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bra2\Desktop\ABRA 2023\Indoor 2023\Indoor National\"/>
    </mc:Choice>
  </mc:AlternateContent>
  <xr:revisionPtr revIDLastSave="0" documentId="13_ncr:1_{EB6D4CC5-9167-4685-B69E-FC77C4D425A3}" xr6:coauthVersionLast="47" xr6:coauthVersionMax="47" xr10:uidLastSave="{00000000-0000-0000-0000-000000000000}"/>
  <bookViews>
    <workbookView xWindow="-120" yWindow="-120" windowWidth="29040" windowHeight="15840" xr2:uid="{A35FAFAA-3A44-445C-BAAA-3002DD1ECE94}"/>
  </bookViews>
  <sheets>
    <sheet name="National Indoor 2023" sheetId="1" r:id="rId1"/>
    <sheet name="Arthur Cole" sheetId="225" r:id="rId2"/>
    <sheet name="Bill Cordle" sheetId="169" r:id="rId3"/>
    <sheet name="Bill Dooley" sheetId="207" r:id="rId4"/>
    <sheet name="Bill Smith" sheetId="221" r:id="rId5"/>
    <sheet name="Billy Miller" sheetId="191" r:id="rId6"/>
    <sheet name="Bobby Young" sheetId="192" r:id="rId7"/>
    <sheet name="Bud Stell" sheetId="193" r:id="rId8"/>
    <sheet name="Cecil Combs" sheetId="222" r:id="rId9"/>
    <sheet name="Charles Knight" sheetId="194" r:id="rId10"/>
    <sheet name="Charles Miller" sheetId="211" r:id="rId11"/>
    <sheet name="Chuck Miller" sheetId="212" r:id="rId12"/>
    <sheet name="Chuck Morrell" sheetId="205" r:id="rId13"/>
    <sheet name="Claude Pennington" sheetId="171" r:id="rId14"/>
    <sheet name="Clovis Duncan" sheetId="219" r:id="rId15"/>
    <sheet name="Cody Dockery" sheetId="161" r:id="rId16"/>
    <sheet name="Dale Cauthen" sheetId="158" r:id="rId17"/>
    <sheet name="Danny Sissom" sheetId="210" r:id="rId18"/>
    <sheet name="Danny Starks" sheetId="195" r:id="rId19"/>
    <sheet name="David Jennings" sheetId="166" r:id="rId20"/>
    <sheet name="David Bourland" sheetId="216" r:id="rId21"/>
    <sheet name="Dean Irvin" sheetId="196" r:id="rId22"/>
    <sheet name="Dennis Huffman" sheetId="209" r:id="rId23"/>
    <sheet name="Dennis Thompson" sheetId="197" r:id="rId24"/>
    <sheet name="Don Kowalsky" sheetId="206" r:id="rId25"/>
    <sheet name="Don Tucker" sheetId="198" r:id="rId26"/>
    <sheet name="Gregg Grissom" sheetId="218" r:id="rId27"/>
    <sheet name="Freddy Gieselbreth" sheetId="199" r:id="rId28"/>
    <sheet name="Jack Hutchinson" sheetId="214" r:id="rId29"/>
    <sheet name="Jason Osborne" sheetId="200" r:id="rId30"/>
    <sheet name="Jay Boyd" sheetId="172" r:id="rId31"/>
    <sheet name="Jeff Kite" sheetId="162" r:id="rId32"/>
    <sheet name="Jeff Ralls" sheetId="226" r:id="rId33"/>
    <sheet name="John Laseter" sheetId="201" r:id="rId34"/>
    <sheet name="Larry McGill" sheetId="202" r:id="rId35"/>
    <sheet name="Matthew Tignor" sheetId="208" r:id="rId36"/>
    <sheet name="Randy Canter" sheetId="203" r:id="rId37"/>
    <sheet name="Roger Foshee" sheetId="223" r:id="rId38"/>
    <sheet name="Stanley Canter" sheetId="167" r:id="rId39"/>
    <sheet name="Steve Hayes" sheetId="220" r:id="rId40"/>
    <sheet name="Steve Pennington" sheetId="170" r:id="rId41"/>
    <sheet name="Terry Cannon" sheetId="215" r:id="rId42"/>
    <sheet name="Tom Tignor" sheetId="163" r:id="rId43"/>
    <sheet name="Tommy Cole" sheetId="204" r:id="rId44"/>
    <sheet name="Troy Gibbens" sheetId="213" r:id="rId45"/>
    <sheet name="Tucker Malone" sheetId="217" r:id="rId46"/>
    <sheet name="Van Presson" sheetId="224" r:id="rId47"/>
    <sheet name="Wesley Scott" sheetId="227" r:id="rId48"/>
  </sheets>
  <externalReferences>
    <externalReference r:id="rId49"/>
  </externalReferences>
  <definedNames>
    <definedName name="_xlnm._FilterDatabase" localSheetId="0" hidden="1">'National Indoor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N16" i="162"/>
  <c r="L16" i="162"/>
  <c r="M16" i="162" s="1"/>
  <c r="O16" i="162" s="1"/>
  <c r="K16" i="162"/>
  <c r="K15" i="193"/>
  <c r="L15" i="193"/>
  <c r="M15" i="193"/>
  <c r="O15" i="193"/>
  <c r="H56" i="1"/>
  <c r="G56" i="1"/>
  <c r="F56" i="1"/>
  <c r="E56" i="1"/>
  <c r="D56" i="1"/>
  <c r="N5" i="227"/>
  <c r="L5" i="227"/>
  <c r="M5" i="227" s="1"/>
  <c r="O5" i="227" s="1"/>
  <c r="K5" i="227"/>
  <c r="H51" i="1"/>
  <c r="G51" i="1"/>
  <c r="F51" i="1"/>
  <c r="E51" i="1"/>
  <c r="D51" i="1"/>
  <c r="K10" i="224"/>
  <c r="K12" i="224" s="1"/>
  <c r="L10" i="224"/>
  <c r="M10" i="224"/>
  <c r="O10" i="224"/>
  <c r="N12" i="224"/>
  <c r="L12" i="224"/>
  <c r="K12" i="213"/>
  <c r="L12" i="213"/>
  <c r="M12" i="213"/>
  <c r="O12" i="213"/>
  <c r="H53" i="1"/>
  <c r="G53" i="1"/>
  <c r="F53" i="1"/>
  <c r="E53" i="1"/>
  <c r="D53" i="1"/>
  <c r="N5" i="226"/>
  <c r="L5" i="226"/>
  <c r="M5" i="226" s="1"/>
  <c r="O5" i="226" s="1"/>
  <c r="K5" i="226"/>
  <c r="H46" i="1"/>
  <c r="G46" i="1"/>
  <c r="F46" i="1"/>
  <c r="E46" i="1"/>
  <c r="D46" i="1"/>
  <c r="N18" i="166"/>
  <c r="L18" i="166"/>
  <c r="K18" i="166"/>
  <c r="H44" i="1"/>
  <c r="G44" i="1"/>
  <c r="F44" i="1"/>
  <c r="E44" i="1"/>
  <c r="D44" i="1"/>
  <c r="N7" i="225"/>
  <c r="L7" i="225"/>
  <c r="K7" i="225"/>
  <c r="H33" i="1"/>
  <c r="G33" i="1"/>
  <c r="F33" i="1"/>
  <c r="E33" i="1"/>
  <c r="D33" i="1"/>
  <c r="K2" i="224"/>
  <c r="L2" i="224"/>
  <c r="M2" i="224"/>
  <c r="O2" i="224" s="1"/>
  <c r="N4" i="224"/>
  <c r="L4" i="224"/>
  <c r="M4" i="224" s="1"/>
  <c r="K4" i="224"/>
  <c r="K3" i="213"/>
  <c r="L3" i="213"/>
  <c r="M3" i="213"/>
  <c r="O3" i="213"/>
  <c r="K5" i="204"/>
  <c r="L5" i="204"/>
  <c r="M5" i="204"/>
  <c r="O5" i="204"/>
  <c r="H21" i="1"/>
  <c r="G21" i="1"/>
  <c r="F21" i="1"/>
  <c r="E21" i="1"/>
  <c r="D21" i="1"/>
  <c r="N7" i="223"/>
  <c r="L7" i="223"/>
  <c r="M7" i="223" s="1"/>
  <c r="O7" i="223" s="1"/>
  <c r="K7" i="223"/>
  <c r="K4" i="201"/>
  <c r="L4" i="201"/>
  <c r="M4" i="201"/>
  <c r="O4" i="201"/>
  <c r="K3" i="214"/>
  <c r="L3" i="214"/>
  <c r="M3" i="214"/>
  <c r="O3" i="214"/>
  <c r="K4" i="199"/>
  <c r="L4" i="199"/>
  <c r="L8" i="199" s="1"/>
  <c r="M4" i="199"/>
  <c r="O4" i="199"/>
  <c r="H32" i="1"/>
  <c r="G32" i="1"/>
  <c r="F32" i="1"/>
  <c r="E32" i="1"/>
  <c r="D32" i="1"/>
  <c r="N5" i="222"/>
  <c r="L5" i="222"/>
  <c r="K5" i="222"/>
  <c r="K5" i="193"/>
  <c r="L5" i="193"/>
  <c r="M5" i="193"/>
  <c r="O5" i="193"/>
  <c r="H25" i="1"/>
  <c r="G25" i="1"/>
  <c r="F25" i="1"/>
  <c r="E25" i="1"/>
  <c r="D25" i="1"/>
  <c r="N5" i="221"/>
  <c r="L5" i="221"/>
  <c r="K5" i="221"/>
  <c r="H88" i="1"/>
  <c r="G88" i="1"/>
  <c r="F88" i="1"/>
  <c r="E88" i="1"/>
  <c r="D88" i="1"/>
  <c r="M2" i="220"/>
  <c r="O2" i="220" s="1"/>
  <c r="L2" i="220"/>
  <c r="L4" i="220" s="1"/>
  <c r="M4" i="220" s="1"/>
  <c r="O4" i="220" s="1"/>
  <c r="K2" i="220"/>
  <c r="N4" i="220"/>
  <c r="K4" i="220"/>
  <c r="H86" i="1"/>
  <c r="G86" i="1"/>
  <c r="F86" i="1"/>
  <c r="E86" i="1"/>
  <c r="D86" i="1"/>
  <c r="M9" i="216"/>
  <c r="O9" i="216" s="1"/>
  <c r="L9" i="216"/>
  <c r="L12" i="216" s="1"/>
  <c r="K9" i="216"/>
  <c r="K12" i="216" s="1"/>
  <c r="N12" i="216"/>
  <c r="N14" i="219"/>
  <c r="G87" i="1" s="1"/>
  <c r="K11" i="219"/>
  <c r="K14" i="219" s="1"/>
  <c r="D87" i="1" s="1"/>
  <c r="L11" i="219"/>
  <c r="L14" i="219" s="1"/>
  <c r="M11" i="219"/>
  <c r="O11" i="219" s="1"/>
  <c r="O4" i="208"/>
  <c r="O8" i="172"/>
  <c r="O6" i="171"/>
  <c r="O4" i="210"/>
  <c r="O4" i="205"/>
  <c r="O2" i="219"/>
  <c r="N6" i="219"/>
  <c r="G60" i="1" s="1"/>
  <c r="L6" i="219"/>
  <c r="E60" i="1" s="1"/>
  <c r="K6" i="219"/>
  <c r="D60" i="1" s="1"/>
  <c r="O4" i="195"/>
  <c r="H58" i="1"/>
  <c r="G58" i="1"/>
  <c r="F58" i="1"/>
  <c r="E58" i="1"/>
  <c r="D58" i="1"/>
  <c r="O2" i="218"/>
  <c r="N5" i="218"/>
  <c r="L5" i="218"/>
  <c r="K5" i="218"/>
  <c r="O3" i="197"/>
  <c r="O2" i="217"/>
  <c r="N6" i="217"/>
  <c r="G54" i="1" s="1"/>
  <c r="L6" i="217"/>
  <c r="E54" i="1" s="1"/>
  <c r="K6" i="217"/>
  <c r="D54" i="1" s="1"/>
  <c r="H57" i="1"/>
  <c r="G57" i="1"/>
  <c r="F57" i="1"/>
  <c r="E57" i="1"/>
  <c r="D57" i="1"/>
  <c r="O2" i="216"/>
  <c r="N5" i="216"/>
  <c r="L5" i="216"/>
  <c r="K5" i="216"/>
  <c r="G47" i="1"/>
  <c r="O11" i="213"/>
  <c r="N15" i="213"/>
  <c r="L15" i="213"/>
  <c r="E47" i="1" s="1"/>
  <c r="K15" i="213"/>
  <c r="D47" i="1" s="1"/>
  <c r="H52" i="1"/>
  <c r="G52" i="1"/>
  <c r="F52" i="1"/>
  <c r="E52" i="1"/>
  <c r="D52" i="1"/>
  <c r="O2" i="215"/>
  <c r="N5" i="215"/>
  <c r="L5" i="215"/>
  <c r="K5" i="215"/>
  <c r="O12" i="214"/>
  <c r="N15" i="214"/>
  <c r="G50" i="1" s="1"/>
  <c r="L15" i="214"/>
  <c r="E50" i="1" s="1"/>
  <c r="K15" i="214"/>
  <c r="D50" i="1" s="1"/>
  <c r="O15" i="196"/>
  <c r="G72" i="1"/>
  <c r="O14" i="193"/>
  <c r="N19" i="193"/>
  <c r="L19" i="193"/>
  <c r="E72" i="1" s="1"/>
  <c r="K19" i="193"/>
  <c r="D72" i="1" s="1"/>
  <c r="G73" i="1"/>
  <c r="O16" i="202"/>
  <c r="N19" i="202"/>
  <c r="L19" i="202"/>
  <c r="E73" i="1" s="1"/>
  <c r="K19" i="202"/>
  <c r="D73" i="1" s="1"/>
  <c r="O16" i="199"/>
  <c r="O2" i="214"/>
  <c r="N6" i="214"/>
  <c r="G34" i="1" s="1"/>
  <c r="L6" i="214"/>
  <c r="E34" i="1" s="1"/>
  <c r="K6" i="214"/>
  <c r="D34" i="1" s="1"/>
  <c r="O4" i="204"/>
  <c r="O2" i="213"/>
  <c r="N6" i="213"/>
  <c r="G27" i="1" s="1"/>
  <c r="L6" i="213"/>
  <c r="E27" i="1" s="1"/>
  <c r="K6" i="213"/>
  <c r="D27" i="1" s="1"/>
  <c r="O4" i="202"/>
  <c r="O3" i="196"/>
  <c r="O3" i="192"/>
  <c r="O4" i="193"/>
  <c r="O3" i="199"/>
  <c r="O3" i="194"/>
  <c r="H85" i="1"/>
  <c r="D85" i="1"/>
  <c r="N7" i="212"/>
  <c r="G85" i="1" s="1"/>
  <c r="L7" i="212"/>
  <c r="M7" i="212" s="1"/>
  <c r="O7" i="212" s="1"/>
  <c r="K7" i="212"/>
  <c r="O2" i="210"/>
  <c r="D76" i="1"/>
  <c r="N20" i="161"/>
  <c r="G76" i="1" s="1"/>
  <c r="L20" i="161"/>
  <c r="E76" i="1" s="1"/>
  <c r="K20" i="161"/>
  <c r="N8" i="211"/>
  <c r="G70" i="1" s="1"/>
  <c r="L8" i="211"/>
  <c r="E70" i="1" s="1"/>
  <c r="K8" i="211"/>
  <c r="D70" i="1" s="1"/>
  <c r="N19" i="208"/>
  <c r="G75" i="1" s="1"/>
  <c r="L19" i="208"/>
  <c r="E75" i="1" s="1"/>
  <c r="K19" i="208"/>
  <c r="D75" i="1" s="1"/>
  <c r="N11" i="210"/>
  <c r="G8" i="1" s="1"/>
  <c r="L11" i="210"/>
  <c r="E8" i="1" s="1"/>
  <c r="K11" i="210"/>
  <c r="D8" i="1" s="1"/>
  <c r="H28" i="1"/>
  <c r="G28" i="1"/>
  <c r="F28" i="1"/>
  <c r="E28" i="1"/>
  <c r="D28" i="1"/>
  <c r="N5" i="209"/>
  <c r="L5" i="209"/>
  <c r="K5" i="209"/>
  <c r="D67" i="1"/>
  <c r="N21" i="167"/>
  <c r="G67" i="1" s="1"/>
  <c r="L21" i="167"/>
  <c r="E67" i="1" s="1"/>
  <c r="K21" i="167"/>
  <c r="N8" i="208"/>
  <c r="G13" i="1" s="1"/>
  <c r="L8" i="208"/>
  <c r="K8" i="208"/>
  <c r="D13" i="1" s="1"/>
  <c r="N6" i="207"/>
  <c r="G19" i="1" s="1"/>
  <c r="L6" i="207"/>
  <c r="M6" i="207" s="1"/>
  <c r="K6" i="207"/>
  <c r="D19" i="1" s="1"/>
  <c r="N5" i="206"/>
  <c r="G26" i="1" s="1"/>
  <c r="L5" i="206"/>
  <c r="E26" i="1" s="1"/>
  <c r="K5" i="206"/>
  <c r="D26" i="1" s="1"/>
  <c r="N10" i="205"/>
  <c r="G7" i="1" s="1"/>
  <c r="L10" i="205"/>
  <c r="K10" i="205"/>
  <c r="D7" i="1" s="1"/>
  <c r="N9" i="204"/>
  <c r="G10" i="1" s="1"/>
  <c r="L9" i="204"/>
  <c r="E10" i="1" s="1"/>
  <c r="K9" i="204"/>
  <c r="D10" i="1" s="1"/>
  <c r="N7" i="203"/>
  <c r="G42" i="1" s="1"/>
  <c r="L7" i="203"/>
  <c r="M7" i="203" s="1"/>
  <c r="O7" i="203" s="1"/>
  <c r="H42" i="1" s="1"/>
  <c r="K7" i="203"/>
  <c r="D42" i="1" s="1"/>
  <c r="N8" i="202"/>
  <c r="G24" i="1" s="1"/>
  <c r="L8" i="202"/>
  <c r="K8" i="202"/>
  <c r="D24" i="1" s="1"/>
  <c r="D15" i="1"/>
  <c r="N8" i="201"/>
  <c r="G15" i="1" s="1"/>
  <c r="L8" i="201"/>
  <c r="E15" i="1" s="1"/>
  <c r="K8" i="201"/>
  <c r="H45" i="1"/>
  <c r="G45" i="1"/>
  <c r="F45" i="1"/>
  <c r="E45" i="1"/>
  <c r="D45" i="1"/>
  <c r="H35" i="1"/>
  <c r="G35" i="1"/>
  <c r="F35" i="1"/>
  <c r="E35" i="1"/>
  <c r="D35" i="1"/>
  <c r="N15" i="200"/>
  <c r="L15" i="200"/>
  <c r="K15" i="200"/>
  <c r="N5" i="200"/>
  <c r="L5" i="200"/>
  <c r="K5" i="200"/>
  <c r="M5" i="200" s="1"/>
  <c r="N20" i="199"/>
  <c r="G71" i="1" s="1"/>
  <c r="L20" i="199"/>
  <c r="E71" i="1" s="1"/>
  <c r="K20" i="199"/>
  <c r="D71" i="1" s="1"/>
  <c r="N8" i="199"/>
  <c r="G23" i="1" s="1"/>
  <c r="K8" i="199"/>
  <c r="D23" i="1" s="1"/>
  <c r="H31" i="1"/>
  <c r="G31" i="1"/>
  <c r="F31" i="1"/>
  <c r="E31" i="1"/>
  <c r="D31" i="1"/>
  <c r="N4" i="198"/>
  <c r="L4" i="198"/>
  <c r="M4" i="198" s="1"/>
  <c r="O4" i="198" s="1"/>
  <c r="K4" i="198"/>
  <c r="E59" i="1"/>
  <c r="D59" i="1"/>
  <c r="N5" i="197"/>
  <c r="G59" i="1" s="1"/>
  <c r="L5" i="197"/>
  <c r="K5" i="197"/>
  <c r="N18" i="196"/>
  <c r="G48" i="1" s="1"/>
  <c r="L18" i="196"/>
  <c r="K18" i="196"/>
  <c r="D48" i="1" s="1"/>
  <c r="N7" i="196"/>
  <c r="G18" i="1" s="1"/>
  <c r="L7" i="196"/>
  <c r="K7" i="196"/>
  <c r="D18" i="1" s="1"/>
  <c r="E55" i="1"/>
  <c r="D55" i="1"/>
  <c r="N7" i="195"/>
  <c r="G55" i="1" s="1"/>
  <c r="L7" i="195"/>
  <c r="K7" i="195"/>
  <c r="N7" i="194"/>
  <c r="G16" i="1" s="1"/>
  <c r="L7" i="194"/>
  <c r="E16" i="1" s="1"/>
  <c r="K7" i="194"/>
  <c r="D16" i="1" s="1"/>
  <c r="D22" i="1"/>
  <c r="N9" i="193"/>
  <c r="G12" i="1" s="1"/>
  <c r="L9" i="193"/>
  <c r="E12" i="1" s="1"/>
  <c r="K9" i="193"/>
  <c r="D12" i="1" s="1"/>
  <c r="N5" i="192"/>
  <c r="G22" i="1" s="1"/>
  <c r="L5" i="192"/>
  <c r="E22" i="1" s="1"/>
  <c r="K5" i="192"/>
  <c r="M12" i="224" l="1"/>
  <c r="O12" i="224" s="1"/>
  <c r="F42" i="1"/>
  <c r="E42" i="1"/>
  <c r="M18" i="166"/>
  <c r="O18" i="166" s="1"/>
  <c r="M14" i="219"/>
  <c r="E87" i="1"/>
  <c r="M7" i="225"/>
  <c r="O7" i="225" s="1"/>
  <c r="O4" i="224"/>
  <c r="M5" i="222"/>
  <c r="O5" i="222" s="1"/>
  <c r="M5" i="221"/>
  <c r="O5" i="221" s="1"/>
  <c r="E19" i="1"/>
  <c r="O6" i="207"/>
  <c r="H19" i="1" s="1"/>
  <c r="F19" i="1"/>
  <c r="M12" i="216"/>
  <c r="O12" i="216" s="1"/>
  <c r="E85" i="1"/>
  <c r="F85" i="1"/>
  <c r="M8" i="208"/>
  <c r="F13" i="1" s="1"/>
  <c r="M10" i="205"/>
  <c r="O10" i="205" s="1"/>
  <c r="H7" i="1" s="1"/>
  <c r="M6" i="219"/>
  <c r="M5" i="218"/>
  <c r="O5" i="218" s="1"/>
  <c r="M6" i="217"/>
  <c r="M5" i="216"/>
  <c r="O5" i="216" s="1"/>
  <c r="M15" i="213"/>
  <c r="M5" i="215"/>
  <c r="O5" i="215" s="1"/>
  <c r="M15" i="214"/>
  <c r="M18" i="196"/>
  <c r="O18" i="196" s="1"/>
  <c r="H48" i="1" s="1"/>
  <c r="M7" i="196"/>
  <c r="O7" i="196" s="1"/>
  <c r="H18" i="1" s="1"/>
  <c r="M19" i="193"/>
  <c r="F72" i="1" s="1"/>
  <c r="M19" i="202"/>
  <c r="F73" i="1" s="1"/>
  <c r="M8" i="202"/>
  <c r="O8" i="202" s="1"/>
  <c r="H24" i="1" s="1"/>
  <c r="O19" i="202"/>
  <c r="H73" i="1" s="1"/>
  <c r="M8" i="199"/>
  <c r="O8" i="199" s="1"/>
  <c r="H23" i="1" s="1"/>
  <c r="E23" i="1"/>
  <c r="M6" i="214"/>
  <c r="M9" i="204"/>
  <c r="M6" i="213"/>
  <c r="E24" i="1"/>
  <c r="E18" i="1"/>
  <c r="F18" i="1"/>
  <c r="E48" i="1"/>
  <c r="M9" i="193"/>
  <c r="E13" i="1"/>
  <c r="M20" i="161"/>
  <c r="M8" i="211"/>
  <c r="M19" i="208"/>
  <c r="M21" i="167"/>
  <c r="M11" i="210"/>
  <c r="M5" i="209"/>
  <c r="O5" i="209" s="1"/>
  <c r="F7" i="1"/>
  <c r="E7" i="1"/>
  <c r="M5" i="206"/>
  <c r="M8" i="201"/>
  <c r="M15" i="200"/>
  <c r="O15" i="200" s="1"/>
  <c r="O5" i="200"/>
  <c r="M20" i="199"/>
  <c r="M5" i="197"/>
  <c r="M7" i="195"/>
  <c r="M7" i="194"/>
  <c r="M5" i="192"/>
  <c r="O8" i="208" l="1"/>
  <c r="H13" i="1" s="1"/>
  <c r="O6" i="217"/>
  <c r="H54" i="1" s="1"/>
  <c r="F54" i="1"/>
  <c r="O14" i="219"/>
  <c r="H87" i="1" s="1"/>
  <c r="F87" i="1"/>
  <c r="O6" i="213"/>
  <c r="H27" i="1" s="1"/>
  <c r="F27" i="1"/>
  <c r="O15" i="213"/>
  <c r="H47" i="1" s="1"/>
  <c r="F47" i="1"/>
  <c r="F24" i="1"/>
  <c r="O8" i="201"/>
  <c r="H15" i="1" s="1"/>
  <c r="F15" i="1"/>
  <c r="O6" i="214"/>
  <c r="H34" i="1" s="1"/>
  <c r="F34" i="1"/>
  <c r="O15" i="214"/>
  <c r="H50" i="1" s="1"/>
  <c r="F50" i="1"/>
  <c r="F23" i="1"/>
  <c r="O5" i="206"/>
  <c r="H26" i="1" s="1"/>
  <c r="F26" i="1"/>
  <c r="O19" i="193"/>
  <c r="H72" i="1" s="1"/>
  <c r="O6" i="219"/>
  <c r="H60" i="1" s="1"/>
  <c r="F60" i="1"/>
  <c r="O7" i="195"/>
  <c r="H55" i="1" s="1"/>
  <c r="F55" i="1"/>
  <c r="O5" i="197"/>
  <c r="H59" i="1" s="1"/>
  <c r="F59" i="1"/>
  <c r="F48" i="1"/>
  <c r="O9" i="204"/>
  <c r="H10" i="1" s="1"/>
  <c r="F10" i="1"/>
  <c r="O5" i="192"/>
  <c r="H22" i="1" s="1"/>
  <c r="F22" i="1"/>
  <c r="O9" i="193"/>
  <c r="H12" i="1" s="1"/>
  <c r="F12" i="1"/>
  <c r="O20" i="199"/>
  <c r="H71" i="1" s="1"/>
  <c r="F71" i="1"/>
  <c r="O7" i="194"/>
  <c r="H16" i="1" s="1"/>
  <c r="F16" i="1"/>
  <c r="O20" i="161"/>
  <c r="H76" i="1" s="1"/>
  <c r="F76" i="1"/>
  <c r="O8" i="211"/>
  <c r="H70" i="1" s="1"/>
  <c r="F70" i="1"/>
  <c r="O19" i="208"/>
  <c r="H75" i="1" s="1"/>
  <c r="F75" i="1"/>
  <c r="O11" i="210"/>
  <c r="H8" i="1" s="1"/>
  <c r="F8" i="1"/>
  <c r="O21" i="167"/>
  <c r="H67" i="1" s="1"/>
  <c r="F67" i="1"/>
  <c r="N15" i="191"/>
  <c r="G77" i="1" s="1"/>
  <c r="L15" i="191"/>
  <c r="E77" i="1" s="1"/>
  <c r="K15" i="191"/>
  <c r="D77" i="1" s="1"/>
  <c r="E30" i="1"/>
  <c r="N6" i="191"/>
  <c r="G30" i="1" s="1"/>
  <c r="L6" i="191"/>
  <c r="K6" i="191"/>
  <c r="D30" i="1" s="1"/>
  <c r="N11" i="166"/>
  <c r="G6" i="1" s="1"/>
  <c r="L11" i="166"/>
  <c r="E6" i="1" s="1"/>
  <c r="K11" i="166"/>
  <c r="D6" i="1" s="1"/>
  <c r="M15" i="191" l="1"/>
  <c r="M6" i="191"/>
  <c r="M11" i="166"/>
  <c r="F6" i="1" s="1"/>
  <c r="O6" i="191" l="1"/>
  <c r="H30" i="1" s="1"/>
  <c r="F30" i="1"/>
  <c r="O15" i="191"/>
  <c r="H77" i="1" s="1"/>
  <c r="F77" i="1"/>
  <c r="O11" i="166"/>
  <c r="H6" i="1" s="1"/>
  <c r="N15" i="172" l="1"/>
  <c r="G9" i="1" s="1"/>
  <c r="L15" i="172"/>
  <c r="E9" i="1" s="1"/>
  <c r="K15" i="172"/>
  <c r="D9" i="1" s="1"/>
  <c r="N12" i="171"/>
  <c r="G11" i="1" s="1"/>
  <c r="L12" i="171"/>
  <c r="E11" i="1" s="1"/>
  <c r="K12" i="171"/>
  <c r="D11" i="1" s="1"/>
  <c r="N7" i="170"/>
  <c r="G17" i="1" s="1"/>
  <c r="L7" i="170"/>
  <c r="E17" i="1" s="1"/>
  <c r="K7" i="170"/>
  <c r="D17" i="1" s="1"/>
  <c r="N5" i="169"/>
  <c r="G49" i="1" s="1"/>
  <c r="L5" i="169"/>
  <c r="E49" i="1" s="1"/>
  <c r="K5" i="169"/>
  <c r="D49" i="1" s="1"/>
  <c r="N5" i="167"/>
  <c r="G20" i="1" s="1"/>
  <c r="L5" i="167"/>
  <c r="E20" i="1" s="1"/>
  <c r="K5" i="167"/>
  <c r="D20" i="1" s="1"/>
  <c r="N14" i="163"/>
  <c r="G68" i="1" s="1"/>
  <c r="L14" i="163"/>
  <c r="E68" i="1" s="1"/>
  <c r="K14" i="163"/>
  <c r="D68" i="1" s="1"/>
  <c r="N6" i="162"/>
  <c r="G29" i="1" s="1"/>
  <c r="L6" i="162"/>
  <c r="E29" i="1" s="1"/>
  <c r="K6" i="162"/>
  <c r="D29" i="1" s="1"/>
  <c r="N9" i="161"/>
  <c r="G43" i="1" s="1"/>
  <c r="L9" i="161"/>
  <c r="E43" i="1" s="1"/>
  <c r="K9" i="161"/>
  <c r="D43" i="1" s="1"/>
  <c r="N9" i="158"/>
  <c r="G84" i="1" s="1"/>
  <c r="K9" i="158"/>
  <c r="D84" i="1" s="1"/>
  <c r="M7" i="170" l="1"/>
  <c r="M12" i="171"/>
  <c r="F11" i="1" s="1"/>
  <c r="M15" i="172"/>
  <c r="F9" i="1" s="1"/>
  <c r="L9" i="158"/>
  <c r="M5" i="169"/>
  <c r="F49" i="1" s="1"/>
  <c r="M5" i="167"/>
  <c r="F20" i="1" s="1"/>
  <c r="M14" i="163"/>
  <c r="F68" i="1" s="1"/>
  <c r="M6" i="162"/>
  <c r="F29" i="1" s="1"/>
  <c r="M9" i="161"/>
  <c r="F43" i="1" s="1"/>
  <c r="O7" i="170" l="1"/>
  <c r="H17" i="1" s="1"/>
  <c r="F17" i="1"/>
  <c r="M9" i="158"/>
  <c r="E84" i="1"/>
  <c r="O5" i="169"/>
  <c r="H49" i="1" s="1"/>
  <c r="O12" i="171"/>
  <c r="H11" i="1" s="1"/>
  <c r="O15" i="172"/>
  <c r="H9" i="1" s="1"/>
  <c r="O5" i="167"/>
  <c r="H20" i="1" s="1"/>
  <c r="O9" i="161"/>
  <c r="H43" i="1" s="1"/>
  <c r="O6" i="162"/>
  <c r="H29" i="1" s="1"/>
  <c r="O14" i="163"/>
  <c r="H68" i="1" s="1"/>
  <c r="O9" i="158" l="1"/>
  <c r="H84" i="1" s="1"/>
  <c r="F84" i="1"/>
</calcChain>
</file>

<file path=xl/sharedStrings.xml><?xml version="1.0" encoding="utf-8"?>
<sst xmlns="http://schemas.openxmlformats.org/spreadsheetml/2006/main" count="1726" uniqueCount="95">
  <si>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</si>
  <si>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</si>
  <si>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</si>
  <si>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</si>
  <si>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</si>
  <si>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</si>
  <si>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</si>
  <si>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</si>
  <si>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</si>
  <si>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</si>
  <si>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</si>
  <si>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</si>
  <si>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</si>
  <si>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</si>
  <si>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</si>
  <si>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</si>
  <si>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</si>
  <si>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</si>
  <si>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</si>
  <si>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</si>
  <si>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Unlimited</t>
  </si>
  <si>
    <t>Back to Ranking</t>
  </si>
  <si>
    <t xml:space="preserve"> </t>
  </si>
  <si>
    <t>Outlaw Heavy</t>
  </si>
  <si>
    <t>Outlaw Hvy</t>
  </si>
  <si>
    <t>Outlaw Lite</t>
  </si>
  <si>
    <t>Outlaw Lt</t>
  </si>
  <si>
    <t>Factory</t>
  </si>
  <si>
    <t>Dale Cauthen</t>
  </si>
  <si>
    <t>Cody Dockery</t>
  </si>
  <si>
    <t>Jeff Kite</t>
  </si>
  <si>
    <t>Bristol,VA</t>
  </si>
  <si>
    <t>Tom Tignor</t>
  </si>
  <si>
    <t>David Jennings</t>
  </si>
  <si>
    <t>Stanley Canter</t>
  </si>
  <si>
    <t>Bill Cordle</t>
  </si>
  <si>
    <t>Steve Pennington</t>
  </si>
  <si>
    <t>Claude Pennington</t>
  </si>
  <si>
    <t>Jay Boyd</t>
  </si>
  <si>
    <t>ABRA OUTLAW HEAVY RANKING 2023</t>
  </si>
  <si>
    <t>ABRA OUTLAW LITE RANKING 2023</t>
  </si>
  <si>
    <t>ABRA UNLIMITED 2023</t>
  </si>
  <si>
    <t>ABRA FACTORY 2023</t>
  </si>
  <si>
    <t>Billy Miller</t>
  </si>
  <si>
    <t>Dale Cauthlen</t>
  </si>
  <si>
    <t>Steven Pennington</t>
  </si>
  <si>
    <t>Bobby Young</t>
  </si>
  <si>
    <t>Prairie Station</t>
  </si>
  <si>
    <t xml:space="preserve">Outlaw Hvy </t>
  </si>
  <si>
    <t>Bud Stell</t>
  </si>
  <si>
    <t>Prairie, MS Indoor</t>
  </si>
  <si>
    <t>Charles Knight</t>
  </si>
  <si>
    <t>Danny Starks</t>
  </si>
  <si>
    <t>Dean Irvin</t>
  </si>
  <si>
    <t>Dennis Thompson</t>
  </si>
  <si>
    <t>Don Tucker</t>
  </si>
  <si>
    <t>Freddy Geiselbreth</t>
  </si>
  <si>
    <t>Jason Osborne</t>
  </si>
  <si>
    <t>Jason Osburn</t>
  </si>
  <si>
    <t>John Laseter</t>
  </si>
  <si>
    <t>Larry McGill</t>
  </si>
  <si>
    <t>Larry Mcgill</t>
  </si>
  <si>
    <t>Randy Canter</t>
  </si>
  <si>
    <t>Tommy Cole</t>
  </si>
  <si>
    <t>Chuck Morrell</t>
  </si>
  <si>
    <t>Bristol, VA Indoor</t>
  </si>
  <si>
    <t>Don Kowalsky</t>
  </si>
  <si>
    <t>Bill Dooley</t>
  </si>
  <si>
    <t>Matthew Tignor</t>
  </si>
  <si>
    <t>Dennis Huffman</t>
  </si>
  <si>
    <t>Danny Sissom</t>
  </si>
  <si>
    <t>Charles Miller</t>
  </si>
  <si>
    <t xml:space="preserve">Unlimited </t>
  </si>
  <si>
    <t>Chuck Miller</t>
  </si>
  <si>
    <t xml:space="preserve">Factory </t>
  </si>
  <si>
    <t>Troy Gibbens</t>
  </si>
  <si>
    <t>Jack Hutchinson</t>
  </si>
  <si>
    <t>Terry Cannon</t>
  </si>
  <si>
    <t>David Bourland</t>
  </si>
  <si>
    <t>Tucker  Malone</t>
  </si>
  <si>
    <t>Tucker Malone</t>
  </si>
  <si>
    <t>Gregg Grissom</t>
  </si>
  <si>
    <t>Greg Grissom</t>
  </si>
  <si>
    <t>Clovis Duncan</t>
  </si>
  <si>
    <t>Steve Hayes</t>
  </si>
  <si>
    <t>Bill Smith</t>
  </si>
  <si>
    <t>Cecil Combs</t>
  </si>
  <si>
    <t>Dean Iruin</t>
  </si>
  <si>
    <t>Freddy G</t>
  </si>
  <si>
    <t>Roger Foshee</t>
  </si>
  <si>
    <t>Van Presson</t>
  </si>
  <si>
    <t>Arthur Cole</t>
  </si>
  <si>
    <t>Jeff Ralls</t>
  </si>
  <si>
    <t>Wesley Scott</t>
  </si>
  <si>
    <t>National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</si>
</sst>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7" fillId="0" borderId="0" xfId="1" applyFont="1" applyAlignment="1">
      <alignment horizontal="center"/>
    </xf>
    <xf numFmtId="0" fontId="8" fillId="2" borderId="0" xfId="0" applyFont="1" applyFill="1"/>
    <xf numFmtId="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0" borderId="0" xfId="0" applyFont="1"/>
    <xf numFmtId="0" fontId="11" fillId="0" borderId="0" xfId="1" applyFont="1" applyBorder="1" applyAlignment="1" applyProtection="1">
      <alignment horizont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6" fillId="0" borderId="1" xfId="0" applyNumberFormat="1" applyFont="1" applyBorder="1" applyAlignment="1" applyProtection="1">
      <alignment horizontal="center" wrapText="1"/>
      <protection locked="0"/>
    </xf>
    <xf numFmtId="0" fontId="11" fillId="0" borderId="0" xfId="1" applyFont="1" applyFill="1" applyAlignment="1">
      <alignment horizontal="center"/>
    </xf>
    <xf numFmtId="0" fontId="11" fillId="0" borderId="0" xfId="1" applyFont="1" applyFill="1"/>
    <xf numFmtId="1" fontId="4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0" applyFont="1"/>
    <xf numFmtId="0" fontId="13" fillId="0" borderId="0" xfId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1" fontId="14" fillId="6" borderId="0" xfId="0" applyNumberFormat="1" applyFont="1" applyFill="1" applyAlignment="1">
      <alignment horizontal="center"/>
    </xf>
    <xf numFmtId="2" fontId="14" fillId="6" borderId="0" xfId="0" applyNumberFormat="1" applyFont="1" applyFill="1" applyAlignment="1">
      <alignment horizontal="center"/>
    </xf>
    <xf numFmtId="0" fontId="13" fillId="6" borderId="0" xfId="1" applyFont="1" applyFill="1" applyBorder="1" applyAlignment="1" applyProtection="1">
      <alignment horizontal="center"/>
      <protection locked="0"/>
    </xf>
    <xf numFmtId="2" fontId="12" fillId="0" borderId="1" xfId="0" applyNumberFormat="1" applyFont="1" applyBorder="1" applyAlignment="1" applyProtection="1">
      <alignment horizontal="center" wrapText="1"/>
      <protection hidden="1"/>
    </xf>
    <xf numFmtId="1" fontId="12" fillId="0" borderId="1" xfId="0" applyNumberFormat="1" applyFont="1" applyBorder="1" applyAlignment="1" applyProtection="1">
      <alignment horizontal="center"/>
      <protection hidden="1"/>
    </xf>
    <xf numFmtId="2" fontId="12" fillId="0" borderId="1" xfId="0" applyNumberFormat="1" applyFont="1" applyBorder="1" applyAlignment="1" applyProtection="1">
      <alignment horizontal="center"/>
      <protection hidden="1"/>
    </xf>
    <xf numFmtId="1" fontId="12" fillId="0" borderId="1" xfId="0" applyNumberFormat="1" applyFont="1" applyBorder="1" applyAlignment="1" applyProtection="1">
      <alignment horizontal="center" wrapText="1"/>
      <protection hidden="1"/>
    </xf>
    <xf numFmtId="1" fontId="12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wrapText="1" shrinkToFit="1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4" borderId="1" xfId="0" applyFont="1" applyFill="1" applyBorder="1"/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6" borderId="0" xfId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97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Georgia/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88"/>
  <sheetViews>
    <sheetView tabSelected="1" workbookViewId="0"/>
  </sheetViews>
  <sheetFormatPr defaultRowHeight="15" x14ac:dyDescent="0.25"/>
  <cols>
    <col min="1" max="1" width="9.140625" style="9"/>
    <col min="2" max="2" width="17.7109375" style="9" customWidth="1"/>
    <col min="3" max="3" width="22" style="9" customWidth="1"/>
    <col min="4" max="4" width="15.7109375" style="9" bestFit="1" customWidth="1"/>
    <col min="5" max="5" width="16.140625" style="9" bestFit="1" customWidth="1"/>
    <col min="6" max="6" width="9.140625" style="22"/>
    <col min="7" max="7" width="9.140625" style="9"/>
    <col min="8" max="8" width="16.28515625" style="22" bestFit="1" customWidth="1"/>
  </cols>
  <sheetData>
    <row r="1" spans="1:8 16384:16384" x14ac:dyDescent="0.25">
      <c r="A1" s="11" t="s">
        <v>22</v>
      </c>
      <c r="B1" s="11"/>
      <c r="C1" s="11"/>
      <c r="D1" s="11"/>
      <c r="E1" s="11"/>
      <c r="F1" s="20"/>
      <c r="G1" s="11"/>
      <c r="H1" s="20"/>
    </row>
    <row r="2" spans="1:8 16384:16384" ht="28.5" x14ac:dyDescent="0.45">
      <c r="A2" s="11"/>
      <c r="B2" s="11"/>
      <c r="C2" s="29" t="s">
        <v>39</v>
      </c>
      <c r="D2" s="11"/>
      <c r="E2" s="11"/>
      <c r="F2" s="20"/>
      <c r="G2" s="11"/>
      <c r="H2" s="20"/>
    </row>
    <row r="3" spans="1:8 16384:16384" ht="18.75" x14ac:dyDescent="0.3">
      <c r="A3" s="11"/>
      <c r="B3" s="11"/>
      <c r="C3" s="11"/>
      <c r="D3" s="14" t="s">
        <v>94</v>
      </c>
      <c r="E3" s="11"/>
      <c r="F3" s="20"/>
      <c r="G3" s="11"/>
      <c r="H3" s="20"/>
    </row>
    <row r="4" spans="1:8 16384:16384" ht="16.5" customHeight="1" x14ac:dyDescent="0.25">
      <c r="A4" s="11"/>
      <c r="B4" s="11"/>
      <c r="C4" s="11"/>
      <c r="D4" s="11"/>
      <c r="E4" s="11"/>
      <c r="F4" s="20"/>
      <c r="G4" s="11"/>
      <c r="H4" s="20"/>
    </row>
    <row r="5" spans="1:8 16384:16384" ht="21.6" customHeight="1" x14ac:dyDescent="0.4">
      <c r="A5" s="12" t="s">
        <v>0</v>
      </c>
      <c r="B5" s="12" t="s">
        <v>1</v>
      </c>
      <c r="C5" s="12" t="s">
        <v>2</v>
      </c>
      <c r="D5" s="12" t="s">
        <v>19</v>
      </c>
      <c r="E5" s="12" t="s">
        <v>16</v>
      </c>
      <c r="F5" s="21" t="s">
        <v>17</v>
      </c>
      <c r="G5" s="12" t="s">
        <v>14</v>
      </c>
      <c r="H5" s="21" t="s">
        <v>18</v>
      </c>
    </row>
    <row r="6" spans="1:8 16384:16384" x14ac:dyDescent="0.25">
      <c r="A6" s="34">
        <v>1</v>
      </c>
      <c r="B6" s="34" t="s">
        <v>23</v>
      </c>
      <c r="C6" s="41" t="s">
        <v>33</v>
      </c>
      <c r="D6" s="36">
        <f>SUM('David Jennings'!K11)</f>
        <v>32</v>
      </c>
      <c r="E6" s="36">
        <f>SUM('David Jennings'!L11)</f>
        <v>6337.0120000000006</v>
      </c>
      <c r="F6" s="35">
        <f>SUM('David Jennings'!M11)</f>
        <v>198.03162500000002</v>
      </c>
      <c r="G6" s="36">
        <f>SUM('David Jennings'!N11)</f>
        <v>65</v>
      </c>
      <c r="H6" s="35">
        <f>SUM('David Jennings'!O11)</f>
        <v>263.03162500000002</v>
      </c>
    </row>
    <row r="7" spans="1:8 16384:16384" x14ac:dyDescent="0.25">
      <c r="A7" s="34">
        <v>2</v>
      </c>
      <c r="B7" s="34" t="s">
        <v>23</v>
      </c>
      <c r="C7" s="47" t="s">
        <v>64</v>
      </c>
      <c r="D7" s="36">
        <f>SUM('Chuck Morrell'!K10)</f>
        <v>23</v>
      </c>
      <c r="E7" s="36">
        <f>SUM('Chuck Morrell'!L10)</f>
        <v>4568.0149999999994</v>
      </c>
      <c r="F7" s="35">
        <f>SUM('Chuck Morrell'!M10)</f>
        <v>198.60934782608692</v>
      </c>
      <c r="G7" s="36">
        <f>SUM('Chuck Morrell'!N10)</f>
        <v>54</v>
      </c>
      <c r="H7" s="35">
        <f>SUM('Chuck Morrell'!O10)</f>
        <v>252.60934782608692</v>
      </c>
    </row>
    <row r="8" spans="1:8 16384:16384" ht="16.5" x14ac:dyDescent="0.3">
      <c r="A8" s="34">
        <v>3</v>
      </c>
      <c r="B8" s="34" t="s">
        <v>23</v>
      </c>
      <c r="C8" s="47" t="s">
        <v>70</v>
      </c>
      <c r="D8" s="36">
        <f>SUM('Danny Sissom'!K11)</f>
        <v>29</v>
      </c>
      <c r="E8" s="36">
        <f>SUM('Danny Sissom'!L11)</f>
        <v>5717.0059999999994</v>
      </c>
      <c r="F8" s="35">
        <f>SUM('Danny Sissom'!M11)</f>
        <v>197.13813793103446</v>
      </c>
      <c r="G8" s="36">
        <f>SUM('Danny Sissom'!N11)</f>
        <v>52</v>
      </c>
      <c r="H8" s="35">
        <f>SUM('Danny Sissom'!O11)</f>
        <v>249.13813793103446</v>
      </c>
      <c r="XFD8" s="30"/>
    </row>
    <row r="9" spans="1:8 16384:16384" ht="16.5" x14ac:dyDescent="0.3">
      <c r="A9" s="34">
        <v>4</v>
      </c>
      <c r="B9" s="34" t="s">
        <v>23</v>
      </c>
      <c r="C9" s="33" t="s">
        <v>38</v>
      </c>
      <c r="D9" s="36">
        <f>SUM('Jay Boyd'!K15)</f>
        <v>46</v>
      </c>
      <c r="E9" s="36">
        <f>SUM('Jay Boyd'!L15)</f>
        <v>9053.0210000000006</v>
      </c>
      <c r="F9" s="35">
        <f>SUM('Jay Boyd'!M15)</f>
        <v>196.80480434782609</v>
      </c>
      <c r="G9" s="36">
        <f>SUM('Jay Boyd'!N15)</f>
        <v>45</v>
      </c>
      <c r="H9" s="35">
        <f>SUM('Jay Boyd'!O15)</f>
        <v>241.80480434782609</v>
      </c>
      <c r="XFD9" s="30"/>
    </row>
    <row r="10" spans="1:8 16384:16384" ht="16.5" x14ac:dyDescent="0.3">
      <c r="A10" s="34">
        <v>5</v>
      </c>
      <c r="B10" s="34" t="s">
        <v>23</v>
      </c>
      <c r="C10" s="47" t="s">
        <v>63</v>
      </c>
      <c r="D10" s="36">
        <f>SUM('Tommy Cole'!K9)</f>
        <v>23</v>
      </c>
      <c r="E10" s="36">
        <f>SUM('Tommy Cole'!L9)</f>
        <v>4514</v>
      </c>
      <c r="F10" s="35">
        <f>SUM('Tommy Cole'!M9)</f>
        <v>196.2608695652174</v>
      </c>
      <c r="G10" s="36">
        <f>SUM('Tommy Cole'!N9)</f>
        <v>37</v>
      </c>
      <c r="H10" s="35">
        <f>SUM('Tommy Cole'!O9)</f>
        <v>233.2608695652174</v>
      </c>
      <c r="XFD10" s="30"/>
    </row>
    <row r="11" spans="1:8 16384:16384" ht="16.5" x14ac:dyDescent="0.3">
      <c r="A11" s="34">
        <v>6</v>
      </c>
      <c r="B11" s="34" t="s">
        <v>23</v>
      </c>
      <c r="C11" s="33" t="s">
        <v>37</v>
      </c>
      <c r="D11" s="36">
        <f>SUM('Claude Pennington'!K12)</f>
        <v>34</v>
      </c>
      <c r="E11" s="36">
        <f>SUM('Claude Pennington'!L12)</f>
        <v>6680.0040000000008</v>
      </c>
      <c r="F11" s="35">
        <f>SUM('Claude Pennington'!M12)</f>
        <v>196.47070588235297</v>
      </c>
      <c r="G11" s="36">
        <f>SUM('Claude Pennington'!N12)</f>
        <v>32</v>
      </c>
      <c r="H11" s="35">
        <f>SUM('Claude Pennington'!O12)</f>
        <v>228.47070588235297</v>
      </c>
      <c r="XFD11" s="30"/>
    </row>
    <row r="12" spans="1:8 16384:16384" ht="16.5" x14ac:dyDescent="0.3">
      <c r="A12" s="34">
        <v>7</v>
      </c>
      <c r="B12" s="34" t="s">
        <v>23</v>
      </c>
      <c r="C12" s="41" t="s">
        <v>49</v>
      </c>
      <c r="D12" s="36">
        <f>SUM('Bud Stell'!K9)</f>
        <v>23</v>
      </c>
      <c r="E12" s="36">
        <f>SUM('Bud Stell'!L9)</f>
        <v>4493.01</v>
      </c>
      <c r="F12" s="35">
        <f>SUM('Bud Stell'!M9)</f>
        <v>195.34826086956522</v>
      </c>
      <c r="G12" s="36">
        <f>SUM('Bud Stell'!N9)</f>
        <v>19</v>
      </c>
      <c r="H12" s="35">
        <f>SUM('Bud Stell'!O9)</f>
        <v>214.34826086956522</v>
      </c>
      <c r="XFD12" s="30"/>
    </row>
    <row r="13" spans="1:8 16384:16384" ht="16.5" x14ac:dyDescent="0.3">
      <c r="A13" s="34">
        <v>8</v>
      </c>
      <c r="B13" s="34" t="s">
        <v>23</v>
      </c>
      <c r="C13" s="47" t="s">
        <v>68</v>
      </c>
      <c r="D13" s="36">
        <f>SUM('Matthew Tignor'!K8)</f>
        <v>20</v>
      </c>
      <c r="E13" s="36">
        <f>SUM('Matthew Tignor'!L8)</f>
        <v>3910.0039999999999</v>
      </c>
      <c r="F13" s="35">
        <f>SUM('Matthew Tignor'!M8)</f>
        <v>195.50020000000001</v>
      </c>
      <c r="G13" s="36">
        <f>SUM('Matthew Tignor'!N8)</f>
        <v>18</v>
      </c>
      <c r="H13" s="35">
        <f>SUM('Matthew Tignor'!O8)</f>
        <v>213.50020000000001</v>
      </c>
      <c r="XFD13" s="30"/>
    </row>
    <row r="14" spans="1:8 16384:16384" ht="16.5" x14ac:dyDescent="0.3">
      <c r="A14" s="57"/>
      <c r="B14" s="57"/>
      <c r="C14" s="78"/>
      <c r="D14" s="58"/>
      <c r="E14" s="58"/>
      <c r="F14" s="59"/>
      <c r="G14" s="58"/>
      <c r="H14" s="59"/>
      <c r="XFD14" s="30"/>
    </row>
    <row r="15" spans="1:8 16384:16384" ht="16.5" x14ac:dyDescent="0.3">
      <c r="A15" s="34">
        <v>9</v>
      </c>
      <c r="B15" s="34" t="s">
        <v>23</v>
      </c>
      <c r="C15" s="47" t="s">
        <v>59</v>
      </c>
      <c r="D15" s="36">
        <f>SUM('John Laseter'!K8)</f>
        <v>18</v>
      </c>
      <c r="E15" s="36">
        <f>SUM('John Laseter'!L8)</f>
        <v>3557.01</v>
      </c>
      <c r="F15" s="35">
        <f>SUM('John Laseter'!M8)</f>
        <v>197.61166666666668</v>
      </c>
      <c r="G15" s="36">
        <f>SUM('John Laseter'!N8)</f>
        <v>29</v>
      </c>
      <c r="H15" s="35">
        <f>SUM('John Laseter'!O8)</f>
        <v>226.61166666666668</v>
      </c>
      <c r="XFD15" s="30"/>
    </row>
    <row r="16" spans="1:8 16384:16384" ht="16.5" x14ac:dyDescent="0.3">
      <c r="A16" s="34">
        <v>10</v>
      </c>
      <c r="B16" s="34" t="s">
        <v>23</v>
      </c>
      <c r="C16" s="41" t="s">
        <v>51</v>
      </c>
      <c r="D16" s="36">
        <f>SUM('Charles Knight'!K7)</f>
        <v>15</v>
      </c>
      <c r="E16" s="36">
        <f>SUM('Charles Knight'!L7)</f>
        <v>2972.02</v>
      </c>
      <c r="F16" s="35">
        <f>SUM('Charles Knight'!M7)</f>
        <v>198.13466666666667</v>
      </c>
      <c r="G16" s="36">
        <f>SUM('Charles Knight'!N7)</f>
        <v>26</v>
      </c>
      <c r="H16" s="35">
        <f>SUM('Charles Knight'!O7)</f>
        <v>224.13466666666667</v>
      </c>
      <c r="XFD16" s="30"/>
    </row>
    <row r="17" spans="1:8 16384:16384" ht="16.5" x14ac:dyDescent="0.3">
      <c r="A17" s="34">
        <v>11</v>
      </c>
      <c r="B17" s="34" t="s">
        <v>23</v>
      </c>
      <c r="C17" s="41" t="s">
        <v>36</v>
      </c>
      <c r="D17" s="36">
        <f>SUM('Steve Pennington'!K7)</f>
        <v>14</v>
      </c>
      <c r="E17" s="36">
        <f>SUM('Steve Pennington'!L7)</f>
        <v>2757.0010000000002</v>
      </c>
      <c r="F17" s="35">
        <f>SUM('Steve Pennington'!M7)</f>
        <v>196.92864285714288</v>
      </c>
      <c r="G17" s="36">
        <f>SUM('Steve Pennington'!N7)</f>
        <v>21</v>
      </c>
      <c r="H17" s="35">
        <f>SUM('Steve Pennington'!O7)</f>
        <v>217.92864285714288</v>
      </c>
      <c r="XFD17" s="30"/>
    </row>
    <row r="18" spans="1:8 16384:16384" ht="16.5" x14ac:dyDescent="0.3">
      <c r="A18" s="34">
        <v>12</v>
      </c>
      <c r="B18" s="34" t="s">
        <v>23</v>
      </c>
      <c r="C18" s="41" t="s">
        <v>53</v>
      </c>
      <c r="D18" s="36">
        <f>SUM('Dean Irvin'!K7)</f>
        <v>15</v>
      </c>
      <c r="E18" s="36">
        <f>SUM('Dean Irvin'!L7)</f>
        <v>2968</v>
      </c>
      <c r="F18" s="35">
        <f>SUM('Dean Irvin'!M7)</f>
        <v>197.86666666666667</v>
      </c>
      <c r="G18" s="36">
        <f>SUM('Dean Irvin'!N7)</f>
        <v>17</v>
      </c>
      <c r="H18" s="35">
        <f>SUM('Dean Irvin'!O7)</f>
        <v>214.86666666666667</v>
      </c>
      <c r="XFD18" s="30"/>
    </row>
    <row r="19" spans="1:8 16384:16384" ht="16.5" x14ac:dyDescent="0.3">
      <c r="A19" s="34">
        <v>13</v>
      </c>
      <c r="B19" s="34" t="s">
        <v>23</v>
      </c>
      <c r="C19" s="47" t="s">
        <v>67</v>
      </c>
      <c r="D19" s="36">
        <f>SUM('Bill Dooley'!K6)</f>
        <v>11</v>
      </c>
      <c r="E19" s="36">
        <f>SUM('Bill Dooley'!L6)</f>
        <v>2180.0010000000002</v>
      </c>
      <c r="F19" s="35">
        <f>SUM('Bill Dooley'!M6)</f>
        <v>198.1819090909091</v>
      </c>
      <c r="G19" s="36">
        <f>SUM('Bill Dooley'!N6)</f>
        <v>14</v>
      </c>
      <c r="H19" s="35">
        <f>SUM('Bill Dooley'!O6)</f>
        <v>212.1819090909091</v>
      </c>
      <c r="XFD19" s="30"/>
    </row>
    <row r="20" spans="1:8 16384:16384" ht="16.5" x14ac:dyDescent="0.3">
      <c r="A20" s="34">
        <v>14</v>
      </c>
      <c r="B20" s="34" t="s">
        <v>23</v>
      </c>
      <c r="C20" s="33" t="s">
        <v>34</v>
      </c>
      <c r="D20" s="36">
        <f>SUM('Stanley Canter'!K5)</f>
        <v>6</v>
      </c>
      <c r="E20" s="36">
        <f>SUM('Stanley Canter'!L5)</f>
        <v>1192</v>
      </c>
      <c r="F20" s="35">
        <f>SUM('Stanley Canter'!M5)</f>
        <v>198.66666666666666</v>
      </c>
      <c r="G20" s="36">
        <f>SUM('Stanley Canter'!N5)</f>
        <v>11</v>
      </c>
      <c r="H20" s="35">
        <f>SUM('Stanley Canter'!O5)</f>
        <v>209.66666666666666</v>
      </c>
      <c r="XFD20" s="30"/>
    </row>
    <row r="21" spans="1:8 16384:16384" ht="16.5" x14ac:dyDescent="0.3">
      <c r="A21" s="34">
        <v>15</v>
      </c>
      <c r="B21" s="34" t="s">
        <v>23</v>
      </c>
      <c r="C21" s="56" t="s">
        <v>89</v>
      </c>
      <c r="D21" s="36">
        <f>SUM('Roger Foshee'!K7)</f>
        <v>11</v>
      </c>
      <c r="E21" s="36">
        <f>SUM('Roger Foshee'!L7)</f>
        <v>2157.0029999999997</v>
      </c>
      <c r="F21" s="35">
        <f>SUM('Roger Foshee'!M7)</f>
        <v>196.09118181818178</v>
      </c>
      <c r="G21" s="36">
        <f>SUM('Roger Foshee'!N7)</f>
        <v>13</v>
      </c>
      <c r="H21" s="35">
        <f>SUM('Roger Foshee'!O7)</f>
        <v>209.09118181818178</v>
      </c>
      <c r="XFD21" s="30"/>
    </row>
    <row r="22" spans="1:8 16384:16384" ht="16.5" x14ac:dyDescent="0.3">
      <c r="A22" s="34">
        <v>16</v>
      </c>
      <c r="B22" s="34" t="s">
        <v>23</v>
      </c>
      <c r="C22" s="41" t="s">
        <v>46</v>
      </c>
      <c r="D22" s="36">
        <f>SUM('Bobby Young'!K5)</f>
        <v>11</v>
      </c>
      <c r="E22" s="36">
        <f>SUM('Bobby Young'!L5)</f>
        <v>2177.0100000000002</v>
      </c>
      <c r="F22" s="35">
        <f>SUM('Bobby Young'!M5)</f>
        <v>197.91000000000003</v>
      </c>
      <c r="G22" s="36">
        <f>SUM('Bobby Young'!N5)</f>
        <v>11</v>
      </c>
      <c r="H22" s="35">
        <f>SUM('Bobby Young'!O5)</f>
        <v>208.91000000000003</v>
      </c>
      <c r="XFD22" s="30"/>
    </row>
    <row r="23" spans="1:8 16384:16384" ht="16.5" x14ac:dyDescent="0.3">
      <c r="A23" s="34">
        <v>17</v>
      </c>
      <c r="B23" s="34" t="s">
        <v>23</v>
      </c>
      <c r="C23" s="47" t="s">
        <v>56</v>
      </c>
      <c r="D23" s="36">
        <f>SUM('Freddy Gieselbreth'!K8)</f>
        <v>17</v>
      </c>
      <c r="E23" s="36">
        <f>SUM('Freddy Gieselbreth'!L8)</f>
        <v>3345</v>
      </c>
      <c r="F23" s="35">
        <f>SUM('Freddy Gieselbreth'!M8)</f>
        <v>196.76470588235293</v>
      </c>
      <c r="G23" s="36">
        <f>SUM('Freddy Gieselbreth'!N8)</f>
        <v>12</v>
      </c>
      <c r="H23" s="35">
        <f>SUM('Freddy Gieselbreth'!O8)</f>
        <v>208.76470588235293</v>
      </c>
      <c r="XFD23" s="30"/>
    </row>
    <row r="24" spans="1:8 16384:16384" ht="16.5" x14ac:dyDescent="0.3">
      <c r="A24" s="34">
        <v>18</v>
      </c>
      <c r="B24" s="34" t="s">
        <v>23</v>
      </c>
      <c r="C24" s="47" t="s">
        <v>60</v>
      </c>
      <c r="D24" s="36">
        <f>SUM('Larry McGill'!K8)</f>
        <v>18</v>
      </c>
      <c r="E24" s="36">
        <f>SUM('Larry McGill'!L8)</f>
        <v>3537</v>
      </c>
      <c r="F24" s="35">
        <f>SUM('Larry McGill'!M8)</f>
        <v>196.5</v>
      </c>
      <c r="G24" s="36">
        <f>SUM('Larry McGill'!N8)</f>
        <v>12</v>
      </c>
      <c r="H24" s="35">
        <f>SUM('Larry McGill'!O8)</f>
        <v>208.5</v>
      </c>
      <c r="XFD24" s="30"/>
    </row>
    <row r="25" spans="1:8 16384:16384" ht="16.5" x14ac:dyDescent="0.3">
      <c r="A25" s="34">
        <v>19</v>
      </c>
      <c r="B25" s="34" t="s">
        <v>23</v>
      </c>
      <c r="C25" s="56" t="s">
        <v>85</v>
      </c>
      <c r="D25" s="36">
        <f>SUM('Bill Smith'!K5)</f>
        <v>6</v>
      </c>
      <c r="E25" s="36">
        <f>SUM('Bill Smith'!L5)</f>
        <v>1187.0039999999999</v>
      </c>
      <c r="F25" s="35">
        <f>SUM('Bill Smith'!M5)</f>
        <v>197.83399999999997</v>
      </c>
      <c r="G25" s="36">
        <f>SUM('Bill Smith'!N5)</f>
        <v>10</v>
      </c>
      <c r="H25" s="35">
        <f>SUM('Bill Smith'!O5)</f>
        <v>207.83399999999997</v>
      </c>
      <c r="XFD25" s="30"/>
    </row>
    <row r="26" spans="1:8 16384:16384" ht="16.5" x14ac:dyDescent="0.3">
      <c r="A26" s="34">
        <v>20</v>
      </c>
      <c r="B26" s="34" t="s">
        <v>23</v>
      </c>
      <c r="C26" s="47" t="s">
        <v>66</v>
      </c>
      <c r="D26" s="36">
        <f>SUM('Don Kowalsky'!K5)</f>
        <v>11</v>
      </c>
      <c r="E26" s="36">
        <f>SUM('Don Kowalsky'!L5)</f>
        <v>2176.0010000000002</v>
      </c>
      <c r="F26" s="35">
        <f>SUM('Don Kowalsky'!M5)</f>
        <v>197.81827272727276</v>
      </c>
      <c r="G26" s="36">
        <f>SUM('Don Kowalsky'!N5)</f>
        <v>9</v>
      </c>
      <c r="H26" s="35">
        <f>SUM('Don Kowalsky'!O5)</f>
        <v>206.81827272727276</v>
      </c>
      <c r="XFD26" s="30"/>
    </row>
    <row r="27" spans="1:8 16384:16384" ht="16.5" x14ac:dyDescent="0.3">
      <c r="A27" s="34">
        <v>21</v>
      </c>
      <c r="B27" s="34" t="s">
        <v>23</v>
      </c>
      <c r="C27" s="56" t="s">
        <v>75</v>
      </c>
      <c r="D27" s="36">
        <f>SUM('Troy Gibbens'!K6)</f>
        <v>10</v>
      </c>
      <c r="E27" s="36">
        <f>SUM('Troy Gibbens'!L6)</f>
        <v>1961</v>
      </c>
      <c r="F27" s="35">
        <f>SUM('Troy Gibbens'!M6)</f>
        <v>196.1</v>
      </c>
      <c r="G27" s="36">
        <f>SUM('Troy Gibbens'!N6)</f>
        <v>7</v>
      </c>
      <c r="H27" s="35">
        <f>SUM('Troy Gibbens'!O6)</f>
        <v>203.1</v>
      </c>
      <c r="XFD27" s="30"/>
    </row>
    <row r="28" spans="1:8 16384:16384" ht="16.5" x14ac:dyDescent="0.3">
      <c r="A28" s="34">
        <v>22</v>
      </c>
      <c r="B28" s="34" t="s">
        <v>23</v>
      </c>
      <c r="C28" s="47" t="s">
        <v>69</v>
      </c>
      <c r="D28" s="36">
        <f>SUM('Dennis Huffman'!K5)</f>
        <v>3</v>
      </c>
      <c r="E28" s="36">
        <f>SUM('Dennis Huffman'!L5)</f>
        <v>594.01</v>
      </c>
      <c r="F28" s="35">
        <f>SUM('Dennis Huffman'!M5)</f>
        <v>198.00333333333333</v>
      </c>
      <c r="G28" s="36">
        <f>SUM('Dennis Huffman'!N5)</f>
        <v>5</v>
      </c>
      <c r="H28" s="35">
        <f>SUM('Dennis Huffman'!O5)</f>
        <v>203.00333333333333</v>
      </c>
      <c r="XFD28" s="30"/>
    </row>
    <row r="29" spans="1:8 16384:16384" ht="16.5" x14ac:dyDescent="0.3">
      <c r="A29" s="34">
        <v>23</v>
      </c>
      <c r="B29" s="34" t="s">
        <v>23</v>
      </c>
      <c r="C29" s="41" t="s">
        <v>30</v>
      </c>
      <c r="D29" s="36">
        <f>SUM('Jeff Kite'!K6)</f>
        <v>9</v>
      </c>
      <c r="E29" s="36">
        <f>SUM('Jeff Kite'!L6)</f>
        <v>1765</v>
      </c>
      <c r="F29" s="35">
        <f>SUM('Jeff Kite'!M6)</f>
        <v>196.11111111111111</v>
      </c>
      <c r="G29" s="36">
        <f>SUM('Jeff Kite'!N6)</f>
        <v>6</v>
      </c>
      <c r="H29" s="35">
        <f>SUM('Jeff Kite'!O6)</f>
        <v>202.11111111111111</v>
      </c>
      <c r="XFD29" s="30"/>
    </row>
    <row r="30" spans="1:8 16384:16384" ht="16.5" x14ac:dyDescent="0.3">
      <c r="A30" s="34">
        <v>24</v>
      </c>
      <c r="B30" s="34" t="s">
        <v>23</v>
      </c>
      <c r="C30" s="41" t="s">
        <v>43</v>
      </c>
      <c r="D30" s="36">
        <f>SUM('Billy Miller'!K6)</f>
        <v>9</v>
      </c>
      <c r="E30" s="36">
        <f>SUM('Billy Miller'!L6)</f>
        <v>1761.021</v>
      </c>
      <c r="F30" s="35">
        <f>SUM('Billy Miller'!M6)</f>
        <v>195.66899999999998</v>
      </c>
      <c r="G30" s="36">
        <f>SUM('Billy Miller'!N6)</f>
        <v>6</v>
      </c>
      <c r="H30" s="35">
        <f>SUM('Billy Miller'!O6)</f>
        <v>201.66899999999998</v>
      </c>
      <c r="XFD30" s="30"/>
    </row>
    <row r="31" spans="1:8 16384:16384" ht="16.5" x14ac:dyDescent="0.3">
      <c r="A31" s="34">
        <v>25</v>
      </c>
      <c r="B31" s="34" t="s">
        <v>23</v>
      </c>
      <c r="C31" s="41" t="s">
        <v>55</v>
      </c>
      <c r="D31" s="36">
        <f>SUM('Don Tucker'!K4)</f>
        <v>6</v>
      </c>
      <c r="E31" s="36">
        <f>SUM('Don Tucker'!L4)</f>
        <v>1184</v>
      </c>
      <c r="F31" s="35">
        <f>SUM('Don Tucker'!M4)</f>
        <v>197.33333333333334</v>
      </c>
      <c r="G31" s="36">
        <f>SUM('Don Tucker'!N4)</f>
        <v>4</v>
      </c>
      <c r="H31" s="35">
        <f>SUM('Don Tucker'!O4)</f>
        <v>201.33333333333334</v>
      </c>
      <c r="XFD31" s="30"/>
    </row>
    <row r="32" spans="1:8 16384:16384" ht="16.5" x14ac:dyDescent="0.3">
      <c r="A32" s="34">
        <v>26</v>
      </c>
      <c r="B32" s="34" t="s">
        <v>23</v>
      </c>
      <c r="C32" s="56" t="s">
        <v>86</v>
      </c>
      <c r="D32" s="36">
        <f>SUM('Cecil Combs'!K5)</f>
        <v>6</v>
      </c>
      <c r="E32" s="36">
        <f>SUM('Cecil Combs'!L5)</f>
        <v>1179.002</v>
      </c>
      <c r="F32" s="35">
        <f>SUM('Cecil Combs'!M5)</f>
        <v>196.50033333333332</v>
      </c>
      <c r="G32" s="36">
        <f>SUM('Cecil Combs'!N5)</f>
        <v>4</v>
      </c>
      <c r="H32" s="35">
        <f>SUM('Cecil Combs'!O5)</f>
        <v>200.50033333333332</v>
      </c>
      <c r="XFD32" s="30"/>
    </row>
    <row r="33" spans="1:8 16384:16384" ht="16.5" x14ac:dyDescent="0.3">
      <c r="A33" s="34">
        <v>27</v>
      </c>
      <c r="B33" s="34" t="s">
        <v>23</v>
      </c>
      <c r="C33" s="56" t="s">
        <v>90</v>
      </c>
      <c r="D33" s="36">
        <f>SUM('Van Presson'!K4)</f>
        <v>5</v>
      </c>
      <c r="E33" s="36">
        <f>SUM('Van Presson'!L4)</f>
        <v>975</v>
      </c>
      <c r="F33" s="35">
        <f>SUM('Van Presson'!M4)</f>
        <v>195</v>
      </c>
      <c r="G33" s="36">
        <f>SUM('Van Presson'!N4)</f>
        <v>2</v>
      </c>
      <c r="H33" s="35">
        <f>SUM('Van Presson'!O4)</f>
        <v>197</v>
      </c>
      <c r="XFD33" s="30"/>
    </row>
    <row r="34" spans="1:8 16384:16384" ht="16.5" x14ac:dyDescent="0.3">
      <c r="A34" s="34">
        <v>28</v>
      </c>
      <c r="B34" s="34" t="s">
        <v>23</v>
      </c>
      <c r="C34" s="56" t="s">
        <v>76</v>
      </c>
      <c r="D34" s="36">
        <f>SUM('Jack Hutchinson'!K6)</f>
        <v>10</v>
      </c>
      <c r="E34" s="36">
        <f>SUM('Jack Hutchinson'!L6)</f>
        <v>1929</v>
      </c>
      <c r="F34" s="35">
        <f>SUM('Jack Hutchinson'!M6)</f>
        <v>192.9</v>
      </c>
      <c r="G34" s="36">
        <f>SUM('Jack Hutchinson'!N6)</f>
        <v>4</v>
      </c>
      <c r="H34" s="35">
        <f>SUM('Jack Hutchinson'!O6)</f>
        <v>196.9</v>
      </c>
      <c r="XFD34" s="30"/>
    </row>
    <row r="35" spans="1:8 16384:16384" ht="16.5" x14ac:dyDescent="0.3">
      <c r="A35" s="34">
        <v>29</v>
      </c>
      <c r="B35" s="34" t="s">
        <v>23</v>
      </c>
      <c r="C35" s="47" t="s">
        <v>57</v>
      </c>
      <c r="D35" s="36">
        <f>SUM('Jason Osborne'!K5)</f>
        <v>3</v>
      </c>
      <c r="E35" s="36">
        <f>SUM('Jason Osborne'!L5)</f>
        <v>544</v>
      </c>
      <c r="F35" s="35">
        <f>SUM('Jason Osborne'!M5)</f>
        <v>181.33333333333334</v>
      </c>
      <c r="G35" s="36">
        <f>SUM('Jason Osborne'!N5)</f>
        <v>2</v>
      </c>
      <c r="H35" s="35">
        <f>SUM('Jason Osborne'!O5)</f>
        <v>183.33333333333334</v>
      </c>
      <c r="XFD35" s="30"/>
    </row>
    <row r="36" spans="1:8 16384:16384" ht="18.75" x14ac:dyDescent="0.4">
      <c r="A36" s="12"/>
      <c r="B36" s="12"/>
      <c r="C36" s="12"/>
      <c r="D36" s="49"/>
      <c r="E36" s="12"/>
      <c r="F36" s="21"/>
      <c r="G36" s="12"/>
      <c r="H36" s="21"/>
    </row>
    <row r="37" spans="1:8 16384:16384" x14ac:dyDescent="0.25">
      <c r="A37" s="11"/>
      <c r="B37" s="11"/>
      <c r="C37" s="11"/>
      <c r="D37" s="11"/>
      <c r="E37" s="11"/>
      <c r="F37" s="20"/>
      <c r="G37" s="11"/>
      <c r="H37" s="20"/>
    </row>
    <row r="38" spans="1:8 16384:16384" ht="28.5" x14ac:dyDescent="0.45">
      <c r="A38" s="11"/>
      <c r="B38" s="11"/>
      <c r="C38" s="29" t="s">
        <v>40</v>
      </c>
      <c r="D38" s="11"/>
      <c r="E38" s="11"/>
      <c r="F38" s="20"/>
      <c r="G38" s="11"/>
      <c r="H38" s="20"/>
    </row>
    <row r="39" spans="1:8 16384:16384" ht="18.75" x14ac:dyDescent="0.3">
      <c r="A39" s="11"/>
      <c r="B39" s="11"/>
      <c r="C39" s="11"/>
      <c r="D39" s="14" t="s">
        <v>94</v>
      </c>
      <c r="E39" s="11"/>
      <c r="F39" s="20"/>
      <c r="G39" s="11"/>
      <c r="H39" s="20"/>
    </row>
    <row r="40" spans="1:8 16384:16384" x14ac:dyDescent="0.25">
      <c r="A40" s="11"/>
      <c r="B40" s="11"/>
      <c r="C40" s="11"/>
      <c r="D40" s="11"/>
      <c r="E40" s="11"/>
      <c r="F40" s="20"/>
      <c r="G40" s="11"/>
      <c r="H40" s="20"/>
    </row>
    <row r="41" spans="1:8 16384:16384" ht="18.75" x14ac:dyDescent="0.4">
      <c r="A41" s="12" t="s">
        <v>0</v>
      </c>
      <c r="B41" s="12" t="s">
        <v>1</v>
      </c>
      <c r="C41" s="12" t="s">
        <v>2</v>
      </c>
      <c r="D41" s="12" t="s">
        <v>19</v>
      </c>
      <c r="E41" s="12" t="s">
        <v>16</v>
      </c>
      <c r="F41" s="21" t="s">
        <v>17</v>
      </c>
      <c r="G41" s="12" t="s">
        <v>14</v>
      </c>
      <c r="H41" s="21" t="s">
        <v>18</v>
      </c>
    </row>
    <row r="42" spans="1:8 16384:16384" x14ac:dyDescent="0.25">
      <c r="A42" s="34">
        <v>1</v>
      </c>
      <c r="B42" s="34" t="s">
        <v>25</v>
      </c>
      <c r="C42" s="47" t="s">
        <v>62</v>
      </c>
      <c r="D42" s="36">
        <f>SUM('Randy Canter'!K7)</f>
        <v>13</v>
      </c>
      <c r="E42" s="36">
        <f>SUM('Randy Canter'!L7)</f>
        <v>2510</v>
      </c>
      <c r="F42" s="35">
        <f>SUM('Randy Canter'!M7)</f>
        <v>193.07692307692307</v>
      </c>
      <c r="G42" s="36">
        <f>SUM('Randy Canter'!N7)</f>
        <v>50</v>
      </c>
      <c r="H42" s="35">
        <f>SUM('Randy Canter'!O7)</f>
        <v>243.07692307692307</v>
      </c>
    </row>
    <row r="43" spans="1:8 16384:16384" x14ac:dyDescent="0.25">
      <c r="A43" s="34">
        <v>2</v>
      </c>
      <c r="B43" s="34" t="s">
        <v>25</v>
      </c>
      <c r="C43" s="33" t="s">
        <v>29</v>
      </c>
      <c r="D43" s="36">
        <f>SUM('Cody Dockery'!K9)</f>
        <v>15</v>
      </c>
      <c r="E43" s="36">
        <f>SUM('Cody Dockery'!L9)</f>
        <v>2879.0010000000002</v>
      </c>
      <c r="F43" s="35">
        <f>SUM('Cody Dockery'!M9)</f>
        <v>191.93340000000001</v>
      </c>
      <c r="G43" s="36">
        <f>SUM('Cody Dockery'!N9)</f>
        <v>35</v>
      </c>
      <c r="H43" s="35">
        <f>SUM('Cody Dockery'!O9)</f>
        <v>226.93340000000001</v>
      </c>
    </row>
    <row r="44" spans="1:8 16384:16384" x14ac:dyDescent="0.25">
      <c r="A44" s="34">
        <v>3</v>
      </c>
      <c r="B44" s="34" t="s">
        <v>25</v>
      </c>
      <c r="C44" s="56" t="s">
        <v>91</v>
      </c>
      <c r="D44" s="36">
        <f>SUM('Arthur Cole'!K7)</f>
        <v>11</v>
      </c>
      <c r="E44" s="36">
        <f>SUM('Arthur Cole'!L7)</f>
        <v>2102.0010000000002</v>
      </c>
      <c r="F44" s="35">
        <f>SUM('Arthur Cole'!M7)</f>
        <v>191.09100000000001</v>
      </c>
      <c r="G44" s="36">
        <f>SUM('Arthur Cole'!N7)</f>
        <v>23</v>
      </c>
      <c r="H44" s="35">
        <f>SUM('Arthur Cole'!O7)</f>
        <v>214.09100000000001</v>
      </c>
    </row>
    <row r="45" spans="1:8 16384:16384" x14ac:dyDescent="0.25">
      <c r="A45" s="34">
        <v>4</v>
      </c>
      <c r="B45" s="34" t="s">
        <v>25</v>
      </c>
      <c r="C45" s="47" t="s">
        <v>57</v>
      </c>
      <c r="D45" s="36">
        <f>SUM('Jason Osborne'!K15)</f>
        <v>6</v>
      </c>
      <c r="E45" s="36">
        <f>SUM('Jason Osborne'!L15)</f>
        <v>1149</v>
      </c>
      <c r="F45" s="35">
        <f>SUM('Jason Osborne'!M15)</f>
        <v>191.5</v>
      </c>
      <c r="G45" s="36">
        <f>SUM('Jason Osborne'!N15)</f>
        <v>20</v>
      </c>
      <c r="H45" s="35">
        <f>SUM('Jason Osborne'!O15)</f>
        <v>211.5</v>
      </c>
    </row>
    <row r="46" spans="1:8 16384:16384" x14ac:dyDescent="0.25">
      <c r="A46" s="34">
        <v>5</v>
      </c>
      <c r="B46" s="34" t="s">
        <v>25</v>
      </c>
      <c r="C46" s="33" t="s">
        <v>33</v>
      </c>
      <c r="D46" s="36">
        <f>SUM('David Jennings'!K18)</f>
        <v>6</v>
      </c>
      <c r="E46" s="36">
        <f>SUM('David Jennings'!L18)</f>
        <v>1168</v>
      </c>
      <c r="F46" s="35">
        <f>SUM('David Jennings'!M18)</f>
        <v>194.66666666666666</v>
      </c>
      <c r="G46" s="36">
        <f>SUM('David Jennings'!N18)</f>
        <v>15</v>
      </c>
      <c r="H46" s="35">
        <f>SUM('David Jennings'!O18)</f>
        <v>209.66666666666666</v>
      </c>
    </row>
    <row r="47" spans="1:8 16384:16384" x14ac:dyDescent="0.25">
      <c r="A47" s="34">
        <v>6</v>
      </c>
      <c r="B47" s="34" t="s">
        <v>25</v>
      </c>
      <c r="C47" s="56" t="s">
        <v>75</v>
      </c>
      <c r="D47" s="36">
        <f>SUM('Troy Gibbens'!K15)</f>
        <v>10</v>
      </c>
      <c r="E47" s="36">
        <f>SUM('Troy Gibbens'!L15)</f>
        <v>1922</v>
      </c>
      <c r="F47" s="35">
        <f>SUM('Troy Gibbens'!M15)</f>
        <v>192.2</v>
      </c>
      <c r="G47" s="36">
        <f>SUM('Troy Gibbens'!N15)</f>
        <v>17</v>
      </c>
      <c r="H47" s="35">
        <f>SUM('Troy Gibbens'!O15)</f>
        <v>209.2</v>
      </c>
    </row>
    <row r="48" spans="1:8 16384:16384" x14ac:dyDescent="0.25">
      <c r="A48" s="34">
        <v>7</v>
      </c>
      <c r="B48" s="34" t="s">
        <v>25</v>
      </c>
      <c r="C48" s="41" t="s">
        <v>53</v>
      </c>
      <c r="D48" s="36">
        <f>SUM('Dean Irvin'!K18)</f>
        <v>8</v>
      </c>
      <c r="E48" s="36">
        <f>SUM('Dean Irvin'!L18)</f>
        <v>1535</v>
      </c>
      <c r="F48" s="35">
        <f>SUM('Dean Irvin'!M18)</f>
        <v>191.875</v>
      </c>
      <c r="G48" s="36">
        <f>SUM('Dean Irvin'!N18)</f>
        <v>17</v>
      </c>
      <c r="H48" s="35">
        <f>SUM('Dean Irvin'!O18)</f>
        <v>208.875</v>
      </c>
    </row>
    <row r="49" spans="1:8 16384:16384" x14ac:dyDescent="0.25">
      <c r="A49" s="34">
        <v>8</v>
      </c>
      <c r="B49" s="34" t="s">
        <v>25</v>
      </c>
      <c r="C49" s="33" t="s">
        <v>35</v>
      </c>
      <c r="D49" s="36">
        <f>SUM('Bill Cordle'!K5)</f>
        <v>6</v>
      </c>
      <c r="E49" s="36">
        <f>SUM('Bill Cordle'!L5)</f>
        <v>1142</v>
      </c>
      <c r="F49" s="35">
        <f>SUM('Bill Cordle'!M5)</f>
        <v>190.33333333333334</v>
      </c>
      <c r="G49" s="36">
        <f>SUM('Bill Cordle'!N5)</f>
        <v>10</v>
      </c>
      <c r="H49" s="35">
        <f>SUM('Bill Cordle'!O5)</f>
        <v>200.33333333333334</v>
      </c>
    </row>
    <row r="50" spans="1:8 16384:16384" x14ac:dyDescent="0.25">
      <c r="A50" s="34">
        <v>9</v>
      </c>
      <c r="B50" s="34" t="s">
        <v>25</v>
      </c>
      <c r="C50" s="56" t="s">
        <v>76</v>
      </c>
      <c r="D50" s="36">
        <f>SUM('Jack Hutchinson'!K15)</f>
        <v>5</v>
      </c>
      <c r="E50" s="36">
        <f>SUM('Jack Hutchinson'!L15)</f>
        <v>960</v>
      </c>
      <c r="F50" s="35">
        <f>SUM('Jack Hutchinson'!M15)</f>
        <v>192</v>
      </c>
      <c r="G50" s="36">
        <f>SUM('Jack Hutchinson'!N15)</f>
        <v>6</v>
      </c>
      <c r="H50" s="35">
        <f>SUM('Jack Hutchinson'!O15)</f>
        <v>198</v>
      </c>
    </row>
    <row r="51" spans="1:8 16384:16384" x14ac:dyDescent="0.25">
      <c r="A51" s="34">
        <v>10</v>
      </c>
      <c r="B51" s="34" t="s">
        <v>25</v>
      </c>
      <c r="C51" s="56" t="s">
        <v>90</v>
      </c>
      <c r="D51" s="36">
        <f>SUM('Van Presson'!K12)</f>
        <v>5</v>
      </c>
      <c r="E51" s="36">
        <f>SUM('Van Presson'!L12)</f>
        <v>969</v>
      </c>
      <c r="F51" s="35">
        <f>SUM('Van Presson'!M12)</f>
        <v>193.8</v>
      </c>
      <c r="G51" s="36">
        <f>SUM('Van Presson'!N12)</f>
        <v>4</v>
      </c>
      <c r="H51" s="35">
        <f>SUM('Van Presson'!O12)</f>
        <v>197.8</v>
      </c>
    </row>
    <row r="52" spans="1:8 16384:16384" x14ac:dyDescent="0.25">
      <c r="A52" s="34">
        <v>11</v>
      </c>
      <c r="B52" s="34" t="s">
        <v>25</v>
      </c>
      <c r="C52" s="33" t="s">
        <v>77</v>
      </c>
      <c r="D52" s="36">
        <f>SUM('Terry Cannon'!K5)</f>
        <v>5</v>
      </c>
      <c r="E52" s="36">
        <f>SUM('Terry Cannon'!L5)</f>
        <v>941</v>
      </c>
      <c r="F52" s="35">
        <f>SUM('Terry Cannon'!M5)</f>
        <v>188.2</v>
      </c>
      <c r="G52" s="36">
        <f>SUM('Terry Cannon'!N5)</f>
        <v>5</v>
      </c>
      <c r="H52" s="35">
        <f>SUM('Terry Cannon'!O5)</f>
        <v>193.2</v>
      </c>
    </row>
    <row r="53" spans="1:8 16384:16384" x14ac:dyDescent="0.25">
      <c r="A53" s="34">
        <v>12</v>
      </c>
      <c r="B53" s="34" t="s">
        <v>25</v>
      </c>
      <c r="C53" s="33" t="s">
        <v>92</v>
      </c>
      <c r="D53" s="36">
        <f>SUM('Jeff Ralls'!K5)</f>
        <v>4</v>
      </c>
      <c r="E53" s="36">
        <f>SUM('Jeff Ralls'!L5)</f>
        <v>740</v>
      </c>
      <c r="F53" s="35">
        <f>SUM('Jeff Ralls'!M5)</f>
        <v>185</v>
      </c>
      <c r="G53" s="36">
        <f>SUM('Jeff Ralls'!N5)</f>
        <v>4</v>
      </c>
      <c r="H53" s="35">
        <f>SUM('Jeff Ralls'!O5)</f>
        <v>189</v>
      </c>
    </row>
    <row r="54" spans="1:8 16384:16384" x14ac:dyDescent="0.25">
      <c r="A54" s="34">
        <v>13</v>
      </c>
      <c r="B54" s="34" t="s">
        <v>25</v>
      </c>
      <c r="C54" s="33" t="s">
        <v>79</v>
      </c>
      <c r="D54" s="36">
        <f>SUM('Tucker Malone'!K6)</f>
        <v>9</v>
      </c>
      <c r="E54" s="36">
        <f>SUM('Tucker Malone'!L6)</f>
        <v>1616</v>
      </c>
      <c r="F54" s="35">
        <f>SUM('Tucker Malone'!M6)</f>
        <v>179.55555555555554</v>
      </c>
      <c r="G54" s="36">
        <f>SUM('Tucker Malone'!N6)</f>
        <v>5</v>
      </c>
      <c r="H54" s="35">
        <f>SUM('Tucker Malone'!O6)</f>
        <v>184.55555555555554</v>
      </c>
    </row>
    <row r="55" spans="1:8 16384:16384" x14ac:dyDescent="0.25">
      <c r="A55" s="34">
        <v>14</v>
      </c>
      <c r="B55" s="34" t="s">
        <v>25</v>
      </c>
      <c r="C55" s="41" t="s">
        <v>52</v>
      </c>
      <c r="D55" s="36">
        <f>SUM('Danny Starks'!K7)</f>
        <v>14</v>
      </c>
      <c r="E55" s="36">
        <f>SUM('Danny Starks'!L7)</f>
        <v>2420</v>
      </c>
      <c r="F55" s="35">
        <f>SUM('Danny Starks'!M7)</f>
        <v>172.85714285714286</v>
      </c>
      <c r="G55" s="36">
        <f>SUM('Danny Starks'!N7)</f>
        <v>11</v>
      </c>
      <c r="H55" s="35">
        <f>SUM('Danny Starks'!O7)</f>
        <v>183.85714285714286</v>
      </c>
    </row>
    <row r="56" spans="1:8 16384:16384" x14ac:dyDescent="0.25">
      <c r="A56" s="34">
        <v>15</v>
      </c>
      <c r="B56" s="34" t="s">
        <v>25</v>
      </c>
      <c r="C56" s="56" t="s">
        <v>93</v>
      </c>
      <c r="D56" s="36">
        <f>SUM('Wesley Scott'!K5)</f>
        <v>4</v>
      </c>
      <c r="E56" s="36">
        <f>SUM('Wesley Scott'!L5)</f>
        <v>713</v>
      </c>
      <c r="F56" s="35">
        <f>SUM('Wesley Scott'!M5)</f>
        <v>178.25</v>
      </c>
      <c r="G56" s="36">
        <f>SUM('Wesley Scott'!N5)</f>
        <v>2</v>
      </c>
      <c r="H56" s="35">
        <f>SUM('Wesley Scott'!O5)</f>
        <v>180.25</v>
      </c>
    </row>
    <row r="57" spans="1:8 16384:16384" x14ac:dyDescent="0.25">
      <c r="A57" s="34">
        <v>16</v>
      </c>
      <c r="B57" s="34" t="s">
        <v>25</v>
      </c>
      <c r="C57" s="33" t="s">
        <v>78</v>
      </c>
      <c r="D57" s="36">
        <f>SUM('David Bourland'!K5)</f>
        <v>5</v>
      </c>
      <c r="E57" s="36">
        <f>SUM('David Bourland'!L5)</f>
        <v>886</v>
      </c>
      <c r="F57" s="35">
        <f>SUM('David Bourland'!M5)</f>
        <v>177.2</v>
      </c>
      <c r="G57" s="36">
        <f>SUM('David Bourland'!N5)</f>
        <v>2</v>
      </c>
      <c r="H57" s="35">
        <f>SUM('David Bourland'!O5)</f>
        <v>179.2</v>
      </c>
    </row>
    <row r="58" spans="1:8 16384:16384" x14ac:dyDescent="0.25">
      <c r="A58" s="34">
        <v>17</v>
      </c>
      <c r="B58" s="34" t="s">
        <v>25</v>
      </c>
      <c r="C58" s="33" t="s">
        <v>82</v>
      </c>
      <c r="D58" s="36">
        <f>SUM('Gregg Grissom'!K5)</f>
        <v>5</v>
      </c>
      <c r="E58" s="36">
        <f>SUM('Gregg Grissom'!L5)</f>
        <v>828</v>
      </c>
      <c r="F58" s="35">
        <f>SUM('Gregg Grissom'!M5)</f>
        <v>165.6</v>
      </c>
      <c r="G58" s="36">
        <f>SUM('Gregg Grissom'!N5)</f>
        <v>2</v>
      </c>
      <c r="H58" s="35">
        <f>SUM('Gregg Grissom'!O5)</f>
        <v>167.6</v>
      </c>
    </row>
    <row r="59" spans="1:8 16384:16384" x14ac:dyDescent="0.25">
      <c r="A59" s="34">
        <v>18</v>
      </c>
      <c r="B59" s="34" t="s">
        <v>25</v>
      </c>
      <c r="C59" s="41" t="s">
        <v>54</v>
      </c>
      <c r="D59" s="36">
        <f>SUM('Dennis Thompson'!K5)</f>
        <v>11</v>
      </c>
      <c r="E59" s="36">
        <f>SUM('Dennis Thompson'!L5)</f>
        <v>1689</v>
      </c>
      <c r="F59" s="35">
        <f>SUM('Dennis Thompson'!M5)</f>
        <v>153.54545454545453</v>
      </c>
      <c r="G59" s="36">
        <f>SUM('Dennis Thompson'!N5)</f>
        <v>6</v>
      </c>
      <c r="H59" s="35">
        <f>SUM('Dennis Thompson'!O5)</f>
        <v>159.54545454545453</v>
      </c>
      <c r="XFD59" s="36"/>
    </row>
    <row r="60" spans="1:8 16384:16384" x14ac:dyDescent="0.25">
      <c r="A60" s="34">
        <v>19</v>
      </c>
      <c r="B60" s="34" t="s">
        <v>25</v>
      </c>
      <c r="C60" s="56" t="s">
        <v>83</v>
      </c>
      <c r="D60" s="36">
        <f>SUM('Clovis Duncan'!K6)</f>
        <v>9</v>
      </c>
      <c r="E60" s="36">
        <f>SUM('Clovis Duncan'!L6)</f>
        <v>1398</v>
      </c>
      <c r="F60" s="35">
        <f>SUM('Clovis Duncan'!M6)</f>
        <v>155.33333333333334</v>
      </c>
      <c r="G60" s="36">
        <f>SUM('Clovis Duncan'!N6)</f>
        <v>4</v>
      </c>
      <c r="H60" s="35">
        <f>SUM('Clovis Duncan'!O6)</f>
        <v>159.33333333333334</v>
      </c>
      <c r="XFD60" s="36"/>
    </row>
    <row r="61" spans="1:8 16384:16384" x14ac:dyDescent="0.25">
      <c r="A61" s="31"/>
      <c r="B61" s="31"/>
      <c r="C61" s="31"/>
      <c r="D61" s="50"/>
      <c r="E61" s="31"/>
      <c r="F61" s="32"/>
      <c r="G61" s="31"/>
      <c r="H61" s="32"/>
    </row>
    <row r="62" spans="1:8 16384:16384" x14ac:dyDescent="0.25">
      <c r="A62" s="11"/>
      <c r="B62" s="11"/>
      <c r="C62" s="11"/>
      <c r="D62" s="11"/>
      <c r="E62" s="11"/>
      <c r="F62" s="20"/>
      <c r="G62" s="11"/>
      <c r="H62" s="20"/>
    </row>
    <row r="63" spans="1:8 16384:16384" ht="28.5" x14ac:dyDescent="0.45">
      <c r="A63" s="11"/>
      <c r="B63" s="11"/>
      <c r="C63" s="29" t="s">
        <v>41</v>
      </c>
      <c r="D63" s="11"/>
      <c r="E63" s="11"/>
      <c r="F63" s="20"/>
      <c r="G63" s="11"/>
      <c r="H63" s="20"/>
    </row>
    <row r="64" spans="1:8 16384:16384" ht="18.75" x14ac:dyDescent="0.3">
      <c r="A64" s="11"/>
      <c r="B64" s="11"/>
      <c r="C64" s="11"/>
      <c r="D64" s="14" t="s">
        <v>94</v>
      </c>
      <c r="E64" s="11"/>
      <c r="F64" s="20"/>
      <c r="G64" s="11"/>
      <c r="H64" s="20"/>
    </row>
    <row r="65" spans="1:8" ht="24" customHeight="1" x14ac:dyDescent="0.25">
      <c r="A65" s="11"/>
      <c r="B65" s="11"/>
      <c r="C65" s="11"/>
      <c r="D65" s="11"/>
      <c r="E65" s="11"/>
      <c r="F65" s="20"/>
      <c r="G65" s="11"/>
      <c r="H65" s="20"/>
    </row>
    <row r="66" spans="1:8" ht="18.75" x14ac:dyDescent="0.4">
      <c r="A66" s="12" t="s">
        <v>0</v>
      </c>
      <c r="B66" s="12" t="s">
        <v>1</v>
      </c>
      <c r="C66" s="12" t="s">
        <v>2</v>
      </c>
      <c r="D66" s="12" t="s">
        <v>19</v>
      </c>
      <c r="E66" s="12" t="s">
        <v>16</v>
      </c>
      <c r="F66" s="21" t="s">
        <v>17</v>
      </c>
      <c r="G66" s="12" t="s">
        <v>14</v>
      </c>
      <c r="H66" s="21" t="s">
        <v>18</v>
      </c>
    </row>
    <row r="67" spans="1:8" x14ac:dyDescent="0.25">
      <c r="A67" s="34">
        <v>1</v>
      </c>
      <c r="B67" s="34" t="s">
        <v>20</v>
      </c>
      <c r="C67" s="33" t="s">
        <v>34</v>
      </c>
      <c r="D67" s="36">
        <f>SUM('Stanley Canter'!K21)</f>
        <v>34</v>
      </c>
      <c r="E67" s="36">
        <f>SUM('Stanley Canter'!L21)</f>
        <v>6679.0010000000002</v>
      </c>
      <c r="F67" s="35">
        <f>SUM('Stanley Canter'!M21)</f>
        <v>196.44120588235296</v>
      </c>
      <c r="G67" s="36">
        <f>SUM('Stanley Canter'!N21)</f>
        <v>91</v>
      </c>
      <c r="H67" s="35">
        <f>SUM('Stanley Canter'!O21)</f>
        <v>287.44120588235296</v>
      </c>
    </row>
    <row r="68" spans="1:8" x14ac:dyDescent="0.25">
      <c r="A68" s="34">
        <v>2</v>
      </c>
      <c r="B68" s="34" t="s">
        <v>20</v>
      </c>
      <c r="C68" s="38" t="s">
        <v>32</v>
      </c>
      <c r="D68" s="36">
        <f>SUM('Tom Tignor'!K14)</f>
        <v>43</v>
      </c>
      <c r="E68" s="36">
        <f>SUM('Tom Tignor'!L14)</f>
        <v>8326.023000000001</v>
      </c>
      <c r="F68" s="35">
        <f>SUM('Tom Tignor'!M14)</f>
        <v>193.62844186046513</v>
      </c>
      <c r="G68" s="36">
        <f>SUM('Tom Tignor'!N14)</f>
        <v>70</v>
      </c>
      <c r="H68" s="35">
        <f>SUM('Tom Tignor'!O14)</f>
        <v>263.62844186046516</v>
      </c>
    </row>
    <row r="69" spans="1:8" x14ac:dyDescent="0.25">
      <c r="A69" s="57"/>
      <c r="B69" s="57"/>
      <c r="C69" s="60"/>
      <c r="D69" s="58"/>
      <c r="E69" s="58"/>
      <c r="F69" s="59"/>
      <c r="G69" s="58"/>
      <c r="H69" s="59"/>
    </row>
    <row r="70" spans="1:8" x14ac:dyDescent="0.25">
      <c r="A70" s="34">
        <v>3</v>
      </c>
      <c r="B70" s="34" t="s">
        <v>20</v>
      </c>
      <c r="C70" s="47" t="s">
        <v>71</v>
      </c>
      <c r="D70" s="36">
        <f>SUM('Charles Miller'!K8)</f>
        <v>15</v>
      </c>
      <c r="E70" s="36">
        <f>SUM('Charles Miller'!L8)</f>
        <v>2927.0010000000002</v>
      </c>
      <c r="F70" s="35">
        <f>SUM('Charles Miller'!M8)</f>
        <v>195.13340000000002</v>
      </c>
      <c r="G70" s="36">
        <f>SUM('Charles Miller'!N8)</f>
        <v>29</v>
      </c>
      <c r="H70" s="35">
        <f>SUM('Charles Miller'!O8)</f>
        <v>224.13340000000002</v>
      </c>
    </row>
    <row r="71" spans="1:8" x14ac:dyDescent="0.25">
      <c r="A71" s="34">
        <v>4</v>
      </c>
      <c r="B71" s="34" t="s">
        <v>20</v>
      </c>
      <c r="C71" s="48" t="s">
        <v>56</v>
      </c>
      <c r="D71" s="36">
        <f>SUM('Freddy Gieselbreth'!K20)</f>
        <v>15</v>
      </c>
      <c r="E71" s="36">
        <f>SUM('Freddy Gieselbreth'!L20)</f>
        <v>2891</v>
      </c>
      <c r="F71" s="35">
        <f>SUM('Freddy Gieselbreth'!M20)</f>
        <v>192.73333333333332</v>
      </c>
      <c r="G71" s="36">
        <f>SUM('Freddy Gieselbreth'!N20)</f>
        <v>30</v>
      </c>
      <c r="H71" s="35">
        <f>SUM('Freddy Gieselbreth'!O20)</f>
        <v>222.73333333333332</v>
      </c>
    </row>
    <row r="72" spans="1:8" x14ac:dyDescent="0.25">
      <c r="A72" s="34">
        <v>5</v>
      </c>
      <c r="B72" s="34" t="s">
        <v>20</v>
      </c>
      <c r="C72" s="41" t="s">
        <v>49</v>
      </c>
      <c r="D72" s="36">
        <f>SUM('Bud Stell'!K19)</f>
        <v>14</v>
      </c>
      <c r="E72" s="36">
        <f>SUM('Bud Stell'!L19)</f>
        <v>2647</v>
      </c>
      <c r="F72" s="35">
        <f>SUM('Bud Stell'!M19)</f>
        <v>189.07142857142858</v>
      </c>
      <c r="G72" s="36">
        <f>SUM('Bud Stell'!N19)</f>
        <v>16</v>
      </c>
      <c r="H72" s="35">
        <f>SUM('Bud Stell'!O19)</f>
        <v>205.07142857142858</v>
      </c>
    </row>
    <row r="73" spans="1:8" x14ac:dyDescent="0.25">
      <c r="A73" s="34">
        <v>6</v>
      </c>
      <c r="B73" s="34" t="s">
        <v>20</v>
      </c>
      <c r="C73" s="47" t="s">
        <v>60</v>
      </c>
      <c r="D73" s="36">
        <f>SUM('Larry McGill'!K19)</f>
        <v>5</v>
      </c>
      <c r="E73" s="36">
        <f>SUM('Larry McGill'!L19)</f>
        <v>954</v>
      </c>
      <c r="F73" s="35">
        <f>SUM('Larry McGill'!M19)</f>
        <v>190.8</v>
      </c>
      <c r="G73" s="36">
        <f>SUM('Larry McGill'!N19)</f>
        <v>10</v>
      </c>
      <c r="H73" s="35">
        <f>SUM('Larry McGill'!O19)</f>
        <v>200.8</v>
      </c>
    </row>
    <row r="74" spans="1:8" x14ac:dyDescent="0.25">
      <c r="A74" s="34">
        <v>7</v>
      </c>
      <c r="B74" s="34" t="s">
        <v>20</v>
      </c>
      <c r="C74" s="33" t="s">
        <v>30</v>
      </c>
      <c r="D74" s="36">
        <f>SUM('Jeff Kite'!K16)</f>
        <v>3</v>
      </c>
      <c r="E74" s="36">
        <f>SUM('Jeff Kite'!L16)</f>
        <v>584</v>
      </c>
      <c r="F74" s="35">
        <f>SUM('Jeff Kite'!M16)</f>
        <v>194.66666666666666</v>
      </c>
      <c r="G74" s="36">
        <f>SUM('Jeff Kite'!N16)</f>
        <v>5</v>
      </c>
      <c r="H74" s="35">
        <f>SUM('Jeff Kite'!O16)</f>
        <v>199.66666666666666</v>
      </c>
    </row>
    <row r="75" spans="1:8" x14ac:dyDescent="0.25">
      <c r="A75" s="34">
        <v>8</v>
      </c>
      <c r="B75" s="34" t="s">
        <v>20</v>
      </c>
      <c r="C75" s="47" t="s">
        <v>68</v>
      </c>
      <c r="D75" s="36">
        <f>SUM('Matthew Tignor'!K19)</f>
        <v>6</v>
      </c>
      <c r="E75" s="36">
        <f>SUM('Matthew Tignor'!L19)</f>
        <v>1156</v>
      </c>
      <c r="F75" s="35">
        <f>SUM('Matthew Tignor'!M19)</f>
        <v>192.66666666666666</v>
      </c>
      <c r="G75" s="36">
        <f>SUM('Matthew Tignor'!N19)</f>
        <v>6</v>
      </c>
      <c r="H75" s="35">
        <f>SUM('Matthew Tignor'!O19)</f>
        <v>198.66666666666666</v>
      </c>
    </row>
    <row r="76" spans="1:8" x14ac:dyDescent="0.25">
      <c r="A76" s="34">
        <v>9</v>
      </c>
      <c r="B76" s="34" t="s">
        <v>20</v>
      </c>
      <c r="C76" s="33" t="s">
        <v>29</v>
      </c>
      <c r="D76" s="36">
        <f>SUM('Cody Dockery'!K20)</f>
        <v>9</v>
      </c>
      <c r="E76" s="36">
        <f>SUM('Cody Dockery'!L20)</f>
        <v>1698</v>
      </c>
      <c r="F76" s="35">
        <f>SUM('Cody Dockery'!M20)</f>
        <v>188.66666666666666</v>
      </c>
      <c r="G76" s="36">
        <f>SUM('Cody Dockery'!N20)</f>
        <v>8</v>
      </c>
      <c r="H76" s="35">
        <f>SUM('Cody Dockery'!O20)</f>
        <v>196.66666666666666</v>
      </c>
    </row>
    <row r="77" spans="1:8" x14ac:dyDescent="0.25">
      <c r="A77" s="34">
        <v>10</v>
      </c>
      <c r="B77" s="34" t="s">
        <v>20</v>
      </c>
      <c r="C77" s="33" t="s">
        <v>43</v>
      </c>
      <c r="D77" s="36">
        <f>SUM('Billy Miller'!K15)</f>
        <v>3</v>
      </c>
      <c r="E77" s="36">
        <f>SUM('Billy Miller'!L15)</f>
        <v>563</v>
      </c>
      <c r="F77" s="35">
        <f>SUM('Billy Miller'!M15)</f>
        <v>187.66666666666666</v>
      </c>
      <c r="G77" s="36">
        <f>SUM('Billy Miller'!N15)</f>
        <v>6</v>
      </c>
      <c r="H77" s="35">
        <f>SUM('Billy Miller'!O15)</f>
        <v>193.66666666666666</v>
      </c>
    </row>
    <row r="78" spans="1:8" ht="21" customHeight="1" x14ac:dyDescent="0.25">
      <c r="C78" s="28"/>
      <c r="D78" s="10"/>
      <c r="E78" s="10"/>
      <c r="G78" s="10"/>
    </row>
    <row r="79" spans="1:8" x14ac:dyDescent="0.25">
      <c r="A79" s="11"/>
      <c r="B79" s="11"/>
      <c r="C79" s="11"/>
      <c r="D79" s="11"/>
      <c r="E79" s="11"/>
      <c r="F79" s="20"/>
      <c r="G79" s="11"/>
      <c r="H79" s="20"/>
    </row>
    <row r="80" spans="1:8" ht="28.5" x14ac:dyDescent="0.45">
      <c r="A80" s="11"/>
      <c r="B80" s="11"/>
      <c r="C80" s="29" t="s">
        <v>42</v>
      </c>
      <c r="D80" s="11"/>
      <c r="E80" s="11"/>
      <c r="F80" s="20"/>
      <c r="G80" s="11"/>
      <c r="H80" s="20"/>
    </row>
    <row r="81" spans="1:8 16384:16384" ht="18.75" x14ac:dyDescent="0.3">
      <c r="A81" s="11"/>
      <c r="B81" s="11"/>
      <c r="C81" s="11"/>
      <c r="D81" s="14" t="s">
        <v>94</v>
      </c>
      <c r="E81" s="11"/>
      <c r="F81" s="20"/>
      <c r="G81" s="11"/>
      <c r="H81" s="20"/>
    </row>
    <row r="82" spans="1:8 16384:16384" x14ac:dyDescent="0.25">
      <c r="A82" s="11"/>
      <c r="B82" s="11"/>
      <c r="C82" s="11"/>
      <c r="D82" s="11"/>
      <c r="E82" s="11"/>
      <c r="F82" s="20"/>
      <c r="G82" s="11"/>
      <c r="H82" s="20"/>
    </row>
    <row r="83" spans="1:8 16384:16384" x14ac:dyDescent="0.25">
      <c r="A83" s="34" t="s">
        <v>0</v>
      </c>
      <c r="B83" s="34" t="s">
        <v>1</v>
      </c>
      <c r="C83" s="37" t="s">
        <v>2</v>
      </c>
      <c r="D83" s="34" t="s">
        <v>19</v>
      </c>
      <c r="E83" s="34" t="s">
        <v>16</v>
      </c>
      <c r="F83" s="35" t="s">
        <v>17</v>
      </c>
      <c r="G83" s="34" t="s">
        <v>14</v>
      </c>
      <c r="H83" s="35" t="s">
        <v>18</v>
      </c>
    </row>
    <row r="84" spans="1:8 16384:16384" s="40" customFormat="1" x14ac:dyDescent="0.25">
      <c r="A84" s="39">
        <v>1</v>
      </c>
      <c r="B84" s="39" t="s">
        <v>27</v>
      </c>
      <c r="C84" s="33" t="s">
        <v>28</v>
      </c>
      <c r="D84" s="36">
        <f>SUM('Dale Cauthen'!K9)</f>
        <v>18</v>
      </c>
      <c r="E84" s="36">
        <f>SUM('Dale Cauthen'!L9)</f>
        <v>3342</v>
      </c>
      <c r="F84" s="35">
        <f>SUM('Dale Cauthen'!M9)</f>
        <v>185.66666666666666</v>
      </c>
      <c r="G84" s="36">
        <f>SUM('Dale Cauthen'!N9)</f>
        <v>31</v>
      </c>
      <c r="H84" s="35">
        <f>SUM('Dale Cauthen'!O9)</f>
        <v>216.66666666666666</v>
      </c>
    </row>
    <row r="85" spans="1:8 16384:16384" s="55" customFormat="1" x14ac:dyDescent="0.25">
      <c r="A85" s="34">
        <v>2</v>
      </c>
      <c r="B85" s="34" t="s">
        <v>27</v>
      </c>
      <c r="C85" s="54" t="s">
        <v>73</v>
      </c>
      <c r="D85" s="36">
        <f>SUM('Chuck Miller'!K7)</f>
        <v>12</v>
      </c>
      <c r="E85" s="36">
        <f>SUM('Chuck Miller'!L7)</f>
        <v>2266</v>
      </c>
      <c r="F85" s="35">
        <f>SUM('Chuck Miller'!M7)</f>
        <v>188.83333333333334</v>
      </c>
      <c r="G85" s="36">
        <f>SUM('Chuck Miller'!N7)</f>
        <v>24</v>
      </c>
      <c r="H85" s="35">
        <f>SUM('Chuck Miller'!O7)</f>
        <v>212.83333333333334</v>
      </c>
    </row>
    <row r="86" spans="1:8 16384:16384" x14ac:dyDescent="0.25">
      <c r="A86" s="9">
        <v>3</v>
      </c>
      <c r="B86" s="9" t="s">
        <v>27</v>
      </c>
      <c r="C86" s="54" t="s">
        <v>78</v>
      </c>
      <c r="D86" s="79">
        <f>SUM('David Bourland'!K12)</f>
        <v>5</v>
      </c>
      <c r="E86" s="79">
        <f>SUM('David Bourland'!L12)</f>
        <v>873</v>
      </c>
      <c r="F86" s="80">
        <f>SUM('David Bourland'!M12)</f>
        <v>174.6</v>
      </c>
      <c r="G86" s="79">
        <f>SUM('David Bourland'!N12)</f>
        <v>13</v>
      </c>
      <c r="H86" s="80">
        <f>SUM('David Bourland'!O12)</f>
        <v>187.6</v>
      </c>
    </row>
    <row r="87" spans="1:8 16384:16384" x14ac:dyDescent="0.25">
      <c r="A87" s="9">
        <v>4</v>
      </c>
      <c r="B87" s="9" t="s">
        <v>27</v>
      </c>
      <c r="C87" s="56" t="s">
        <v>83</v>
      </c>
      <c r="D87" s="79">
        <f>SUM('Clovis Duncan'!K14)</f>
        <v>5</v>
      </c>
      <c r="E87" s="79">
        <f>SUM('Clovis Duncan'!L14)</f>
        <v>831</v>
      </c>
      <c r="F87" s="80">
        <f>SUM('Clovis Duncan'!M14)</f>
        <v>166.2</v>
      </c>
      <c r="G87" s="79">
        <f>SUM('Clovis Duncan'!N14)</f>
        <v>6</v>
      </c>
      <c r="H87" s="80">
        <f>SUM('Clovis Duncan'!O14)</f>
        <v>172.2</v>
      </c>
      <c r="XFD87" s="10"/>
    </row>
    <row r="88" spans="1:8 16384:16384" x14ac:dyDescent="0.25">
      <c r="A88" s="9">
        <v>5</v>
      </c>
      <c r="B88" s="9" t="s">
        <v>27</v>
      </c>
      <c r="C88" s="54" t="s">
        <v>84</v>
      </c>
      <c r="D88" s="79">
        <f>SUM('Steve Hayes'!K4)</f>
        <v>5</v>
      </c>
      <c r="E88" s="79">
        <f>SUM('Steve Hayes'!L4)</f>
        <v>782</v>
      </c>
      <c r="F88" s="80">
        <f>SUM('Steve Hayes'!M4)</f>
        <v>156.4</v>
      </c>
      <c r="G88" s="79">
        <f>SUM('Steve Hayes'!N4)</f>
        <v>3</v>
      </c>
      <c r="H88" s="80">
        <f>SUM('Steve Hayes'!O4)</f>
        <v>159.4</v>
      </c>
    </row>
  </sheetData>
  <protectedRanges>
    <protectedRange algorithmName="SHA-512" hashValue="ON39YdpmFHfN9f47KpiRvqrKx0V9+erV1CNkpWzYhW/Qyc6aT8rEyCrvauWSYGZK2ia3o7vd3akF07acHAFpOA==" saltValue="yVW9XmDwTqEnmpSGai0KYg==" spinCount="100000" sqref="C57:C58 C6:C7" name="Range1"/>
    <protectedRange algorithmName="SHA-512" hashValue="ON39YdpmFHfN9f47KpiRvqrKx0V9+erV1CNkpWzYhW/Qyc6aT8rEyCrvauWSYGZK2ia3o7vd3akF07acHAFpOA==" saltValue="yVW9XmDwTqEnmpSGai0KYg==" spinCount="100000" sqref="C42 C10:C18 C45:C46 C75" name="Range1_2"/>
    <protectedRange algorithmName="SHA-512" hashValue="ON39YdpmFHfN9f47KpiRvqrKx0V9+erV1CNkpWzYhW/Qyc6aT8rEyCrvauWSYGZK2ia3o7vd3akF07acHAFpOA==" saltValue="yVW9XmDwTqEnmpSGai0KYg==" spinCount="100000" sqref="C74 C43:C44 C8 C67" name="Range1_4"/>
    <protectedRange algorithmName="SHA-512" hashValue="ON39YdpmFHfN9f47KpiRvqrKx0V9+erV1CNkpWzYhW/Qyc6aT8rEyCrvauWSYGZK2ia3o7vd3akF07acHAFpOA==" saltValue="yVW9XmDwTqEnmpSGai0KYg==" spinCount="100000" sqref="C68:C69" name="Range1_8_1_1_1"/>
    <protectedRange algorithmName="SHA-512" hashValue="ON39YdpmFHfN9f47KpiRvqrKx0V9+erV1CNkpWzYhW/Qyc6aT8rEyCrvauWSYGZK2ia3o7vd3akF07acHAFpOA==" saltValue="yVW9XmDwTqEnmpSGai0KYg==" spinCount="100000" sqref="C9 C71" name="Range1_7_1"/>
    <protectedRange sqref="C19:C35 C70 C72:C73 C76:C77 C47:C56 C86 C59:C60" name="Range1_1"/>
  </protectedRanges>
  <sortState xmlns:xlrd2="http://schemas.microsoft.com/office/spreadsheetml/2017/richdata2" ref="C84:H88">
    <sortCondition descending="1" ref="H84:H88"/>
  </sortState>
  <hyperlinks>
    <hyperlink ref="C84" location="'Dale Cauthen'!A1" display="Dale Cauthen" xr:uid="{4E955F95-E421-40AB-9ED8-5B0A74BF8EC5}"/>
    <hyperlink ref="C43" location="'Cody Dockery'!A1" display="Cody Dockery" xr:uid="{2707A239-0FDB-4EE1-911B-C06568550C17}"/>
    <hyperlink ref="C68" location="'Tom Tignor'!A1" display="Tom Tignor" xr:uid="{3F96EB16-9522-42B0-8CBD-E530BFBF8F9A}"/>
    <hyperlink ref="C20" location="'Stanley Canter'!A1" display="Stanley Canter" xr:uid="{999BF318-2C0C-47EF-8C3E-79EFF19EA5B6}"/>
    <hyperlink ref="C49" location="'Bill Cordle'!A1" display="Bill Cordle" xr:uid="{AF24395E-D830-491B-9F0C-36949ECCA197}"/>
    <hyperlink ref="C11" location="'Claude Pennington'!A1" display="Claude Pennington" xr:uid="{57B86777-F216-4936-A3AE-958AAF6E31B8}"/>
    <hyperlink ref="C9" location="'Jay Boyd'!A1" display="Jay Boyd" xr:uid="{5F1073F2-B24B-4CC3-BC5E-54446D4C9864}"/>
    <hyperlink ref="C6" location="'David Jennings'!A1" display="David Jennings" xr:uid="{6E30B82F-CDDC-4A88-9DB9-45A4C45D7E31}"/>
    <hyperlink ref="C29" location="'Jeff Kite'!A1" display="Jeff Kite" xr:uid="{779A9D4C-9E4A-4C6A-87E5-82B4B0B6A918}"/>
    <hyperlink ref="C17" location="'Steve Pennington'!A1" display="Steve Pennington" xr:uid="{A1F9EF68-EDA9-4FAB-990A-1924A2F7D32B}"/>
    <hyperlink ref="C22" location="'Bobby Young'!A1" display="Bobby Young" xr:uid="{E522C705-22E4-4681-B6AA-114E67133AB4}"/>
    <hyperlink ref="C12" location="'Bud Stell'!A1" display="Bud Stell" xr:uid="{296EB04D-894C-4417-8ACC-67F9F40EFCAD}"/>
    <hyperlink ref="C16" location="'Charles Knight'!A1" display="Charles Knight" xr:uid="{0135A926-4EEF-4A58-AB0E-2FDF1AC3539E}"/>
    <hyperlink ref="C55" location="'Danny Starks'!A1" display="Danny Starks" xr:uid="{F6D652B1-FA55-435F-ABC0-14F303DC3C68}"/>
    <hyperlink ref="C18" location="'Dean Irvin'!A1" display="Dean Irvin" xr:uid="{C05AB772-1FBA-4EF5-B3E6-56E02A550DDD}"/>
    <hyperlink ref="C48" location="'Dean Irvin'!A1" display="Dean Irvin" xr:uid="{015539E8-FC84-42AC-9EAA-B28B3BFE65DA}"/>
    <hyperlink ref="C59" location="'Dennis Thompson'!A1" display="Dennis Thompson" xr:uid="{18212EF3-D82E-4254-9CAC-2503AED0DC0A}"/>
    <hyperlink ref="C31" location="'Don Tucker'!A1" display="Don Tucker" xr:uid="{2CF4B160-D0E4-4F2F-B3C0-16FF5D1494C2}"/>
    <hyperlink ref="C23" location="'Freddy Gieselbreth'!A1" display="Freddy Geiselbreth" xr:uid="{4ACFC790-A263-4B33-925E-1CA148D28B9D}"/>
    <hyperlink ref="C71" location="'Freddy Gieselbreth'!A1" display="Freddy Geiselbreth" xr:uid="{BF120F66-3B15-45D6-9CC8-0BE2F81F3155}"/>
    <hyperlink ref="C15" location="'John Laseter'!A1" display="John Laseter" xr:uid="{F909007D-818B-4ECE-BB39-C2EA24AB56CF}"/>
    <hyperlink ref="C24" location="'Larry McGill'!A1" display="Larry McGill" xr:uid="{A61E49A9-A2A6-4470-B884-F17A817A5E3F}"/>
    <hyperlink ref="C42" location="'Randy Canter'!A1" display="Randy Canter" xr:uid="{B93E91CE-7C42-4B34-8CA2-40247E2B7C72}"/>
    <hyperlink ref="C10" location="'Tommy Cole'!A1" display="Tommy Cole" xr:uid="{93E3C149-5F4C-4528-B9C0-C7A0C3C827DE}"/>
    <hyperlink ref="C7" location="'Chuck Morrell'!A1" display="Chuck Morrell" xr:uid="{FEBDE945-E515-4A19-A5B9-906FAFA68F65}"/>
    <hyperlink ref="C13" location="'Matthew Tignor'!A1" display="Matthew Tignor" xr:uid="{70021A4B-02AB-4714-A827-916C62F1F7F0}"/>
    <hyperlink ref="C67" location="'Stanley Canter'!A1" display="Stanley Canter" xr:uid="{FC223809-9F0A-423F-8047-B698D3205655}"/>
    <hyperlink ref="C28" location="'Dennis Huffman'!A1" display="Dennis Huffman" xr:uid="{6B902FA6-1980-4080-A6BB-32E793749191}"/>
    <hyperlink ref="C8" location="'Danny Sissom'!A1" display="Danny Sissom" xr:uid="{5DD51D0F-97C6-468D-8320-33F8EF606E65}"/>
    <hyperlink ref="C75" location="'Matthew Tignor'!A1" display="Matthew Tignor" xr:uid="{C4EB0F69-9117-4ECC-9260-4A18A883EBF5}"/>
    <hyperlink ref="C70" location="'Charles Miller'!A1" display="Charles Miller" xr:uid="{2F8C4E0E-DB80-4402-8E18-10E983A21FFC}"/>
    <hyperlink ref="C76" location="'Cody Dockery'!A1" display="Cody Dockery" xr:uid="{63DB6E0F-4BDC-42C9-B9A3-02295C1022DB}"/>
    <hyperlink ref="C85" location="'Chuck Miller'!A1" display="Chuck Miller" xr:uid="{5F5AA913-3A69-42F6-975E-663B4C773DBC}"/>
    <hyperlink ref="C27" location="'Troy Gibbens'!A1" display="Troy Gibbens" xr:uid="{B5626860-2E81-4947-BFBD-5D3D6A2288F6}"/>
    <hyperlink ref="C34" location="'Jack Hutchinson'!A1" display="Jack Hutchinson" xr:uid="{C4CEE591-087E-4319-A43E-837ED975487C}"/>
    <hyperlink ref="C73" location="'Larry McGill'!A1" display="Larry McGill" xr:uid="{0DE444A4-F00E-4E7F-8CAB-5513EC91C186}"/>
    <hyperlink ref="C72" location="'Bud Stell'!A1" display="Bud Stell" xr:uid="{41AFD19C-ADDD-413A-96AA-0B01F3C9D180}"/>
    <hyperlink ref="C50" location="'Jack Hutchinson'!A1" display="Jack Hutchinson" xr:uid="{C7F9DB33-27CC-4D48-8F77-E15D6DC2275D}"/>
    <hyperlink ref="C52" location="'Terry Cannon'!A1" display="Terry Cannon" xr:uid="{BBD012CD-6AA2-4254-AE92-EFE5370D01D0}"/>
    <hyperlink ref="C47" location="'Troy Gibbens'!A1" display="Troy Gibbens" xr:uid="{F34EE057-F2E9-474B-99BC-31C4CE4961ED}"/>
    <hyperlink ref="C57" location="'David Bourland'!A1" display="David Bourland" xr:uid="{29414736-279D-4852-BC0A-FDD528DCD992}"/>
    <hyperlink ref="C54" location="'Tucker Malone'!A1" display="Tucker  Malone" xr:uid="{484FAC10-1B1A-4EE1-9ED7-2A56E4654FF0}"/>
    <hyperlink ref="C58" location="'Gregg Grissom'!A1" display="Greg Grissom" xr:uid="{8599961B-A367-491B-A168-250561136409}"/>
    <hyperlink ref="C60" location="'Clovis Duncan'!A1" display="Clovis Duncan" xr:uid="{F00B58B0-D490-438D-8DE5-07DB67A61486}"/>
    <hyperlink ref="C87" location="'Clovis Duncan'!A1" display="Clovis Duncan" xr:uid="{B2F3E12A-45EC-4042-8342-D3F709AFB65A}"/>
    <hyperlink ref="C86" location="'David Bourland'!A1" display="David Bourland" xr:uid="{E50E0678-69B0-4D8D-89F2-EBB0883CDE9F}"/>
    <hyperlink ref="C88" location="'Steve Hayes'!A1" display="Steve Hayes" xr:uid="{AA6B553E-B3B2-466D-B797-1C3FA172E7EA}"/>
    <hyperlink ref="C25" location="'Bill Smith'!A1" display="Bill Smith" xr:uid="{7790C3F2-F77E-4EDA-857F-A7195B064D0B}"/>
    <hyperlink ref="C32" location="'Cecil Combs'!A1" display="Cecil Combs" xr:uid="{A32C94C9-806C-4824-A45C-92BAB591D73E}"/>
    <hyperlink ref="C21" location="'Roger Foshee'!A1" display="Roger Foshee" xr:uid="{16972372-62F5-46A6-B130-91F99AA351C6}"/>
    <hyperlink ref="C33" location="'Van Presson'!A1" display="Van Presson" xr:uid="{7E7FBABA-49C4-43DD-819A-EF09BA67D92B}"/>
    <hyperlink ref="C44" location="'Arthur Cole'!A1" display="Arthur Cole" xr:uid="{5887B2A2-B4E4-4DB8-B4A9-8F6B3BA3D64D}"/>
    <hyperlink ref="C46" location="'David Jennings'!A1" display="David Jennings" xr:uid="{C3B81A99-DEB8-44E9-85C1-407ECA4459CE}"/>
    <hyperlink ref="C53" location="'Jeff Ralls'!A1" display="Jeff Ralls" xr:uid="{40AC532B-A4D6-4FF4-9D47-E0914E89CDE2}"/>
    <hyperlink ref="C51" location="'Van Presson'!A1" display="Van Presson" xr:uid="{727523C8-DBD5-4262-9D7A-622B22664986}"/>
    <hyperlink ref="C56" location="'Wesley Scott'!A1" display="Wesley Scott" xr:uid="{B7A29ECC-78C4-44DB-88C0-CD6052127058}"/>
    <hyperlink ref="C74" location="'Jeff Kite'!A1" display="Jeff Kite" xr:uid="{1E438B8F-0258-4E91-9EB1-FB25538BAC6E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43B4-B9B3-4AF5-870C-227EB868A7F1}">
  <dimension ref="A1:Q7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69" t="s">
        <v>26</v>
      </c>
      <c r="B2" s="68" t="s">
        <v>91</v>
      </c>
      <c r="C2" s="67">
        <v>45020</v>
      </c>
      <c r="D2" s="66" t="s">
        <v>31</v>
      </c>
      <c r="E2" s="65">
        <v>195</v>
      </c>
      <c r="F2" s="65">
        <v>195.001</v>
      </c>
      <c r="G2" s="65">
        <v>196</v>
      </c>
      <c r="H2" s="65"/>
      <c r="I2" s="65"/>
      <c r="J2" s="65"/>
      <c r="K2" s="64">
        <v>3</v>
      </c>
      <c r="L2" s="64">
        <v>586.00099999999998</v>
      </c>
      <c r="M2" s="63">
        <v>195.33366666666666</v>
      </c>
      <c r="N2" s="62">
        <v>9</v>
      </c>
      <c r="O2" s="61">
        <v>204.33366666666666</v>
      </c>
    </row>
    <row r="3" spans="1:17" x14ac:dyDescent="0.25">
      <c r="A3" s="69" t="s">
        <v>26</v>
      </c>
      <c r="B3" s="68" t="s">
        <v>91</v>
      </c>
      <c r="C3" s="67">
        <v>45024</v>
      </c>
      <c r="D3" s="66" t="s">
        <v>31</v>
      </c>
      <c r="E3" s="65">
        <v>192</v>
      </c>
      <c r="F3" s="65">
        <v>190</v>
      </c>
      <c r="G3" s="65">
        <v>181</v>
      </c>
      <c r="H3" s="65">
        <v>193</v>
      </c>
      <c r="I3" s="65">
        <v>192</v>
      </c>
      <c r="J3" s="65"/>
      <c r="K3" s="64">
        <v>5</v>
      </c>
      <c r="L3" s="64">
        <v>948</v>
      </c>
      <c r="M3" s="63">
        <v>189.6</v>
      </c>
      <c r="N3" s="62">
        <v>5</v>
      </c>
      <c r="O3" s="61">
        <v>194.6</v>
      </c>
    </row>
    <row r="4" spans="1:17" x14ac:dyDescent="0.25">
      <c r="A4" s="69" t="s">
        <v>26</v>
      </c>
      <c r="B4" s="68" t="s">
        <v>91</v>
      </c>
      <c r="C4" s="67">
        <v>45034</v>
      </c>
      <c r="D4" s="66" t="s">
        <v>31</v>
      </c>
      <c r="E4" s="65">
        <v>187</v>
      </c>
      <c r="F4" s="65">
        <v>193</v>
      </c>
      <c r="G4" s="65">
        <v>188</v>
      </c>
      <c r="H4" s="65"/>
      <c r="I4" s="65"/>
      <c r="J4" s="65"/>
      <c r="K4" s="64">
        <v>3</v>
      </c>
      <c r="L4" s="64">
        <v>568</v>
      </c>
      <c r="M4" s="63">
        <v>189.33333333333334</v>
      </c>
      <c r="N4" s="62">
        <v>9</v>
      </c>
      <c r="O4" s="61">
        <v>198.33333333333334</v>
      </c>
    </row>
    <row r="7" spans="1:17" x14ac:dyDescent="0.25">
      <c r="K7" s="8">
        <f>SUM(K2:K6)</f>
        <v>11</v>
      </c>
      <c r="L7" s="8">
        <f>SUM(L2:L6)</f>
        <v>2102.0010000000002</v>
      </c>
      <c r="M7" s="7">
        <f>SUM(L7/K7)</f>
        <v>191.09100000000001</v>
      </c>
      <c r="N7" s="8">
        <f>SUM(N2:N6)</f>
        <v>23</v>
      </c>
      <c r="O7" s="13">
        <f>SUM(M7+N7)</f>
        <v>214.09100000000001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8"/>
    <protectedRange algorithmName="SHA-512" hashValue="ON39YdpmFHfN9f47KpiRvqrKx0V9+erV1CNkpWzYhW/Qyc6aT8rEyCrvauWSYGZK2ia3o7vd3akF07acHAFpOA==" saltValue="yVW9XmDwTqEnmpSGai0KYg==" spinCount="100000" sqref="D2" name="Range1_1_27"/>
    <protectedRange algorithmName="SHA-512" hashValue="ON39YdpmFHfN9f47KpiRvqrKx0V9+erV1CNkpWzYhW/Qyc6aT8rEyCrvauWSYGZK2ia3o7vd3akF07acHAFpOA==" saltValue="yVW9XmDwTqEnmpSGai0KYg==" spinCount="100000" sqref="E2:H2" name="Range1_3_13"/>
    <protectedRange algorithmName="SHA-512" hashValue="ON39YdpmFHfN9f47KpiRvqrKx0V9+erV1CNkpWzYhW/Qyc6aT8rEyCrvauWSYGZK2ia3o7vd3akF07acHAFpOA==" saltValue="yVW9XmDwTqEnmpSGai0KYg==" spinCount="100000" sqref="B3:C3" name="Range1_28_1"/>
    <protectedRange algorithmName="SHA-512" hashValue="ON39YdpmFHfN9f47KpiRvqrKx0V9+erV1CNkpWzYhW/Qyc6aT8rEyCrvauWSYGZK2ia3o7vd3akF07acHAFpOA==" saltValue="yVW9XmDwTqEnmpSGai0KYg==" spinCount="100000" sqref="D3" name="Range1_1_27_1"/>
    <protectedRange algorithmName="SHA-512" hashValue="ON39YdpmFHfN9f47KpiRvqrKx0V9+erV1CNkpWzYhW/Qyc6aT8rEyCrvauWSYGZK2ia3o7vd3akF07acHAFpOA==" saltValue="yVW9XmDwTqEnmpSGai0KYg==" spinCount="100000" sqref="E3 G3:J3" name="Range1_3_13_1"/>
    <protectedRange algorithmName="SHA-512" hashValue="ON39YdpmFHfN9f47KpiRvqrKx0V9+erV1CNkpWzYhW/Qyc6aT8rEyCrvauWSYGZK2ia3o7vd3akF07acHAFpOA==" saltValue="yVW9XmDwTqEnmpSGai0KYg==" spinCount="100000" sqref="B4:C4" name="Range1_28_2"/>
    <protectedRange algorithmName="SHA-512" hashValue="ON39YdpmFHfN9f47KpiRvqrKx0V9+erV1CNkpWzYhW/Qyc6aT8rEyCrvauWSYGZK2ia3o7vd3akF07acHAFpOA==" saltValue="yVW9XmDwTqEnmpSGai0KYg==" spinCount="100000" sqref="D4" name="Range1_1_27_2"/>
    <protectedRange algorithmName="SHA-512" hashValue="ON39YdpmFHfN9f47KpiRvqrKx0V9+erV1CNkpWzYhW/Qyc6aT8rEyCrvauWSYGZK2ia3o7vd3akF07acHAFpOA==" saltValue="yVW9XmDwTqEnmpSGai0KYg==" spinCount="100000" sqref="E4:J4" name="Range1_3_13_2"/>
  </protectedRanges>
  <conditionalFormatting sqref="E2">
    <cfRule type="top10" dxfId="961" priority="14" rank="1"/>
  </conditionalFormatting>
  <conditionalFormatting sqref="F2">
    <cfRule type="top10" dxfId="960" priority="13" rank="1"/>
  </conditionalFormatting>
  <conditionalFormatting sqref="E2:J2">
    <cfRule type="top10" dxfId="959" priority="15" rank="1"/>
  </conditionalFormatting>
  <conditionalFormatting sqref="H2">
    <cfRule type="top10" dxfId="958" priority="16" rank="1"/>
  </conditionalFormatting>
  <conditionalFormatting sqref="I2">
    <cfRule type="top10" dxfId="957" priority="17" rank="1"/>
  </conditionalFormatting>
  <conditionalFormatting sqref="J2">
    <cfRule type="top10" dxfId="956" priority="18" rank="1"/>
  </conditionalFormatting>
  <conditionalFormatting sqref="E3">
    <cfRule type="top10" dxfId="955" priority="8" rank="1"/>
  </conditionalFormatting>
  <conditionalFormatting sqref="F3">
    <cfRule type="top10" dxfId="954" priority="7" rank="1"/>
  </conditionalFormatting>
  <conditionalFormatting sqref="E3:J3">
    <cfRule type="top10" dxfId="953" priority="9" rank="1"/>
  </conditionalFormatting>
  <conditionalFormatting sqref="H3">
    <cfRule type="top10" dxfId="952" priority="10" rank="1"/>
  </conditionalFormatting>
  <conditionalFormatting sqref="I3">
    <cfRule type="top10" dxfId="951" priority="11" rank="1"/>
  </conditionalFormatting>
  <conditionalFormatting sqref="J3">
    <cfRule type="top10" dxfId="950" priority="12" rank="1"/>
  </conditionalFormatting>
  <conditionalFormatting sqref="E4">
    <cfRule type="top10" dxfId="949" priority="2" rank="1"/>
  </conditionalFormatting>
  <conditionalFormatting sqref="F4">
    <cfRule type="top10" dxfId="948" priority="1" rank="1"/>
  </conditionalFormatting>
  <conditionalFormatting sqref="G4">
    <cfRule type="top10" dxfId="947" priority="3" rank="1"/>
  </conditionalFormatting>
  <conditionalFormatting sqref="H4">
    <cfRule type="top10" dxfId="946" priority="4" rank="1"/>
  </conditionalFormatting>
  <conditionalFormatting sqref="I4">
    <cfRule type="top10" dxfId="945" priority="5" rank="1"/>
  </conditionalFormatting>
  <conditionalFormatting sqref="J4">
    <cfRule type="top10" dxfId="944" priority="6" rank="1"/>
  </conditionalFormatting>
  <hyperlinks>
    <hyperlink ref="Q1" location="'National Indoor 2023'!A1" display="Back to Ranking" xr:uid="{A07F1F01-B4D1-4F67-9F1B-ADB0B45C0D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EE8C7-F79A-420B-A8D7-D146716448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244E-DC83-4F41-B279-D2C62917F58F}">
  <sheetPr codeName="Sheet1"/>
  <dimension ref="A1:Q5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35</v>
      </c>
      <c r="C2" s="17">
        <v>44950</v>
      </c>
      <c r="D2" s="18" t="s">
        <v>31</v>
      </c>
      <c r="E2" s="19">
        <v>190</v>
      </c>
      <c r="F2" s="19">
        <v>191</v>
      </c>
      <c r="G2" s="19">
        <v>192</v>
      </c>
      <c r="H2" s="19"/>
      <c r="I2" s="19"/>
      <c r="J2" s="19"/>
      <c r="K2" s="23">
        <v>3</v>
      </c>
      <c r="L2" s="23">
        <v>573</v>
      </c>
      <c r="M2" s="24">
        <v>191</v>
      </c>
      <c r="N2" s="25">
        <v>6</v>
      </c>
      <c r="O2" s="26">
        <v>197</v>
      </c>
    </row>
    <row r="3" spans="1:17" x14ac:dyDescent="0.25">
      <c r="A3" s="15" t="s">
        <v>26</v>
      </c>
      <c r="B3" s="16" t="s">
        <v>35</v>
      </c>
      <c r="C3" s="17">
        <v>44964</v>
      </c>
      <c r="D3" s="18" t="s">
        <v>31</v>
      </c>
      <c r="E3" s="19">
        <v>190</v>
      </c>
      <c r="F3" s="19">
        <v>187</v>
      </c>
      <c r="G3" s="19">
        <v>192</v>
      </c>
      <c r="H3" s="19"/>
      <c r="I3" s="19"/>
      <c r="J3" s="19"/>
      <c r="K3" s="23">
        <v>3</v>
      </c>
      <c r="L3" s="23">
        <v>569</v>
      </c>
      <c r="M3" s="24">
        <v>189.66666666666666</v>
      </c>
      <c r="N3" s="25">
        <v>4</v>
      </c>
      <c r="O3" s="26">
        <v>193.66666666666666</v>
      </c>
    </row>
    <row r="5" spans="1:17" x14ac:dyDescent="0.25">
      <c r="K5" s="8">
        <f>SUM(K2:K4)</f>
        <v>6</v>
      </c>
      <c r="L5" s="8">
        <f>SUM(L2:L4)</f>
        <v>1142</v>
      </c>
      <c r="M5" s="7">
        <f>SUM(L5/K5)</f>
        <v>190.33333333333334</v>
      </c>
      <c r="N5" s="8">
        <f>SUM(N2:N4)</f>
        <v>10</v>
      </c>
      <c r="O5" s="13">
        <f>SUM(M5+N5)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1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3:J3 B3:C3" name="Range1_7"/>
    <protectedRange algorithmName="SHA-512" hashValue="ON39YdpmFHfN9f47KpiRvqrKx0V9+erV1CNkpWzYhW/Qyc6aT8rEyCrvauWSYGZK2ia3o7vd3akF07acHAFpOA==" saltValue="yVW9XmDwTqEnmpSGai0KYg==" spinCount="100000" sqref="D3" name="Range1_1_8"/>
  </protectedRanges>
  <conditionalFormatting sqref="E2">
    <cfRule type="top10" dxfId="943" priority="12" rank="1"/>
  </conditionalFormatting>
  <conditionalFormatting sqref="E3">
    <cfRule type="top10" dxfId="942" priority="6" rank="1"/>
  </conditionalFormatting>
  <conditionalFormatting sqref="F2">
    <cfRule type="top10" dxfId="941" priority="11" rank="1"/>
  </conditionalFormatting>
  <conditionalFormatting sqref="F3">
    <cfRule type="top10" dxfId="940" priority="5" rank="1"/>
  </conditionalFormatting>
  <conditionalFormatting sqref="G2">
    <cfRule type="top10" dxfId="939" priority="10" rank="1"/>
  </conditionalFormatting>
  <conditionalFormatting sqref="G3">
    <cfRule type="top10" dxfId="938" priority="4" rank="1"/>
  </conditionalFormatting>
  <conditionalFormatting sqref="H2">
    <cfRule type="top10" dxfId="937" priority="9" rank="1"/>
  </conditionalFormatting>
  <conditionalFormatting sqref="H3">
    <cfRule type="top10" dxfId="936" priority="3" rank="1"/>
  </conditionalFormatting>
  <conditionalFormatting sqref="I2">
    <cfRule type="top10" dxfId="935" priority="8" rank="1"/>
  </conditionalFormatting>
  <conditionalFormatting sqref="I3">
    <cfRule type="top10" dxfId="934" priority="2" rank="1"/>
  </conditionalFormatting>
  <conditionalFormatting sqref="J2">
    <cfRule type="top10" dxfId="933" priority="7" rank="1"/>
  </conditionalFormatting>
  <conditionalFormatting sqref="J3">
    <cfRule type="top10" dxfId="932" priority="1" rank="1"/>
  </conditionalFormatting>
  <hyperlinks>
    <hyperlink ref="Q1" location="'National Indoor 2023'!A1" display="Back to Ranking" xr:uid="{8B272D84-C34D-4C6F-8833-5CCF59CD71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0FE19E-4AF6-452F-BC28-26EFD3C6CA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8553-AB1F-42FB-AAC7-E1D69E2B2FB3}">
  <dimension ref="A1:Q6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67</v>
      </c>
      <c r="C2" s="17">
        <v>44954</v>
      </c>
      <c r="D2" s="18" t="s">
        <v>65</v>
      </c>
      <c r="E2" s="19">
        <v>195</v>
      </c>
      <c r="F2" s="19">
        <v>200</v>
      </c>
      <c r="G2" s="19">
        <v>198</v>
      </c>
      <c r="H2" s="19">
        <v>200</v>
      </c>
      <c r="I2" s="19">
        <v>196</v>
      </c>
      <c r="J2" s="19"/>
      <c r="K2" s="23">
        <v>5</v>
      </c>
      <c r="L2" s="23">
        <v>989</v>
      </c>
      <c r="M2" s="24">
        <v>197.8</v>
      </c>
      <c r="N2" s="25">
        <v>2</v>
      </c>
      <c r="O2" s="26">
        <v>199.8</v>
      </c>
    </row>
    <row r="3" spans="1:17" x14ac:dyDescent="0.25">
      <c r="A3" s="69" t="s">
        <v>24</v>
      </c>
      <c r="B3" s="68" t="s">
        <v>67</v>
      </c>
      <c r="C3" s="67">
        <v>45045</v>
      </c>
      <c r="D3" s="66" t="s">
        <v>31</v>
      </c>
      <c r="E3" s="65">
        <v>198</v>
      </c>
      <c r="F3" s="65">
        <v>198</v>
      </c>
      <c r="G3" s="65">
        <v>199</v>
      </c>
      <c r="H3" s="65">
        <v>198</v>
      </c>
      <c r="I3" s="65">
        <v>198</v>
      </c>
      <c r="J3" s="65">
        <v>200.001</v>
      </c>
      <c r="K3" s="64">
        <v>6</v>
      </c>
      <c r="L3" s="64">
        <v>1191.001</v>
      </c>
      <c r="M3" s="63">
        <v>198.50016666666667</v>
      </c>
      <c r="N3" s="62">
        <v>12</v>
      </c>
      <c r="O3" s="61">
        <v>210.50016666666667</v>
      </c>
    </row>
    <row r="6" spans="1:17" x14ac:dyDescent="0.25">
      <c r="K6" s="8">
        <f>SUM(K2:K5)</f>
        <v>11</v>
      </c>
      <c r="L6" s="8">
        <f>SUM(L2:L5)</f>
        <v>2180.0010000000002</v>
      </c>
      <c r="M6" s="7">
        <f>SUM(L6/K6)</f>
        <v>198.1819090909091</v>
      </c>
      <c r="N6" s="8">
        <f>SUM(N2:N5)</f>
        <v>14</v>
      </c>
      <c r="O6" s="13">
        <f>SUM(M6+N6)</f>
        <v>212.1819090909091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" name="Range1_3_1_1"/>
    <protectedRange algorithmName="SHA-512" hashValue="ON39YdpmFHfN9f47KpiRvqrKx0V9+erV1CNkpWzYhW/Qyc6aT8rEyCrvauWSYGZK2ia3o7vd3akF07acHAFpOA==" saltValue="yVW9XmDwTqEnmpSGai0KYg==" spinCount="100000" sqref="E3:J3 B3:C3" name="Range1_11"/>
    <protectedRange algorithmName="SHA-512" hashValue="ON39YdpmFHfN9f47KpiRvqrKx0V9+erV1CNkpWzYhW/Qyc6aT8rEyCrvauWSYGZK2ia3o7vd3akF07acHAFpOA==" saltValue="yVW9XmDwTqEnmpSGai0KYg==" spinCount="100000" sqref="D3" name="Range1_1_4"/>
  </protectedRanges>
  <conditionalFormatting sqref="E2">
    <cfRule type="top10" dxfId="931" priority="13" rank="1"/>
  </conditionalFormatting>
  <conditionalFormatting sqref="E3">
    <cfRule type="top10" dxfId="930" priority="6" rank="1"/>
  </conditionalFormatting>
  <conditionalFormatting sqref="E2:J2">
    <cfRule type="cellIs" dxfId="929" priority="8" operator="greaterThanOrEqual">
      <formula>200</formula>
    </cfRule>
  </conditionalFormatting>
  <conditionalFormatting sqref="F2">
    <cfRule type="top10" dxfId="928" priority="7" rank="1"/>
  </conditionalFormatting>
  <conditionalFormatting sqref="F3">
    <cfRule type="top10" dxfId="927" priority="5" rank="1"/>
  </conditionalFormatting>
  <conditionalFormatting sqref="G2">
    <cfRule type="top10" dxfId="926" priority="12" rank="1"/>
  </conditionalFormatting>
  <conditionalFormatting sqref="G3">
    <cfRule type="top10" dxfId="925" priority="4" rank="1"/>
  </conditionalFormatting>
  <conditionalFormatting sqref="H2">
    <cfRule type="top10" dxfId="924" priority="11" rank="1"/>
  </conditionalFormatting>
  <conditionalFormatting sqref="H3">
    <cfRule type="top10" dxfId="923" priority="3" rank="1"/>
  </conditionalFormatting>
  <conditionalFormatting sqref="I2">
    <cfRule type="top10" dxfId="922" priority="10" rank="1"/>
  </conditionalFormatting>
  <conditionalFormatting sqref="I3">
    <cfRule type="top10" dxfId="921" priority="2" rank="1"/>
  </conditionalFormatting>
  <conditionalFormatting sqref="J2">
    <cfRule type="top10" dxfId="920" priority="9" rank="1"/>
  </conditionalFormatting>
  <conditionalFormatting sqref="J3">
    <cfRule type="top10" dxfId="919" priority="1" rank="1"/>
  </conditionalFormatting>
  <hyperlinks>
    <hyperlink ref="Q1" location="'National Indoor 2023'!A1" display="Back to Ranking" xr:uid="{30F9D10A-89AF-4750-9468-1836C7DA13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AB9633-A6C5-4BED-B643-2FBC6A66F6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FAC5-B78A-41AB-86DF-43B06B2E822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69" t="s">
        <v>24</v>
      </c>
      <c r="B2" s="68" t="s">
        <v>85</v>
      </c>
      <c r="C2" s="67">
        <v>45045</v>
      </c>
      <c r="D2" s="66" t="s">
        <v>31</v>
      </c>
      <c r="E2" s="65">
        <v>196</v>
      </c>
      <c r="F2" s="65">
        <v>198.001</v>
      </c>
      <c r="G2" s="65">
        <v>199.001</v>
      </c>
      <c r="H2" s="65">
        <v>198</v>
      </c>
      <c r="I2" s="65">
        <v>199.001</v>
      </c>
      <c r="J2" s="65">
        <v>197.001</v>
      </c>
      <c r="K2" s="64">
        <v>6</v>
      </c>
      <c r="L2" s="64">
        <v>1187.0039999999999</v>
      </c>
      <c r="M2" s="63">
        <v>197.83399999999997</v>
      </c>
      <c r="N2" s="62">
        <v>10</v>
      </c>
      <c r="O2" s="61">
        <v>207.83399999999997</v>
      </c>
    </row>
    <row r="5" spans="1:17" x14ac:dyDescent="0.25">
      <c r="K5" s="8">
        <f>SUM(K2:K4)</f>
        <v>6</v>
      </c>
      <c r="L5" s="8">
        <f>SUM(L2:L4)</f>
        <v>1187.0039999999999</v>
      </c>
      <c r="M5" s="7">
        <f>SUM(L5/K5)</f>
        <v>197.83399999999997</v>
      </c>
      <c r="N5" s="8">
        <f>SUM(N2:N4)</f>
        <v>10</v>
      </c>
      <c r="O5" s="13">
        <f>SUM(M5+N5)</f>
        <v>207.83399999999997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2_1"/>
    <protectedRange algorithmName="SHA-512" hashValue="ON39YdpmFHfN9f47KpiRvqrKx0V9+erV1CNkpWzYhW/Qyc6aT8rEyCrvauWSYGZK2ia3o7vd3akF07acHAFpOA==" saltValue="yVW9XmDwTqEnmpSGai0KYg==" spinCount="100000" sqref="D2" name="Range1_1_5_1"/>
  </protectedRanges>
  <conditionalFormatting sqref="E2">
    <cfRule type="top10" dxfId="918" priority="6" rank="1"/>
  </conditionalFormatting>
  <conditionalFormatting sqref="F2">
    <cfRule type="top10" dxfId="917" priority="5" rank="1"/>
  </conditionalFormatting>
  <conditionalFormatting sqref="G2">
    <cfRule type="top10" dxfId="916" priority="4" rank="1"/>
  </conditionalFormatting>
  <conditionalFormatting sqref="H2">
    <cfRule type="top10" dxfId="915" priority="3" rank="1"/>
  </conditionalFormatting>
  <conditionalFormatting sqref="I2">
    <cfRule type="top10" dxfId="914" priority="2" rank="1"/>
  </conditionalFormatting>
  <conditionalFormatting sqref="J2">
    <cfRule type="top10" dxfId="913" priority="1" rank="1"/>
  </conditionalFormatting>
  <hyperlinks>
    <hyperlink ref="Q1" location="'National Indoor 2023'!A1" display="Back to Ranking" xr:uid="{3501A128-793B-4DBA-B5F9-249FCA29CE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77CEA6-1D3A-4066-B992-E66AE0455A0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42ED-5515-4AAC-8AC8-993087207E91}">
  <dimension ref="A1:Q15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43</v>
      </c>
      <c r="C2" s="17">
        <v>44936</v>
      </c>
      <c r="D2" s="18" t="s">
        <v>31</v>
      </c>
      <c r="E2" s="19">
        <v>195</v>
      </c>
      <c r="F2" s="19">
        <v>197</v>
      </c>
      <c r="G2" s="19">
        <v>197</v>
      </c>
      <c r="H2" s="19"/>
      <c r="I2" s="19"/>
      <c r="J2" s="19"/>
      <c r="K2" s="23">
        <v>3</v>
      </c>
      <c r="L2" s="23">
        <v>589</v>
      </c>
      <c r="M2" s="24">
        <v>196.33333333333334</v>
      </c>
      <c r="N2" s="25">
        <v>2</v>
      </c>
      <c r="O2" s="26">
        <v>198.33333333333334</v>
      </c>
    </row>
    <row r="3" spans="1:17" x14ac:dyDescent="0.25">
      <c r="A3" s="15" t="s">
        <v>24</v>
      </c>
      <c r="B3" s="16" t="s">
        <v>43</v>
      </c>
      <c r="C3" s="17">
        <v>44978</v>
      </c>
      <c r="D3" s="18" t="s">
        <v>31</v>
      </c>
      <c r="E3" s="19">
        <v>196.01</v>
      </c>
      <c r="F3" s="19">
        <v>195</v>
      </c>
      <c r="G3" s="19">
        <v>195.01</v>
      </c>
      <c r="H3" s="19"/>
      <c r="I3" s="19"/>
      <c r="J3" s="19"/>
      <c r="K3" s="23">
        <v>3</v>
      </c>
      <c r="L3" s="23">
        <v>586.02</v>
      </c>
      <c r="M3" s="24">
        <v>195.34</v>
      </c>
      <c r="N3" s="25">
        <v>2</v>
      </c>
      <c r="O3" s="26">
        <v>197.34</v>
      </c>
    </row>
    <row r="4" spans="1:17" x14ac:dyDescent="0.25">
      <c r="A4" s="69" t="s">
        <v>24</v>
      </c>
      <c r="B4" s="68" t="s">
        <v>43</v>
      </c>
      <c r="C4" s="67">
        <v>45006</v>
      </c>
      <c r="D4" s="66" t="s">
        <v>31</v>
      </c>
      <c r="E4" s="65">
        <v>197.001</v>
      </c>
      <c r="F4" s="65">
        <v>194</v>
      </c>
      <c r="G4" s="65">
        <v>195</v>
      </c>
      <c r="H4" s="65"/>
      <c r="I4" s="65"/>
      <c r="J4" s="65"/>
      <c r="K4" s="64">
        <v>3</v>
      </c>
      <c r="L4" s="64">
        <v>586.00099999999998</v>
      </c>
      <c r="M4" s="63">
        <v>195.33366666666666</v>
      </c>
      <c r="N4" s="62">
        <v>2</v>
      </c>
      <c r="O4" s="61">
        <v>197.33366666666666</v>
      </c>
    </row>
    <row r="6" spans="1:17" x14ac:dyDescent="0.25">
      <c r="K6" s="8">
        <f>SUM(K2:K5)</f>
        <v>9</v>
      </c>
      <c r="L6" s="8">
        <f>SUM(L2:L5)</f>
        <v>1761.021</v>
      </c>
      <c r="M6" s="7">
        <f>SUM(L6/K6)</f>
        <v>195.66899999999998</v>
      </c>
      <c r="N6" s="8">
        <f>SUM(N2:N5)</f>
        <v>6</v>
      </c>
      <c r="O6" s="13">
        <f>SUM(M6+N6)</f>
        <v>201.66899999999998</v>
      </c>
    </row>
    <row r="12" spans="1:17" ht="30" x14ac:dyDescent="0.25">
      <c r="A12" s="1" t="s">
        <v>1</v>
      </c>
      <c r="B12" s="2" t="s">
        <v>2</v>
      </c>
      <c r="C12" s="2" t="s">
        <v>3</v>
      </c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3" t="s">
        <v>12</v>
      </c>
      <c r="M12" s="5" t="s">
        <v>13</v>
      </c>
      <c r="N12" s="2" t="s">
        <v>14</v>
      </c>
      <c r="O12" s="6" t="s">
        <v>15</v>
      </c>
    </row>
    <row r="13" spans="1:17" x14ac:dyDescent="0.25">
      <c r="A13" s="15" t="s">
        <v>20</v>
      </c>
      <c r="B13" s="16" t="s">
        <v>43</v>
      </c>
      <c r="C13" s="17">
        <v>44950</v>
      </c>
      <c r="D13" s="18" t="s">
        <v>31</v>
      </c>
      <c r="E13" s="19">
        <v>188</v>
      </c>
      <c r="F13" s="19">
        <v>191</v>
      </c>
      <c r="G13" s="19">
        <v>184</v>
      </c>
      <c r="H13" s="19"/>
      <c r="I13" s="19"/>
      <c r="J13" s="19"/>
      <c r="K13" s="23">
        <v>3</v>
      </c>
      <c r="L13" s="23">
        <v>563</v>
      </c>
      <c r="M13" s="24">
        <v>187.66666666666666</v>
      </c>
      <c r="N13" s="25">
        <v>6</v>
      </c>
      <c r="O13" s="26">
        <v>193.66666666666666</v>
      </c>
    </row>
    <row r="15" spans="1:17" x14ac:dyDescent="0.25">
      <c r="K15" s="8">
        <f>SUM(K13:K14)</f>
        <v>3</v>
      </c>
      <c r="L15" s="8">
        <f>SUM(L13:L14)</f>
        <v>563</v>
      </c>
      <c r="M15" s="7">
        <f>SUM(L15/K15)</f>
        <v>187.66666666666666</v>
      </c>
      <c r="N15" s="8">
        <f>SUM(N13:N14)</f>
        <v>6</v>
      </c>
      <c r="O15" s="13">
        <f>SUM(M15+N15)</f>
        <v>193.66666666666666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5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H2" name="Range1_3_2"/>
    <protectedRange algorithmName="SHA-512" hashValue="ON39YdpmFHfN9f47KpiRvqrKx0V9+erV1CNkpWzYhW/Qyc6aT8rEyCrvauWSYGZK2ia3o7vd3akF07acHAFpOA==" saltValue="yVW9XmDwTqEnmpSGai0KYg==" spinCount="100000" sqref="E13:J13 B13:C13" name="Range1_12"/>
    <protectedRange algorithmName="SHA-512" hashValue="ON39YdpmFHfN9f47KpiRvqrKx0V9+erV1CNkpWzYhW/Qyc6aT8rEyCrvauWSYGZK2ia3o7vd3akF07acHAFpOA==" saltValue="yVW9XmDwTqEnmpSGai0KYg==" spinCount="100000" sqref="D13" name="Range1_1_5"/>
    <protectedRange algorithmName="SHA-512" hashValue="ON39YdpmFHfN9f47KpiRvqrKx0V9+erV1CNkpWzYhW/Qyc6aT8rEyCrvauWSYGZK2ia3o7vd3akF07acHAFpOA==" saltValue="yVW9XmDwTqEnmpSGai0KYg==" spinCount="100000" sqref="I3:J3 B3:C3" name="Range1_9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3:H3" name="Range1_3_4"/>
    <protectedRange algorithmName="SHA-512" hashValue="ON39YdpmFHfN9f47KpiRvqrKx0V9+erV1CNkpWzYhW/Qyc6aT8rEyCrvauWSYGZK2ia3o7vd3akF07acHAFpOA==" saltValue="yVW9XmDwTqEnmpSGai0KYg==" spinCount="100000" sqref="B4:C4" name="Range1_1_2_4"/>
    <protectedRange algorithmName="SHA-512" hashValue="ON39YdpmFHfN9f47KpiRvqrKx0V9+erV1CNkpWzYhW/Qyc6aT8rEyCrvauWSYGZK2ia3o7vd3akF07acHAFpOA==" saltValue="yVW9XmDwTqEnmpSGai0KYg==" spinCount="100000" sqref="D4" name="Range1_1_1_2_2"/>
    <protectedRange algorithmName="SHA-512" hashValue="ON39YdpmFHfN9f47KpiRvqrKx0V9+erV1CNkpWzYhW/Qyc6aT8rEyCrvauWSYGZK2ia3o7vd3akF07acHAFpOA==" saltValue="yVW9XmDwTqEnmpSGai0KYg==" spinCount="100000" sqref="E4:J4" name="Range1_4_1"/>
  </protectedRanges>
  <conditionalFormatting sqref="E2">
    <cfRule type="top10" dxfId="912" priority="28" rank="1"/>
  </conditionalFormatting>
  <conditionalFormatting sqref="E4">
    <cfRule type="top10" dxfId="911" priority="6" rank="1"/>
  </conditionalFormatting>
  <conditionalFormatting sqref="E13">
    <cfRule type="top10" dxfId="910" priority="16" rank="1"/>
  </conditionalFormatting>
  <conditionalFormatting sqref="E3:G3">
    <cfRule type="top10" dxfId="909" priority="7" rank="1"/>
  </conditionalFormatting>
  <conditionalFormatting sqref="F2">
    <cfRule type="top10" dxfId="908" priority="27" rank="1"/>
  </conditionalFormatting>
  <conditionalFormatting sqref="F4">
    <cfRule type="top10" dxfId="907" priority="5" rank="1"/>
  </conditionalFormatting>
  <conditionalFormatting sqref="F13">
    <cfRule type="top10" dxfId="906" priority="15" rank="1"/>
  </conditionalFormatting>
  <conditionalFormatting sqref="G2">
    <cfRule type="top10" dxfId="905" priority="26" rank="1"/>
  </conditionalFormatting>
  <conditionalFormatting sqref="G4">
    <cfRule type="top10" dxfId="904" priority="2" rank="1"/>
  </conditionalFormatting>
  <conditionalFormatting sqref="G13">
    <cfRule type="top10" dxfId="903" priority="14" rank="1"/>
  </conditionalFormatting>
  <conditionalFormatting sqref="H2">
    <cfRule type="top10" dxfId="902" priority="25" rank="1"/>
  </conditionalFormatting>
  <conditionalFormatting sqref="H4">
    <cfRule type="top10" dxfId="901" priority="4" rank="1"/>
  </conditionalFormatting>
  <conditionalFormatting sqref="H13">
    <cfRule type="top10" dxfId="900" priority="13" rank="1"/>
  </conditionalFormatting>
  <conditionalFormatting sqref="H3:J3">
    <cfRule type="top10" dxfId="899" priority="10" rank="1"/>
  </conditionalFormatting>
  <conditionalFormatting sqref="I2">
    <cfRule type="top10" dxfId="898" priority="23" rank="1"/>
  </conditionalFormatting>
  <conditionalFormatting sqref="I3">
    <cfRule type="top10" dxfId="897" priority="8" rank="1"/>
  </conditionalFormatting>
  <conditionalFormatting sqref="I4">
    <cfRule type="top10" dxfId="896" priority="3" rank="1"/>
  </conditionalFormatting>
  <conditionalFormatting sqref="I13">
    <cfRule type="top10" dxfId="895" priority="12" rank="1"/>
  </conditionalFormatting>
  <conditionalFormatting sqref="J2">
    <cfRule type="top10" dxfId="894" priority="24" rank="1"/>
  </conditionalFormatting>
  <conditionalFormatting sqref="J3">
    <cfRule type="top10" dxfId="893" priority="9" rank="1"/>
  </conditionalFormatting>
  <conditionalFormatting sqref="J4">
    <cfRule type="top10" dxfId="892" priority="1" rank="1"/>
  </conditionalFormatting>
  <conditionalFormatting sqref="J13">
    <cfRule type="top10" dxfId="891" priority="11" rank="1"/>
  </conditionalFormatting>
  <hyperlinks>
    <hyperlink ref="Q1" location="'National Indoor 2023'!A1" display="Back to Ranking" xr:uid="{B940D991-F4DA-4654-8584-562167FED3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D31DDF-4905-432C-8F60-387E4AAF162D}">
          <x14:formula1>
            <xm:f>'C:\Users\abra2\Desktop\ABRA Files and More\AUTO BENCH REST ASSOCIATION FILE\ABRA 2019\Georgia\[Georgia Results 01 19 20.xlsm]DATA SHEET'!#REF!</xm:f>
          </x14:formula1>
          <xm:sqref>B1 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937F-478D-4181-9145-3F5246946F43}">
  <dimension ref="A1:Q5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46</v>
      </c>
      <c r="C2" s="17">
        <v>44954</v>
      </c>
      <c r="D2" s="18" t="s">
        <v>47</v>
      </c>
      <c r="E2" s="19">
        <v>194</v>
      </c>
      <c r="F2" s="19">
        <v>199</v>
      </c>
      <c r="G2" s="19">
        <v>198</v>
      </c>
      <c r="H2" s="19">
        <v>196</v>
      </c>
      <c r="I2" s="19">
        <v>198</v>
      </c>
      <c r="J2" s="42">
        <v>200.01</v>
      </c>
      <c r="K2" s="23">
        <v>6</v>
      </c>
      <c r="L2" s="23">
        <v>1185.01</v>
      </c>
      <c r="M2" s="24">
        <v>197.50166666666667</v>
      </c>
      <c r="N2" s="25">
        <v>8</v>
      </c>
      <c r="O2" s="26">
        <v>205.50166666666667</v>
      </c>
    </row>
    <row r="3" spans="1:17" x14ac:dyDescent="0.25">
      <c r="A3" s="15" t="s">
        <v>24</v>
      </c>
      <c r="B3" s="16" t="s">
        <v>46</v>
      </c>
      <c r="C3" s="17">
        <v>44982</v>
      </c>
      <c r="D3" s="18" t="s">
        <v>47</v>
      </c>
      <c r="E3" s="19">
        <v>197</v>
      </c>
      <c r="F3" s="19">
        <v>198</v>
      </c>
      <c r="G3" s="19">
        <v>198</v>
      </c>
      <c r="H3" s="19">
        <v>200</v>
      </c>
      <c r="I3" s="19">
        <v>199</v>
      </c>
      <c r="J3" s="19"/>
      <c r="K3" s="23">
        <v>5</v>
      </c>
      <c r="L3" s="23">
        <v>992</v>
      </c>
      <c r="M3" s="24">
        <v>198.4</v>
      </c>
      <c r="N3" s="25">
        <v>3</v>
      </c>
      <c r="O3" s="26">
        <f t="shared" ref="O3" si="0">SUM(M3+N3)</f>
        <v>201.4</v>
      </c>
    </row>
    <row r="5" spans="1:17" x14ac:dyDescent="0.25">
      <c r="K5" s="8">
        <f>SUM(K2:K4)</f>
        <v>11</v>
      </c>
      <c r="L5" s="8">
        <f>SUM(L2:L4)</f>
        <v>2177.0100000000002</v>
      </c>
      <c r="M5" s="7">
        <f>SUM(L5/K5)</f>
        <v>197.91000000000003</v>
      </c>
      <c r="N5" s="8">
        <f>SUM(N2:N4)</f>
        <v>11</v>
      </c>
      <c r="O5" s="13">
        <f>SUM(M5+N5)</f>
        <v>208.91000000000003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2_1"/>
    <protectedRange sqref="D2" name="Range1_1_1"/>
    <protectedRange sqref="E2:H2" name="Range1_3_1"/>
    <protectedRange sqref="I3:J3 B3:C3" name="Range1_5"/>
    <protectedRange sqref="D3" name="Range1_1_3"/>
    <protectedRange sqref="E3:H3" name="Range1_3_1_1"/>
  </protectedRanges>
  <conditionalFormatting sqref="E2">
    <cfRule type="top10" dxfId="890" priority="12" rank="1"/>
  </conditionalFormatting>
  <conditionalFormatting sqref="E3">
    <cfRule type="top10" dxfId="889" priority="6" rank="1"/>
  </conditionalFormatting>
  <conditionalFormatting sqref="F2">
    <cfRule type="top10" dxfId="888" priority="7" rank="1"/>
  </conditionalFormatting>
  <conditionalFormatting sqref="F3">
    <cfRule type="top10" dxfId="887" priority="1" rank="1"/>
  </conditionalFormatting>
  <conditionalFormatting sqref="G2">
    <cfRule type="top10" dxfId="886" priority="8" rank="1"/>
  </conditionalFormatting>
  <conditionalFormatting sqref="G3">
    <cfRule type="top10" dxfId="885" priority="2" rank="1"/>
  </conditionalFormatting>
  <conditionalFormatting sqref="H2">
    <cfRule type="top10" dxfId="884" priority="9" rank="1"/>
  </conditionalFormatting>
  <conditionalFormatting sqref="H3">
    <cfRule type="top10" dxfId="883" priority="3" rank="1"/>
  </conditionalFormatting>
  <conditionalFormatting sqref="I2">
    <cfRule type="top10" dxfId="882" priority="10" rank="1"/>
  </conditionalFormatting>
  <conditionalFormatting sqref="I3">
    <cfRule type="top10" dxfId="881" priority="4" rank="1"/>
  </conditionalFormatting>
  <conditionalFormatting sqref="J2">
    <cfRule type="top10" dxfId="880" priority="11" rank="1"/>
  </conditionalFormatting>
  <conditionalFormatting sqref="J3">
    <cfRule type="top10" dxfId="879" priority="5" rank="1"/>
  </conditionalFormatting>
  <hyperlinks>
    <hyperlink ref="Q1" location="'National Indoor 2023'!A1" display="Back to Ranking" xr:uid="{3F3166EA-9587-4814-A2C4-5007AD15B3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7A8963-6BCF-49C6-87E1-15C76AF6A7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5CE4-4729-42B2-B6B2-1801EF0E9027}">
  <dimension ref="A1:Q19"/>
  <sheetViews>
    <sheetView workbookViewId="0">
      <selection activeCell="B22" sqref="B2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49</v>
      </c>
      <c r="C2" s="17">
        <v>44953</v>
      </c>
      <c r="D2" s="18" t="s">
        <v>50</v>
      </c>
      <c r="E2" s="19">
        <v>189</v>
      </c>
      <c r="F2" s="19">
        <v>195</v>
      </c>
      <c r="G2" s="19">
        <v>195</v>
      </c>
      <c r="H2" s="19"/>
      <c r="I2" s="19"/>
      <c r="J2" s="19"/>
      <c r="K2" s="23">
        <v>3</v>
      </c>
      <c r="L2" s="23">
        <v>579</v>
      </c>
      <c r="M2" s="24">
        <v>193</v>
      </c>
      <c r="N2" s="25">
        <v>2</v>
      </c>
      <c r="O2" s="26">
        <v>195</v>
      </c>
    </row>
    <row r="3" spans="1:17" x14ac:dyDescent="0.25">
      <c r="A3" s="15" t="s">
        <v>24</v>
      </c>
      <c r="B3" s="16" t="s">
        <v>49</v>
      </c>
      <c r="C3" s="17">
        <v>44954</v>
      </c>
      <c r="D3" s="18" t="s">
        <v>47</v>
      </c>
      <c r="E3" s="19">
        <v>195</v>
      </c>
      <c r="F3" s="19">
        <v>192</v>
      </c>
      <c r="G3" s="19">
        <v>192</v>
      </c>
      <c r="H3" s="19">
        <v>198</v>
      </c>
      <c r="I3" s="19">
        <v>196</v>
      </c>
      <c r="J3" s="19">
        <v>194</v>
      </c>
      <c r="K3" s="23">
        <v>6</v>
      </c>
      <c r="L3" s="23">
        <v>1167</v>
      </c>
      <c r="M3" s="24">
        <v>194.5</v>
      </c>
      <c r="N3" s="25">
        <v>4</v>
      </c>
      <c r="O3" s="26">
        <v>198.5</v>
      </c>
    </row>
    <row r="4" spans="1:17" x14ac:dyDescent="0.25">
      <c r="A4" s="15" t="s">
        <v>24</v>
      </c>
      <c r="B4" s="16" t="s">
        <v>49</v>
      </c>
      <c r="C4" s="17">
        <v>44982</v>
      </c>
      <c r="D4" s="18" t="s">
        <v>47</v>
      </c>
      <c r="E4" s="19">
        <v>199</v>
      </c>
      <c r="F4" s="19">
        <v>200</v>
      </c>
      <c r="G4" s="19">
        <v>199</v>
      </c>
      <c r="H4" s="19">
        <v>196</v>
      </c>
      <c r="I4" s="19">
        <v>198</v>
      </c>
      <c r="J4" s="19"/>
      <c r="K4" s="23">
        <v>5</v>
      </c>
      <c r="L4" s="23">
        <v>992</v>
      </c>
      <c r="M4" s="24">
        <v>198.4</v>
      </c>
      <c r="N4" s="25">
        <v>5</v>
      </c>
      <c r="O4" s="26">
        <f t="shared" ref="O4" si="0">SUM(M4+N4)</f>
        <v>203.4</v>
      </c>
    </row>
    <row r="5" spans="1:17" x14ac:dyDescent="0.25">
      <c r="A5" s="15" t="s">
        <v>24</v>
      </c>
      <c r="B5" s="16" t="s">
        <v>49</v>
      </c>
      <c r="C5" s="17">
        <v>45010</v>
      </c>
      <c r="D5" s="17" t="s">
        <v>47</v>
      </c>
      <c r="E5" s="19">
        <v>191</v>
      </c>
      <c r="F5" s="19">
        <v>193</v>
      </c>
      <c r="G5" s="19">
        <v>193</v>
      </c>
      <c r="H5" s="19">
        <v>194</v>
      </c>
      <c r="I5" s="19">
        <v>191</v>
      </c>
      <c r="J5" s="19"/>
      <c r="K5" s="23">
        <f>COUNT(E5:J5)</f>
        <v>5</v>
      </c>
      <c r="L5" s="23">
        <f>SUM(E5:J5)</f>
        <v>962</v>
      </c>
      <c r="M5" s="24">
        <f>AVERAGE(E5:J5)</f>
        <v>192.4</v>
      </c>
      <c r="N5" s="25">
        <v>2</v>
      </c>
      <c r="O5" s="26">
        <f>SUM(M5,N5)</f>
        <v>194.4</v>
      </c>
    </row>
    <row r="6" spans="1:17" x14ac:dyDescent="0.25">
      <c r="A6" s="15" t="s">
        <v>24</v>
      </c>
      <c r="B6" s="16" t="s">
        <v>49</v>
      </c>
      <c r="C6" s="17">
        <v>45044</v>
      </c>
      <c r="D6" s="18" t="s">
        <v>47</v>
      </c>
      <c r="E6" s="19">
        <v>198</v>
      </c>
      <c r="F6" s="19">
        <v>199.01</v>
      </c>
      <c r="G6" s="19">
        <v>197</v>
      </c>
      <c r="H6" s="19">
        <v>199</v>
      </c>
      <c r="I6" s="19"/>
      <c r="J6" s="19"/>
      <c r="K6" s="23">
        <v>4</v>
      </c>
      <c r="L6" s="23">
        <v>793.01</v>
      </c>
      <c r="M6" s="24">
        <v>198.2525</v>
      </c>
      <c r="N6" s="25">
        <v>6</v>
      </c>
      <c r="O6" s="26">
        <v>204.2525</v>
      </c>
    </row>
    <row r="7" spans="1:17" x14ac:dyDescent="0.25">
      <c r="M7" s="45"/>
      <c r="O7" s="45"/>
    </row>
    <row r="8" spans="1:17" x14ac:dyDescent="0.25">
      <c r="M8" s="45"/>
      <c r="O8" s="45"/>
    </row>
    <row r="9" spans="1:17" x14ac:dyDescent="0.25">
      <c r="K9" s="8">
        <f>SUM(K2:K8)</f>
        <v>23</v>
      </c>
      <c r="L9" s="8">
        <f>SUM(L2:L8)</f>
        <v>4493.01</v>
      </c>
      <c r="M9" s="13">
        <f>SUM(L9/K9)</f>
        <v>195.34826086956522</v>
      </c>
      <c r="N9" s="8">
        <f>SUM(N2:N8)</f>
        <v>19</v>
      </c>
      <c r="O9" s="13">
        <f>SUM(M9+N9)</f>
        <v>214.34826086956522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5" t="s">
        <v>20</v>
      </c>
      <c r="B14" s="16" t="s">
        <v>49</v>
      </c>
      <c r="C14" s="17">
        <v>44982</v>
      </c>
      <c r="D14" s="18" t="s">
        <v>47</v>
      </c>
      <c r="E14" s="19">
        <v>188</v>
      </c>
      <c r="F14" s="19">
        <v>181</v>
      </c>
      <c r="G14" s="19">
        <v>185</v>
      </c>
      <c r="H14" s="19">
        <v>195</v>
      </c>
      <c r="I14" s="19">
        <v>184</v>
      </c>
      <c r="J14" s="19"/>
      <c r="K14" s="23">
        <v>5</v>
      </c>
      <c r="L14" s="23">
        <v>933</v>
      </c>
      <c r="M14" s="24">
        <v>186.6</v>
      </c>
      <c r="N14" s="25">
        <v>5</v>
      </c>
      <c r="O14" s="26">
        <f t="shared" ref="O14" si="1">SUM(M14+N14)</f>
        <v>191.6</v>
      </c>
    </row>
    <row r="15" spans="1:17" x14ac:dyDescent="0.25">
      <c r="A15" s="15" t="s">
        <v>20</v>
      </c>
      <c r="B15" s="16" t="s">
        <v>49</v>
      </c>
      <c r="C15" s="17">
        <v>45010</v>
      </c>
      <c r="D15" s="17" t="s">
        <v>47</v>
      </c>
      <c r="E15" s="19">
        <v>188</v>
      </c>
      <c r="F15" s="19">
        <v>190</v>
      </c>
      <c r="G15" s="19">
        <v>190</v>
      </c>
      <c r="H15" s="19">
        <v>192</v>
      </c>
      <c r="I15" s="19">
        <v>189</v>
      </c>
      <c r="J15" s="19"/>
      <c r="K15" s="23">
        <f>COUNT(E15:J15)</f>
        <v>5</v>
      </c>
      <c r="L15" s="23">
        <f>SUM(E15:J15)</f>
        <v>949</v>
      </c>
      <c r="M15" s="24">
        <f>AVERAGE(E15:J15)</f>
        <v>189.8</v>
      </c>
      <c r="N15" s="25">
        <v>5</v>
      </c>
      <c r="O15" s="26">
        <f>SUM(M15,N15)</f>
        <v>194.8</v>
      </c>
    </row>
    <row r="16" spans="1:17" x14ac:dyDescent="0.25">
      <c r="A16" s="15" t="s">
        <v>20</v>
      </c>
      <c r="B16" s="16" t="s">
        <v>49</v>
      </c>
      <c r="C16" s="17">
        <v>45044</v>
      </c>
      <c r="D16" s="18" t="s">
        <v>47</v>
      </c>
      <c r="E16" s="19">
        <v>189</v>
      </c>
      <c r="F16" s="19">
        <v>193</v>
      </c>
      <c r="G16" s="19">
        <v>191</v>
      </c>
      <c r="H16" s="19">
        <v>192</v>
      </c>
      <c r="I16" s="19"/>
      <c r="J16" s="19"/>
      <c r="K16" s="23">
        <v>4</v>
      </c>
      <c r="L16" s="23">
        <v>765</v>
      </c>
      <c r="M16" s="24">
        <v>191.25</v>
      </c>
      <c r="N16" s="25">
        <v>6</v>
      </c>
      <c r="O16" s="26">
        <v>197.25</v>
      </c>
    </row>
    <row r="17" spans="11:15" x14ac:dyDescent="0.25">
      <c r="M17" s="45"/>
      <c r="O17" s="45"/>
    </row>
    <row r="18" spans="11:15" x14ac:dyDescent="0.25">
      <c r="M18" s="45"/>
      <c r="O18" s="45"/>
    </row>
    <row r="19" spans="11:15" x14ac:dyDescent="0.25">
      <c r="K19" s="8">
        <f>SUM(K14:K18)</f>
        <v>14</v>
      </c>
      <c r="L19" s="8">
        <f>SUM(L14:L18)</f>
        <v>2647</v>
      </c>
      <c r="M19" s="13">
        <f>SUM(L19/K19)</f>
        <v>189.07142857142858</v>
      </c>
      <c r="N19" s="8">
        <f>SUM(N14:N18)</f>
        <v>16</v>
      </c>
      <c r="O19" s="13">
        <f>SUM(M19+N19)</f>
        <v>205.07142857142858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5_1_1"/>
    <protectedRange algorithmName="SHA-512" hashValue="ON39YdpmFHfN9f47KpiRvqrKx0V9+erV1CNkpWzYhW/Qyc6aT8rEyCrvauWSYGZK2ia3o7vd3akF07acHAFpOA==" saltValue="yVW9XmDwTqEnmpSGai0KYg==" spinCount="100000" sqref="D2" name="Range1_1_3_1_2"/>
    <protectedRange algorithmName="SHA-512" hashValue="ON39YdpmFHfN9f47KpiRvqrKx0V9+erV1CNkpWzYhW/Qyc6aT8rEyCrvauWSYGZK2ia3o7vd3akF07acHAFpOA==" saltValue="yVW9XmDwTqEnmpSGai0KYg==" spinCount="100000" sqref="E2:J2" name="Range1_3_2_1_1"/>
    <protectedRange sqref="B3:C3" name="Range1"/>
    <protectedRange sqref="D3" name="Range1_1"/>
    <protectedRange sqref="E3:J3" name="Range1_3"/>
    <protectedRange sqref="I4:J4 B4:C4" name="Range1_5"/>
    <protectedRange sqref="D4" name="Range1_1_3"/>
    <protectedRange sqref="E4:H4" name="Range1_3_1"/>
    <protectedRange sqref="E14:J14 B14:C14" name="Range1_7"/>
    <protectedRange sqref="D14" name="Range1_1_5"/>
    <protectedRange algorithmName="SHA-512" hashValue="ON39YdpmFHfN9f47KpiRvqrKx0V9+erV1CNkpWzYhW/Qyc6aT8rEyCrvauWSYGZK2ia3o7vd3akF07acHAFpOA==" saltValue="yVW9XmDwTqEnmpSGai0KYg==" spinCount="100000" sqref="B6:C6" name="Range1_2"/>
    <protectedRange algorithmName="SHA-512" hashValue="ON39YdpmFHfN9f47KpiRvqrKx0V9+erV1CNkpWzYhW/Qyc6aT8rEyCrvauWSYGZK2ia3o7vd3akF07acHAFpOA==" saltValue="yVW9XmDwTqEnmpSGai0KYg==" spinCount="100000" sqref="D6" name="Range1_1_1_1"/>
    <protectedRange algorithmName="SHA-512" hashValue="ON39YdpmFHfN9f47KpiRvqrKx0V9+erV1CNkpWzYhW/Qyc6aT8rEyCrvauWSYGZK2ia3o7vd3akF07acHAFpOA==" saltValue="yVW9XmDwTqEnmpSGai0KYg==" spinCount="100000" sqref="E6:J6" name="Range1_3_1_1"/>
    <protectedRange algorithmName="SHA-512" hashValue="ON39YdpmFHfN9f47KpiRvqrKx0V9+erV1CNkpWzYhW/Qyc6aT8rEyCrvauWSYGZK2ia3o7vd3akF07acHAFpOA==" saltValue="yVW9XmDwTqEnmpSGai0KYg==" spinCount="100000" sqref="B5:C5" name="Range1_2_1"/>
    <protectedRange algorithmName="SHA-512" hashValue="ON39YdpmFHfN9f47KpiRvqrKx0V9+erV1CNkpWzYhW/Qyc6aT8rEyCrvauWSYGZK2ia3o7vd3akF07acHAFpOA==" saltValue="yVW9XmDwTqEnmpSGai0KYg==" spinCount="100000" sqref="D5" name="Range1_1_1_1_1"/>
    <protectedRange algorithmName="SHA-512" hashValue="ON39YdpmFHfN9f47KpiRvqrKx0V9+erV1CNkpWzYhW/Qyc6aT8rEyCrvauWSYGZK2ia3o7vd3akF07acHAFpOA==" saltValue="yVW9XmDwTqEnmpSGai0KYg==" spinCount="100000" sqref="E5:J5" name="Range1_3_1_1_1"/>
    <protectedRange sqref="E15:J16 B15:C16" name="Range1_6_2"/>
    <protectedRange sqref="D15:D16" name="Range1_1_4_2"/>
  </protectedRanges>
  <conditionalFormatting sqref="E2">
    <cfRule type="top10" dxfId="878" priority="64" rank="1"/>
  </conditionalFormatting>
  <conditionalFormatting sqref="E3">
    <cfRule type="top10" dxfId="877" priority="57" rank="1"/>
  </conditionalFormatting>
  <conditionalFormatting sqref="E4">
    <cfRule type="top10" dxfId="876" priority="51" rank="1"/>
  </conditionalFormatting>
  <conditionalFormatting sqref="E5">
    <cfRule type="top10" dxfId="875" priority="8" rank="1"/>
  </conditionalFormatting>
  <conditionalFormatting sqref="E6">
    <cfRule type="top10" dxfId="874" priority="15" rank="1"/>
  </conditionalFormatting>
  <conditionalFormatting sqref="E14">
    <cfRule type="top10" dxfId="873" priority="26" rank="1"/>
  </conditionalFormatting>
  <conditionalFormatting sqref="E2:J2">
    <cfRule type="cellIs" dxfId="872" priority="59" operator="greaterThanOrEqual">
      <formula>200</formula>
    </cfRule>
  </conditionalFormatting>
  <conditionalFormatting sqref="E5:J6">
    <cfRule type="cellIs" dxfId="871" priority="7" operator="greaterThanOrEqual">
      <formula>200</formula>
    </cfRule>
  </conditionalFormatting>
  <conditionalFormatting sqref="F2">
    <cfRule type="top10" dxfId="870" priority="58" rank="1"/>
  </conditionalFormatting>
  <conditionalFormatting sqref="F3">
    <cfRule type="top10" dxfId="869" priority="52" rank="1"/>
  </conditionalFormatting>
  <conditionalFormatting sqref="F4">
    <cfRule type="top10" dxfId="868" priority="46" rank="1"/>
  </conditionalFormatting>
  <conditionalFormatting sqref="F5">
    <cfRule type="top10" dxfId="867" priority="9" rank="1"/>
  </conditionalFormatting>
  <conditionalFormatting sqref="F6">
    <cfRule type="top10" dxfId="866" priority="16" rank="1"/>
  </conditionalFormatting>
  <conditionalFormatting sqref="F14">
    <cfRule type="top10" dxfId="865" priority="25" rank="1"/>
  </conditionalFormatting>
  <conditionalFormatting sqref="G2">
    <cfRule type="top10" dxfId="864" priority="63" rank="1"/>
  </conditionalFormatting>
  <conditionalFormatting sqref="G3">
    <cfRule type="top10" dxfId="863" priority="53" rank="1"/>
  </conditionalFormatting>
  <conditionalFormatting sqref="G4">
    <cfRule type="top10" dxfId="862" priority="47" rank="1"/>
  </conditionalFormatting>
  <conditionalFormatting sqref="G5">
    <cfRule type="top10" dxfId="861" priority="10" rank="1"/>
  </conditionalFormatting>
  <conditionalFormatting sqref="G6">
    <cfRule type="top10" dxfId="860" priority="17" rank="1"/>
  </conditionalFormatting>
  <conditionalFormatting sqref="G14">
    <cfRule type="top10" dxfId="859" priority="24" rank="1"/>
  </conditionalFormatting>
  <conditionalFormatting sqref="H2">
    <cfRule type="top10" dxfId="858" priority="62" rank="1"/>
  </conditionalFormatting>
  <conditionalFormatting sqref="H3">
    <cfRule type="top10" dxfId="857" priority="54" rank="1"/>
  </conditionalFormatting>
  <conditionalFormatting sqref="H4">
    <cfRule type="top10" dxfId="856" priority="48" rank="1"/>
  </conditionalFormatting>
  <conditionalFormatting sqref="H5">
    <cfRule type="top10" dxfId="855" priority="11" rank="1"/>
  </conditionalFormatting>
  <conditionalFormatting sqref="H6">
    <cfRule type="top10" dxfId="854" priority="18" rank="1"/>
  </conditionalFormatting>
  <conditionalFormatting sqref="H14">
    <cfRule type="top10" dxfId="853" priority="23" rank="1"/>
  </conditionalFormatting>
  <conditionalFormatting sqref="I2">
    <cfRule type="top10" dxfId="852" priority="61" rank="1"/>
  </conditionalFormatting>
  <conditionalFormatting sqref="I3">
    <cfRule type="top10" dxfId="851" priority="55" rank="1"/>
  </conditionalFormatting>
  <conditionalFormatting sqref="I4">
    <cfRule type="top10" dxfId="850" priority="49" rank="1"/>
  </conditionalFormatting>
  <conditionalFormatting sqref="I5">
    <cfRule type="top10" dxfId="849" priority="12" rank="1"/>
  </conditionalFormatting>
  <conditionalFormatting sqref="I6">
    <cfRule type="top10" dxfId="848" priority="19" rank="1"/>
  </conditionalFormatting>
  <conditionalFormatting sqref="I14">
    <cfRule type="top10" dxfId="847" priority="22" rank="1"/>
  </conditionalFormatting>
  <conditionalFormatting sqref="J2">
    <cfRule type="top10" dxfId="846" priority="60" rank="1"/>
  </conditionalFormatting>
  <conditionalFormatting sqref="J3">
    <cfRule type="top10" dxfId="845" priority="56" rank="1"/>
  </conditionalFormatting>
  <conditionalFormatting sqref="J4">
    <cfRule type="top10" dxfId="844" priority="50" rank="1"/>
  </conditionalFormatting>
  <conditionalFormatting sqref="J5">
    <cfRule type="top10" dxfId="843" priority="13" rank="1"/>
  </conditionalFormatting>
  <conditionalFormatting sqref="J6">
    <cfRule type="top10" dxfId="842" priority="20" rank="1"/>
  </conditionalFormatting>
  <conditionalFormatting sqref="J14">
    <cfRule type="top10" dxfId="841" priority="21" rank="1"/>
  </conditionalFormatting>
  <conditionalFormatting sqref="E15:E16">
    <cfRule type="top10" dxfId="840" priority="1" rank="1"/>
  </conditionalFormatting>
  <conditionalFormatting sqref="F15:F16">
    <cfRule type="top10" dxfId="839" priority="2" rank="1"/>
  </conditionalFormatting>
  <conditionalFormatting sqref="G15:G16">
    <cfRule type="top10" dxfId="838" priority="3" rank="1"/>
  </conditionalFormatting>
  <conditionalFormatting sqref="H15:H16">
    <cfRule type="top10" dxfId="837" priority="4" rank="1"/>
  </conditionalFormatting>
  <conditionalFormatting sqref="I15:I16">
    <cfRule type="top10" dxfId="836" priority="5" rank="1"/>
  </conditionalFormatting>
  <conditionalFormatting sqref="J15:J16">
    <cfRule type="top10" dxfId="835" priority="6" rank="1"/>
  </conditionalFormatting>
  <hyperlinks>
    <hyperlink ref="Q1" location="'National Indoor 2023'!A1" display="Back to Ranking" xr:uid="{058F2289-0F7A-46C3-B408-8EEADECC2E0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5789-DBB8-44DA-9541-1FB6676F76AE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69" t="s">
        <v>24</v>
      </c>
      <c r="B2" s="68" t="s">
        <v>86</v>
      </c>
      <c r="C2" s="67">
        <v>45045</v>
      </c>
      <c r="D2" s="66" t="s">
        <v>31</v>
      </c>
      <c r="E2" s="65">
        <v>196</v>
      </c>
      <c r="F2" s="70">
        <v>197</v>
      </c>
      <c r="G2" s="65">
        <v>195</v>
      </c>
      <c r="H2" s="65">
        <v>198.001</v>
      </c>
      <c r="I2" s="65">
        <v>198.001</v>
      </c>
      <c r="J2" s="65">
        <v>195</v>
      </c>
      <c r="K2" s="64">
        <v>6</v>
      </c>
      <c r="L2" s="64">
        <v>1179.002</v>
      </c>
      <c r="M2" s="63">
        <v>196.50033333333332</v>
      </c>
      <c r="N2" s="62">
        <v>4</v>
      </c>
      <c r="O2" s="61">
        <v>200.50033333333332</v>
      </c>
    </row>
    <row r="5" spans="1:17" x14ac:dyDescent="0.25">
      <c r="K5" s="8">
        <f>SUM(K2:K4)</f>
        <v>6</v>
      </c>
      <c r="L5" s="8">
        <f>SUM(L2:L4)</f>
        <v>1179.002</v>
      </c>
      <c r="M5" s="7">
        <f>SUM(L5/K5)</f>
        <v>196.50033333333332</v>
      </c>
      <c r="N5" s="8">
        <f>SUM(N2:N4)</f>
        <v>4</v>
      </c>
      <c r="O5" s="13">
        <f>SUM(M5+N5)</f>
        <v>200.50033333333332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2">
    <cfRule type="top10" dxfId="834" priority="6" rank="1"/>
  </conditionalFormatting>
  <conditionalFormatting sqref="E2:J2">
    <cfRule type="cellIs" dxfId="833" priority="2" operator="greaterThanOrEqual">
      <formula>200</formula>
    </cfRule>
  </conditionalFormatting>
  <conditionalFormatting sqref="F2">
    <cfRule type="top10" dxfId="832" priority="1" rank="1"/>
  </conditionalFormatting>
  <conditionalFormatting sqref="G2">
    <cfRule type="top10" dxfId="831" priority="5" rank="1"/>
  </conditionalFormatting>
  <conditionalFormatting sqref="H2">
    <cfRule type="top10" dxfId="830" priority="4" rank="1"/>
  </conditionalFormatting>
  <conditionalFormatting sqref="I2">
    <cfRule type="top10" dxfId="829" priority="3" rank="1"/>
  </conditionalFormatting>
  <conditionalFormatting sqref="J2">
    <cfRule type="top10" dxfId="828" priority="7" rank="1"/>
  </conditionalFormatting>
  <hyperlinks>
    <hyperlink ref="Q1" location="'National Indoor 2023'!A1" display="Back to Ranking" xr:uid="{2904B52C-1D03-468A-8EF6-1C0D85B706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0FD83B-0820-47B9-B056-BE60B6ACF9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DD45-9A50-44D4-BCAF-0E660A50607E}">
  <dimension ref="A1:Q7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51</v>
      </c>
      <c r="C2" s="17">
        <v>44954</v>
      </c>
      <c r="D2" s="18" t="s">
        <v>47</v>
      </c>
      <c r="E2" s="19">
        <v>198.01</v>
      </c>
      <c r="F2" s="19">
        <v>197</v>
      </c>
      <c r="G2" s="19">
        <v>197</v>
      </c>
      <c r="H2" s="42">
        <v>200.01</v>
      </c>
      <c r="I2" s="19">
        <v>198</v>
      </c>
      <c r="J2" s="19">
        <v>197</v>
      </c>
      <c r="K2" s="23">
        <v>6</v>
      </c>
      <c r="L2" s="23">
        <v>1187.02</v>
      </c>
      <c r="M2" s="24">
        <v>197.83666666666667</v>
      </c>
      <c r="N2" s="25">
        <v>12</v>
      </c>
      <c r="O2" s="26">
        <v>209.83666666666667</v>
      </c>
    </row>
    <row r="3" spans="1:17" x14ac:dyDescent="0.25">
      <c r="A3" s="15" t="s">
        <v>24</v>
      </c>
      <c r="B3" s="16" t="s">
        <v>51</v>
      </c>
      <c r="C3" s="17">
        <v>44982</v>
      </c>
      <c r="D3" s="18" t="s">
        <v>47</v>
      </c>
      <c r="E3" s="19">
        <v>197</v>
      </c>
      <c r="F3" s="19">
        <v>198</v>
      </c>
      <c r="G3" s="19">
        <v>200.001</v>
      </c>
      <c r="H3" s="19">
        <v>199</v>
      </c>
      <c r="I3" s="19">
        <v>200.001</v>
      </c>
      <c r="J3" s="19"/>
      <c r="K3" s="23">
        <v>5</v>
      </c>
      <c r="L3" s="23">
        <v>994</v>
      </c>
      <c r="M3" s="24">
        <v>198.8</v>
      </c>
      <c r="N3" s="25">
        <v>9</v>
      </c>
      <c r="O3" s="26">
        <f>SUM(M3+N3)</f>
        <v>207.8</v>
      </c>
    </row>
    <row r="4" spans="1:17" x14ac:dyDescent="0.25">
      <c r="A4" s="15" t="s">
        <v>24</v>
      </c>
      <c r="B4" s="16" t="s">
        <v>51</v>
      </c>
      <c r="C4" s="17">
        <v>45044</v>
      </c>
      <c r="D4" s="18" t="s">
        <v>47</v>
      </c>
      <c r="E4" s="19">
        <v>199</v>
      </c>
      <c r="F4" s="19">
        <v>196</v>
      </c>
      <c r="G4" s="19">
        <v>198</v>
      </c>
      <c r="H4" s="19">
        <v>198</v>
      </c>
      <c r="I4" s="19"/>
      <c r="J4" s="19"/>
      <c r="K4" s="23">
        <v>4</v>
      </c>
      <c r="L4" s="23">
        <v>791</v>
      </c>
      <c r="M4" s="24">
        <v>197.75</v>
      </c>
      <c r="N4" s="25">
        <v>5</v>
      </c>
      <c r="O4" s="26">
        <v>202.75</v>
      </c>
    </row>
    <row r="5" spans="1:17" x14ac:dyDescent="0.25">
      <c r="M5" s="45"/>
      <c r="O5" s="45"/>
    </row>
    <row r="6" spans="1:17" x14ac:dyDescent="0.25">
      <c r="M6" s="45"/>
      <c r="O6" s="45"/>
    </row>
    <row r="7" spans="1:17" x14ac:dyDescent="0.25">
      <c r="K7" s="8">
        <f>SUM(K2:K6)</f>
        <v>15</v>
      </c>
      <c r="L7" s="8">
        <f>SUM(L2:L6)</f>
        <v>2972.02</v>
      </c>
      <c r="M7" s="13">
        <f>SUM(L7/K7)</f>
        <v>198.13466666666667</v>
      </c>
      <c r="N7" s="8">
        <f>SUM(N2:N6)</f>
        <v>26</v>
      </c>
      <c r="O7" s="13">
        <f>SUM(M7+N7)</f>
        <v>224.13466666666667</v>
      </c>
    </row>
  </sheetData>
  <protectedRanges>
    <protectedRange sqref="I2:J2 B2:C2" name="Range1_2"/>
    <protectedRange sqref="D2" name="Range1_1_1"/>
    <protectedRange sqref="E2:H2" name="Range1_3_1"/>
    <protectedRange sqref="I3:J3 B3:C3" name="Range1_5"/>
    <protectedRange sqref="D3" name="Range1_1_3"/>
    <protectedRange sqref="E3:H3" name="Range1_3_1_1"/>
    <protectedRange algorithmName="SHA-512" hashValue="ON39YdpmFHfN9f47KpiRvqrKx0V9+erV1CNkpWzYhW/Qyc6aT8rEyCrvauWSYGZK2ia3o7vd3akF07acHAFpOA==" saltValue="yVW9XmDwTqEnmpSGai0KYg==" spinCount="100000" sqref="I4:J4 B4:C4" name="Range1_6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E4:H4" name="Range1_3_2"/>
  </protectedRanges>
  <conditionalFormatting sqref="E2">
    <cfRule type="top10" dxfId="827" priority="16" rank="1"/>
  </conditionalFormatting>
  <conditionalFormatting sqref="E3">
    <cfRule type="top10" dxfId="826" priority="10" rank="1"/>
  </conditionalFormatting>
  <conditionalFormatting sqref="E4:G4">
    <cfRule type="top10" dxfId="825" priority="1" rank="1"/>
  </conditionalFormatting>
  <conditionalFormatting sqref="F2">
    <cfRule type="top10" dxfId="824" priority="11" rank="1"/>
  </conditionalFormatting>
  <conditionalFormatting sqref="F3">
    <cfRule type="top10" dxfId="823" priority="5" rank="1"/>
  </conditionalFormatting>
  <conditionalFormatting sqref="G2">
    <cfRule type="top10" dxfId="822" priority="12" rank="1"/>
  </conditionalFormatting>
  <conditionalFormatting sqref="G3">
    <cfRule type="top10" dxfId="821" priority="6" rank="1"/>
  </conditionalFormatting>
  <conditionalFormatting sqref="H2">
    <cfRule type="top10" dxfId="820" priority="13" rank="1"/>
  </conditionalFormatting>
  <conditionalFormatting sqref="H3">
    <cfRule type="top10" dxfId="819" priority="7" rank="1"/>
  </conditionalFormatting>
  <conditionalFormatting sqref="H4:J4">
    <cfRule type="top10" dxfId="818" priority="4" rank="1"/>
  </conditionalFormatting>
  <conditionalFormatting sqref="I2">
    <cfRule type="top10" dxfId="817" priority="14" rank="1"/>
  </conditionalFormatting>
  <conditionalFormatting sqref="I3">
    <cfRule type="top10" dxfId="816" priority="8" rank="1"/>
  </conditionalFormatting>
  <conditionalFormatting sqref="I4">
    <cfRule type="top10" dxfId="815" priority="2" rank="1"/>
  </conditionalFormatting>
  <conditionalFormatting sqref="J2">
    <cfRule type="top10" dxfId="814" priority="15" rank="1"/>
  </conditionalFormatting>
  <conditionalFormatting sqref="J3">
    <cfRule type="top10" dxfId="813" priority="9" rank="1"/>
  </conditionalFormatting>
  <conditionalFormatting sqref="J4">
    <cfRule type="top10" dxfId="812" priority="3" rank="1"/>
  </conditionalFormatting>
  <hyperlinks>
    <hyperlink ref="Q1" location="'National Indoor 2023'!A1" display="Back to Ranking" xr:uid="{3BDB74EC-73DE-4BED-ADD6-F1A2E446308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2FAB-F43E-4F94-9088-B068CF165EE2}">
  <dimension ref="A1:Q8"/>
  <sheetViews>
    <sheetView workbookViewId="0">
      <selection activeCell="C21" sqref="C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20</v>
      </c>
      <c r="B2" s="16" t="s">
        <v>71</v>
      </c>
      <c r="C2" s="17">
        <v>44978</v>
      </c>
      <c r="D2" s="18" t="s">
        <v>31</v>
      </c>
      <c r="E2" s="19">
        <v>194</v>
      </c>
      <c r="F2" s="19">
        <v>197</v>
      </c>
      <c r="G2" s="19">
        <v>197</v>
      </c>
      <c r="H2" s="19"/>
      <c r="I2" s="19"/>
      <c r="J2" s="19"/>
      <c r="K2" s="23">
        <v>3</v>
      </c>
      <c r="L2" s="23">
        <v>588</v>
      </c>
      <c r="M2" s="24">
        <v>196</v>
      </c>
      <c r="N2" s="25">
        <v>5</v>
      </c>
      <c r="O2" s="26">
        <v>201</v>
      </c>
    </row>
    <row r="3" spans="1:17" x14ac:dyDescent="0.25">
      <c r="A3" s="15" t="s">
        <v>72</v>
      </c>
      <c r="B3" s="16" t="s">
        <v>71</v>
      </c>
      <c r="C3" s="17">
        <v>44982</v>
      </c>
      <c r="D3" s="53" t="s">
        <v>65</v>
      </c>
      <c r="E3" s="19">
        <v>194</v>
      </c>
      <c r="F3" s="19">
        <v>196</v>
      </c>
      <c r="G3" s="19">
        <v>196.001</v>
      </c>
      <c r="H3" s="19">
        <v>193</v>
      </c>
      <c r="I3" s="19">
        <v>196</v>
      </c>
      <c r="J3" s="19">
        <v>197</v>
      </c>
      <c r="K3" s="23">
        <v>6</v>
      </c>
      <c r="L3" s="23">
        <v>1172.001</v>
      </c>
      <c r="M3" s="24">
        <v>195.33349999999999</v>
      </c>
      <c r="N3" s="25">
        <v>16</v>
      </c>
      <c r="O3" s="26">
        <v>211.33349999999999</v>
      </c>
    </row>
    <row r="4" spans="1:17" x14ac:dyDescent="0.25">
      <c r="A4" s="69" t="s">
        <v>20</v>
      </c>
      <c r="B4" s="68" t="s">
        <v>71</v>
      </c>
      <c r="C4" s="67">
        <v>45006</v>
      </c>
      <c r="D4" s="66" t="s">
        <v>31</v>
      </c>
      <c r="E4" s="65">
        <v>194</v>
      </c>
      <c r="F4" s="75">
        <v>194</v>
      </c>
      <c r="G4" s="75">
        <v>193</v>
      </c>
      <c r="H4" s="75"/>
      <c r="I4" s="75"/>
      <c r="J4" s="75"/>
      <c r="K4" s="64">
        <v>3</v>
      </c>
      <c r="L4" s="64">
        <v>581</v>
      </c>
      <c r="M4" s="63">
        <v>193.66666666666666</v>
      </c>
      <c r="N4" s="62">
        <v>4</v>
      </c>
      <c r="O4" s="61">
        <v>197.66666666666666</v>
      </c>
    </row>
    <row r="5" spans="1:17" x14ac:dyDescent="0.25">
      <c r="A5" s="69" t="s">
        <v>20</v>
      </c>
      <c r="B5" s="68" t="s">
        <v>71</v>
      </c>
      <c r="C5" s="67">
        <v>45020</v>
      </c>
      <c r="D5" s="66" t="s">
        <v>31</v>
      </c>
      <c r="E5" s="65">
        <v>198</v>
      </c>
      <c r="F5" s="74">
        <v>193</v>
      </c>
      <c r="G5" s="73">
        <v>195</v>
      </c>
      <c r="H5" s="73"/>
      <c r="I5" s="73"/>
      <c r="J5" s="73"/>
      <c r="K5" s="64">
        <v>3</v>
      </c>
      <c r="L5" s="64">
        <v>586</v>
      </c>
      <c r="M5" s="63">
        <v>195.33333333333334</v>
      </c>
      <c r="N5" s="62">
        <v>4</v>
      </c>
      <c r="O5" s="61">
        <v>199.33333333333334</v>
      </c>
    </row>
    <row r="8" spans="1:17" x14ac:dyDescent="0.25">
      <c r="K8" s="8">
        <f>SUM(K2:K7)</f>
        <v>15</v>
      </c>
      <c r="L8" s="8">
        <f>SUM(L2:L7)</f>
        <v>2927.0010000000002</v>
      </c>
      <c r="M8" s="7">
        <f>SUM(L8/K8)</f>
        <v>195.13340000000002</v>
      </c>
      <c r="N8" s="8">
        <f>SUM(N2:N7)</f>
        <v>29</v>
      </c>
      <c r="O8" s="13">
        <f>SUM(M8+N8)</f>
        <v>224.13340000000002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18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F2" name="Range1_3_5"/>
    <protectedRange algorithmName="SHA-512" hashValue="ON39YdpmFHfN9f47KpiRvqrKx0V9+erV1CNkpWzYhW/Qyc6aT8rEyCrvauWSYGZK2ia3o7vd3akF07acHAFpOA==" saltValue="yVW9XmDwTqEnmpSGai0KYg==" spinCount="100000" sqref="E3:J3 B3:C3" name="Range1_5"/>
    <protectedRange algorithmName="SHA-512" hashValue="ON39YdpmFHfN9f47KpiRvqrKx0V9+erV1CNkpWzYhW/Qyc6aT8rEyCrvauWSYGZK2ia3o7vd3akF07acHAFpOA==" saltValue="yVW9XmDwTqEnmpSGai0KYg==" spinCount="100000" sqref="D3" name="Range1_1_2"/>
    <protectedRange sqref="E5:J5 B5:C5" name="Range1_7_1"/>
    <protectedRange sqref="D5" name="Range1_1_5_1"/>
    <protectedRange sqref="B4" name="Range1_5_2"/>
    <protectedRange sqref="C4 E4:J4" name="Range1_7_1_1"/>
    <protectedRange sqref="D4" name="Range1_1_5_1_1"/>
  </protectedRanges>
  <conditionalFormatting sqref="E2">
    <cfRule type="top10" dxfId="811" priority="25" rank="1"/>
  </conditionalFormatting>
  <conditionalFormatting sqref="E3">
    <cfRule type="top10" dxfId="810" priority="14" rank="1"/>
  </conditionalFormatting>
  <conditionalFormatting sqref="E3:J3">
    <cfRule type="cellIs" dxfId="809" priority="13" operator="greaterThanOrEqual">
      <formula>200</formula>
    </cfRule>
  </conditionalFormatting>
  <conditionalFormatting sqref="F2">
    <cfRule type="top10" dxfId="808" priority="21" rank="1"/>
  </conditionalFormatting>
  <conditionalFormatting sqref="F3">
    <cfRule type="top10" dxfId="807" priority="15" rank="1"/>
  </conditionalFormatting>
  <conditionalFormatting sqref="G2">
    <cfRule type="top10" dxfId="806" priority="24" rank="1"/>
  </conditionalFormatting>
  <conditionalFormatting sqref="G3">
    <cfRule type="top10" dxfId="805" priority="16" rank="1"/>
  </conditionalFormatting>
  <conditionalFormatting sqref="H2">
    <cfRule type="top10" dxfId="804" priority="20" rank="1"/>
  </conditionalFormatting>
  <conditionalFormatting sqref="H3">
    <cfRule type="top10" dxfId="803" priority="17" rank="1"/>
  </conditionalFormatting>
  <conditionalFormatting sqref="I2">
    <cfRule type="top10" dxfId="802" priority="23" rank="1"/>
  </conditionalFormatting>
  <conditionalFormatting sqref="I3">
    <cfRule type="top10" dxfId="801" priority="18" rank="1"/>
  </conditionalFormatting>
  <conditionalFormatting sqref="J2">
    <cfRule type="top10" dxfId="800" priority="22" rank="1"/>
  </conditionalFormatting>
  <conditionalFormatting sqref="J3">
    <cfRule type="top10" dxfId="799" priority="19" rank="1"/>
  </conditionalFormatting>
  <conditionalFormatting sqref="E5">
    <cfRule type="top10" dxfId="798" priority="12" rank="1"/>
  </conditionalFormatting>
  <conditionalFormatting sqref="F5">
    <cfRule type="top10" dxfId="797" priority="11" rank="1"/>
  </conditionalFormatting>
  <conditionalFormatting sqref="G5">
    <cfRule type="top10" dxfId="796" priority="10" rank="1"/>
  </conditionalFormatting>
  <conditionalFormatting sqref="H5">
    <cfRule type="top10" dxfId="795" priority="9" rank="1"/>
  </conditionalFormatting>
  <conditionalFormatting sqref="I5">
    <cfRule type="top10" dxfId="794" priority="8" rank="1"/>
  </conditionalFormatting>
  <conditionalFormatting sqref="J5">
    <cfRule type="top10" dxfId="793" priority="7" rank="1"/>
  </conditionalFormatting>
  <conditionalFormatting sqref="E4">
    <cfRule type="top10" dxfId="792" priority="6" rank="1"/>
  </conditionalFormatting>
  <conditionalFormatting sqref="F4">
    <cfRule type="top10" dxfId="791" priority="5" rank="1"/>
  </conditionalFormatting>
  <conditionalFormatting sqref="G4">
    <cfRule type="top10" dxfId="790" priority="4" rank="1"/>
  </conditionalFormatting>
  <conditionalFormatting sqref="H4">
    <cfRule type="top10" dxfId="789" priority="3" rank="1"/>
  </conditionalFormatting>
  <conditionalFormatting sqref="I4">
    <cfRule type="top10" dxfId="788" priority="2" rank="1"/>
  </conditionalFormatting>
  <conditionalFormatting sqref="J4">
    <cfRule type="top10" dxfId="787" priority="1" rank="1"/>
  </conditionalFormatting>
  <hyperlinks>
    <hyperlink ref="Q1" location="'National Indoor 2023'!A1" display="Back to Ranking" xr:uid="{9DA2DF87-4DDE-4565-9525-F1705055EBD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B1EB5B-A1F9-4C31-B4EC-F9E8F77F4D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A05-ED91-4871-B998-9D854F74BCD1}">
  <dimension ref="A1:Q7"/>
  <sheetViews>
    <sheetView workbookViewId="0">
      <selection activeCell="A3" sqref="A3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74</v>
      </c>
      <c r="B2" s="16" t="s">
        <v>73</v>
      </c>
      <c r="C2" s="17">
        <v>44982</v>
      </c>
      <c r="D2" s="18" t="s">
        <v>65</v>
      </c>
      <c r="E2" s="19">
        <v>191</v>
      </c>
      <c r="F2" s="19">
        <v>189</v>
      </c>
      <c r="G2" s="19">
        <v>191</v>
      </c>
      <c r="H2" s="19">
        <v>177</v>
      </c>
      <c r="I2" s="19">
        <v>190</v>
      </c>
      <c r="J2" s="19">
        <v>190</v>
      </c>
      <c r="K2" s="23">
        <v>6</v>
      </c>
      <c r="L2" s="23">
        <v>1128</v>
      </c>
      <c r="M2" s="24">
        <v>188</v>
      </c>
      <c r="N2" s="25">
        <v>10</v>
      </c>
      <c r="O2" s="26">
        <v>198</v>
      </c>
    </row>
    <row r="3" spans="1:17" x14ac:dyDescent="0.25">
      <c r="A3" s="69" t="s">
        <v>27</v>
      </c>
      <c r="B3" s="68" t="s">
        <v>73</v>
      </c>
      <c r="C3" s="67">
        <v>45006</v>
      </c>
      <c r="D3" s="66" t="s">
        <v>31</v>
      </c>
      <c r="E3" s="65">
        <v>186</v>
      </c>
      <c r="F3" s="65">
        <v>189</v>
      </c>
      <c r="G3" s="65">
        <v>193</v>
      </c>
      <c r="H3" s="65"/>
      <c r="I3" s="65"/>
      <c r="J3" s="65"/>
      <c r="K3" s="64">
        <v>3</v>
      </c>
      <c r="L3" s="64">
        <v>568</v>
      </c>
      <c r="M3" s="63">
        <v>189.33333333333334</v>
      </c>
      <c r="N3" s="62">
        <v>9</v>
      </c>
      <c r="O3" s="61">
        <v>198.33333333333334</v>
      </c>
    </row>
    <row r="4" spans="1:17" x14ac:dyDescent="0.25">
      <c r="A4" s="69" t="s">
        <v>27</v>
      </c>
      <c r="B4" s="68" t="s">
        <v>73</v>
      </c>
      <c r="C4" s="67">
        <v>45020</v>
      </c>
      <c r="D4" s="66" t="s">
        <v>31</v>
      </c>
      <c r="E4" s="65">
        <v>192</v>
      </c>
      <c r="F4" s="65">
        <v>190</v>
      </c>
      <c r="G4" s="65">
        <v>188</v>
      </c>
      <c r="H4" s="65"/>
      <c r="I4" s="65"/>
      <c r="J4" s="65"/>
      <c r="K4" s="64">
        <v>3</v>
      </c>
      <c r="L4" s="64">
        <v>570</v>
      </c>
      <c r="M4" s="63">
        <v>190</v>
      </c>
      <c r="N4" s="62">
        <v>5</v>
      </c>
      <c r="O4" s="61">
        <v>195</v>
      </c>
    </row>
    <row r="7" spans="1:17" x14ac:dyDescent="0.25">
      <c r="K7" s="8">
        <f>SUM(K2:K6)</f>
        <v>12</v>
      </c>
      <c r="L7" s="8">
        <f>SUM(L2:L6)</f>
        <v>2266</v>
      </c>
      <c r="M7" s="7">
        <f>SUM(L7/K7)</f>
        <v>188.83333333333334</v>
      </c>
      <c r="N7" s="8">
        <f>SUM(N2:N6)</f>
        <v>24</v>
      </c>
      <c r="O7" s="13">
        <f>SUM(M7+N7)</f>
        <v>212.83333333333334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I3:J4 B3:C4" name="Range1"/>
  </protectedRanges>
  <conditionalFormatting sqref="E2">
    <cfRule type="top10" dxfId="786" priority="9" rank="1"/>
  </conditionalFormatting>
  <conditionalFormatting sqref="E3:E4">
    <cfRule type="top10" dxfId="785" priority="6" rank="1"/>
  </conditionalFormatting>
  <conditionalFormatting sqref="E2:J2">
    <cfRule type="cellIs" dxfId="784" priority="7" operator="greaterThanOrEqual">
      <formula>193</formula>
    </cfRule>
  </conditionalFormatting>
  <conditionalFormatting sqref="F2">
    <cfRule type="top10" dxfId="783" priority="8" rank="1"/>
  </conditionalFormatting>
  <conditionalFormatting sqref="F3:F4">
    <cfRule type="top10" dxfId="782" priority="5" rank="1"/>
  </conditionalFormatting>
  <conditionalFormatting sqref="G2">
    <cfRule type="top10" dxfId="781" priority="10" rank="1"/>
  </conditionalFormatting>
  <conditionalFormatting sqref="G3:G4">
    <cfRule type="top10" dxfId="780" priority="4" rank="1"/>
  </conditionalFormatting>
  <conditionalFormatting sqref="H2">
    <cfRule type="top10" dxfId="779" priority="11" rank="1"/>
  </conditionalFormatting>
  <conditionalFormatting sqref="H3:H4">
    <cfRule type="top10" dxfId="778" priority="3" rank="1"/>
  </conditionalFormatting>
  <conditionalFormatting sqref="I2">
    <cfRule type="top10" dxfId="777" priority="12" rank="1"/>
  </conditionalFormatting>
  <conditionalFormatting sqref="I3:I4">
    <cfRule type="top10" dxfId="776" priority="1" rank="1"/>
  </conditionalFormatting>
  <conditionalFormatting sqref="J2">
    <cfRule type="top10" dxfId="775" priority="13" rank="1"/>
  </conditionalFormatting>
  <conditionalFormatting sqref="J3:J4">
    <cfRule type="top10" dxfId="774" priority="2" rank="1"/>
  </conditionalFormatting>
  <hyperlinks>
    <hyperlink ref="Q1" location="'National Indoor 2023'!A1" display="Back to Ranking" xr:uid="{06580363-652E-4E16-9BD9-0048849480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1318E2-DAE6-4167-A0A9-38E38A52004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4D4-FA98-4EBF-A674-0E5A59C3F28D}">
  <dimension ref="A1:Q10"/>
  <sheetViews>
    <sheetView workbookViewId="0">
      <selection activeCell="A5" sqref="A5:O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64</v>
      </c>
      <c r="C2" s="17">
        <v>44954</v>
      </c>
      <c r="D2" s="18" t="s">
        <v>65</v>
      </c>
      <c r="E2" s="19">
        <v>199</v>
      </c>
      <c r="F2" s="19">
        <v>198</v>
      </c>
      <c r="G2" s="19">
        <v>199.001</v>
      </c>
      <c r="H2" s="19">
        <v>200.001</v>
      </c>
      <c r="I2" s="19">
        <v>199</v>
      </c>
      <c r="J2" s="19"/>
      <c r="K2" s="23">
        <v>5</v>
      </c>
      <c r="L2" s="23">
        <v>995.00199999999995</v>
      </c>
      <c r="M2" s="24">
        <v>199.00039999999998</v>
      </c>
      <c r="N2" s="25">
        <v>9</v>
      </c>
      <c r="O2" s="26">
        <v>208.00039999999998</v>
      </c>
    </row>
    <row r="3" spans="1:17" x14ac:dyDescent="0.25">
      <c r="A3" s="15" t="s">
        <v>24</v>
      </c>
      <c r="B3" s="16" t="s">
        <v>64</v>
      </c>
      <c r="C3" s="17">
        <v>44964</v>
      </c>
      <c r="D3" s="18" t="s">
        <v>31</v>
      </c>
      <c r="E3" s="19">
        <v>198</v>
      </c>
      <c r="F3" s="19">
        <v>199.01</v>
      </c>
      <c r="G3" s="51">
        <v>199</v>
      </c>
      <c r="H3" s="19"/>
      <c r="I3" s="19"/>
      <c r="J3" s="19"/>
      <c r="K3" s="23">
        <v>3</v>
      </c>
      <c r="L3" s="23">
        <v>596.01</v>
      </c>
      <c r="M3" s="24">
        <v>198.67</v>
      </c>
      <c r="N3" s="25">
        <v>6</v>
      </c>
      <c r="O3" s="26">
        <v>204.67</v>
      </c>
    </row>
    <row r="4" spans="1:17" x14ac:dyDescent="0.25">
      <c r="A4" s="15" t="s">
        <v>24</v>
      </c>
      <c r="B4" s="16" t="s">
        <v>64</v>
      </c>
      <c r="C4" s="17">
        <v>44992</v>
      </c>
      <c r="D4" s="18" t="s">
        <v>31</v>
      </c>
      <c r="E4" s="19">
        <v>199</v>
      </c>
      <c r="F4" s="51">
        <v>198</v>
      </c>
      <c r="G4" s="19">
        <v>196</v>
      </c>
      <c r="H4" s="19"/>
      <c r="I4" s="19"/>
      <c r="J4" s="19"/>
      <c r="K4" s="23">
        <v>3</v>
      </c>
      <c r="L4" s="23">
        <v>593</v>
      </c>
      <c r="M4" s="24">
        <v>197.66666666666666</v>
      </c>
      <c r="N4" s="25">
        <v>7</v>
      </c>
      <c r="O4" s="26">
        <f>SUM(M4+N4)</f>
        <v>204.66666666666666</v>
      </c>
    </row>
    <row r="5" spans="1:17" x14ac:dyDescent="0.25">
      <c r="A5" s="69" t="s">
        <v>24</v>
      </c>
      <c r="B5" s="68" t="s">
        <v>64</v>
      </c>
      <c r="C5" s="67">
        <v>45006</v>
      </c>
      <c r="D5" s="66" t="s">
        <v>31</v>
      </c>
      <c r="E5" s="65">
        <v>197</v>
      </c>
      <c r="F5" s="65">
        <v>198.001</v>
      </c>
      <c r="G5" s="65">
        <v>199.001</v>
      </c>
      <c r="H5" s="65"/>
      <c r="I5" s="65"/>
      <c r="J5" s="65"/>
      <c r="K5" s="64">
        <v>3</v>
      </c>
      <c r="L5" s="64">
        <v>594.00199999999995</v>
      </c>
      <c r="M5" s="63">
        <v>198.00066666666666</v>
      </c>
      <c r="N5" s="62">
        <v>5</v>
      </c>
      <c r="O5" s="61">
        <v>203.00066666666666</v>
      </c>
    </row>
    <row r="6" spans="1:17" x14ac:dyDescent="0.25">
      <c r="A6" s="69" t="s">
        <v>24</v>
      </c>
      <c r="B6" s="68" t="s">
        <v>64</v>
      </c>
      <c r="C6" s="67">
        <v>45034</v>
      </c>
      <c r="D6" s="66" t="s">
        <v>31</v>
      </c>
      <c r="E6" s="65">
        <v>198</v>
      </c>
      <c r="F6" s="65">
        <v>198</v>
      </c>
      <c r="G6" s="65">
        <v>200</v>
      </c>
      <c r="H6" s="65"/>
      <c r="I6" s="65"/>
      <c r="J6" s="65"/>
      <c r="K6" s="64">
        <v>3</v>
      </c>
      <c r="L6" s="64">
        <v>596</v>
      </c>
      <c r="M6" s="63">
        <v>198.66666666666666</v>
      </c>
      <c r="N6" s="62">
        <v>9</v>
      </c>
      <c r="O6" s="61">
        <v>207.66666666666666</v>
      </c>
    </row>
    <row r="7" spans="1:17" x14ac:dyDescent="0.25">
      <c r="A7" s="69" t="s">
        <v>24</v>
      </c>
      <c r="B7" s="68" t="s">
        <v>64</v>
      </c>
      <c r="C7" s="67">
        <v>45045</v>
      </c>
      <c r="D7" s="66" t="s">
        <v>31</v>
      </c>
      <c r="E7" s="65">
        <v>197.001</v>
      </c>
      <c r="F7" s="65">
        <v>199</v>
      </c>
      <c r="G7" s="65">
        <v>200</v>
      </c>
      <c r="H7" s="65">
        <v>199</v>
      </c>
      <c r="I7" s="65">
        <v>199</v>
      </c>
      <c r="J7" s="65">
        <v>200</v>
      </c>
      <c r="K7" s="64">
        <v>6</v>
      </c>
      <c r="L7" s="64">
        <v>1194.001</v>
      </c>
      <c r="M7" s="63">
        <v>199.00016666666667</v>
      </c>
      <c r="N7" s="62">
        <v>18</v>
      </c>
      <c r="O7" s="61">
        <v>217.00016666666667</v>
      </c>
    </row>
    <row r="8" spans="1:17" x14ac:dyDescent="0.25">
      <c r="M8" s="45"/>
      <c r="O8" s="45"/>
    </row>
    <row r="9" spans="1:17" x14ac:dyDescent="0.25">
      <c r="M9" s="45"/>
      <c r="O9" s="45"/>
    </row>
    <row r="10" spans="1:17" x14ac:dyDescent="0.25">
      <c r="K10" s="8">
        <f>SUM(K2:K9)</f>
        <v>23</v>
      </c>
      <c r="L10" s="8">
        <f>SUM(L2:L9)</f>
        <v>4568.0149999999994</v>
      </c>
      <c r="M10" s="13">
        <f>SUM(L10/K10)</f>
        <v>198.60934782608692</v>
      </c>
      <c r="N10" s="8">
        <f>SUM(N2:N9)</f>
        <v>54</v>
      </c>
      <c r="O10" s="13">
        <f>SUM(M10+N10)</f>
        <v>252.60934782608692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_2"/>
    <protectedRange algorithmName="SHA-512" hashValue="ON39YdpmFHfN9f47KpiRvqrKx0V9+erV1CNkpWzYhW/Qyc6aT8rEyCrvauWSYGZK2ia3o7vd3akF07acHAFpOA==" saltValue="yVW9XmDwTqEnmpSGai0KYg==" spinCount="100000" sqref="D2" name="Range1_1_1_1_1"/>
    <protectedRange algorithmName="SHA-512" hashValue="ON39YdpmFHfN9f47KpiRvqrKx0V9+erV1CNkpWzYhW/Qyc6aT8rEyCrvauWSYGZK2ia3o7vd3akF07acHAFpOA==" saltValue="yVW9XmDwTqEnmpSGai0KYg==" spinCount="100000" sqref="E2:J2" name="Range1_3_1_1_1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3:H3" name="Range1_3_2"/>
    <protectedRange algorithmName="SHA-512" hashValue="ON39YdpmFHfN9f47KpiRvqrKx0V9+erV1CNkpWzYhW/Qyc6aT8rEyCrvauWSYGZK2ia3o7vd3akF07acHAFpOA==" saltValue="yVW9XmDwTqEnmpSGai0KYg==" spinCount="100000" sqref="I4:J4 B4:C4" name="Range1_4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E4:H4" name="Range1_3_6"/>
    <protectedRange algorithmName="SHA-512" hashValue="ON39YdpmFHfN9f47KpiRvqrKx0V9+erV1CNkpWzYhW/Qyc6aT8rEyCrvauWSYGZK2ia3o7vd3akF07acHAFpOA==" saltValue="yVW9XmDwTqEnmpSGai0KYg==" spinCount="100000" sqref="E6:J7 B6:C7" name="Range1_7"/>
    <protectedRange algorithmName="SHA-512" hashValue="ON39YdpmFHfN9f47KpiRvqrKx0V9+erV1CNkpWzYhW/Qyc6aT8rEyCrvauWSYGZK2ia3o7vd3akF07acHAFpOA==" saltValue="yVW9XmDwTqEnmpSGai0KYg==" spinCount="100000" sqref="D6:D7" name="Range1_1_8"/>
    <protectedRange algorithmName="SHA-512" hashValue="ON39YdpmFHfN9f47KpiRvqrKx0V9+erV1CNkpWzYhW/Qyc6aT8rEyCrvauWSYGZK2ia3o7vd3akF07acHAFpOA==" saltValue="yVW9XmDwTqEnmpSGai0KYg==" spinCount="100000" sqref="I5:J5 B5:C5" name="Range1_6_1_1"/>
    <protectedRange algorithmName="SHA-512" hashValue="ON39YdpmFHfN9f47KpiRvqrKx0V9+erV1CNkpWzYhW/Qyc6aT8rEyCrvauWSYGZK2ia3o7vd3akF07acHAFpOA==" saltValue="yVW9XmDwTqEnmpSGai0KYg==" spinCount="100000" sqref="D5" name="Range1_1_7_1_1"/>
    <protectedRange algorithmName="SHA-512" hashValue="ON39YdpmFHfN9f47KpiRvqrKx0V9+erV1CNkpWzYhW/Qyc6aT8rEyCrvauWSYGZK2ia3o7vd3akF07acHAFpOA==" saltValue="yVW9XmDwTqEnmpSGai0KYg==" spinCount="100000" sqref="E5:H5" name="Range1_3_2_1_1"/>
  </protectedRanges>
  <conditionalFormatting sqref="E2">
    <cfRule type="top10" dxfId="773" priority="25" rank="1"/>
  </conditionalFormatting>
  <conditionalFormatting sqref="E6:E7">
    <cfRule type="top10" dxfId="772" priority="10" rank="1"/>
  </conditionalFormatting>
  <conditionalFormatting sqref="E3:G3">
    <cfRule type="top10" dxfId="771" priority="15" rank="1"/>
  </conditionalFormatting>
  <conditionalFormatting sqref="E4:G4">
    <cfRule type="top10" dxfId="770" priority="11" rank="1"/>
  </conditionalFormatting>
  <conditionalFormatting sqref="E5:G5">
    <cfRule type="top10" dxfId="769" priority="1" rank="1"/>
  </conditionalFormatting>
  <conditionalFormatting sqref="E2:J2">
    <cfRule type="cellIs" dxfId="768" priority="20" operator="greaterThanOrEqual">
      <formula>200</formula>
    </cfRule>
  </conditionalFormatting>
  <conditionalFormatting sqref="F2">
    <cfRule type="top10" dxfId="767" priority="19" rank="1"/>
  </conditionalFormatting>
  <conditionalFormatting sqref="F6:F7">
    <cfRule type="top10" dxfId="766" priority="9" rank="1"/>
  </conditionalFormatting>
  <conditionalFormatting sqref="G2">
    <cfRule type="top10" dxfId="765" priority="24" rank="1"/>
  </conditionalFormatting>
  <conditionalFormatting sqref="G6:G7">
    <cfRule type="top10" dxfId="764" priority="8" rank="1"/>
  </conditionalFormatting>
  <conditionalFormatting sqref="H2">
    <cfRule type="top10" dxfId="763" priority="23" rank="1"/>
  </conditionalFormatting>
  <conditionalFormatting sqref="H6:H7">
    <cfRule type="top10" dxfId="762" priority="7" rank="1"/>
  </conditionalFormatting>
  <conditionalFormatting sqref="H3:J3">
    <cfRule type="top10" dxfId="761" priority="18" rank="1"/>
  </conditionalFormatting>
  <conditionalFormatting sqref="H4:J4">
    <cfRule type="top10" dxfId="760" priority="14" rank="1"/>
  </conditionalFormatting>
  <conditionalFormatting sqref="H5:J5">
    <cfRule type="top10" dxfId="759" priority="4" rank="1"/>
  </conditionalFormatting>
  <conditionalFormatting sqref="I2">
    <cfRule type="top10" dxfId="758" priority="22" rank="1"/>
  </conditionalFormatting>
  <conditionalFormatting sqref="I3">
    <cfRule type="top10" dxfId="757" priority="16" rank="1"/>
  </conditionalFormatting>
  <conditionalFormatting sqref="I4">
    <cfRule type="top10" dxfId="756" priority="12" rank="1"/>
  </conditionalFormatting>
  <conditionalFormatting sqref="I5">
    <cfRule type="top10" dxfId="755" priority="2" rank="1"/>
  </conditionalFormatting>
  <conditionalFormatting sqref="I6:I7">
    <cfRule type="top10" dxfId="754" priority="6" rank="1"/>
  </conditionalFormatting>
  <conditionalFormatting sqref="J2">
    <cfRule type="top10" dxfId="753" priority="21" rank="1"/>
  </conditionalFormatting>
  <conditionalFormatting sqref="J3">
    <cfRule type="top10" dxfId="752" priority="17" rank="1"/>
  </conditionalFormatting>
  <conditionalFormatting sqref="J4">
    <cfRule type="top10" dxfId="751" priority="13" rank="1"/>
  </conditionalFormatting>
  <conditionalFormatting sqref="J5">
    <cfRule type="top10" dxfId="750" priority="3" rank="1"/>
  </conditionalFormatting>
  <conditionalFormatting sqref="J6:J7">
    <cfRule type="top10" dxfId="749" priority="5" rank="1"/>
  </conditionalFormatting>
  <hyperlinks>
    <hyperlink ref="Q1" location="'National Indoor 2023'!A1" display="Back to Ranking" xr:uid="{3F9A6824-55D4-474C-9C5E-10D0205380D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C736-2E04-4417-809A-653F9A064300}">
  <sheetPr codeName="Sheet12"/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37</v>
      </c>
      <c r="C2" s="17">
        <v>44950</v>
      </c>
      <c r="D2" s="18" t="s">
        <v>31</v>
      </c>
      <c r="E2" s="19">
        <v>193</v>
      </c>
      <c r="F2" s="19">
        <v>194</v>
      </c>
      <c r="G2" s="19">
        <v>194</v>
      </c>
      <c r="H2" s="19"/>
      <c r="I2" s="19"/>
      <c r="J2" s="19"/>
      <c r="K2" s="23">
        <v>3</v>
      </c>
      <c r="L2" s="23">
        <v>581</v>
      </c>
      <c r="M2" s="24">
        <v>193.66666666666666</v>
      </c>
      <c r="N2" s="25">
        <v>2</v>
      </c>
      <c r="O2" s="26">
        <v>195.66666666666666</v>
      </c>
    </row>
    <row r="3" spans="1:17" x14ac:dyDescent="0.25">
      <c r="A3" s="15" t="s">
        <v>48</v>
      </c>
      <c r="B3" s="16" t="s">
        <v>37</v>
      </c>
      <c r="C3" s="17">
        <v>44954</v>
      </c>
      <c r="D3" s="18" t="s">
        <v>65</v>
      </c>
      <c r="E3" s="19">
        <v>197</v>
      </c>
      <c r="F3" s="19">
        <v>200</v>
      </c>
      <c r="G3" s="19">
        <v>195</v>
      </c>
      <c r="H3" s="19">
        <v>197</v>
      </c>
      <c r="I3" s="19">
        <v>195</v>
      </c>
      <c r="J3" s="19"/>
      <c r="K3" s="23">
        <v>5</v>
      </c>
      <c r="L3" s="23">
        <v>984</v>
      </c>
      <c r="M3" s="24">
        <v>196.8</v>
      </c>
      <c r="N3" s="25">
        <v>2</v>
      </c>
      <c r="O3" s="26">
        <v>198.8</v>
      </c>
    </row>
    <row r="4" spans="1:17" x14ac:dyDescent="0.25">
      <c r="A4" s="15" t="s">
        <v>24</v>
      </c>
      <c r="B4" s="16" t="s">
        <v>37</v>
      </c>
      <c r="C4" s="17">
        <v>44964</v>
      </c>
      <c r="D4" s="18" t="s">
        <v>31</v>
      </c>
      <c r="E4" s="19">
        <v>194</v>
      </c>
      <c r="F4" s="19">
        <v>193</v>
      </c>
      <c r="G4" s="19">
        <v>197</v>
      </c>
      <c r="H4" s="19"/>
      <c r="I4" s="19"/>
      <c r="J4" s="19"/>
      <c r="K4" s="23">
        <v>3</v>
      </c>
      <c r="L4" s="23">
        <v>584</v>
      </c>
      <c r="M4" s="24">
        <v>194.66666666666666</v>
      </c>
      <c r="N4" s="25">
        <v>2</v>
      </c>
      <c r="O4" s="26">
        <v>196.66666666666666</v>
      </c>
    </row>
    <row r="5" spans="1:17" x14ac:dyDescent="0.25">
      <c r="A5" s="15" t="s">
        <v>24</v>
      </c>
      <c r="B5" s="16" t="s">
        <v>37</v>
      </c>
      <c r="C5" s="17">
        <v>44978</v>
      </c>
      <c r="D5" s="18" t="s">
        <v>31</v>
      </c>
      <c r="E5" s="19">
        <v>197</v>
      </c>
      <c r="F5" s="19">
        <v>192</v>
      </c>
      <c r="G5" s="52">
        <v>193</v>
      </c>
      <c r="H5" s="19"/>
      <c r="I5" s="19"/>
      <c r="J5" s="19"/>
      <c r="K5" s="23">
        <v>3</v>
      </c>
      <c r="L5" s="23">
        <v>582</v>
      </c>
      <c r="M5" s="24">
        <v>194</v>
      </c>
      <c r="N5" s="25">
        <v>2</v>
      </c>
      <c r="O5" s="26">
        <v>196</v>
      </c>
    </row>
    <row r="6" spans="1:17" x14ac:dyDescent="0.25">
      <c r="A6" s="15" t="s">
        <v>24</v>
      </c>
      <c r="B6" s="16" t="s">
        <v>37</v>
      </c>
      <c r="C6" s="17">
        <v>44992</v>
      </c>
      <c r="D6" s="18" t="s">
        <v>31</v>
      </c>
      <c r="E6" s="19">
        <v>197</v>
      </c>
      <c r="F6" s="19">
        <v>195</v>
      </c>
      <c r="G6" s="51">
        <v>198.001</v>
      </c>
      <c r="H6" s="19"/>
      <c r="I6" s="19"/>
      <c r="J6" s="19"/>
      <c r="K6" s="23">
        <v>3</v>
      </c>
      <c r="L6" s="23">
        <v>590.00099999999998</v>
      </c>
      <c r="M6" s="24">
        <v>196.667</v>
      </c>
      <c r="N6" s="25">
        <v>5</v>
      </c>
      <c r="O6" s="26">
        <f t="shared" ref="O6" si="0">SUM(M6+N6)</f>
        <v>201.667</v>
      </c>
    </row>
    <row r="7" spans="1:17" x14ac:dyDescent="0.25">
      <c r="A7" s="69" t="s">
        <v>24</v>
      </c>
      <c r="B7" s="68" t="s">
        <v>37</v>
      </c>
      <c r="C7" s="67">
        <v>45006</v>
      </c>
      <c r="D7" s="66" t="s">
        <v>31</v>
      </c>
      <c r="E7" s="65">
        <v>198</v>
      </c>
      <c r="F7" s="65">
        <v>195</v>
      </c>
      <c r="G7" s="65">
        <v>198.001</v>
      </c>
      <c r="H7" s="65"/>
      <c r="I7" s="65"/>
      <c r="J7" s="65"/>
      <c r="K7" s="64">
        <v>3</v>
      </c>
      <c r="L7" s="64">
        <v>591.00099999999998</v>
      </c>
      <c r="M7" s="63">
        <v>197.00033333333332</v>
      </c>
      <c r="N7" s="62">
        <v>2</v>
      </c>
      <c r="O7" s="61">
        <v>199.00033333333332</v>
      </c>
    </row>
    <row r="8" spans="1:17" x14ac:dyDescent="0.25">
      <c r="A8" s="69" t="s">
        <v>24</v>
      </c>
      <c r="B8" s="68" t="s">
        <v>37</v>
      </c>
      <c r="C8" s="67">
        <v>45020</v>
      </c>
      <c r="D8" s="66" t="s">
        <v>31</v>
      </c>
      <c r="E8" s="65">
        <v>197</v>
      </c>
      <c r="F8" s="65">
        <v>196</v>
      </c>
      <c r="G8" s="65">
        <v>200</v>
      </c>
      <c r="H8" s="65"/>
      <c r="I8" s="65"/>
      <c r="J8" s="65"/>
      <c r="K8" s="64">
        <v>3</v>
      </c>
      <c r="L8" s="64">
        <v>593</v>
      </c>
      <c r="M8" s="63">
        <v>197.66666666666666</v>
      </c>
      <c r="N8" s="62">
        <v>7</v>
      </c>
      <c r="O8" s="61">
        <v>204.66666666666666</v>
      </c>
    </row>
    <row r="9" spans="1:17" x14ac:dyDescent="0.25">
      <c r="A9" s="69" t="s">
        <v>24</v>
      </c>
      <c r="B9" s="68" t="s">
        <v>37</v>
      </c>
      <c r="C9" s="67">
        <v>45024</v>
      </c>
      <c r="D9" s="66" t="s">
        <v>31</v>
      </c>
      <c r="E9" s="65">
        <v>198</v>
      </c>
      <c r="F9" s="65">
        <v>200</v>
      </c>
      <c r="G9" s="65">
        <v>198</v>
      </c>
      <c r="H9" s="65">
        <v>197</v>
      </c>
      <c r="I9" s="65">
        <v>196.001</v>
      </c>
      <c r="J9" s="65"/>
      <c r="K9" s="64">
        <v>5</v>
      </c>
      <c r="L9" s="64">
        <v>989.00099999999998</v>
      </c>
      <c r="M9" s="63">
        <v>197.80019999999999</v>
      </c>
      <c r="N9" s="62">
        <v>6</v>
      </c>
      <c r="O9" s="61">
        <v>203.80019999999999</v>
      </c>
    </row>
    <row r="10" spans="1:17" x14ac:dyDescent="0.25">
      <c r="A10" s="69" t="s">
        <v>24</v>
      </c>
      <c r="B10" s="68" t="s">
        <v>37</v>
      </c>
      <c r="C10" s="67">
        <v>45045</v>
      </c>
      <c r="D10" s="66" t="s">
        <v>31</v>
      </c>
      <c r="E10" s="65">
        <v>199</v>
      </c>
      <c r="F10" s="65">
        <v>197</v>
      </c>
      <c r="G10" s="65">
        <v>197.001</v>
      </c>
      <c r="H10" s="65">
        <v>197</v>
      </c>
      <c r="I10" s="65">
        <v>198</v>
      </c>
      <c r="J10" s="65">
        <v>198</v>
      </c>
      <c r="K10" s="64">
        <v>6</v>
      </c>
      <c r="L10" s="64">
        <v>1186.001</v>
      </c>
      <c r="M10" s="63">
        <v>197.66683333333333</v>
      </c>
      <c r="N10" s="62">
        <v>4</v>
      </c>
      <c r="O10" s="61">
        <v>201.66683333333333</v>
      </c>
    </row>
    <row r="12" spans="1:17" x14ac:dyDescent="0.25">
      <c r="K12" s="8">
        <f>SUM(K2:K11)</f>
        <v>34</v>
      </c>
      <c r="L12" s="8">
        <f>SUM(L2:L11)</f>
        <v>6680.0040000000008</v>
      </c>
      <c r="M12" s="7">
        <f>SUM(L12/K12)</f>
        <v>196.47070588235297</v>
      </c>
      <c r="N12" s="8">
        <f>SUM(N2:N11)</f>
        <v>32</v>
      </c>
      <c r="O12" s="13">
        <f>SUM(M12+N12)</f>
        <v>228.47070588235297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B3: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3:J3" name="Range1_3_1_1"/>
    <protectedRange algorithmName="SHA-512" hashValue="ON39YdpmFHfN9f47KpiRvqrKx0V9+erV1CNkpWzYhW/Qyc6aT8rEyCrvauWSYGZK2ia3o7vd3akF07acHAFpOA==" saltValue="yVW9XmDwTqEnmpSGai0KYg==" spinCount="100000" sqref="I4:J4 B4:C4" name="Range1_6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E4:H4" name="Range1_3_2"/>
    <protectedRange algorithmName="SHA-512" hashValue="ON39YdpmFHfN9f47KpiRvqrKx0V9+erV1CNkpWzYhW/Qyc6aT8rEyCrvauWSYGZK2ia3o7vd3akF07acHAFpOA==" saltValue="yVW9XmDwTqEnmpSGai0KYg==" spinCount="100000" sqref="I5:J5 B5:C5" name="Range1_9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I6:J6 B6:C6" name="Range1_4"/>
    <protectedRange algorithmName="SHA-512" hashValue="ON39YdpmFHfN9f47KpiRvqrKx0V9+erV1CNkpWzYhW/Qyc6aT8rEyCrvauWSYGZK2ia3o7vd3akF07acHAFpOA==" saltValue="yVW9XmDwTqEnmpSGai0KYg==" spinCount="100000" sqref="D6" name="Range1_1_13"/>
    <protectedRange algorithmName="SHA-512" hashValue="ON39YdpmFHfN9f47KpiRvqrKx0V9+erV1CNkpWzYhW/Qyc6aT8rEyCrvauWSYGZK2ia3o7vd3akF07acHAFpOA==" saltValue="yVW9XmDwTqEnmpSGai0KYg==" spinCount="100000" sqref="E6:H6" name="Range1_3_6"/>
    <protectedRange algorithmName="SHA-512" hashValue="ON39YdpmFHfN9f47KpiRvqrKx0V9+erV1CNkpWzYhW/Qyc6aT8rEyCrvauWSYGZK2ia3o7vd3akF07acHAFpOA==" saltValue="yVW9XmDwTqEnmpSGai0KYg==" spinCount="100000" sqref="I7:J10 B7:C10" name="Range1_9_1"/>
    <protectedRange algorithmName="SHA-512" hashValue="ON39YdpmFHfN9f47KpiRvqrKx0V9+erV1CNkpWzYhW/Qyc6aT8rEyCrvauWSYGZK2ia3o7vd3akF07acHAFpOA==" saltValue="yVW9XmDwTqEnmpSGai0KYg==" spinCount="100000" sqref="D7:D10" name="Range1_1_10_1"/>
    <protectedRange algorithmName="SHA-512" hashValue="ON39YdpmFHfN9f47KpiRvqrKx0V9+erV1CNkpWzYhW/Qyc6aT8rEyCrvauWSYGZK2ia3o7vd3akF07acHAFpOA==" saltValue="yVW9XmDwTqEnmpSGai0KYg==" spinCount="100000" sqref="E7:H10" name="Range1_3_4_1"/>
  </protectedRanges>
  <conditionalFormatting sqref="E2">
    <cfRule type="top10" dxfId="748" priority="29" rank="1"/>
  </conditionalFormatting>
  <conditionalFormatting sqref="E3">
    <cfRule type="top10" dxfId="747" priority="23" rank="1"/>
  </conditionalFormatting>
  <conditionalFormatting sqref="E6:F6">
    <cfRule type="top10" dxfId="746" priority="5" rank="1"/>
  </conditionalFormatting>
  <conditionalFormatting sqref="E8:F8 E7:G7 E9:G10">
    <cfRule type="top10" dxfId="745" priority="1" rank="1"/>
  </conditionalFormatting>
  <conditionalFormatting sqref="E4:G4">
    <cfRule type="top10" dxfId="744" priority="13" rank="1"/>
  </conditionalFormatting>
  <conditionalFormatting sqref="E5:G5">
    <cfRule type="top10" dxfId="743" priority="9" rank="1"/>
  </conditionalFormatting>
  <conditionalFormatting sqref="E3:J3">
    <cfRule type="cellIs" dxfId="742" priority="18" operator="greaterThanOrEqual">
      <formula>200</formula>
    </cfRule>
  </conditionalFormatting>
  <conditionalFormatting sqref="F2">
    <cfRule type="top10" dxfId="741" priority="28" rank="1"/>
  </conditionalFormatting>
  <conditionalFormatting sqref="F3">
    <cfRule type="top10" dxfId="740" priority="17" rank="1"/>
  </conditionalFormatting>
  <conditionalFormatting sqref="G2">
    <cfRule type="top10" dxfId="739" priority="27" rank="1"/>
  </conditionalFormatting>
  <conditionalFormatting sqref="G3">
    <cfRule type="top10" dxfId="738" priority="22" rank="1"/>
  </conditionalFormatting>
  <conditionalFormatting sqref="H2">
    <cfRule type="top10" dxfId="737" priority="26" rank="1"/>
  </conditionalFormatting>
  <conditionalFormatting sqref="H3">
    <cfRule type="top10" dxfId="736" priority="21" rank="1"/>
  </conditionalFormatting>
  <conditionalFormatting sqref="H4:J4">
    <cfRule type="top10" dxfId="735" priority="16" rank="1"/>
  </conditionalFormatting>
  <conditionalFormatting sqref="H5:J5">
    <cfRule type="top10" dxfId="734" priority="12" rank="1"/>
  </conditionalFormatting>
  <conditionalFormatting sqref="H6:J6">
    <cfRule type="top10" dxfId="733" priority="8" rank="1"/>
  </conditionalFormatting>
  <conditionalFormatting sqref="H7:J10">
    <cfRule type="top10" dxfId="732" priority="4" rank="1"/>
  </conditionalFormatting>
  <conditionalFormatting sqref="I2">
    <cfRule type="top10" dxfId="731" priority="24" rank="1"/>
  </conditionalFormatting>
  <conditionalFormatting sqref="I3">
    <cfRule type="top10" dxfId="730" priority="20" rank="1"/>
  </conditionalFormatting>
  <conditionalFormatting sqref="I4">
    <cfRule type="top10" dxfId="729" priority="14" rank="1"/>
  </conditionalFormatting>
  <conditionalFormatting sqref="I5">
    <cfRule type="top10" dxfId="728" priority="10" rank="1"/>
  </conditionalFormatting>
  <conditionalFormatting sqref="I6">
    <cfRule type="top10" dxfId="727" priority="6" rank="1"/>
  </conditionalFormatting>
  <conditionalFormatting sqref="I7:I10">
    <cfRule type="top10" dxfId="726" priority="2" rank="1"/>
  </conditionalFormatting>
  <conditionalFormatting sqref="J2">
    <cfRule type="top10" dxfId="725" priority="25" rank="1"/>
  </conditionalFormatting>
  <conditionalFormatting sqref="J3">
    <cfRule type="top10" dxfId="724" priority="19" rank="1"/>
  </conditionalFormatting>
  <conditionalFormatting sqref="J4">
    <cfRule type="top10" dxfId="723" priority="15" rank="1"/>
  </conditionalFormatting>
  <conditionalFormatting sqref="J5">
    <cfRule type="top10" dxfId="722" priority="11" rank="1"/>
  </conditionalFormatting>
  <conditionalFormatting sqref="J6">
    <cfRule type="top10" dxfId="721" priority="7" rank="1"/>
  </conditionalFormatting>
  <conditionalFormatting sqref="J7:J10">
    <cfRule type="top10" dxfId="720" priority="3" rank="1"/>
  </conditionalFormatting>
  <hyperlinks>
    <hyperlink ref="Q1" location="'National Indoor 2023'!A1" display="Back to Ranking" xr:uid="{C628F65A-87B3-41F3-AAEB-164BB03224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89171D-EE9E-4B7E-AC4E-AE4E3C088F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C112-06BE-47C7-8D07-3CB1B472EF7A}">
  <dimension ref="A1:Q14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83</v>
      </c>
      <c r="C2" s="17">
        <v>44982</v>
      </c>
      <c r="D2" s="18" t="s">
        <v>47</v>
      </c>
      <c r="E2" s="19">
        <v>167</v>
      </c>
      <c r="F2" s="19">
        <v>171</v>
      </c>
      <c r="G2" s="19">
        <v>145</v>
      </c>
      <c r="H2" s="19">
        <v>138</v>
      </c>
      <c r="I2" s="19">
        <v>78</v>
      </c>
      <c r="J2" s="19"/>
      <c r="K2" s="23">
        <v>5</v>
      </c>
      <c r="L2" s="23">
        <v>699</v>
      </c>
      <c r="M2" s="24">
        <v>139.80000000000001</v>
      </c>
      <c r="N2" s="25">
        <v>2</v>
      </c>
      <c r="O2" s="26">
        <f t="shared" ref="O2" si="0">SUM(M2+N2)</f>
        <v>141.80000000000001</v>
      </c>
    </row>
    <row r="3" spans="1:17" x14ac:dyDescent="0.25">
      <c r="A3" s="15" t="s">
        <v>26</v>
      </c>
      <c r="B3" s="16" t="s">
        <v>83</v>
      </c>
      <c r="C3" s="17">
        <v>45044</v>
      </c>
      <c r="D3" s="18" t="s">
        <v>47</v>
      </c>
      <c r="E3" s="19">
        <v>174</v>
      </c>
      <c r="F3" s="19">
        <v>180</v>
      </c>
      <c r="G3" s="19">
        <v>174</v>
      </c>
      <c r="H3" s="19">
        <v>171</v>
      </c>
      <c r="I3" s="19"/>
      <c r="J3" s="19"/>
      <c r="K3" s="23">
        <v>4</v>
      </c>
      <c r="L3" s="23">
        <v>699</v>
      </c>
      <c r="M3" s="24">
        <v>174.75</v>
      </c>
      <c r="N3" s="25">
        <v>2</v>
      </c>
      <c r="O3" s="26">
        <v>176.75</v>
      </c>
    </row>
    <row r="6" spans="1:17" x14ac:dyDescent="0.25">
      <c r="K6" s="8">
        <f>SUM(K2:K5)</f>
        <v>9</v>
      </c>
      <c r="L6" s="8">
        <f>SUM(L2:L5)</f>
        <v>1398</v>
      </c>
      <c r="M6" s="7">
        <f>SUM(L6/K6)</f>
        <v>155.33333333333334</v>
      </c>
      <c r="N6" s="8">
        <f>SUM(N2:N5)</f>
        <v>4</v>
      </c>
      <c r="O6" s="13">
        <f>SUM(M6+N6)</f>
        <v>159.33333333333334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5" t="s">
        <v>27</v>
      </c>
      <c r="B11" s="16" t="s">
        <v>83</v>
      </c>
      <c r="C11" s="17">
        <v>45010</v>
      </c>
      <c r="D11" s="17" t="s">
        <v>47</v>
      </c>
      <c r="E11" s="19">
        <v>165</v>
      </c>
      <c r="F11" s="19">
        <v>164</v>
      </c>
      <c r="G11" s="19">
        <v>162</v>
      </c>
      <c r="H11" s="19">
        <v>170</v>
      </c>
      <c r="I11" s="19">
        <v>170</v>
      </c>
      <c r="J11" s="19"/>
      <c r="K11" s="23">
        <f>COUNT(E11:J11)</f>
        <v>5</v>
      </c>
      <c r="L11" s="23">
        <f>SUM(E11:J11)</f>
        <v>831</v>
      </c>
      <c r="M11" s="24">
        <f>AVERAGE(E11:J11)</f>
        <v>166.2</v>
      </c>
      <c r="N11" s="25">
        <v>6</v>
      </c>
      <c r="O11" s="26">
        <f>SUM(M11,N11)</f>
        <v>172.2</v>
      </c>
    </row>
    <row r="14" spans="1:17" x14ac:dyDescent="0.25">
      <c r="K14" s="8">
        <f>SUM(K11:K13)</f>
        <v>5</v>
      </c>
      <c r="L14" s="8">
        <f>SUM(L11:L13)</f>
        <v>831</v>
      </c>
      <c r="M14" s="7">
        <f>SUM(L14/K14)</f>
        <v>166.2</v>
      </c>
      <c r="N14" s="8">
        <f>SUM(N11:N13)</f>
        <v>6</v>
      </c>
      <c r="O14" s="13">
        <f>SUM(M14+N14)</f>
        <v>172.2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sqref="E2:J2 B2:C2" name="Range1_6"/>
    <protectedRange sqref="D2" name="Range1_1_4"/>
    <protectedRange algorithmName="SHA-512" hashValue="ON39YdpmFHfN9f47KpiRvqrKx0V9+erV1CNkpWzYhW/Qyc6aT8rEyCrvauWSYGZK2ia3o7vd3akF07acHAFpOA==" saltValue="yVW9XmDwTqEnmpSGai0KYg==" spinCount="100000" sqref="B11:C11 I11:J11" name="Range1"/>
    <protectedRange algorithmName="SHA-512" hashValue="ON39YdpmFHfN9f47KpiRvqrKx0V9+erV1CNkpWzYhW/Qyc6aT8rEyCrvauWSYGZK2ia3o7vd3akF07acHAFpOA==" saltValue="yVW9XmDwTqEnmpSGai0KYg==" spinCount="100000" sqref="B3:C3 E3:J3" name="Range1_31"/>
    <protectedRange algorithmName="SHA-512" hashValue="ON39YdpmFHfN9f47KpiRvqrKx0V9+erV1CNkpWzYhW/Qyc6aT8rEyCrvauWSYGZK2ia3o7vd3akF07acHAFpOA==" saltValue="yVW9XmDwTqEnmpSGai0KYg==" spinCount="100000" sqref="D3" name="Range1_1_29"/>
  </protectedRanges>
  <conditionalFormatting sqref="E2">
    <cfRule type="top10" dxfId="719" priority="17" rank="1"/>
  </conditionalFormatting>
  <conditionalFormatting sqref="E11">
    <cfRule type="top10" dxfId="718" priority="11" rank="1"/>
  </conditionalFormatting>
  <conditionalFormatting sqref="F2">
    <cfRule type="top10" dxfId="717" priority="16" rank="1"/>
  </conditionalFormatting>
  <conditionalFormatting sqref="F11">
    <cfRule type="top10" dxfId="716" priority="10" rank="1"/>
  </conditionalFormatting>
  <conditionalFormatting sqref="G2">
    <cfRule type="top10" dxfId="715" priority="15" rank="1"/>
  </conditionalFormatting>
  <conditionalFormatting sqref="G11">
    <cfRule type="top10" dxfId="714" priority="9" rank="1"/>
  </conditionalFormatting>
  <conditionalFormatting sqref="H2">
    <cfRule type="top10" dxfId="713" priority="14" rank="1"/>
  </conditionalFormatting>
  <conditionalFormatting sqref="H11">
    <cfRule type="top10" dxfId="712" priority="8" rank="1"/>
  </conditionalFormatting>
  <conditionalFormatting sqref="I2">
    <cfRule type="top10" dxfId="711" priority="13" rank="1"/>
  </conditionalFormatting>
  <conditionalFormatting sqref="I11">
    <cfRule type="top10" dxfId="710" priority="6" rank="1"/>
  </conditionalFormatting>
  <conditionalFormatting sqref="J2">
    <cfRule type="top10" dxfId="709" priority="12" rank="1"/>
  </conditionalFormatting>
  <conditionalFormatting sqref="J11">
    <cfRule type="top10" dxfId="708" priority="7" rank="1"/>
  </conditionalFormatting>
  <conditionalFormatting sqref="E3">
    <cfRule type="top10" dxfId="707" priority="5" rank="1"/>
  </conditionalFormatting>
  <conditionalFormatting sqref="F3">
    <cfRule type="top10" dxfId="706" priority="1" rank="1"/>
  </conditionalFormatting>
  <conditionalFormatting sqref="G3">
    <cfRule type="top10" dxfId="705" priority="4" rank="1"/>
  </conditionalFormatting>
  <conditionalFormatting sqref="H3">
    <cfRule type="top10" dxfId="704" priority="3" rank="1"/>
  </conditionalFormatting>
  <conditionalFormatting sqref="I3">
    <cfRule type="top10" dxfId="703" priority="2" rank="1"/>
  </conditionalFormatting>
  <hyperlinks>
    <hyperlink ref="Q1" location="'National Indoor 2023'!A1" display="Back to Ranking" xr:uid="{27EB14BC-1AFD-4C0E-A986-F3DA3C2D8B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EB7C41-E1E0-4002-A67D-969AED25164A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F0AF-2B77-47E9-9583-6E7A444202C1}">
  <sheetPr codeName="Sheet6"/>
  <dimension ref="A1:Q20"/>
  <sheetViews>
    <sheetView workbookViewId="0">
      <selection activeCell="D24" sqref="D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29</v>
      </c>
      <c r="C2" s="17">
        <v>44950</v>
      </c>
      <c r="D2" s="18" t="s">
        <v>31</v>
      </c>
      <c r="E2" s="19">
        <v>189</v>
      </c>
      <c r="F2" s="19">
        <v>194</v>
      </c>
      <c r="G2" s="19">
        <v>193</v>
      </c>
      <c r="H2" s="19"/>
      <c r="I2" s="19"/>
      <c r="J2" s="19"/>
      <c r="K2" s="23">
        <v>3</v>
      </c>
      <c r="L2" s="23">
        <v>576</v>
      </c>
      <c r="M2" s="24">
        <v>192</v>
      </c>
      <c r="N2" s="25">
        <v>9</v>
      </c>
      <c r="O2" s="26">
        <v>201</v>
      </c>
    </row>
    <row r="3" spans="1:17" x14ac:dyDescent="0.25">
      <c r="A3" s="15" t="s">
        <v>26</v>
      </c>
      <c r="B3" s="16" t="s">
        <v>29</v>
      </c>
      <c r="C3" s="17">
        <v>44964</v>
      </c>
      <c r="D3" s="18" t="s">
        <v>31</v>
      </c>
      <c r="E3" s="19">
        <v>195</v>
      </c>
      <c r="F3" s="19">
        <v>199</v>
      </c>
      <c r="G3" s="19">
        <v>195</v>
      </c>
      <c r="H3" s="19"/>
      <c r="I3" s="19"/>
      <c r="J3" s="19"/>
      <c r="K3" s="23">
        <v>3</v>
      </c>
      <c r="L3" s="23">
        <v>589</v>
      </c>
      <c r="M3" s="24">
        <v>196.33333333333334</v>
      </c>
      <c r="N3" s="25">
        <v>11</v>
      </c>
      <c r="O3" s="26">
        <v>207.33333333333334</v>
      </c>
    </row>
    <row r="4" spans="1:17" x14ac:dyDescent="0.25">
      <c r="A4" s="69" t="s">
        <v>26</v>
      </c>
      <c r="B4" s="68" t="s">
        <v>29</v>
      </c>
      <c r="C4" s="67">
        <v>45006</v>
      </c>
      <c r="D4" s="66" t="s">
        <v>31</v>
      </c>
      <c r="E4" s="65">
        <v>191</v>
      </c>
      <c r="F4" s="65">
        <v>192</v>
      </c>
      <c r="G4" s="65">
        <v>193</v>
      </c>
      <c r="H4" s="65"/>
      <c r="I4" s="65"/>
      <c r="J4" s="65"/>
      <c r="K4" s="64">
        <v>3</v>
      </c>
      <c r="L4" s="64">
        <v>576</v>
      </c>
      <c r="M4" s="63">
        <v>192</v>
      </c>
      <c r="N4" s="62">
        <v>4</v>
      </c>
      <c r="O4" s="61">
        <v>196</v>
      </c>
    </row>
    <row r="5" spans="1:17" x14ac:dyDescent="0.25">
      <c r="A5" s="69" t="s">
        <v>26</v>
      </c>
      <c r="B5" s="68" t="s">
        <v>29</v>
      </c>
      <c r="C5" s="67">
        <v>45020</v>
      </c>
      <c r="D5" s="66" t="s">
        <v>31</v>
      </c>
      <c r="E5" s="65">
        <v>195.001</v>
      </c>
      <c r="F5" s="65">
        <v>187</v>
      </c>
      <c r="G5" s="65">
        <v>191</v>
      </c>
      <c r="H5" s="65"/>
      <c r="I5" s="65"/>
      <c r="J5" s="65"/>
      <c r="K5" s="64">
        <v>3</v>
      </c>
      <c r="L5" s="64">
        <v>573.00099999999998</v>
      </c>
      <c r="M5" s="63">
        <v>191.00033333333332</v>
      </c>
      <c r="N5" s="62">
        <v>5</v>
      </c>
      <c r="O5" s="61">
        <v>196.00033333333332</v>
      </c>
    </row>
    <row r="6" spans="1:17" x14ac:dyDescent="0.25">
      <c r="A6" s="69" t="s">
        <v>26</v>
      </c>
      <c r="B6" s="68" t="s">
        <v>29</v>
      </c>
      <c r="C6" s="67">
        <v>45034</v>
      </c>
      <c r="D6" s="66" t="s">
        <v>31</v>
      </c>
      <c r="E6" s="65">
        <v>191</v>
      </c>
      <c r="F6" s="65">
        <v>190</v>
      </c>
      <c r="G6" s="65">
        <v>184</v>
      </c>
      <c r="H6" s="65"/>
      <c r="I6" s="65"/>
      <c r="J6" s="65"/>
      <c r="K6" s="64">
        <v>3</v>
      </c>
      <c r="L6" s="64">
        <v>565</v>
      </c>
      <c r="M6" s="63">
        <v>188.33333333333334</v>
      </c>
      <c r="N6" s="62">
        <v>6</v>
      </c>
      <c r="O6" s="61">
        <v>194.33333333333334</v>
      </c>
    </row>
    <row r="9" spans="1:17" x14ac:dyDescent="0.25">
      <c r="K9" s="8">
        <f>SUM(K2:K8)</f>
        <v>15</v>
      </c>
      <c r="L9" s="8">
        <f>SUM(L2:L8)</f>
        <v>2879.0010000000002</v>
      </c>
      <c r="M9" s="7">
        <f>SUM(L9/K9)</f>
        <v>191.93340000000001</v>
      </c>
      <c r="N9" s="8">
        <f>SUM(N2:N8)</f>
        <v>35</v>
      </c>
      <c r="O9" s="13">
        <f>SUM(M9+N9)</f>
        <v>226.93340000000001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5" t="s">
        <v>20</v>
      </c>
      <c r="B16" s="16" t="s">
        <v>29</v>
      </c>
      <c r="C16" s="17">
        <v>44978</v>
      </c>
      <c r="D16" s="18" t="s">
        <v>31</v>
      </c>
      <c r="E16" s="19">
        <v>191</v>
      </c>
      <c r="F16" s="19">
        <v>196</v>
      </c>
      <c r="G16" s="19">
        <v>193</v>
      </c>
      <c r="H16" s="19"/>
      <c r="I16" s="19"/>
      <c r="J16" s="19"/>
      <c r="K16" s="23">
        <v>3</v>
      </c>
      <c r="L16" s="23">
        <v>580</v>
      </c>
      <c r="M16" s="24">
        <v>193.33333333333334</v>
      </c>
      <c r="N16" s="25">
        <v>4</v>
      </c>
      <c r="O16" s="26">
        <v>197.33333333333334</v>
      </c>
    </row>
    <row r="17" spans="1:15" x14ac:dyDescent="0.25">
      <c r="A17" s="15" t="s">
        <v>72</v>
      </c>
      <c r="B17" s="16" t="s">
        <v>29</v>
      </c>
      <c r="C17" s="17">
        <v>44982</v>
      </c>
      <c r="D17" s="53" t="s">
        <v>65</v>
      </c>
      <c r="E17" s="19">
        <v>184</v>
      </c>
      <c r="F17" s="19">
        <v>169</v>
      </c>
      <c r="G17" s="19">
        <v>191</v>
      </c>
      <c r="H17" s="19">
        <v>191</v>
      </c>
      <c r="I17" s="19">
        <v>192</v>
      </c>
      <c r="J17" s="19">
        <v>191</v>
      </c>
      <c r="K17" s="23">
        <v>6</v>
      </c>
      <c r="L17" s="23">
        <v>1118</v>
      </c>
      <c r="M17" s="24">
        <v>186.33333333333334</v>
      </c>
      <c r="N17" s="25">
        <v>4</v>
      </c>
      <c r="O17" s="26">
        <v>190.33333333333334</v>
      </c>
    </row>
    <row r="20" spans="1:15" x14ac:dyDescent="0.25">
      <c r="K20" s="8">
        <f>SUM(K16:K19)</f>
        <v>9</v>
      </c>
      <c r="L20" s="8">
        <f>SUM(L16:L19)</f>
        <v>1698</v>
      </c>
      <c r="M20" s="7">
        <f>SUM(L20/K20)</f>
        <v>188.66666666666666</v>
      </c>
      <c r="N20" s="8">
        <f>SUM(N16:N19)</f>
        <v>8</v>
      </c>
      <c r="O20" s="13">
        <f>SUM(M20+N20)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5" name="Range1_2"/>
    <protectedRange algorithmName="SHA-512" hashValue="ON39YdpmFHfN9f47KpiRvqrKx0V9+erV1CNkpWzYhW/Qyc6aT8rEyCrvauWSYGZK2ia3o7vd3akF07acHAFpOA==" saltValue="yVW9XmDwTqEnmpSGai0KYg==" spinCount="100000" sqref="E2:J2 B2:C2" name="Range1_11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3:J3 B3:C3" name="Range1_7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B16:C16 E16:J16" name="Range1_18"/>
    <protectedRange algorithmName="SHA-512" hashValue="ON39YdpmFHfN9f47KpiRvqrKx0V9+erV1CNkpWzYhW/Qyc6aT8rEyCrvauWSYGZK2ia3o7vd3akF07acHAFpOA==" saltValue="yVW9XmDwTqEnmpSGai0KYg==" spinCount="100000" sqref="D16" name="Range1_1_11"/>
    <protectedRange algorithmName="SHA-512" hashValue="ON39YdpmFHfN9f47KpiRvqrKx0V9+erV1CNkpWzYhW/Qyc6aT8rEyCrvauWSYGZK2ia3o7vd3akF07acHAFpOA==" saltValue="yVW9XmDwTqEnmpSGai0KYg==" spinCount="100000" sqref="E17:J17 B17:C17" name="Range1_5"/>
    <protectedRange algorithmName="SHA-512" hashValue="ON39YdpmFHfN9f47KpiRvqrKx0V9+erV1CNkpWzYhW/Qyc6aT8rEyCrvauWSYGZK2ia3o7vd3akF07acHAFpOA==" saltValue="yVW9XmDwTqEnmpSGai0KYg==" spinCount="100000" sqref="D17" name="Range1_1_2"/>
    <protectedRange algorithmName="SHA-512" hashValue="ON39YdpmFHfN9f47KpiRvqrKx0V9+erV1CNkpWzYhW/Qyc6aT8rEyCrvauWSYGZK2ia3o7vd3akF07acHAFpOA==" saltValue="yVW9XmDwTqEnmpSGai0KYg==" spinCount="100000" sqref="B4:C6" name="Range1_5_1_1"/>
    <protectedRange algorithmName="SHA-512" hashValue="ON39YdpmFHfN9f47KpiRvqrKx0V9+erV1CNkpWzYhW/Qyc6aT8rEyCrvauWSYGZK2ia3o7vd3akF07acHAFpOA==" saltValue="yVW9XmDwTqEnmpSGai0KYg==" spinCount="100000" sqref="D4:D6" name="Range1_1_3_1_1"/>
    <protectedRange algorithmName="SHA-512" hashValue="ON39YdpmFHfN9f47KpiRvqrKx0V9+erV1CNkpWzYhW/Qyc6aT8rEyCrvauWSYGZK2ia3o7vd3akF07acHAFpOA==" saltValue="yVW9XmDwTqEnmpSGai0KYg==" spinCount="100000" sqref="E4:J6" name="Range1_3_2_1"/>
  </protectedRanges>
  <conditionalFormatting sqref="E2">
    <cfRule type="top10" dxfId="702" priority="44" rank="1"/>
  </conditionalFormatting>
  <conditionalFormatting sqref="E3">
    <cfRule type="top10" dxfId="701" priority="38" rank="1"/>
  </conditionalFormatting>
  <conditionalFormatting sqref="E16">
    <cfRule type="top10" dxfId="700" priority="20" rank="1"/>
  </conditionalFormatting>
  <conditionalFormatting sqref="E17">
    <cfRule type="top10" dxfId="699" priority="9" rank="1"/>
  </conditionalFormatting>
  <conditionalFormatting sqref="E17:J17">
    <cfRule type="cellIs" dxfId="698" priority="8" operator="greaterThanOrEqual">
      <formula>200</formula>
    </cfRule>
  </conditionalFormatting>
  <conditionalFormatting sqref="F2">
    <cfRule type="top10" dxfId="697" priority="43" rank="1"/>
  </conditionalFormatting>
  <conditionalFormatting sqref="F3">
    <cfRule type="top10" dxfId="696" priority="37" rank="1"/>
  </conditionalFormatting>
  <conditionalFormatting sqref="F16">
    <cfRule type="top10" dxfId="695" priority="15" rank="1"/>
  </conditionalFormatting>
  <conditionalFormatting sqref="F17">
    <cfRule type="top10" dxfId="694" priority="10" rank="1"/>
  </conditionalFormatting>
  <conditionalFormatting sqref="G2">
    <cfRule type="top10" dxfId="693" priority="42" rank="1"/>
  </conditionalFormatting>
  <conditionalFormatting sqref="G3">
    <cfRule type="top10" dxfId="692" priority="36" rank="1"/>
  </conditionalFormatting>
  <conditionalFormatting sqref="G16">
    <cfRule type="top10" dxfId="691" priority="19" rank="1"/>
  </conditionalFormatting>
  <conditionalFormatting sqref="G17">
    <cfRule type="top10" dxfId="690" priority="11" rank="1"/>
  </conditionalFormatting>
  <conditionalFormatting sqref="H2">
    <cfRule type="top10" dxfId="689" priority="41" rank="1"/>
  </conditionalFormatting>
  <conditionalFormatting sqref="H3">
    <cfRule type="top10" dxfId="688" priority="35" rank="1"/>
  </conditionalFormatting>
  <conditionalFormatting sqref="H16">
    <cfRule type="top10" dxfId="687" priority="18" rank="1"/>
  </conditionalFormatting>
  <conditionalFormatting sqref="H17">
    <cfRule type="top10" dxfId="686" priority="12" rank="1"/>
  </conditionalFormatting>
  <conditionalFormatting sqref="I2">
    <cfRule type="top10" dxfId="685" priority="40" rank="1"/>
  </conditionalFormatting>
  <conditionalFormatting sqref="I3">
    <cfRule type="top10" dxfId="684" priority="34" rank="1"/>
  </conditionalFormatting>
  <conditionalFormatting sqref="I16">
    <cfRule type="top10" dxfId="683" priority="17" rank="1"/>
  </conditionalFormatting>
  <conditionalFormatting sqref="I17">
    <cfRule type="top10" dxfId="682" priority="13" rank="1"/>
  </conditionalFormatting>
  <conditionalFormatting sqref="J2">
    <cfRule type="top10" dxfId="681" priority="39" rank="1"/>
  </conditionalFormatting>
  <conditionalFormatting sqref="J3">
    <cfRule type="top10" dxfId="680" priority="33" rank="1"/>
  </conditionalFormatting>
  <conditionalFormatting sqref="J16">
    <cfRule type="top10" dxfId="679" priority="16" rank="1"/>
  </conditionalFormatting>
  <conditionalFormatting sqref="J17">
    <cfRule type="top10" dxfId="678" priority="14" rank="1"/>
  </conditionalFormatting>
  <conditionalFormatting sqref="E4:E6">
    <cfRule type="top10" dxfId="677" priority="7" rank="1"/>
  </conditionalFormatting>
  <conditionalFormatting sqref="E4:J6">
    <cfRule type="cellIs" dxfId="676" priority="1" operator="greaterThanOrEqual">
      <formula>200</formula>
    </cfRule>
  </conditionalFormatting>
  <conditionalFormatting sqref="F4:F6">
    <cfRule type="top10" dxfId="675" priority="2" rank="1"/>
  </conditionalFormatting>
  <conditionalFormatting sqref="G4:G6">
    <cfRule type="top10" dxfId="674" priority="6" rank="1"/>
  </conditionalFormatting>
  <conditionalFormatting sqref="H4:H6">
    <cfRule type="top10" dxfId="673" priority="5" rank="1"/>
  </conditionalFormatting>
  <conditionalFormatting sqref="I4:I6">
    <cfRule type="top10" dxfId="672" priority="4" rank="1"/>
  </conditionalFormatting>
  <conditionalFormatting sqref="J4:J6">
    <cfRule type="top10" dxfId="671" priority="3" rank="1"/>
  </conditionalFormatting>
  <hyperlinks>
    <hyperlink ref="Q1" location="'National Indoor 2023'!A1" display="Back to Ranking" xr:uid="{BDC443CB-B8D9-4B9A-BFC3-4D98447FC9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C6A96F-3D93-4821-AA2F-87748B3249CC}">
          <x14:formula1>
            <xm:f>'C:\Users\abra2\Desktop\ABRA Files and More\AUTO BENCH REST ASSOCIATION FILE\ABRA 2019\Georgia\[Georgia Results 01 19 20.xlsm]DATA SHEET'!#REF!</xm:f>
          </x14:formula1>
          <xm:sqref>B1 B15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3292-C7ED-4148-84D9-BB312504AEE9}">
  <sheetPr codeName="Sheet14"/>
  <dimension ref="A1:Q9"/>
  <sheetViews>
    <sheetView workbookViewId="0">
      <selection activeCell="A6" sqref="A6:O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27</v>
      </c>
      <c r="B2" s="16" t="s">
        <v>44</v>
      </c>
      <c r="C2" s="17">
        <v>44936</v>
      </c>
      <c r="D2" s="18" t="s">
        <v>31</v>
      </c>
      <c r="E2" s="19">
        <v>180</v>
      </c>
      <c r="F2" s="19">
        <v>193</v>
      </c>
      <c r="G2" s="19">
        <v>190</v>
      </c>
      <c r="H2" s="19"/>
      <c r="I2" s="19"/>
      <c r="J2" s="19"/>
      <c r="K2" s="23">
        <v>3</v>
      </c>
      <c r="L2" s="23">
        <v>563</v>
      </c>
      <c r="M2" s="24">
        <v>187.66666666666666</v>
      </c>
      <c r="N2" s="25">
        <v>5</v>
      </c>
      <c r="O2" s="26">
        <v>192.66666666666666</v>
      </c>
    </row>
    <row r="3" spans="1:17" x14ac:dyDescent="0.25">
      <c r="A3" s="15" t="s">
        <v>27</v>
      </c>
      <c r="B3" s="16" t="s">
        <v>28</v>
      </c>
      <c r="C3" s="17">
        <v>44950</v>
      </c>
      <c r="D3" s="18" t="s">
        <v>31</v>
      </c>
      <c r="E3" s="19">
        <v>187</v>
      </c>
      <c r="F3" s="19">
        <v>181</v>
      </c>
      <c r="G3" s="19">
        <v>171</v>
      </c>
      <c r="H3" s="19"/>
      <c r="I3" s="19"/>
      <c r="J3" s="19"/>
      <c r="K3" s="23">
        <v>3</v>
      </c>
      <c r="L3" s="23">
        <v>539</v>
      </c>
      <c r="M3" s="24">
        <v>179.66666666666666</v>
      </c>
      <c r="N3" s="25">
        <v>5</v>
      </c>
      <c r="O3" s="26">
        <v>184.66666666666666</v>
      </c>
    </row>
    <row r="4" spans="1:17" x14ac:dyDescent="0.25">
      <c r="A4" s="15" t="s">
        <v>27</v>
      </c>
      <c r="B4" s="16" t="s">
        <v>28</v>
      </c>
      <c r="C4" s="17">
        <v>44978</v>
      </c>
      <c r="D4" s="18" t="s">
        <v>31</v>
      </c>
      <c r="E4" s="19">
        <v>195</v>
      </c>
      <c r="F4" s="19">
        <v>191</v>
      </c>
      <c r="G4" s="19">
        <v>160</v>
      </c>
      <c r="H4" s="19"/>
      <c r="I4" s="19"/>
      <c r="J4" s="19"/>
      <c r="K4" s="23">
        <v>3</v>
      </c>
      <c r="L4" s="23">
        <v>546</v>
      </c>
      <c r="M4" s="24">
        <v>182</v>
      </c>
      <c r="N4" s="25">
        <v>5</v>
      </c>
      <c r="O4" s="26">
        <v>187</v>
      </c>
    </row>
    <row r="5" spans="1:17" x14ac:dyDescent="0.25">
      <c r="A5" s="15" t="s">
        <v>27</v>
      </c>
      <c r="B5" s="16" t="s">
        <v>28</v>
      </c>
      <c r="C5" s="17">
        <v>44992</v>
      </c>
      <c r="D5" s="18" t="s">
        <v>31</v>
      </c>
      <c r="E5" s="19">
        <v>187</v>
      </c>
      <c r="F5" s="19">
        <v>188</v>
      </c>
      <c r="G5" s="19">
        <v>189</v>
      </c>
      <c r="H5" s="19"/>
      <c r="I5" s="19"/>
      <c r="J5" s="19"/>
      <c r="K5" s="23">
        <v>3</v>
      </c>
      <c r="L5" s="23">
        <v>564</v>
      </c>
      <c r="M5" s="24">
        <v>188</v>
      </c>
      <c r="N5" s="25">
        <v>5</v>
      </c>
      <c r="O5" s="26">
        <v>193</v>
      </c>
    </row>
    <row r="6" spans="1:17" x14ac:dyDescent="0.25">
      <c r="A6" s="69" t="s">
        <v>27</v>
      </c>
      <c r="B6" s="68" t="s">
        <v>28</v>
      </c>
      <c r="C6" s="67">
        <v>45006</v>
      </c>
      <c r="D6" s="66" t="s">
        <v>31</v>
      </c>
      <c r="E6" s="65">
        <v>193</v>
      </c>
      <c r="F6" s="65">
        <v>181</v>
      </c>
      <c r="G6" s="65">
        <v>187</v>
      </c>
      <c r="H6" s="65"/>
      <c r="I6" s="65"/>
      <c r="J6" s="65"/>
      <c r="K6" s="64">
        <v>3</v>
      </c>
      <c r="L6" s="64">
        <v>561</v>
      </c>
      <c r="M6" s="63">
        <v>187</v>
      </c>
      <c r="N6" s="62">
        <v>6</v>
      </c>
      <c r="O6" s="61">
        <v>193</v>
      </c>
    </row>
    <row r="7" spans="1:17" x14ac:dyDescent="0.25">
      <c r="A7" s="69" t="s">
        <v>27</v>
      </c>
      <c r="B7" s="68" t="s">
        <v>28</v>
      </c>
      <c r="C7" s="67">
        <v>45034</v>
      </c>
      <c r="D7" s="66" t="s">
        <v>31</v>
      </c>
      <c r="E7" s="65">
        <v>182</v>
      </c>
      <c r="F7" s="65">
        <v>192</v>
      </c>
      <c r="G7" s="65">
        <v>195</v>
      </c>
      <c r="H7" s="65"/>
      <c r="I7" s="65"/>
      <c r="J7" s="65"/>
      <c r="K7" s="64">
        <v>3</v>
      </c>
      <c r="L7" s="64">
        <v>569</v>
      </c>
      <c r="M7" s="63">
        <v>189.66666666666666</v>
      </c>
      <c r="N7" s="62">
        <v>5</v>
      </c>
      <c r="O7" s="61">
        <v>194.66666666666666</v>
      </c>
    </row>
    <row r="9" spans="1:17" x14ac:dyDescent="0.25">
      <c r="K9" s="8">
        <f>SUM(K2:K8)</f>
        <v>18</v>
      </c>
      <c r="L9" s="8">
        <f>SUM(L2:L8)</f>
        <v>3342</v>
      </c>
      <c r="M9" s="7">
        <f>SUM(L9/K9)</f>
        <v>185.66666666666666</v>
      </c>
      <c r="N9" s="8">
        <f>SUM(N2:N8)</f>
        <v>31</v>
      </c>
      <c r="O9" s="13">
        <f>SUM(M9+N9)</f>
        <v>216.66666666666666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3:J3 B3:C3" name="Range1_13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B4:C4 E4:J4" name="Range1_19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B5:C5 E5:J5" name="Range1_26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I6:J7 B6:C7" name="Range1_10"/>
    <protectedRange algorithmName="SHA-512" hashValue="ON39YdpmFHfN9f47KpiRvqrKx0V9+erV1CNkpWzYhW/Qyc6aT8rEyCrvauWSYGZK2ia3o7vd3akF07acHAFpOA==" saltValue="yVW9XmDwTqEnmpSGai0KYg==" spinCount="100000" sqref="E6:H7" name="Range1_3_1"/>
  </protectedRanges>
  <conditionalFormatting sqref="E2">
    <cfRule type="top10" dxfId="670" priority="25" rank="1"/>
  </conditionalFormatting>
  <conditionalFormatting sqref="E3">
    <cfRule type="top10" dxfId="669" priority="19" rank="1"/>
  </conditionalFormatting>
  <conditionalFormatting sqref="E4">
    <cfRule type="top10" dxfId="668" priority="13" rank="1"/>
  </conditionalFormatting>
  <conditionalFormatting sqref="E5">
    <cfRule type="top10" dxfId="667" priority="7" rank="1"/>
  </conditionalFormatting>
  <conditionalFormatting sqref="E6:E7">
    <cfRule type="top10" dxfId="666" priority="6" rank="1"/>
  </conditionalFormatting>
  <conditionalFormatting sqref="F2">
    <cfRule type="top10" dxfId="665" priority="28" rank="1"/>
  </conditionalFormatting>
  <conditionalFormatting sqref="F3">
    <cfRule type="top10" dxfId="664" priority="22" rank="1"/>
  </conditionalFormatting>
  <conditionalFormatting sqref="F4">
    <cfRule type="top10" dxfId="663" priority="16" rank="1"/>
  </conditionalFormatting>
  <conditionalFormatting sqref="F5">
    <cfRule type="top10" dxfId="662" priority="10" rank="1"/>
  </conditionalFormatting>
  <conditionalFormatting sqref="F6:F7">
    <cfRule type="top10" dxfId="661" priority="5" rank="1"/>
  </conditionalFormatting>
  <conditionalFormatting sqref="G2">
    <cfRule type="top10" dxfId="660" priority="29" rank="1"/>
  </conditionalFormatting>
  <conditionalFormatting sqref="G3">
    <cfRule type="top10" dxfId="659" priority="23" rank="1"/>
  </conditionalFormatting>
  <conditionalFormatting sqref="G4">
    <cfRule type="top10" dxfId="658" priority="17" rank="1"/>
  </conditionalFormatting>
  <conditionalFormatting sqref="G5">
    <cfRule type="top10" dxfId="657" priority="11" rank="1"/>
  </conditionalFormatting>
  <conditionalFormatting sqref="G6:G7">
    <cfRule type="top10" dxfId="656" priority="4" rank="1"/>
  </conditionalFormatting>
  <conditionalFormatting sqref="H2">
    <cfRule type="top10" dxfId="655" priority="26" rank="1"/>
  </conditionalFormatting>
  <conditionalFormatting sqref="H3">
    <cfRule type="top10" dxfId="654" priority="20" rank="1"/>
  </conditionalFormatting>
  <conditionalFormatting sqref="H4">
    <cfRule type="top10" dxfId="653" priority="14" rank="1"/>
  </conditionalFormatting>
  <conditionalFormatting sqref="H5">
    <cfRule type="top10" dxfId="652" priority="8" rank="1"/>
  </conditionalFormatting>
  <conditionalFormatting sqref="H6:H7">
    <cfRule type="top10" dxfId="651" priority="3" rank="1"/>
  </conditionalFormatting>
  <conditionalFormatting sqref="I2">
    <cfRule type="top10" dxfId="650" priority="30" rank="1"/>
  </conditionalFormatting>
  <conditionalFormatting sqref="I3">
    <cfRule type="top10" dxfId="649" priority="24" rank="1"/>
  </conditionalFormatting>
  <conditionalFormatting sqref="I4">
    <cfRule type="top10" dxfId="648" priority="18" rank="1"/>
  </conditionalFormatting>
  <conditionalFormatting sqref="I5">
    <cfRule type="top10" dxfId="647" priority="12" rank="1"/>
  </conditionalFormatting>
  <conditionalFormatting sqref="I6:I7">
    <cfRule type="top10" dxfId="646" priority="1" rank="1"/>
  </conditionalFormatting>
  <conditionalFormatting sqref="J2">
    <cfRule type="top10" dxfId="645" priority="27" rank="1"/>
  </conditionalFormatting>
  <conditionalFormatting sqref="J3">
    <cfRule type="top10" dxfId="644" priority="21" rank="1"/>
  </conditionalFormatting>
  <conditionalFormatting sqref="J4">
    <cfRule type="top10" dxfId="643" priority="15" rank="1"/>
  </conditionalFormatting>
  <conditionalFormatting sqref="J5">
    <cfRule type="top10" dxfId="642" priority="9" rank="1"/>
  </conditionalFormatting>
  <conditionalFormatting sqref="J6:J7">
    <cfRule type="top10" dxfId="641" priority="2" rank="1"/>
  </conditionalFormatting>
  <hyperlinks>
    <hyperlink ref="Q1" location="'National Indoor 2023'!A1" display="Back to Ranking" xr:uid="{78D430FF-CFCC-42B5-A152-EA5938E7E5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CB523D-B748-44FC-8068-5EA94CB42F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D6E8-E105-4D19-AF04-7E1B413D3E19}">
  <dimension ref="A1:Q11"/>
  <sheetViews>
    <sheetView workbookViewId="0">
      <selection activeCell="A5" sqref="A5:O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70</v>
      </c>
      <c r="C2" s="17">
        <v>44964</v>
      </c>
      <c r="D2" s="18" t="s">
        <v>31</v>
      </c>
      <c r="E2" s="19">
        <v>200</v>
      </c>
      <c r="F2" s="19">
        <v>199</v>
      </c>
      <c r="G2" s="19">
        <v>197.01</v>
      </c>
      <c r="H2" s="19"/>
      <c r="I2" s="19"/>
      <c r="J2" s="19"/>
      <c r="K2" s="23">
        <v>3</v>
      </c>
      <c r="L2" s="23">
        <v>596</v>
      </c>
      <c r="M2" s="24">
        <v>198.667</v>
      </c>
      <c r="N2" s="25">
        <v>2</v>
      </c>
      <c r="O2" s="13">
        <f>SUM(M2+N2)</f>
        <v>200.667</v>
      </c>
    </row>
    <row r="3" spans="1:17" x14ac:dyDescent="0.25">
      <c r="A3" s="15" t="s">
        <v>48</v>
      </c>
      <c r="B3" s="16" t="s">
        <v>70</v>
      </c>
      <c r="C3" s="17">
        <v>44982</v>
      </c>
      <c r="D3" s="18" t="s">
        <v>65</v>
      </c>
      <c r="E3" s="19">
        <v>197</v>
      </c>
      <c r="F3" s="19">
        <v>195</v>
      </c>
      <c r="G3" s="19">
        <v>200.001</v>
      </c>
      <c r="H3" s="19">
        <v>196</v>
      </c>
      <c r="I3" s="19">
        <v>200</v>
      </c>
      <c r="J3" s="19">
        <v>199.001</v>
      </c>
      <c r="K3" s="23">
        <v>6</v>
      </c>
      <c r="L3" s="23">
        <v>1187.002</v>
      </c>
      <c r="M3" s="24">
        <v>197.83366666666666</v>
      </c>
      <c r="N3" s="25">
        <v>22</v>
      </c>
      <c r="O3" s="26">
        <v>219.83366666666666</v>
      </c>
    </row>
    <row r="4" spans="1:17" x14ac:dyDescent="0.25">
      <c r="A4" s="15" t="s">
        <v>24</v>
      </c>
      <c r="B4" s="16" t="s">
        <v>70</v>
      </c>
      <c r="C4" s="17">
        <v>44992</v>
      </c>
      <c r="D4" s="18" t="s">
        <v>31</v>
      </c>
      <c r="E4" s="19">
        <v>199.001</v>
      </c>
      <c r="F4" s="19">
        <v>195</v>
      </c>
      <c r="G4" s="52">
        <v>198</v>
      </c>
      <c r="H4" s="19"/>
      <c r="I4" s="19"/>
      <c r="J4" s="19"/>
      <c r="K4" s="23">
        <v>3</v>
      </c>
      <c r="L4" s="23">
        <v>592.00099999999998</v>
      </c>
      <c r="M4" s="24">
        <v>197.33366666666666</v>
      </c>
      <c r="N4" s="25">
        <v>6</v>
      </c>
      <c r="O4" s="26">
        <f t="shared" ref="O4" si="0">SUM(M4+N4)</f>
        <v>203.33366666666666</v>
      </c>
    </row>
    <row r="5" spans="1:17" x14ac:dyDescent="0.25">
      <c r="A5" s="69" t="s">
        <v>24</v>
      </c>
      <c r="B5" s="68" t="s">
        <v>70</v>
      </c>
      <c r="C5" s="67">
        <v>45006</v>
      </c>
      <c r="D5" s="66" t="s">
        <v>31</v>
      </c>
      <c r="E5" s="65">
        <v>194</v>
      </c>
      <c r="F5" s="65">
        <v>196</v>
      </c>
      <c r="G5" s="65">
        <v>196</v>
      </c>
      <c r="H5" s="65"/>
      <c r="I5" s="65"/>
      <c r="J5" s="65"/>
      <c r="K5" s="64">
        <v>3</v>
      </c>
      <c r="L5" s="64">
        <v>586</v>
      </c>
      <c r="M5" s="63">
        <v>195.33333333333334</v>
      </c>
      <c r="N5" s="62">
        <v>2</v>
      </c>
      <c r="O5" s="61">
        <v>197.33333333333334</v>
      </c>
    </row>
    <row r="6" spans="1:17" x14ac:dyDescent="0.25">
      <c r="A6" s="69" t="s">
        <v>24</v>
      </c>
      <c r="B6" s="68" t="s">
        <v>70</v>
      </c>
      <c r="C6" s="67">
        <v>45020</v>
      </c>
      <c r="D6" s="66" t="s">
        <v>31</v>
      </c>
      <c r="E6" s="65">
        <v>192</v>
      </c>
      <c r="F6" s="65">
        <v>198</v>
      </c>
      <c r="G6" s="65">
        <v>197</v>
      </c>
      <c r="H6" s="65"/>
      <c r="I6" s="65"/>
      <c r="J6" s="65"/>
      <c r="K6" s="64">
        <v>3</v>
      </c>
      <c r="L6" s="64">
        <v>587</v>
      </c>
      <c r="M6" s="63">
        <v>195.66666666666666</v>
      </c>
      <c r="N6" s="62">
        <v>5</v>
      </c>
      <c r="O6" s="61">
        <v>200.66666666666666</v>
      </c>
    </row>
    <row r="7" spans="1:17" x14ac:dyDescent="0.25">
      <c r="A7" s="69" t="s">
        <v>24</v>
      </c>
      <c r="B7" s="68" t="s">
        <v>70</v>
      </c>
      <c r="C7" s="67">
        <v>45024</v>
      </c>
      <c r="D7" s="66" t="s">
        <v>31</v>
      </c>
      <c r="E7" s="65">
        <v>196</v>
      </c>
      <c r="F7" s="65">
        <v>197.001</v>
      </c>
      <c r="G7" s="65">
        <v>198.001</v>
      </c>
      <c r="H7" s="65">
        <v>198.001</v>
      </c>
      <c r="I7" s="65">
        <v>197</v>
      </c>
      <c r="J7" s="65"/>
      <c r="K7" s="64">
        <v>5</v>
      </c>
      <c r="L7" s="64">
        <v>986.00299999999993</v>
      </c>
      <c r="M7" s="63">
        <v>197.20059999999998</v>
      </c>
      <c r="N7" s="62">
        <v>7</v>
      </c>
      <c r="O7" s="61">
        <v>204.20059999999998</v>
      </c>
    </row>
    <row r="8" spans="1:17" x14ac:dyDescent="0.25">
      <c r="A8" s="69" t="s">
        <v>24</v>
      </c>
      <c r="B8" s="68" t="s">
        <v>70</v>
      </c>
      <c r="C8" s="67">
        <v>45045</v>
      </c>
      <c r="D8" s="66" t="s">
        <v>31</v>
      </c>
      <c r="E8" s="65">
        <v>197</v>
      </c>
      <c r="F8" s="70">
        <v>198</v>
      </c>
      <c r="G8" s="65">
        <v>196</v>
      </c>
      <c r="H8" s="65">
        <v>198</v>
      </c>
      <c r="I8" s="65">
        <v>197</v>
      </c>
      <c r="J8" s="65">
        <v>197</v>
      </c>
      <c r="K8" s="64">
        <v>6</v>
      </c>
      <c r="L8" s="64">
        <v>1183</v>
      </c>
      <c r="M8" s="63">
        <v>197.16666666666666</v>
      </c>
      <c r="N8" s="62">
        <v>8</v>
      </c>
      <c r="O8" s="61">
        <v>205.16666666666666</v>
      </c>
    </row>
    <row r="11" spans="1:17" x14ac:dyDescent="0.25">
      <c r="K11" s="8">
        <f>SUM(K2:K10)</f>
        <v>29</v>
      </c>
      <c r="L11" s="8">
        <f>SUM(L2:L10)</f>
        <v>5717.0059999999994</v>
      </c>
      <c r="M11" s="7">
        <f>SUM(L11/K11)</f>
        <v>197.13813793103446</v>
      </c>
      <c r="N11" s="8">
        <f>SUM(N2:N10)</f>
        <v>52</v>
      </c>
      <c r="O11" s="13">
        <f>SUM(M11+N11)</f>
        <v>249.13813793103446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_1"/>
    <protectedRange algorithmName="SHA-512" hashValue="ON39YdpmFHfN9f47KpiRvqrKx0V9+erV1CNkpWzYhW/Qyc6aT8rEyCrvauWSYGZK2ia3o7vd3akF07acHAFpOA==" saltValue="yVW9XmDwTqEnmpSGai0KYg==" spinCount="100000" sqref="D2" name="Range1_1_7_1"/>
    <protectedRange algorithmName="SHA-512" hashValue="ON39YdpmFHfN9f47KpiRvqrKx0V9+erV1CNkpWzYhW/Qyc6aT8rEyCrvauWSYGZK2ia3o7vd3akF07acHAFpOA==" saltValue="yVW9XmDwTqEnmpSGai0KYg==" spinCount="100000" sqref="E2:H2" name="Range1_3_2_1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I4:J4 B4:C4" name="Range1_4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E4:H4" name="Range1_3_6"/>
    <protectedRange algorithmName="SHA-512" hashValue="ON39YdpmFHfN9f47KpiRvqrKx0V9+erV1CNkpWzYhW/Qyc6aT8rEyCrvauWSYGZK2ia3o7vd3akF07acHAFpOA==" saltValue="yVW9XmDwTqEnmpSGai0KYg==" spinCount="100000" sqref="B5:C5 E5:J5" name="Range1_18"/>
    <protectedRange algorithmName="SHA-512" hashValue="ON39YdpmFHfN9f47KpiRvqrKx0V9+erV1CNkpWzYhW/Qyc6aT8rEyCrvauWSYGZK2ia3o7vd3akF07acHAFpOA==" saltValue="yVW9XmDwTqEnmpSGai0KYg==" spinCount="100000" sqref="D5" name="Range1_1_11"/>
    <protectedRange algorithmName="SHA-512" hashValue="ON39YdpmFHfN9f47KpiRvqrKx0V9+erV1CNkpWzYhW/Qyc6aT8rEyCrvauWSYGZK2ia3o7vd3akF07acHAFpOA==" saltValue="yVW9XmDwTqEnmpSGai0KYg==" spinCount="100000" sqref="B6:C6 E6:J6" name="Range1_19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B7:C7" name="Range1_1_2_2"/>
    <protectedRange algorithmName="SHA-512" hashValue="ON39YdpmFHfN9f47KpiRvqrKx0V9+erV1CNkpWzYhW/Qyc6aT8rEyCrvauWSYGZK2ia3o7vd3akF07acHAFpOA==" saltValue="yVW9XmDwTqEnmpSGai0KYg==" spinCount="100000" sqref="D7" name="Range1_1_1_2_1"/>
    <protectedRange algorithmName="SHA-512" hashValue="ON39YdpmFHfN9f47KpiRvqrKx0V9+erV1CNkpWzYhW/Qyc6aT8rEyCrvauWSYGZK2ia3o7vd3akF07acHAFpOA==" saltValue="yVW9XmDwTqEnmpSGai0KYg==" spinCount="100000" sqref="E7:J7" name="Range1_4_3"/>
    <protectedRange algorithmName="SHA-512" hashValue="ON39YdpmFHfN9f47KpiRvqrKx0V9+erV1CNkpWzYhW/Qyc6aT8rEyCrvauWSYGZK2ia3o7vd3akF07acHAFpOA==" saltValue="yVW9XmDwTqEnmpSGai0KYg==" spinCount="100000" sqref="B8:C8" name="Range1_1_2"/>
    <protectedRange algorithmName="SHA-512" hashValue="ON39YdpmFHfN9f47KpiRvqrKx0V9+erV1CNkpWzYhW/Qyc6aT8rEyCrvauWSYGZK2ia3o7vd3akF07acHAFpOA==" saltValue="yVW9XmDwTqEnmpSGai0KYg==" spinCount="100000" sqref="D8" name="Range1_1_1_1"/>
    <protectedRange algorithmName="SHA-512" hashValue="ON39YdpmFHfN9f47KpiRvqrKx0V9+erV1CNkpWzYhW/Qyc6aT8rEyCrvauWSYGZK2ia3o7vd3akF07acHAFpOA==" saltValue="yVW9XmDwTqEnmpSGai0KYg==" spinCount="100000" sqref="E8:J8" name="Range1_3_1"/>
  </protectedRanges>
  <conditionalFormatting sqref="E3">
    <cfRule type="top10" dxfId="640" priority="36" rank="1"/>
  </conditionalFormatting>
  <conditionalFormatting sqref="E5">
    <cfRule type="top10" dxfId="639" priority="25" rank="1"/>
  </conditionalFormatting>
  <conditionalFormatting sqref="E6">
    <cfRule type="top10" dxfId="638" priority="14" rank="1"/>
  </conditionalFormatting>
  <conditionalFormatting sqref="E7">
    <cfRule type="top10" dxfId="637" priority="13" rank="1"/>
  </conditionalFormatting>
  <conditionalFormatting sqref="E8">
    <cfRule type="top10" dxfId="636" priority="7" rank="1"/>
  </conditionalFormatting>
  <conditionalFormatting sqref="E2:G2">
    <cfRule type="top10" dxfId="635" priority="37" rank="1"/>
  </conditionalFormatting>
  <conditionalFormatting sqref="E4:G4">
    <cfRule type="top10" dxfId="634" priority="26" rank="1"/>
  </conditionalFormatting>
  <conditionalFormatting sqref="E3:J3">
    <cfRule type="cellIs" dxfId="633" priority="31" operator="greaterThanOrEqual">
      <formula>200</formula>
    </cfRule>
  </conditionalFormatting>
  <conditionalFormatting sqref="E8:J8">
    <cfRule type="cellIs" dxfId="632" priority="2" operator="greaterThanOrEqual">
      <formula>200</formula>
    </cfRule>
  </conditionalFormatting>
  <conditionalFormatting sqref="F3">
    <cfRule type="top10" dxfId="631" priority="30" rank="1"/>
  </conditionalFormatting>
  <conditionalFormatting sqref="F5">
    <cfRule type="top10" dxfId="630" priority="20" rank="1"/>
  </conditionalFormatting>
  <conditionalFormatting sqref="F6">
    <cfRule type="top10" dxfId="629" priority="17" rank="1"/>
  </conditionalFormatting>
  <conditionalFormatting sqref="F7">
    <cfRule type="top10" dxfId="628" priority="12" rank="1"/>
  </conditionalFormatting>
  <conditionalFormatting sqref="F8">
    <cfRule type="top10" dxfId="627" priority="1" rank="1"/>
  </conditionalFormatting>
  <conditionalFormatting sqref="G3">
    <cfRule type="top10" dxfId="626" priority="35" rank="1"/>
  </conditionalFormatting>
  <conditionalFormatting sqref="G5">
    <cfRule type="top10" dxfId="625" priority="24" rank="1"/>
  </conditionalFormatting>
  <conditionalFormatting sqref="G6">
    <cfRule type="top10" dxfId="624" priority="18" rank="1"/>
  </conditionalFormatting>
  <conditionalFormatting sqref="G7">
    <cfRule type="top10" dxfId="623" priority="9" rank="1"/>
  </conditionalFormatting>
  <conditionalFormatting sqref="G8">
    <cfRule type="top10" dxfId="622" priority="6" rank="1"/>
  </conditionalFormatting>
  <conditionalFormatting sqref="H3">
    <cfRule type="top10" dxfId="621" priority="34" rank="1"/>
  </conditionalFormatting>
  <conditionalFormatting sqref="H5">
    <cfRule type="top10" dxfId="620" priority="23" rank="1"/>
  </conditionalFormatting>
  <conditionalFormatting sqref="H6">
    <cfRule type="top10" dxfId="619" priority="15" rank="1"/>
  </conditionalFormatting>
  <conditionalFormatting sqref="H7">
    <cfRule type="top10" dxfId="618" priority="11" rank="1"/>
  </conditionalFormatting>
  <conditionalFormatting sqref="H8">
    <cfRule type="top10" dxfId="617" priority="5" rank="1"/>
  </conditionalFormatting>
  <conditionalFormatting sqref="H2:J2">
    <cfRule type="top10" dxfId="616" priority="40" rank="1"/>
  </conditionalFormatting>
  <conditionalFormatting sqref="H4:J4">
    <cfRule type="top10" dxfId="615" priority="29" rank="1"/>
  </conditionalFormatting>
  <conditionalFormatting sqref="I2">
    <cfRule type="top10" dxfId="614" priority="38" rank="1"/>
  </conditionalFormatting>
  <conditionalFormatting sqref="I3">
    <cfRule type="top10" dxfId="613" priority="33" rank="1"/>
  </conditionalFormatting>
  <conditionalFormatting sqref="I4">
    <cfRule type="top10" dxfId="612" priority="27" rank="1"/>
  </conditionalFormatting>
  <conditionalFormatting sqref="I5">
    <cfRule type="top10" dxfId="611" priority="22" rank="1"/>
  </conditionalFormatting>
  <conditionalFormatting sqref="I6">
    <cfRule type="top10" dxfId="610" priority="19" rank="1"/>
  </conditionalFormatting>
  <conditionalFormatting sqref="I7">
    <cfRule type="top10" dxfId="609" priority="10" rank="1"/>
  </conditionalFormatting>
  <conditionalFormatting sqref="I8">
    <cfRule type="top10" dxfId="608" priority="4" rank="1"/>
  </conditionalFormatting>
  <conditionalFormatting sqref="J2">
    <cfRule type="top10" dxfId="607" priority="39" rank="1"/>
  </conditionalFormatting>
  <conditionalFormatting sqref="J3">
    <cfRule type="top10" dxfId="606" priority="32" rank="1"/>
  </conditionalFormatting>
  <conditionalFormatting sqref="J4">
    <cfRule type="top10" dxfId="605" priority="28" rank="1"/>
  </conditionalFormatting>
  <conditionalFormatting sqref="J5">
    <cfRule type="top10" dxfId="604" priority="21" rank="1"/>
  </conditionalFormatting>
  <conditionalFormatting sqref="J6">
    <cfRule type="top10" dxfId="603" priority="16" rank="1"/>
  </conditionalFormatting>
  <conditionalFormatting sqref="J7">
    <cfRule type="top10" dxfId="602" priority="8" rank="1"/>
  </conditionalFormatting>
  <conditionalFormatting sqref="J8">
    <cfRule type="top10" dxfId="601" priority="3" rank="1"/>
  </conditionalFormatting>
  <hyperlinks>
    <hyperlink ref="Q1" location="'National Indoor 2023'!A1" display="Back to Ranking" xr:uid="{C347A3A8-093C-4CED-8144-75849E5B36A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4B0495-B357-4ED0-B337-8FFB091187C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4321-EC5A-454C-972B-D4D35FCC85B5}">
  <dimension ref="A1:Q7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52</v>
      </c>
      <c r="C2" s="17">
        <v>44953</v>
      </c>
      <c r="D2" s="18" t="s">
        <v>50</v>
      </c>
      <c r="E2" s="19">
        <v>184</v>
      </c>
      <c r="F2" s="19">
        <v>180</v>
      </c>
      <c r="G2" s="19">
        <v>175</v>
      </c>
      <c r="H2" s="19"/>
      <c r="I2" s="19"/>
      <c r="J2" s="19"/>
      <c r="K2" s="23">
        <v>3</v>
      </c>
      <c r="L2" s="23">
        <v>539</v>
      </c>
      <c r="M2" s="24">
        <v>179.66666666666666</v>
      </c>
      <c r="N2" s="25">
        <v>3</v>
      </c>
      <c r="O2" s="26">
        <v>182.66666666666666</v>
      </c>
    </row>
    <row r="3" spans="1:17" x14ac:dyDescent="0.25">
      <c r="A3" s="15" t="s">
        <v>26</v>
      </c>
      <c r="B3" s="16" t="s">
        <v>52</v>
      </c>
      <c r="C3" s="17">
        <v>44954</v>
      </c>
      <c r="D3" s="18" t="s">
        <v>47</v>
      </c>
      <c r="E3" s="46">
        <v>175</v>
      </c>
      <c r="F3" s="46">
        <v>183</v>
      </c>
      <c r="G3" s="46">
        <v>173</v>
      </c>
      <c r="H3" s="46">
        <v>177</v>
      </c>
      <c r="I3" s="46">
        <v>175</v>
      </c>
      <c r="J3" s="46">
        <v>177</v>
      </c>
      <c r="K3" s="23">
        <v>6</v>
      </c>
      <c r="L3" s="23">
        <v>1060</v>
      </c>
      <c r="M3" s="24">
        <v>176.66666666666666</v>
      </c>
      <c r="N3" s="25">
        <v>6</v>
      </c>
      <c r="O3" s="26">
        <v>182.66666666666666</v>
      </c>
    </row>
    <row r="4" spans="1:17" x14ac:dyDescent="0.25">
      <c r="A4" s="15" t="s">
        <v>26</v>
      </c>
      <c r="B4" s="16" t="s">
        <v>52</v>
      </c>
      <c r="C4" s="17">
        <v>44982</v>
      </c>
      <c r="D4" s="18" t="s">
        <v>47</v>
      </c>
      <c r="E4" s="19">
        <v>158</v>
      </c>
      <c r="F4" s="19">
        <v>156</v>
      </c>
      <c r="G4" s="19">
        <v>177</v>
      </c>
      <c r="H4" s="19">
        <v>172</v>
      </c>
      <c r="I4" s="19">
        <v>158</v>
      </c>
      <c r="J4" s="19"/>
      <c r="K4" s="23">
        <v>5</v>
      </c>
      <c r="L4" s="23">
        <v>821</v>
      </c>
      <c r="M4" s="24">
        <v>164.2</v>
      </c>
      <c r="N4" s="25">
        <v>2</v>
      </c>
      <c r="O4" s="26">
        <f t="shared" ref="O4" si="0">SUM(M4+N4)</f>
        <v>166.2</v>
      </c>
    </row>
    <row r="5" spans="1:17" x14ac:dyDescent="0.25">
      <c r="M5" s="45"/>
      <c r="O5" s="45"/>
    </row>
    <row r="6" spans="1:17" x14ac:dyDescent="0.25">
      <c r="M6" s="45"/>
      <c r="O6" s="45"/>
    </row>
    <row r="7" spans="1:17" x14ac:dyDescent="0.25">
      <c r="K7" s="8">
        <f>SUM(K2:K6)</f>
        <v>14</v>
      </c>
      <c r="L7" s="8">
        <f>SUM(L2:L6)</f>
        <v>2420</v>
      </c>
      <c r="M7" s="13">
        <f>SUM(L7/K7)</f>
        <v>172.85714285714286</v>
      </c>
      <c r="N7" s="8">
        <f>SUM(N2:N6)</f>
        <v>11</v>
      </c>
      <c r="O7" s="13">
        <f>SUM(M7+N7)</f>
        <v>183.85714285714286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2:C2 E2:J2" name="Range1_6_1"/>
    <protectedRange algorithmName="SHA-512" hashValue="ON39YdpmFHfN9f47KpiRvqrKx0V9+erV1CNkpWzYhW/Qyc6aT8rEyCrvauWSYGZK2ia3o7vd3akF07acHAFpOA==" saltValue="yVW9XmDwTqEnmpSGai0KYg==" spinCount="100000" sqref="D2" name="Range1_1_4_1"/>
    <protectedRange sqref="E3:J3 B3:C3" name="Range1_2_1"/>
    <protectedRange sqref="D3" name="Range1_1_1_1"/>
    <protectedRange sqref="E4:J4 B4:C4" name="Range1_6"/>
    <protectedRange sqref="D4" name="Range1_1_4"/>
  </protectedRanges>
  <conditionalFormatting sqref="E2">
    <cfRule type="top10" dxfId="600" priority="18" rank="1"/>
  </conditionalFormatting>
  <conditionalFormatting sqref="E3">
    <cfRule type="top10" dxfId="599" priority="12" rank="1"/>
  </conditionalFormatting>
  <conditionalFormatting sqref="E4">
    <cfRule type="top10" dxfId="598" priority="6" rank="1"/>
  </conditionalFormatting>
  <conditionalFormatting sqref="E2:J2">
    <cfRule type="cellIs" dxfId="597" priority="14" operator="greaterThanOrEqual">
      <formula>200</formula>
    </cfRule>
  </conditionalFormatting>
  <conditionalFormatting sqref="F2">
    <cfRule type="top10" dxfId="596" priority="13" rank="1"/>
  </conditionalFormatting>
  <conditionalFormatting sqref="F3">
    <cfRule type="top10" dxfId="595" priority="11" rank="1"/>
  </conditionalFormatting>
  <conditionalFormatting sqref="F4">
    <cfRule type="top10" dxfId="594" priority="5" rank="1"/>
  </conditionalFormatting>
  <conditionalFormatting sqref="G2">
    <cfRule type="top10" dxfId="593" priority="17" rank="1"/>
  </conditionalFormatting>
  <conditionalFormatting sqref="G3">
    <cfRule type="top10" dxfId="592" priority="10" rank="1"/>
  </conditionalFormatting>
  <conditionalFormatting sqref="G4">
    <cfRule type="top10" dxfId="591" priority="4" rank="1"/>
  </conditionalFormatting>
  <conditionalFormatting sqref="H2">
    <cfRule type="top10" dxfId="590" priority="16" rank="1"/>
  </conditionalFormatting>
  <conditionalFormatting sqref="H3">
    <cfRule type="top10" dxfId="589" priority="9" rank="1"/>
  </conditionalFormatting>
  <conditionalFormatting sqref="H4">
    <cfRule type="top10" dxfId="588" priority="3" rank="1"/>
  </conditionalFormatting>
  <conditionalFormatting sqref="I2">
    <cfRule type="top10" dxfId="587" priority="15" rank="1"/>
  </conditionalFormatting>
  <conditionalFormatting sqref="I3">
    <cfRule type="top10" dxfId="586" priority="8" rank="1"/>
  </conditionalFormatting>
  <conditionalFormatting sqref="I4">
    <cfRule type="top10" dxfId="585" priority="2" rank="1"/>
  </conditionalFormatting>
  <conditionalFormatting sqref="J2">
    <cfRule type="top10" dxfId="584" priority="19" rank="1"/>
  </conditionalFormatting>
  <conditionalFormatting sqref="J3">
    <cfRule type="top10" dxfId="583" priority="7" rank="1"/>
  </conditionalFormatting>
  <conditionalFormatting sqref="J4">
    <cfRule type="top10" dxfId="582" priority="1" rank="1"/>
  </conditionalFormatting>
  <hyperlinks>
    <hyperlink ref="Q1" location="'National Indoor 2023'!A1" display="Back to Ranking" xr:uid="{9561878C-EAF4-4CE2-94D7-1BBE669037B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603F-B2E0-4642-AB77-1A0A087D063C}">
  <sheetPr codeName="Sheet8"/>
  <dimension ref="A1:Q1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33</v>
      </c>
      <c r="C2" s="17">
        <v>44936</v>
      </c>
      <c r="D2" s="18" t="s">
        <v>31</v>
      </c>
      <c r="E2" s="19">
        <v>198</v>
      </c>
      <c r="F2" s="42">
        <v>200</v>
      </c>
      <c r="G2" s="42">
        <v>200</v>
      </c>
      <c r="H2" s="19"/>
      <c r="I2" s="19"/>
      <c r="J2" s="19"/>
      <c r="K2" s="23">
        <v>3</v>
      </c>
      <c r="L2" s="23">
        <v>598</v>
      </c>
      <c r="M2" s="24">
        <v>199.33333333333334</v>
      </c>
      <c r="N2" s="25">
        <v>9</v>
      </c>
      <c r="O2" s="26">
        <v>208.33333333333334</v>
      </c>
    </row>
    <row r="3" spans="1:17" x14ac:dyDescent="0.25">
      <c r="A3" s="15" t="s">
        <v>24</v>
      </c>
      <c r="B3" s="16" t="s">
        <v>33</v>
      </c>
      <c r="C3" s="17">
        <v>44950</v>
      </c>
      <c r="D3" s="18" t="s">
        <v>31</v>
      </c>
      <c r="E3" s="43">
        <v>199</v>
      </c>
      <c r="F3" s="19">
        <v>197</v>
      </c>
      <c r="G3" s="19">
        <v>197</v>
      </c>
      <c r="H3" s="19"/>
      <c r="I3" s="19"/>
      <c r="J3" s="19"/>
      <c r="K3" s="23">
        <v>3</v>
      </c>
      <c r="L3" s="23">
        <v>593</v>
      </c>
      <c r="M3" s="24">
        <v>197.66666666666666</v>
      </c>
      <c r="N3" s="25">
        <v>7</v>
      </c>
      <c r="O3" s="26">
        <v>204.66666666666666</v>
      </c>
    </row>
    <row r="4" spans="1:17" x14ac:dyDescent="0.25">
      <c r="A4" s="15" t="s">
        <v>48</v>
      </c>
      <c r="B4" s="16" t="s">
        <v>33</v>
      </c>
      <c r="C4" s="17">
        <v>44954</v>
      </c>
      <c r="D4" s="18" t="s">
        <v>65</v>
      </c>
      <c r="E4" s="19">
        <v>200.001</v>
      </c>
      <c r="F4" s="19">
        <v>196</v>
      </c>
      <c r="G4" s="19">
        <v>198</v>
      </c>
      <c r="H4" s="19">
        <v>198</v>
      </c>
      <c r="I4" s="19">
        <v>196</v>
      </c>
      <c r="J4" s="19"/>
      <c r="K4" s="23">
        <v>5</v>
      </c>
      <c r="L4" s="23">
        <v>988</v>
      </c>
      <c r="M4" s="24">
        <v>197.6</v>
      </c>
      <c r="N4" s="25">
        <v>4</v>
      </c>
      <c r="O4" s="26">
        <v>202.6</v>
      </c>
    </row>
    <row r="5" spans="1:17" x14ac:dyDescent="0.25">
      <c r="A5" s="15" t="s">
        <v>24</v>
      </c>
      <c r="B5" s="16" t="s">
        <v>33</v>
      </c>
      <c r="C5" s="17">
        <v>44964</v>
      </c>
      <c r="D5" s="18" t="s">
        <v>31</v>
      </c>
      <c r="E5" s="19">
        <v>200</v>
      </c>
      <c r="F5" s="19">
        <v>199</v>
      </c>
      <c r="G5" s="19">
        <v>199</v>
      </c>
      <c r="H5" s="19"/>
      <c r="I5" s="19"/>
      <c r="J5" s="19"/>
      <c r="K5" s="23">
        <v>3</v>
      </c>
      <c r="L5" s="23">
        <v>598</v>
      </c>
      <c r="M5" s="24">
        <v>199.33333333333334</v>
      </c>
      <c r="N5" s="25">
        <v>9</v>
      </c>
      <c r="O5" s="26">
        <v>208.33333333333334</v>
      </c>
    </row>
    <row r="6" spans="1:17" x14ac:dyDescent="0.25">
      <c r="A6" s="15" t="s">
        <v>24</v>
      </c>
      <c r="B6" s="16" t="s">
        <v>33</v>
      </c>
      <c r="C6" s="17">
        <v>44978</v>
      </c>
      <c r="D6" s="18" t="s">
        <v>31</v>
      </c>
      <c r="E6" s="19">
        <v>197.01</v>
      </c>
      <c r="F6" s="19">
        <v>198</v>
      </c>
      <c r="G6" s="19">
        <v>200</v>
      </c>
      <c r="H6" s="19"/>
      <c r="I6" s="19"/>
      <c r="J6" s="19"/>
      <c r="K6" s="23">
        <v>3</v>
      </c>
      <c r="L6" s="23">
        <v>595.01</v>
      </c>
      <c r="M6" s="24">
        <v>198.33666666666667</v>
      </c>
      <c r="N6" s="25">
        <v>6</v>
      </c>
      <c r="O6" s="26">
        <v>204.33666666666667</v>
      </c>
    </row>
    <row r="7" spans="1:17" x14ac:dyDescent="0.25">
      <c r="A7" s="15" t="s">
        <v>48</v>
      </c>
      <c r="B7" s="16" t="s">
        <v>33</v>
      </c>
      <c r="C7" s="17">
        <v>44982</v>
      </c>
      <c r="D7" s="18" t="s">
        <v>65</v>
      </c>
      <c r="E7" s="19">
        <v>195</v>
      </c>
      <c r="F7" s="19">
        <v>197</v>
      </c>
      <c r="G7" s="19">
        <v>198</v>
      </c>
      <c r="H7" s="19">
        <v>199</v>
      </c>
      <c r="I7" s="19">
        <v>198</v>
      </c>
      <c r="J7" s="19">
        <v>199</v>
      </c>
      <c r="K7" s="23">
        <v>6</v>
      </c>
      <c r="L7" s="23">
        <v>1186</v>
      </c>
      <c r="M7" s="24">
        <v>197.66666666666666</v>
      </c>
      <c r="N7" s="25">
        <v>12</v>
      </c>
      <c r="O7" s="26">
        <v>209.66666666666666</v>
      </c>
    </row>
    <row r="8" spans="1:17" x14ac:dyDescent="0.25">
      <c r="A8" s="69" t="s">
        <v>24</v>
      </c>
      <c r="B8" s="68" t="s">
        <v>33</v>
      </c>
      <c r="C8" s="67">
        <v>45034</v>
      </c>
      <c r="D8" s="66" t="s">
        <v>31</v>
      </c>
      <c r="E8" s="65">
        <v>197</v>
      </c>
      <c r="F8" s="65">
        <v>200</v>
      </c>
      <c r="G8" s="65">
        <v>198</v>
      </c>
      <c r="H8" s="65"/>
      <c r="I8" s="65"/>
      <c r="J8" s="65"/>
      <c r="K8" s="64">
        <v>3</v>
      </c>
      <c r="L8" s="64">
        <v>595</v>
      </c>
      <c r="M8" s="63">
        <v>198.33333333333334</v>
      </c>
      <c r="N8" s="62">
        <v>6</v>
      </c>
      <c r="O8" s="61">
        <v>204.33333333333334</v>
      </c>
    </row>
    <row r="9" spans="1:17" x14ac:dyDescent="0.25">
      <c r="A9" s="69" t="s">
        <v>24</v>
      </c>
      <c r="B9" s="68" t="s">
        <v>33</v>
      </c>
      <c r="C9" s="67">
        <v>45045</v>
      </c>
      <c r="D9" s="66" t="s">
        <v>31</v>
      </c>
      <c r="E9" s="71">
        <v>199.001</v>
      </c>
      <c r="F9" s="65">
        <v>200</v>
      </c>
      <c r="G9" s="65">
        <v>194</v>
      </c>
      <c r="H9" s="65">
        <v>198</v>
      </c>
      <c r="I9" s="65">
        <v>197.001</v>
      </c>
      <c r="J9" s="65">
        <v>196</v>
      </c>
      <c r="K9" s="64">
        <v>6</v>
      </c>
      <c r="L9" s="64">
        <v>1184.002</v>
      </c>
      <c r="M9" s="63">
        <v>197.33366666666666</v>
      </c>
      <c r="N9" s="62">
        <v>12</v>
      </c>
      <c r="O9" s="61">
        <v>209.33366666666666</v>
      </c>
    </row>
    <row r="11" spans="1:17" x14ac:dyDescent="0.25">
      <c r="K11" s="8">
        <f>SUM(K1:K10)</f>
        <v>32</v>
      </c>
      <c r="L11" s="8">
        <f>SUM(L1:L10)</f>
        <v>6337.0120000000006</v>
      </c>
      <c r="M11" s="7">
        <f>SUM(L11/K11)</f>
        <v>198.03162500000002</v>
      </c>
      <c r="N11" s="8">
        <f>SUM(N1:N10)</f>
        <v>65</v>
      </c>
      <c r="O11" s="13">
        <f>SUM(M11+N11)</f>
        <v>263.03162500000002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69" t="s">
        <v>26</v>
      </c>
      <c r="B15" s="68" t="s">
        <v>33</v>
      </c>
      <c r="C15" s="67">
        <v>45006</v>
      </c>
      <c r="D15" s="66" t="s">
        <v>31</v>
      </c>
      <c r="E15" s="65">
        <v>195</v>
      </c>
      <c r="F15" s="65">
        <v>196</v>
      </c>
      <c r="G15" s="65">
        <v>198</v>
      </c>
      <c r="H15" s="65"/>
      <c r="I15" s="65"/>
      <c r="J15" s="65"/>
      <c r="K15" s="64">
        <v>3</v>
      </c>
      <c r="L15" s="64">
        <v>589</v>
      </c>
      <c r="M15" s="63">
        <v>196.33333333333334</v>
      </c>
      <c r="N15" s="62">
        <v>11</v>
      </c>
      <c r="O15" s="61">
        <v>207.33333333333334</v>
      </c>
    </row>
    <row r="16" spans="1:17" x14ac:dyDescent="0.25">
      <c r="A16" s="69" t="s">
        <v>26</v>
      </c>
      <c r="B16" s="68" t="s">
        <v>33</v>
      </c>
      <c r="C16" s="67">
        <v>45020</v>
      </c>
      <c r="D16" s="66" t="s">
        <v>31</v>
      </c>
      <c r="E16" s="65">
        <v>192</v>
      </c>
      <c r="F16" s="65">
        <v>195</v>
      </c>
      <c r="G16" s="65">
        <v>192</v>
      </c>
      <c r="H16" s="65"/>
      <c r="I16" s="65"/>
      <c r="J16" s="65"/>
      <c r="K16" s="64">
        <v>3</v>
      </c>
      <c r="L16" s="64">
        <v>579</v>
      </c>
      <c r="M16" s="63">
        <v>193</v>
      </c>
      <c r="N16" s="62">
        <v>4</v>
      </c>
      <c r="O16" s="61">
        <v>197</v>
      </c>
    </row>
    <row r="18" spans="10:15" x14ac:dyDescent="0.25">
      <c r="J18" s="8"/>
      <c r="K18" s="8">
        <f>SUM(K15:K17)</f>
        <v>6</v>
      </c>
      <c r="L18" s="8">
        <f>SUM(L15:L17)</f>
        <v>1168</v>
      </c>
      <c r="M18" s="7">
        <f>SUM(L18/K18)</f>
        <v>194.66666666666666</v>
      </c>
      <c r="N18" s="8">
        <f>SUM(N15:N17)</f>
        <v>15</v>
      </c>
      <c r="O18" s="13">
        <f>SUM(M18+N18)</f>
        <v>209.66666666666666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4" name="Range1_2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" name="Range1_2_2"/>
    <protectedRange algorithmName="SHA-512" hashValue="ON39YdpmFHfN9f47KpiRvqrKx0V9+erV1CNkpWzYhW/Qyc6aT8rEyCrvauWSYGZK2ia3o7vd3akF07acHAFpOA==" saltValue="yVW9XmDwTqEnmpSGai0KYg==" spinCount="100000" sqref="D4" name="Range1_1_1_1_1"/>
    <protectedRange algorithmName="SHA-512" hashValue="ON39YdpmFHfN9f47KpiRvqrKx0V9+erV1CNkpWzYhW/Qyc6aT8rEyCrvauWSYGZK2ia3o7vd3akF07acHAFpOA==" saltValue="yVW9XmDwTqEnmpSGai0KYg==" spinCount="100000" sqref="E4:J4" name="Range1_3_1_1_1"/>
    <protectedRange algorithmName="SHA-512" hashValue="ON39YdpmFHfN9f47KpiRvqrKx0V9+erV1CNkpWzYhW/Qyc6aT8rEyCrvauWSYGZK2ia3o7vd3akF07acHAFpOA==" saltValue="yVW9XmDwTqEnmpSGai0KYg==" spinCount="100000" sqref="I5:J5 B5:C5" name="Range1_6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5:H5" name="Range1_3_2"/>
    <protectedRange algorithmName="SHA-512" hashValue="ON39YdpmFHfN9f47KpiRvqrKx0V9+erV1CNkpWzYhW/Qyc6aT8rEyCrvauWSYGZK2ia3o7vd3akF07acHAFpOA==" saltValue="yVW9XmDwTqEnmpSGai0KYg==" spinCount="100000" sqref="I6:J6 B6:C6" name="Range1_9"/>
    <protectedRange algorithmName="SHA-512" hashValue="ON39YdpmFHfN9f47KpiRvqrKx0V9+erV1CNkpWzYhW/Qyc6aT8rEyCrvauWSYGZK2ia3o7vd3akF07acHAFpOA==" saltValue="yVW9XmDwTqEnmpSGai0KYg==" spinCount="100000" sqref="D6" name="Range1_1_10"/>
    <protectedRange algorithmName="SHA-512" hashValue="ON39YdpmFHfN9f47KpiRvqrKx0V9+erV1CNkpWzYhW/Qyc6aT8rEyCrvauWSYGZK2ia3o7vd3akF07acHAFpOA==" saltValue="yVW9XmDwTqEnmpSGai0KYg==" spinCount="100000" sqref="E6:H6" name="Range1_3_4"/>
    <protectedRange algorithmName="SHA-512" hashValue="ON39YdpmFHfN9f47KpiRvqrKx0V9+erV1CNkpWzYhW/Qyc6aT8rEyCrvauWSYGZK2ia3o7vd3akF07acHAFpOA==" saltValue="yVW9XmDwTqEnmpSGai0KYg==" spinCount="100000" sqref="B7:C7" name="Range1_1_1"/>
    <protectedRange algorithmName="SHA-512" hashValue="ON39YdpmFHfN9f47KpiRvqrKx0V9+erV1CNkpWzYhW/Qyc6aT8rEyCrvauWSYGZK2ia3o7vd3akF07acHAFpOA==" saltValue="yVW9XmDwTqEnmpSGai0KYg==" spinCount="100000" sqref="D7" name="Range1_1_1_1"/>
    <protectedRange algorithmName="SHA-512" hashValue="ON39YdpmFHfN9f47KpiRvqrKx0V9+erV1CNkpWzYhW/Qyc6aT8rEyCrvauWSYGZK2ia3o7vd3akF07acHAFpOA==" saltValue="yVW9XmDwTqEnmpSGai0KYg==" spinCount="100000" sqref="E7:J7" name="Range1_3_3"/>
    <protectedRange algorithmName="SHA-512" hashValue="ON39YdpmFHfN9f47KpiRvqrKx0V9+erV1CNkpWzYhW/Qyc6aT8rEyCrvauWSYGZK2ia3o7vd3akF07acHAFpOA==" saltValue="yVW9XmDwTqEnmpSGai0KYg==" spinCount="100000" sqref="E8:J8 B8:C8" name="Range1_5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E9:J9 B9:C9" name="Range1_14"/>
    <protectedRange algorithmName="SHA-512" hashValue="ON39YdpmFHfN9f47KpiRvqrKx0V9+erV1CNkpWzYhW/Qyc6aT8rEyCrvauWSYGZK2ia3o7vd3akF07acHAFpOA==" saltValue="yVW9XmDwTqEnmpSGai0KYg==" spinCount="100000" sqref="D9" name="Range1_1_3_1"/>
    <protectedRange sqref="I15:J16 B15:C16" name="Range1_47"/>
    <protectedRange sqref="D15:D16" name="Range1_1_30"/>
    <protectedRange sqref="E15:H16" name="Range1_3_15"/>
  </protectedRanges>
  <conditionalFormatting sqref="E2">
    <cfRule type="top10" dxfId="581" priority="61" rank="1"/>
  </conditionalFormatting>
  <conditionalFormatting sqref="E3">
    <cfRule type="top10" dxfId="580" priority="55" rank="1"/>
  </conditionalFormatting>
  <conditionalFormatting sqref="E4">
    <cfRule type="top10" dxfId="579" priority="42" rank="1"/>
  </conditionalFormatting>
  <conditionalFormatting sqref="E7">
    <cfRule type="top10" dxfId="578" priority="27" rank="1"/>
  </conditionalFormatting>
  <conditionalFormatting sqref="E8">
    <cfRule type="top10" dxfId="577" priority="15" rank="1"/>
  </conditionalFormatting>
  <conditionalFormatting sqref="E9">
    <cfRule type="top10" dxfId="576" priority="9" rank="1"/>
  </conditionalFormatting>
  <conditionalFormatting sqref="E5:G5">
    <cfRule type="top10" dxfId="575" priority="32" rank="1"/>
  </conditionalFormatting>
  <conditionalFormatting sqref="E6:G6">
    <cfRule type="top10" dxfId="574" priority="28" rank="1"/>
  </conditionalFormatting>
  <conditionalFormatting sqref="E4:J4">
    <cfRule type="cellIs" dxfId="573" priority="37" operator="greaterThanOrEqual">
      <formula>200</formula>
    </cfRule>
  </conditionalFormatting>
  <conditionalFormatting sqref="E7:J8">
    <cfRule type="cellIs" dxfId="572" priority="14" operator="greaterThanOrEqual">
      <formula>200</formula>
    </cfRule>
  </conditionalFormatting>
  <conditionalFormatting sqref="E9:J9">
    <cfRule type="cellIs" dxfId="571" priority="7" operator="greaterThanOrEqual">
      <formula>193</formula>
    </cfRule>
  </conditionalFormatting>
  <conditionalFormatting sqref="F2">
    <cfRule type="top10" dxfId="570" priority="60" rank="1"/>
  </conditionalFormatting>
  <conditionalFormatting sqref="F3">
    <cfRule type="top10" dxfId="569" priority="54" rank="1"/>
  </conditionalFormatting>
  <conditionalFormatting sqref="F4">
    <cfRule type="top10" dxfId="568" priority="36" rank="1"/>
  </conditionalFormatting>
  <conditionalFormatting sqref="F7">
    <cfRule type="top10" dxfId="567" priority="21" rank="1"/>
  </conditionalFormatting>
  <conditionalFormatting sqref="F8">
    <cfRule type="top10" dxfId="566" priority="16" rank="1"/>
  </conditionalFormatting>
  <conditionalFormatting sqref="F9">
    <cfRule type="top10" dxfId="565" priority="8" rank="1"/>
  </conditionalFormatting>
  <conditionalFormatting sqref="G2">
    <cfRule type="top10" dxfId="564" priority="59" rank="1"/>
  </conditionalFormatting>
  <conditionalFormatting sqref="G3">
    <cfRule type="top10" dxfId="563" priority="53" rank="1"/>
  </conditionalFormatting>
  <conditionalFormatting sqref="G4">
    <cfRule type="top10" dxfId="562" priority="41" rank="1"/>
  </conditionalFormatting>
  <conditionalFormatting sqref="G7">
    <cfRule type="top10" dxfId="561" priority="26" rank="1"/>
  </conditionalFormatting>
  <conditionalFormatting sqref="G8">
    <cfRule type="top10" dxfId="560" priority="17" rank="1"/>
  </conditionalFormatting>
  <conditionalFormatting sqref="G9">
    <cfRule type="top10" dxfId="559" priority="10" rank="1"/>
  </conditionalFormatting>
  <conditionalFormatting sqref="H2">
    <cfRule type="top10" dxfId="558" priority="58" rank="1"/>
  </conditionalFormatting>
  <conditionalFormatting sqref="H3">
    <cfRule type="top10" dxfId="557" priority="52" rank="1"/>
  </conditionalFormatting>
  <conditionalFormatting sqref="H4">
    <cfRule type="top10" dxfId="556" priority="40" rank="1"/>
  </conditionalFormatting>
  <conditionalFormatting sqref="H7">
    <cfRule type="top10" dxfId="555" priority="25" rank="1"/>
  </conditionalFormatting>
  <conditionalFormatting sqref="H8">
    <cfRule type="top10" dxfId="554" priority="18" rank="1"/>
  </conditionalFormatting>
  <conditionalFormatting sqref="H9">
    <cfRule type="top10" dxfId="553" priority="11" rank="1"/>
  </conditionalFormatting>
  <conditionalFormatting sqref="H5:J5">
    <cfRule type="top10" dxfId="552" priority="35" rank="1"/>
  </conditionalFormatting>
  <conditionalFormatting sqref="H6:J6">
    <cfRule type="top10" dxfId="551" priority="31" rank="1"/>
  </conditionalFormatting>
  <conditionalFormatting sqref="I2">
    <cfRule type="top10" dxfId="550" priority="56" rank="1"/>
  </conditionalFormatting>
  <conditionalFormatting sqref="I3">
    <cfRule type="top10" dxfId="549" priority="50" rank="1"/>
  </conditionalFormatting>
  <conditionalFormatting sqref="I4">
    <cfRule type="top10" dxfId="548" priority="39" rank="1"/>
  </conditionalFormatting>
  <conditionalFormatting sqref="I5">
    <cfRule type="top10" dxfId="547" priority="33" rank="1"/>
  </conditionalFormatting>
  <conditionalFormatting sqref="I6">
    <cfRule type="top10" dxfId="546" priority="29" rank="1"/>
  </conditionalFormatting>
  <conditionalFormatting sqref="I7">
    <cfRule type="top10" dxfId="545" priority="24" rank="1"/>
  </conditionalFormatting>
  <conditionalFormatting sqref="I8">
    <cfRule type="top10" dxfId="544" priority="19" rank="1"/>
  </conditionalFormatting>
  <conditionalFormatting sqref="I9">
    <cfRule type="top10" dxfId="543" priority="12" rank="1"/>
  </conditionalFormatting>
  <conditionalFormatting sqref="J2">
    <cfRule type="top10" dxfId="542" priority="57" rank="1"/>
  </conditionalFormatting>
  <conditionalFormatting sqref="J3">
    <cfRule type="top10" dxfId="541" priority="51" rank="1"/>
  </conditionalFormatting>
  <conditionalFormatting sqref="J4">
    <cfRule type="top10" dxfId="540" priority="38" rank="1"/>
  </conditionalFormatting>
  <conditionalFormatting sqref="J5">
    <cfRule type="top10" dxfId="539" priority="34" rank="1"/>
  </conditionalFormatting>
  <conditionalFormatting sqref="J6">
    <cfRule type="top10" dxfId="538" priority="30" rank="1"/>
  </conditionalFormatting>
  <conditionalFormatting sqref="J7">
    <cfRule type="top10" dxfId="537" priority="23" rank="1"/>
  </conditionalFormatting>
  <conditionalFormatting sqref="J8">
    <cfRule type="top10" dxfId="536" priority="20" rank="1"/>
  </conditionalFormatting>
  <conditionalFormatting sqref="J9">
    <cfRule type="top10" dxfId="535" priority="13" rank="1"/>
  </conditionalFormatting>
  <conditionalFormatting sqref="E15:E16">
    <cfRule type="top10" dxfId="534" priority="6" rank="1"/>
  </conditionalFormatting>
  <conditionalFormatting sqref="F15:F16">
    <cfRule type="top10" dxfId="533" priority="1" rank="1"/>
  </conditionalFormatting>
  <conditionalFormatting sqref="G15:G16">
    <cfRule type="top10" dxfId="532" priority="2" rank="1"/>
  </conditionalFormatting>
  <conditionalFormatting sqref="H15:H16">
    <cfRule type="top10" dxfId="531" priority="3" rank="1"/>
  </conditionalFormatting>
  <conditionalFormatting sqref="I15:I16">
    <cfRule type="top10" dxfId="530" priority="4" rank="1"/>
  </conditionalFormatting>
  <conditionalFormatting sqref="J15:J16">
    <cfRule type="top10" dxfId="529" priority="5" rank="1"/>
  </conditionalFormatting>
  <hyperlinks>
    <hyperlink ref="Q1" location="'National Indoor 2023'!A1" display="Back to Ranking" xr:uid="{881654A0-DC58-43B8-8FBA-8CF175C904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502D70-BA5E-4FA4-BC8D-A71CC1B59DE4}">
          <x14:formula1>
            <xm:f>'C:\Users\abra2\Desktop\ABRA Files and More\AUTO BENCH REST ASSOCIATION FILE\ABRA 2019\Georgia\[Georgia Results 01 19 20.xlsm]DATA SHEET'!#REF!</xm:f>
          </x14:formula1>
          <xm:sqref>B1 B14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9D9D-8084-4920-A4A1-9161750FE91E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78</v>
      </c>
      <c r="C2" s="17">
        <v>44982</v>
      </c>
      <c r="D2" s="18" t="s">
        <v>47</v>
      </c>
      <c r="E2" s="19">
        <v>178</v>
      </c>
      <c r="F2" s="19">
        <v>160</v>
      </c>
      <c r="G2" s="19">
        <v>173</v>
      </c>
      <c r="H2" s="19">
        <v>186</v>
      </c>
      <c r="I2" s="19">
        <v>189</v>
      </c>
      <c r="J2" s="19"/>
      <c r="K2" s="23">
        <v>5</v>
      </c>
      <c r="L2" s="23">
        <v>886</v>
      </c>
      <c r="M2" s="24">
        <v>177.2</v>
      </c>
      <c r="N2" s="25">
        <v>2</v>
      </c>
      <c r="O2" s="26">
        <f t="shared" ref="O2" si="0">SUM(M2+N2)</f>
        <v>179.2</v>
      </c>
    </row>
    <row r="5" spans="1:17" x14ac:dyDescent="0.25">
      <c r="K5" s="8">
        <f>SUM(K2:K4)</f>
        <v>5</v>
      </c>
      <c r="L5" s="8">
        <f>SUM(L2:L4)</f>
        <v>886</v>
      </c>
      <c r="M5" s="7">
        <f>SUM(L5/K5)</f>
        <v>177.2</v>
      </c>
      <c r="N5" s="8">
        <f>SUM(N2:N4)</f>
        <v>2</v>
      </c>
      <c r="O5" s="13">
        <f>SUM(M5+N5)</f>
        <v>179.2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27</v>
      </c>
      <c r="B9" s="16" t="s">
        <v>78</v>
      </c>
      <c r="C9" s="17">
        <v>45010</v>
      </c>
      <c r="D9" s="17" t="s">
        <v>47</v>
      </c>
      <c r="E9" s="19">
        <v>173</v>
      </c>
      <c r="F9" s="19">
        <v>181</v>
      </c>
      <c r="G9" s="19">
        <v>175</v>
      </c>
      <c r="H9" s="19">
        <v>180</v>
      </c>
      <c r="I9" s="19">
        <v>164</v>
      </c>
      <c r="J9" s="19"/>
      <c r="K9" s="23">
        <f>COUNT(E9:J9)</f>
        <v>5</v>
      </c>
      <c r="L9" s="23">
        <f>SUM(E9:J9)</f>
        <v>873</v>
      </c>
      <c r="M9" s="24">
        <f>AVERAGE(E9:J9)</f>
        <v>174.6</v>
      </c>
      <c r="N9" s="25">
        <v>13</v>
      </c>
      <c r="O9" s="26">
        <f>SUM(M9,N9)</f>
        <v>187.6</v>
      </c>
    </row>
    <row r="12" spans="1:17" x14ac:dyDescent="0.25">
      <c r="K12" s="8">
        <f>SUM(K9:K11)</f>
        <v>5</v>
      </c>
      <c r="L12" s="8">
        <f>SUM(L9:L11)</f>
        <v>873</v>
      </c>
      <c r="M12" s="7">
        <f>SUM(L12/K12)</f>
        <v>174.6</v>
      </c>
      <c r="N12" s="8">
        <f>SUM(N9:N11)</f>
        <v>13</v>
      </c>
      <c r="O12" s="13">
        <f>SUM(M12+N12)</f>
        <v>187.6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sqref="E2:J2 B2:C2" name="Range1_6_1"/>
    <protectedRange sqref="D2" name="Range1_1_4_1"/>
    <protectedRange algorithmName="SHA-512" hashValue="ON39YdpmFHfN9f47KpiRvqrKx0V9+erV1CNkpWzYhW/Qyc6aT8rEyCrvauWSYGZK2ia3o7vd3akF07acHAFpOA==" saltValue="yVW9XmDwTqEnmpSGai0KYg==" spinCount="100000" sqref="B9:C9 I9:J9" name="Range1_10"/>
    <protectedRange algorithmName="SHA-512" hashValue="ON39YdpmFHfN9f47KpiRvqrKx0V9+erV1CNkpWzYhW/Qyc6aT8rEyCrvauWSYGZK2ia3o7vd3akF07acHAFpOA==" saltValue="yVW9XmDwTqEnmpSGai0KYg==" spinCount="100000" sqref="E9:H9" name="Range1_3_1"/>
  </protectedRanges>
  <conditionalFormatting sqref="E2">
    <cfRule type="top10" dxfId="528" priority="18" rank="1"/>
  </conditionalFormatting>
  <conditionalFormatting sqref="E9">
    <cfRule type="top10" dxfId="527" priority="6" rank="1"/>
  </conditionalFormatting>
  <conditionalFormatting sqref="F2">
    <cfRule type="top10" dxfId="526" priority="17" rank="1"/>
  </conditionalFormatting>
  <conditionalFormatting sqref="F9">
    <cfRule type="top10" dxfId="525" priority="5" rank="1"/>
  </conditionalFormatting>
  <conditionalFormatting sqref="G2">
    <cfRule type="top10" dxfId="524" priority="16" rank="1"/>
  </conditionalFormatting>
  <conditionalFormatting sqref="G9">
    <cfRule type="top10" dxfId="523" priority="4" rank="1"/>
  </conditionalFormatting>
  <conditionalFormatting sqref="H2">
    <cfRule type="top10" dxfId="522" priority="15" rank="1"/>
  </conditionalFormatting>
  <conditionalFormatting sqref="H9">
    <cfRule type="top10" dxfId="521" priority="3" rank="1"/>
  </conditionalFormatting>
  <conditionalFormatting sqref="I2">
    <cfRule type="top10" dxfId="520" priority="14" rank="1"/>
  </conditionalFormatting>
  <conditionalFormatting sqref="I9">
    <cfRule type="top10" dxfId="519" priority="1" rank="1"/>
  </conditionalFormatting>
  <conditionalFormatting sqref="J2">
    <cfRule type="top10" dxfId="518" priority="13" rank="1"/>
  </conditionalFormatting>
  <conditionalFormatting sqref="J9">
    <cfRule type="top10" dxfId="517" priority="2" rank="1"/>
  </conditionalFormatting>
  <hyperlinks>
    <hyperlink ref="Q1" location="'National Indoor 2023'!A1" display="Back to Ranking" xr:uid="{26BBA568-F24F-48C8-B96C-A9F2D693F0C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B82634-9EEF-4F88-ABA2-31A1C3286498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654C-923C-4E70-9F4E-6E72895AE60D}">
  <dimension ref="A1:Q18"/>
  <sheetViews>
    <sheetView workbookViewId="0">
      <selection activeCell="D24" sqref="D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53</v>
      </c>
      <c r="C2" s="17">
        <v>44954</v>
      </c>
      <c r="D2" s="18" t="s">
        <v>47</v>
      </c>
      <c r="E2" s="19">
        <v>197</v>
      </c>
      <c r="F2" s="42">
        <v>200</v>
      </c>
      <c r="G2" s="19">
        <v>198</v>
      </c>
      <c r="H2" s="19">
        <v>198</v>
      </c>
      <c r="I2" s="19">
        <v>196</v>
      </c>
      <c r="J2" s="19">
        <v>195</v>
      </c>
      <c r="K2" s="23">
        <v>6</v>
      </c>
      <c r="L2" s="23">
        <v>1184</v>
      </c>
      <c r="M2" s="24">
        <v>197.33333333333334</v>
      </c>
      <c r="N2" s="25">
        <v>8</v>
      </c>
      <c r="O2" s="26">
        <v>205.33333333333334</v>
      </c>
    </row>
    <row r="3" spans="1:17" x14ac:dyDescent="0.25">
      <c r="A3" s="15" t="s">
        <v>24</v>
      </c>
      <c r="B3" s="16" t="s">
        <v>53</v>
      </c>
      <c r="C3" s="17">
        <v>44982</v>
      </c>
      <c r="D3" s="18" t="s">
        <v>47</v>
      </c>
      <c r="E3" s="19">
        <v>198</v>
      </c>
      <c r="F3" s="19">
        <v>199</v>
      </c>
      <c r="G3" s="19">
        <v>197</v>
      </c>
      <c r="H3" s="19">
        <v>198</v>
      </c>
      <c r="I3" s="19">
        <v>197</v>
      </c>
      <c r="J3" s="19"/>
      <c r="K3" s="23">
        <v>5</v>
      </c>
      <c r="L3" s="23">
        <v>989</v>
      </c>
      <c r="M3" s="24">
        <v>197.8</v>
      </c>
      <c r="N3" s="25">
        <v>2</v>
      </c>
      <c r="O3" s="26">
        <f t="shared" ref="O3" si="0">SUM(M3+N3)</f>
        <v>199.8</v>
      </c>
    </row>
    <row r="4" spans="1:17" x14ac:dyDescent="0.25">
      <c r="A4" s="15" t="s">
        <v>24</v>
      </c>
      <c r="B4" s="16" t="s">
        <v>87</v>
      </c>
      <c r="C4" s="17">
        <v>45044</v>
      </c>
      <c r="D4" s="18" t="s">
        <v>47</v>
      </c>
      <c r="E4" s="19">
        <v>198</v>
      </c>
      <c r="F4" s="19">
        <v>199</v>
      </c>
      <c r="G4" s="19">
        <v>198</v>
      </c>
      <c r="H4" s="19">
        <v>200</v>
      </c>
      <c r="I4" s="19"/>
      <c r="J4" s="19"/>
      <c r="K4" s="23">
        <v>4</v>
      </c>
      <c r="L4" s="23">
        <v>795</v>
      </c>
      <c r="M4" s="24">
        <v>198.75</v>
      </c>
      <c r="N4" s="25">
        <v>7</v>
      </c>
      <c r="O4" s="26">
        <v>205.75</v>
      </c>
    </row>
    <row r="5" spans="1:17" x14ac:dyDescent="0.25">
      <c r="M5" s="45"/>
      <c r="O5" s="45"/>
    </row>
    <row r="6" spans="1:17" x14ac:dyDescent="0.25">
      <c r="M6" s="45"/>
      <c r="O6" s="45"/>
    </row>
    <row r="7" spans="1:17" x14ac:dyDescent="0.25">
      <c r="K7" s="8">
        <f>SUM(K2:K6)</f>
        <v>15</v>
      </c>
      <c r="L7" s="8">
        <f>SUM(L2:L6)</f>
        <v>2968</v>
      </c>
      <c r="M7" s="13">
        <f>SUM(L7/K7)</f>
        <v>197.86666666666667</v>
      </c>
      <c r="N7" s="8">
        <f>SUM(N2:N6)</f>
        <v>17</v>
      </c>
      <c r="O7" s="13">
        <f>SUM(M7+N7)</f>
        <v>214.86666666666667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5" t="s">
        <v>26</v>
      </c>
      <c r="B14" s="16" t="s">
        <v>53</v>
      </c>
      <c r="C14" s="17">
        <v>44953</v>
      </c>
      <c r="D14" s="18" t="s">
        <v>50</v>
      </c>
      <c r="E14" s="19">
        <v>184</v>
      </c>
      <c r="F14" s="19">
        <v>191</v>
      </c>
      <c r="G14" s="19">
        <v>181</v>
      </c>
      <c r="H14" s="19"/>
      <c r="I14" s="19"/>
      <c r="J14" s="19"/>
      <c r="K14" s="23">
        <v>3</v>
      </c>
      <c r="L14" s="23">
        <v>556</v>
      </c>
      <c r="M14" s="24">
        <v>185.33333333333334</v>
      </c>
      <c r="N14" s="25">
        <v>4</v>
      </c>
      <c r="O14" s="26">
        <v>189.33333333333334</v>
      </c>
    </row>
    <row r="15" spans="1:17" x14ac:dyDescent="0.25">
      <c r="A15" s="15" t="s">
        <v>26</v>
      </c>
      <c r="B15" s="16" t="s">
        <v>53</v>
      </c>
      <c r="C15" s="17">
        <v>44982</v>
      </c>
      <c r="D15" s="18" t="s">
        <v>47</v>
      </c>
      <c r="E15" s="19">
        <v>196</v>
      </c>
      <c r="F15" s="19">
        <v>198</v>
      </c>
      <c r="G15" s="19">
        <v>192</v>
      </c>
      <c r="H15" s="19">
        <v>198</v>
      </c>
      <c r="I15" s="19">
        <v>195</v>
      </c>
      <c r="J15" s="19"/>
      <c r="K15" s="23">
        <v>5</v>
      </c>
      <c r="L15" s="23">
        <v>979</v>
      </c>
      <c r="M15" s="24">
        <v>195.8</v>
      </c>
      <c r="N15" s="25">
        <v>13</v>
      </c>
      <c r="O15" s="26">
        <f>SUM(M15+N15)</f>
        <v>208.8</v>
      </c>
    </row>
    <row r="16" spans="1:17" x14ac:dyDescent="0.25">
      <c r="M16" s="45"/>
      <c r="O16" s="45"/>
    </row>
    <row r="17" spans="11:15" x14ac:dyDescent="0.25">
      <c r="M17" s="45"/>
      <c r="O17" s="45"/>
    </row>
    <row r="18" spans="11:15" x14ac:dyDescent="0.25">
      <c r="K18" s="8">
        <f>SUM(K14:K17)</f>
        <v>8</v>
      </c>
      <c r="L18" s="8">
        <f>SUM(L14:L17)</f>
        <v>1535</v>
      </c>
      <c r="M18" s="13">
        <f>SUM(L18/K18)</f>
        <v>191.875</v>
      </c>
      <c r="N18" s="8">
        <f>SUM(N14:N17)</f>
        <v>17</v>
      </c>
      <c r="O18" s="13">
        <f>SUM(M18+N18)</f>
        <v>208.875</v>
      </c>
    </row>
  </sheetData>
  <protectedRanges>
    <protectedRange sqref="I2:J2 B2:C2" name="Range1"/>
    <protectedRange sqref="D2" name="Range1_1"/>
    <protectedRange sqref="E2:H2" name="Range1_3"/>
    <protectedRange algorithmName="SHA-512" hashValue="ON39YdpmFHfN9f47KpiRvqrKx0V9+erV1CNkpWzYhW/Qyc6aT8rEyCrvauWSYGZK2ia3o7vd3akF07acHAFpOA==" saltValue="yVW9XmDwTqEnmpSGai0KYg==" spinCount="100000" sqref="B14:C14 E14:J14" name="Range1_6_1_1"/>
    <protectedRange algorithmName="SHA-512" hashValue="ON39YdpmFHfN9f47KpiRvqrKx0V9+erV1CNkpWzYhW/Qyc6aT8rEyCrvauWSYGZK2ia3o7vd3akF07acHAFpOA==" saltValue="yVW9XmDwTqEnmpSGai0KYg==" spinCount="100000" sqref="D14" name="Range1_1_4_1_1"/>
    <protectedRange sqref="I3:J3 B3:C3" name="Range1_5"/>
    <protectedRange sqref="D3" name="Range1_1_3"/>
    <protectedRange sqref="E3:H3" name="Range1_3_1"/>
    <protectedRange sqref="E15:J15 B15:C15" name="Range1_6"/>
    <protectedRange sqref="D15" name="Range1_1_4"/>
    <protectedRange algorithmName="SHA-512" hashValue="ON39YdpmFHfN9f47KpiRvqrKx0V9+erV1CNkpWzYhW/Qyc6aT8rEyCrvauWSYGZK2ia3o7vd3akF07acHAFpOA==" saltValue="yVW9XmDwTqEnmpSGai0KYg==" spinCount="100000" sqref="I4:J4 B4:C4" name="Range1_4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E4:H4" name="Range1_3_6"/>
  </protectedRanges>
  <conditionalFormatting sqref="E2">
    <cfRule type="top10" dxfId="516" priority="35" rank="1"/>
  </conditionalFormatting>
  <conditionalFormatting sqref="E3">
    <cfRule type="top10" dxfId="515" priority="16" rank="1"/>
  </conditionalFormatting>
  <conditionalFormatting sqref="E14">
    <cfRule type="top10" dxfId="514" priority="22" rank="1"/>
  </conditionalFormatting>
  <conditionalFormatting sqref="E15">
    <cfRule type="top10" dxfId="513" priority="10" rank="1"/>
  </conditionalFormatting>
  <conditionalFormatting sqref="E4:G4">
    <cfRule type="top10" dxfId="512" priority="1" rank="1"/>
  </conditionalFormatting>
  <conditionalFormatting sqref="E14:J14">
    <cfRule type="cellIs" dxfId="511" priority="18" operator="greaterThanOrEqual">
      <formula>200</formula>
    </cfRule>
  </conditionalFormatting>
  <conditionalFormatting sqref="F2">
    <cfRule type="top10" dxfId="510" priority="30" rank="1"/>
  </conditionalFormatting>
  <conditionalFormatting sqref="F3">
    <cfRule type="top10" dxfId="509" priority="11" rank="1"/>
  </conditionalFormatting>
  <conditionalFormatting sqref="F14">
    <cfRule type="top10" dxfId="508" priority="17" rank="1"/>
  </conditionalFormatting>
  <conditionalFormatting sqref="F15">
    <cfRule type="top10" dxfId="507" priority="9" rank="1"/>
  </conditionalFormatting>
  <conditionalFormatting sqref="G2">
    <cfRule type="top10" dxfId="506" priority="31" rank="1"/>
  </conditionalFormatting>
  <conditionalFormatting sqref="G3">
    <cfRule type="top10" dxfId="505" priority="12" rank="1"/>
  </conditionalFormatting>
  <conditionalFormatting sqref="G14">
    <cfRule type="top10" dxfId="504" priority="21" rank="1"/>
  </conditionalFormatting>
  <conditionalFormatting sqref="G15">
    <cfRule type="top10" dxfId="503" priority="8" rank="1"/>
  </conditionalFormatting>
  <conditionalFormatting sqref="H2">
    <cfRule type="top10" dxfId="502" priority="32" rank="1"/>
  </conditionalFormatting>
  <conditionalFormatting sqref="H3">
    <cfRule type="top10" dxfId="501" priority="13" rank="1"/>
  </conditionalFormatting>
  <conditionalFormatting sqref="H14">
    <cfRule type="top10" dxfId="500" priority="20" rank="1"/>
  </conditionalFormatting>
  <conditionalFormatting sqref="H15">
    <cfRule type="top10" dxfId="499" priority="7" rank="1"/>
  </conditionalFormatting>
  <conditionalFormatting sqref="H4:J4">
    <cfRule type="top10" dxfId="498" priority="4" rank="1"/>
  </conditionalFormatting>
  <conditionalFormatting sqref="I2">
    <cfRule type="top10" dxfId="497" priority="33" rank="1"/>
  </conditionalFormatting>
  <conditionalFormatting sqref="I3">
    <cfRule type="top10" dxfId="496" priority="14" rank="1"/>
  </conditionalFormatting>
  <conditionalFormatting sqref="I4">
    <cfRule type="top10" dxfId="495" priority="2" rank="1"/>
  </conditionalFormatting>
  <conditionalFormatting sqref="I14">
    <cfRule type="top10" dxfId="494" priority="19" rank="1"/>
  </conditionalFormatting>
  <conditionalFormatting sqref="I15">
    <cfRule type="top10" dxfId="493" priority="6" rank="1"/>
  </conditionalFormatting>
  <conditionalFormatting sqref="J2">
    <cfRule type="top10" dxfId="492" priority="34" rank="1"/>
  </conditionalFormatting>
  <conditionalFormatting sqref="J3">
    <cfRule type="top10" dxfId="491" priority="15" rank="1"/>
  </conditionalFormatting>
  <conditionalFormatting sqref="J4">
    <cfRule type="top10" dxfId="490" priority="3" rank="1"/>
  </conditionalFormatting>
  <conditionalFormatting sqref="J14">
    <cfRule type="top10" dxfId="489" priority="23" rank="1"/>
  </conditionalFormatting>
  <conditionalFormatting sqref="J15">
    <cfRule type="top10" dxfId="488" priority="5" rank="1"/>
  </conditionalFormatting>
  <hyperlinks>
    <hyperlink ref="Q1" location="'National Indoor 2023'!A1" display="Back to Ranking" xr:uid="{EC6A1CEE-BB70-419A-9B22-5D032A12F574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68CC-F8AC-4CB0-9B27-F4C7343DAD15}">
  <dimension ref="A1:Q5"/>
  <sheetViews>
    <sheetView workbookViewId="0">
      <selection activeCell="A2" sqref="A2:O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69</v>
      </c>
      <c r="C2" s="17">
        <v>44964</v>
      </c>
      <c r="D2" s="18" t="s">
        <v>31</v>
      </c>
      <c r="E2" s="19">
        <v>196</v>
      </c>
      <c r="F2" s="19">
        <v>200</v>
      </c>
      <c r="G2" s="19">
        <v>198.01</v>
      </c>
      <c r="H2" s="19"/>
      <c r="I2" s="19"/>
      <c r="J2" s="19"/>
      <c r="K2" s="23">
        <v>3</v>
      </c>
      <c r="L2" s="23">
        <v>594.01</v>
      </c>
      <c r="M2" s="24">
        <v>198.00333333333333</v>
      </c>
      <c r="N2" s="25">
        <v>5</v>
      </c>
      <c r="O2" s="26">
        <v>203.00333333333333</v>
      </c>
    </row>
    <row r="5" spans="1:17" x14ac:dyDescent="0.25">
      <c r="K5" s="8">
        <f>SUM(K2:K4)</f>
        <v>3</v>
      </c>
      <c r="L5" s="8">
        <f>SUM(L2:L4)</f>
        <v>594.01</v>
      </c>
      <c r="M5" s="7">
        <f>SUM(L5/K5)</f>
        <v>198.00333333333333</v>
      </c>
      <c r="N5" s="8">
        <f>SUM(N2:N4)</f>
        <v>5</v>
      </c>
      <c r="O5" s="13">
        <f>SUM(M5+N5)</f>
        <v>203.00333333333333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E2:H2" name="Range1_3_2"/>
  </protectedRanges>
  <conditionalFormatting sqref="E2:G2">
    <cfRule type="top10" dxfId="487" priority="1" rank="1"/>
  </conditionalFormatting>
  <conditionalFormatting sqref="H2:J2">
    <cfRule type="top10" dxfId="486" priority="4" rank="1"/>
  </conditionalFormatting>
  <conditionalFormatting sqref="I2">
    <cfRule type="top10" dxfId="485" priority="2" rank="1"/>
  </conditionalFormatting>
  <conditionalFormatting sqref="J2">
    <cfRule type="top10" dxfId="484" priority="3" rank="1"/>
  </conditionalFormatting>
  <hyperlinks>
    <hyperlink ref="Q1" location="'National Indoor 2023'!A1" display="Back to Ranking" xr:uid="{6829CE03-44B4-4F9B-B922-ACE938D53AB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3D7270-0D6C-49F0-AA12-03E16C91F42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A70C-E2F3-4688-BE61-94BDF0648BA3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54</v>
      </c>
      <c r="C2" s="17">
        <v>44954</v>
      </c>
      <c r="D2" s="18" t="s">
        <v>47</v>
      </c>
      <c r="E2" s="19">
        <v>147</v>
      </c>
      <c r="F2" s="19">
        <v>152</v>
      </c>
      <c r="G2" s="19">
        <v>164</v>
      </c>
      <c r="H2" s="19">
        <v>132</v>
      </c>
      <c r="I2" s="19">
        <v>121</v>
      </c>
      <c r="J2" s="19">
        <v>133</v>
      </c>
      <c r="K2" s="23">
        <v>6</v>
      </c>
      <c r="L2" s="23">
        <v>849</v>
      </c>
      <c r="M2" s="24">
        <v>141.5</v>
      </c>
      <c r="N2" s="25">
        <v>4</v>
      </c>
      <c r="O2" s="26">
        <v>145.5</v>
      </c>
    </row>
    <row r="3" spans="1:17" x14ac:dyDescent="0.25">
      <c r="A3" s="15" t="s">
        <v>26</v>
      </c>
      <c r="B3" s="16" t="s">
        <v>54</v>
      </c>
      <c r="C3" s="17">
        <v>44982</v>
      </c>
      <c r="D3" s="18" t="s">
        <v>47</v>
      </c>
      <c r="E3" s="46">
        <v>152</v>
      </c>
      <c r="F3" s="46">
        <v>176</v>
      </c>
      <c r="G3" s="46">
        <v>172</v>
      </c>
      <c r="H3" s="46">
        <v>170</v>
      </c>
      <c r="I3" s="46">
        <v>170</v>
      </c>
      <c r="J3" s="46"/>
      <c r="K3" s="23">
        <v>5</v>
      </c>
      <c r="L3" s="23">
        <v>840</v>
      </c>
      <c r="M3" s="24">
        <v>168</v>
      </c>
      <c r="N3" s="25">
        <v>2</v>
      </c>
      <c r="O3" s="26">
        <f t="shared" ref="O3" si="0">SUM(M3+N3)</f>
        <v>170</v>
      </c>
    </row>
    <row r="5" spans="1:17" x14ac:dyDescent="0.25">
      <c r="K5" s="8">
        <f>SUM(K2:K4)</f>
        <v>11</v>
      </c>
      <c r="L5" s="8">
        <f>SUM(L2:L4)</f>
        <v>1689</v>
      </c>
      <c r="M5" s="7">
        <f>SUM(L5/K5)</f>
        <v>153.54545454545453</v>
      </c>
      <c r="N5" s="8">
        <f>SUM(N2:N4)</f>
        <v>6</v>
      </c>
      <c r="O5" s="13">
        <f>SUM(M5+N5)</f>
        <v>159.54545454545453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2_2"/>
    <protectedRange sqref="D2" name="Range1_1_1_2"/>
    <protectedRange sqref="E3:J3 B3:C3" name="Range1_6"/>
    <protectedRange sqref="D3" name="Range1_1_4"/>
  </protectedRanges>
  <conditionalFormatting sqref="E2">
    <cfRule type="top10" dxfId="483" priority="12" rank="1"/>
  </conditionalFormatting>
  <conditionalFormatting sqref="E3">
    <cfRule type="top10" dxfId="482" priority="6" rank="1"/>
  </conditionalFormatting>
  <conditionalFormatting sqref="F2">
    <cfRule type="top10" dxfId="481" priority="11" rank="1"/>
  </conditionalFormatting>
  <conditionalFormatting sqref="F3">
    <cfRule type="top10" dxfId="480" priority="5" rank="1"/>
  </conditionalFormatting>
  <conditionalFormatting sqref="G2">
    <cfRule type="top10" dxfId="479" priority="10" rank="1"/>
  </conditionalFormatting>
  <conditionalFormatting sqref="G3">
    <cfRule type="top10" dxfId="478" priority="4" rank="1"/>
  </conditionalFormatting>
  <conditionalFormatting sqref="H2">
    <cfRule type="top10" dxfId="477" priority="9" rank="1"/>
  </conditionalFormatting>
  <conditionalFormatting sqref="H3">
    <cfRule type="top10" dxfId="476" priority="3" rank="1"/>
  </conditionalFormatting>
  <conditionalFormatting sqref="I2">
    <cfRule type="top10" dxfId="475" priority="8" rank="1"/>
  </conditionalFormatting>
  <conditionalFormatting sqref="I3">
    <cfRule type="top10" dxfId="474" priority="2" rank="1"/>
  </conditionalFormatting>
  <conditionalFormatting sqref="J2">
    <cfRule type="top10" dxfId="473" priority="7" rank="1"/>
  </conditionalFormatting>
  <conditionalFormatting sqref="J3">
    <cfRule type="top10" dxfId="472" priority="1" rank="1"/>
  </conditionalFormatting>
  <hyperlinks>
    <hyperlink ref="Q1" location="'National Indoor 2023'!A1" display="Back to Ranking" xr:uid="{7FB4DE4D-DCC5-431E-B0D9-1751744BB2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E557F2-96BF-473E-B9C5-B7F79A0AE5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B60F-CFC1-4A20-9A90-FCDFD91B2D90}">
  <dimension ref="A1:Q5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66</v>
      </c>
      <c r="C2" s="17">
        <v>44954</v>
      </c>
      <c r="D2" s="18" t="s">
        <v>65</v>
      </c>
      <c r="E2" s="19">
        <v>200</v>
      </c>
      <c r="F2" s="19">
        <v>198</v>
      </c>
      <c r="G2" s="19">
        <v>199</v>
      </c>
      <c r="H2" s="19">
        <v>194</v>
      </c>
      <c r="I2" s="19">
        <v>199</v>
      </c>
      <c r="J2" s="19"/>
      <c r="K2" s="23">
        <v>5</v>
      </c>
      <c r="L2" s="23">
        <v>990</v>
      </c>
      <c r="M2" s="24">
        <v>198</v>
      </c>
      <c r="N2" s="25">
        <v>5</v>
      </c>
      <c r="O2" s="26">
        <v>203</v>
      </c>
    </row>
    <row r="3" spans="1:17" x14ac:dyDescent="0.25">
      <c r="A3" s="69" t="s">
        <v>24</v>
      </c>
      <c r="B3" s="68" t="s">
        <v>66</v>
      </c>
      <c r="C3" s="67">
        <v>45045</v>
      </c>
      <c r="D3" s="66" t="s">
        <v>31</v>
      </c>
      <c r="E3" s="65">
        <v>197</v>
      </c>
      <c r="F3" s="65">
        <v>198</v>
      </c>
      <c r="G3" s="65">
        <v>198</v>
      </c>
      <c r="H3" s="65">
        <v>198</v>
      </c>
      <c r="I3" s="65">
        <v>199</v>
      </c>
      <c r="J3" s="65">
        <v>196.001</v>
      </c>
      <c r="K3" s="64">
        <v>6</v>
      </c>
      <c r="L3" s="64">
        <v>1186.001</v>
      </c>
      <c r="M3" s="63">
        <v>197.66683333333333</v>
      </c>
      <c r="N3" s="62">
        <v>4</v>
      </c>
      <c r="O3" s="61">
        <v>201.66683333333333</v>
      </c>
    </row>
    <row r="5" spans="1:17" x14ac:dyDescent="0.25">
      <c r="K5" s="8">
        <f>SUM(K2:K4)</f>
        <v>11</v>
      </c>
      <c r="L5" s="8">
        <f>SUM(L2:L4)</f>
        <v>2176.0010000000002</v>
      </c>
      <c r="M5" s="7">
        <f>SUM(L5/K5)</f>
        <v>197.81827272727276</v>
      </c>
      <c r="N5" s="8">
        <f>SUM(N2:N4)</f>
        <v>9</v>
      </c>
      <c r="O5" s="13">
        <f>SUM(M5+N5)</f>
        <v>206.81827272727276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2"/>
    <protectedRange algorithmName="SHA-512" hashValue="ON39YdpmFHfN9f47KpiRvqrKx0V9+erV1CNkpWzYhW/Qyc6aT8rEyCrvauWSYGZK2ia3o7vd3akF07acHAFpOA==" saltValue="yVW9XmDwTqEnmpSGai0KYg==" spinCount="100000" sqref="D2" name="Range1_1_1_1_1"/>
    <protectedRange algorithmName="SHA-512" hashValue="ON39YdpmFHfN9f47KpiRvqrKx0V9+erV1CNkpWzYhW/Qyc6aT8rEyCrvauWSYGZK2ia3o7vd3akF07acHAFpOA==" saltValue="yVW9XmDwTqEnmpSGai0KYg==" spinCount="100000" sqref="E2:J2" name="Range1_3_1_1_1"/>
    <protectedRange algorithmName="SHA-512" hashValue="ON39YdpmFHfN9f47KpiRvqrKx0V9+erV1CNkpWzYhW/Qyc6aT8rEyCrvauWSYGZK2ia3o7vd3akF07acHAFpOA==" saltValue="yVW9XmDwTqEnmpSGai0KYg==" spinCount="100000" sqref="B3:C3 I3:J3" name="Range1_4"/>
    <protectedRange algorithmName="SHA-512" hashValue="ON39YdpmFHfN9f47KpiRvqrKx0V9+erV1CNkpWzYhW/Qyc6aT8rEyCrvauWSYGZK2ia3o7vd3akF07acHAFpOA==" saltValue="yVW9XmDwTqEnmpSGai0KYg==" spinCount="100000" sqref="D3" name="Range1_1_13"/>
    <protectedRange algorithmName="SHA-512" hashValue="ON39YdpmFHfN9f47KpiRvqrKx0V9+erV1CNkpWzYhW/Qyc6aT8rEyCrvauWSYGZK2ia3o7vd3akF07acHAFpOA==" saltValue="yVW9XmDwTqEnmpSGai0KYg==" spinCount="100000" sqref="E3:H3" name="Range1_3_6"/>
  </protectedRanges>
  <conditionalFormatting sqref="E2">
    <cfRule type="top10" dxfId="471" priority="11" rank="1"/>
  </conditionalFormatting>
  <conditionalFormatting sqref="E3:G3">
    <cfRule type="top10" dxfId="470" priority="1" rank="1"/>
  </conditionalFormatting>
  <conditionalFormatting sqref="E2:J2">
    <cfRule type="cellIs" dxfId="469" priority="6" operator="greaterThanOrEqual">
      <formula>200</formula>
    </cfRule>
  </conditionalFormatting>
  <conditionalFormatting sqref="F2">
    <cfRule type="top10" dxfId="468" priority="5" rank="1"/>
  </conditionalFormatting>
  <conditionalFormatting sqref="G2">
    <cfRule type="top10" dxfId="467" priority="10" rank="1"/>
  </conditionalFormatting>
  <conditionalFormatting sqref="H2">
    <cfRule type="top10" dxfId="466" priority="9" rank="1"/>
  </conditionalFormatting>
  <conditionalFormatting sqref="H3:J3">
    <cfRule type="top10" dxfId="465" priority="2" rank="1"/>
  </conditionalFormatting>
  <conditionalFormatting sqref="I2">
    <cfRule type="top10" dxfId="464" priority="8" rank="1"/>
  </conditionalFormatting>
  <conditionalFormatting sqref="I3">
    <cfRule type="top10" dxfId="463" priority="3" rank="1"/>
  </conditionalFormatting>
  <conditionalFormatting sqref="J2">
    <cfRule type="top10" dxfId="462" priority="7" rank="1"/>
  </conditionalFormatting>
  <conditionalFormatting sqref="J3">
    <cfRule type="top10" dxfId="461" priority="4" rank="1"/>
  </conditionalFormatting>
  <hyperlinks>
    <hyperlink ref="Q1" location="'National Indoor 2023'!A1" display="Back to Ranking" xr:uid="{E26F35E5-6C16-4981-BF1C-14067D8770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270BBA-F1A6-4654-B3AC-9DAE7CEE51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67EF-3B1A-487E-8437-D8EEBE87ADCE}">
  <dimension ref="A1:Q4"/>
  <sheetViews>
    <sheetView workbookViewId="0">
      <selection activeCell="L37" sqref="L3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55</v>
      </c>
      <c r="C2" s="17">
        <v>44954</v>
      </c>
      <c r="D2" s="18" t="s">
        <v>47</v>
      </c>
      <c r="E2" s="19">
        <v>197</v>
      </c>
      <c r="F2" s="19">
        <v>198</v>
      </c>
      <c r="G2" s="19">
        <v>197</v>
      </c>
      <c r="H2" s="19">
        <v>198</v>
      </c>
      <c r="I2" s="19">
        <v>197</v>
      </c>
      <c r="J2" s="19">
        <v>197</v>
      </c>
      <c r="K2" s="23">
        <v>6</v>
      </c>
      <c r="L2" s="23">
        <v>1184</v>
      </c>
      <c r="M2" s="24">
        <v>197.33333333333334</v>
      </c>
      <c r="N2" s="25">
        <v>4</v>
      </c>
      <c r="O2" s="26">
        <v>201.33333333333334</v>
      </c>
    </row>
    <row r="4" spans="1:17" x14ac:dyDescent="0.25">
      <c r="K4" s="8">
        <f>SUM(K2:K3)</f>
        <v>6</v>
      </c>
      <c r="L4" s="8">
        <f>SUM(L2:L3)</f>
        <v>1184</v>
      </c>
      <c r="M4" s="7">
        <f>SUM(L4/K4)</f>
        <v>197.33333333333334</v>
      </c>
      <c r="N4" s="8">
        <f>SUM(N2:N3)</f>
        <v>4</v>
      </c>
      <c r="O4" s="13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"/>
    <protectedRange sqref="D2" name="Range1_1"/>
    <protectedRange sqref="E2:H2" name="Range1_3"/>
  </protectedRanges>
  <conditionalFormatting sqref="E2">
    <cfRule type="top10" dxfId="460" priority="6" rank="1"/>
  </conditionalFormatting>
  <conditionalFormatting sqref="F2">
    <cfRule type="top10" dxfId="459" priority="1" rank="1"/>
  </conditionalFormatting>
  <conditionalFormatting sqref="G2">
    <cfRule type="top10" dxfId="458" priority="2" rank="1"/>
  </conditionalFormatting>
  <conditionalFormatting sqref="H2">
    <cfRule type="top10" dxfId="457" priority="3" rank="1"/>
  </conditionalFormatting>
  <conditionalFormatting sqref="I2">
    <cfRule type="top10" dxfId="456" priority="4" rank="1"/>
  </conditionalFormatting>
  <conditionalFormatting sqref="J2">
    <cfRule type="top10" dxfId="455" priority="5" rank="1"/>
  </conditionalFormatting>
  <hyperlinks>
    <hyperlink ref="Q1" location="'National Indoor 2023'!A1" display="Back to Ranking" xr:uid="{24BC7770-7903-437C-9B93-41DFD3D20C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0EA7D0-817F-420A-B6A8-51AF448324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CD3D-139C-4C34-9ED1-3B1C78473060}">
  <dimension ref="A1:Q5"/>
  <sheetViews>
    <sheetView workbookViewId="0">
      <selection activeCell="B2" sqref="B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81</v>
      </c>
      <c r="C2" s="17">
        <v>44982</v>
      </c>
      <c r="D2" s="18" t="s">
        <v>47</v>
      </c>
      <c r="E2" s="19">
        <v>173</v>
      </c>
      <c r="F2" s="19">
        <v>164</v>
      </c>
      <c r="G2" s="19">
        <v>162</v>
      </c>
      <c r="H2" s="19">
        <v>168</v>
      </c>
      <c r="I2" s="19">
        <v>161</v>
      </c>
      <c r="J2" s="19"/>
      <c r="K2" s="23">
        <v>5</v>
      </c>
      <c r="L2" s="23">
        <v>828</v>
      </c>
      <c r="M2" s="24">
        <v>165.6</v>
      </c>
      <c r="N2" s="25">
        <v>2</v>
      </c>
      <c r="O2" s="26">
        <f t="shared" ref="O2" si="0">SUM(M2+N2)</f>
        <v>167.6</v>
      </c>
    </row>
    <row r="5" spans="1:17" x14ac:dyDescent="0.25">
      <c r="K5" s="8">
        <f>SUM(K2:K4)</f>
        <v>5</v>
      </c>
      <c r="L5" s="8">
        <f>SUM(L2:L4)</f>
        <v>828</v>
      </c>
      <c r="M5" s="7">
        <f>SUM(L5/K5)</f>
        <v>165.6</v>
      </c>
      <c r="N5" s="8">
        <f>SUM(N2:N4)</f>
        <v>2</v>
      </c>
      <c r="O5" s="13">
        <f>SUM(M5+N5)</f>
        <v>167.6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6_2"/>
    <protectedRange sqref="D2" name="Range1_1_4_2"/>
  </protectedRanges>
  <conditionalFormatting sqref="E2">
    <cfRule type="top10" dxfId="454" priority="6" rank="1"/>
  </conditionalFormatting>
  <conditionalFormatting sqref="F2">
    <cfRule type="top10" dxfId="453" priority="5" rank="1"/>
  </conditionalFormatting>
  <conditionalFormatting sqref="G2">
    <cfRule type="top10" dxfId="452" priority="4" rank="1"/>
  </conditionalFormatting>
  <conditionalFormatting sqref="H2">
    <cfRule type="top10" dxfId="451" priority="3" rank="1"/>
  </conditionalFormatting>
  <conditionalFormatting sqref="I2">
    <cfRule type="top10" dxfId="450" priority="2" rank="1"/>
  </conditionalFormatting>
  <conditionalFormatting sqref="J2">
    <cfRule type="top10" dxfId="449" priority="1" rank="1"/>
  </conditionalFormatting>
  <hyperlinks>
    <hyperlink ref="Q1" location="'National Indoor 2023'!A1" display="Back to Ranking" xr:uid="{47B30A82-BFBC-4166-850D-058A98F8B8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D561A5-8D5C-4DFF-BAB1-6765666E89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B77D-2D66-40CD-93B0-51D05542FECB}">
  <dimension ref="A1:Q20"/>
  <sheetViews>
    <sheetView workbookViewId="0">
      <selection activeCell="A17" sqref="A17:O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56</v>
      </c>
      <c r="C2" s="17">
        <v>44953</v>
      </c>
      <c r="D2" s="18" t="s">
        <v>50</v>
      </c>
      <c r="E2" s="19">
        <v>194</v>
      </c>
      <c r="F2" s="19">
        <v>199</v>
      </c>
      <c r="G2" s="19">
        <v>196</v>
      </c>
      <c r="H2" s="19"/>
      <c r="I2" s="19"/>
      <c r="J2" s="19"/>
      <c r="K2" s="23">
        <v>3</v>
      </c>
      <c r="L2" s="23">
        <v>589</v>
      </c>
      <c r="M2" s="24">
        <v>196.33333333333334</v>
      </c>
      <c r="N2" s="25">
        <v>4</v>
      </c>
      <c r="O2" s="26">
        <v>200.33333333333334</v>
      </c>
    </row>
    <row r="3" spans="1:17" x14ac:dyDescent="0.25">
      <c r="A3" s="15" t="s">
        <v>24</v>
      </c>
      <c r="B3" s="16" t="s">
        <v>56</v>
      </c>
      <c r="C3" s="17">
        <v>44982</v>
      </c>
      <c r="D3" s="18" t="s">
        <v>47</v>
      </c>
      <c r="E3" s="19">
        <v>198</v>
      </c>
      <c r="F3" s="19">
        <v>198</v>
      </c>
      <c r="G3" s="19">
        <v>199</v>
      </c>
      <c r="H3" s="19">
        <v>198</v>
      </c>
      <c r="I3" s="19">
        <v>200</v>
      </c>
      <c r="J3" s="19"/>
      <c r="K3" s="23">
        <v>5</v>
      </c>
      <c r="L3" s="23">
        <v>993</v>
      </c>
      <c r="M3" s="24">
        <v>198.6</v>
      </c>
      <c r="N3" s="25">
        <v>4</v>
      </c>
      <c r="O3" s="26">
        <f t="shared" ref="O3" si="0">SUM(M3+N3)</f>
        <v>202.6</v>
      </c>
    </row>
    <row r="4" spans="1:17" x14ac:dyDescent="0.25">
      <c r="A4" s="15" t="s">
        <v>24</v>
      </c>
      <c r="B4" s="16" t="s">
        <v>88</v>
      </c>
      <c r="C4" s="17">
        <v>45010</v>
      </c>
      <c r="D4" s="17" t="s">
        <v>47</v>
      </c>
      <c r="E4" s="19">
        <v>194</v>
      </c>
      <c r="F4" s="19">
        <v>194</v>
      </c>
      <c r="G4" s="19">
        <v>196</v>
      </c>
      <c r="H4" s="19">
        <v>196</v>
      </c>
      <c r="I4" s="19">
        <v>197</v>
      </c>
      <c r="J4" s="19"/>
      <c r="K4" s="23">
        <f>COUNT(E4:J4)</f>
        <v>5</v>
      </c>
      <c r="L4" s="23">
        <f>SUM(E4:J4)</f>
        <v>977</v>
      </c>
      <c r="M4" s="24">
        <f>AVERAGE(E4:J4)</f>
        <v>195.4</v>
      </c>
      <c r="N4" s="25">
        <v>2</v>
      </c>
      <c r="O4" s="26">
        <f>SUM(M4,N4)</f>
        <v>197.4</v>
      </c>
    </row>
    <row r="5" spans="1:17" x14ac:dyDescent="0.25">
      <c r="A5" s="15" t="s">
        <v>24</v>
      </c>
      <c r="B5" s="16" t="s">
        <v>88</v>
      </c>
      <c r="C5" s="17">
        <v>45044</v>
      </c>
      <c r="D5" s="18" t="s">
        <v>47</v>
      </c>
      <c r="E5" s="19">
        <v>198</v>
      </c>
      <c r="F5" s="19">
        <v>195</v>
      </c>
      <c r="G5" s="19">
        <v>197</v>
      </c>
      <c r="H5" s="19">
        <v>196</v>
      </c>
      <c r="I5" s="19"/>
      <c r="J5" s="19"/>
      <c r="K5" s="23">
        <v>4</v>
      </c>
      <c r="L5" s="23">
        <v>786</v>
      </c>
      <c r="M5" s="24">
        <v>196.5</v>
      </c>
      <c r="N5" s="25">
        <v>2</v>
      </c>
      <c r="O5" s="26">
        <v>198.5</v>
      </c>
    </row>
    <row r="6" spans="1:17" x14ac:dyDescent="0.25">
      <c r="M6" s="45"/>
      <c r="O6" s="45"/>
    </row>
    <row r="7" spans="1:17" x14ac:dyDescent="0.25">
      <c r="M7" s="45"/>
      <c r="O7" s="45"/>
    </row>
    <row r="8" spans="1:17" x14ac:dyDescent="0.25">
      <c r="K8" s="8">
        <f>SUM(K2:K7)</f>
        <v>17</v>
      </c>
      <c r="L8" s="8">
        <f>SUM(L2:L7)</f>
        <v>3345</v>
      </c>
      <c r="M8" s="13">
        <f>SUM(L8/K8)</f>
        <v>196.76470588235293</v>
      </c>
      <c r="N8" s="8">
        <f>SUM(N2:N7)</f>
        <v>12</v>
      </c>
      <c r="O8" s="13">
        <f>SUM(M8+N8)</f>
        <v>208.76470588235293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5" t="s">
        <v>20</v>
      </c>
      <c r="B15" s="16" t="s">
        <v>56</v>
      </c>
      <c r="C15" s="17">
        <v>44954</v>
      </c>
      <c r="D15" s="18" t="s">
        <v>47</v>
      </c>
      <c r="E15" s="19">
        <v>191</v>
      </c>
      <c r="F15" s="19">
        <v>194</v>
      </c>
      <c r="G15" s="19">
        <v>195</v>
      </c>
      <c r="H15" s="19">
        <v>194</v>
      </c>
      <c r="I15" s="19">
        <v>196</v>
      </c>
      <c r="J15" s="19">
        <v>193</v>
      </c>
      <c r="K15" s="23">
        <v>6</v>
      </c>
      <c r="L15" s="23">
        <v>1163</v>
      </c>
      <c r="M15" s="24">
        <v>193.83333333333334</v>
      </c>
      <c r="N15" s="25">
        <v>10</v>
      </c>
      <c r="O15" s="26">
        <v>203.83333333333334</v>
      </c>
    </row>
    <row r="16" spans="1:17" x14ac:dyDescent="0.25">
      <c r="A16" s="15" t="s">
        <v>20</v>
      </c>
      <c r="B16" s="16" t="s">
        <v>56</v>
      </c>
      <c r="C16" s="17">
        <v>44982</v>
      </c>
      <c r="D16" s="18" t="s">
        <v>47</v>
      </c>
      <c r="E16" s="19">
        <v>191</v>
      </c>
      <c r="F16" s="19">
        <v>195</v>
      </c>
      <c r="G16" s="19">
        <v>189</v>
      </c>
      <c r="H16" s="19">
        <v>190</v>
      </c>
      <c r="I16" s="19">
        <v>191</v>
      </c>
      <c r="J16" s="19"/>
      <c r="K16" s="23">
        <v>5</v>
      </c>
      <c r="L16" s="23">
        <v>956</v>
      </c>
      <c r="M16" s="24">
        <v>191.2</v>
      </c>
      <c r="N16" s="25">
        <v>9</v>
      </c>
      <c r="O16" s="26">
        <f>SUM(M16+N16)</f>
        <v>200.2</v>
      </c>
    </row>
    <row r="17" spans="1:15" x14ac:dyDescent="0.25">
      <c r="A17" s="15" t="s">
        <v>20</v>
      </c>
      <c r="B17" s="16" t="s">
        <v>88</v>
      </c>
      <c r="C17" s="17">
        <v>45044</v>
      </c>
      <c r="D17" s="18" t="s">
        <v>47</v>
      </c>
      <c r="E17" s="19">
        <v>188</v>
      </c>
      <c r="F17" s="19">
        <v>195</v>
      </c>
      <c r="G17" s="19">
        <v>195</v>
      </c>
      <c r="H17" s="19">
        <v>194</v>
      </c>
      <c r="I17" s="19"/>
      <c r="J17" s="19"/>
      <c r="K17" s="23">
        <v>4</v>
      </c>
      <c r="L17" s="23">
        <v>772</v>
      </c>
      <c r="M17" s="24">
        <v>193</v>
      </c>
      <c r="N17" s="25">
        <v>11</v>
      </c>
      <c r="O17" s="26">
        <v>204</v>
      </c>
    </row>
    <row r="18" spans="1:15" x14ac:dyDescent="0.25">
      <c r="M18" s="45"/>
      <c r="O18" s="45"/>
    </row>
    <row r="19" spans="1:15" x14ac:dyDescent="0.25">
      <c r="M19" s="45"/>
      <c r="O19" s="45"/>
    </row>
    <row r="20" spans="1:15" x14ac:dyDescent="0.25">
      <c r="K20" s="8">
        <f>SUM(K15:K19)</f>
        <v>15</v>
      </c>
      <c r="L20" s="8">
        <f>SUM(L15:L19)</f>
        <v>2891</v>
      </c>
      <c r="M20" s="13">
        <f>SUM(L20/K20)</f>
        <v>192.73333333333332</v>
      </c>
      <c r="N20" s="8">
        <f>SUM(N15:N19)</f>
        <v>30</v>
      </c>
      <c r="O20" s="13">
        <f>SUM(M20+N20)</f>
        <v>222.73333333333332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5_1_1_1"/>
    <protectedRange algorithmName="SHA-512" hashValue="ON39YdpmFHfN9f47KpiRvqrKx0V9+erV1CNkpWzYhW/Qyc6aT8rEyCrvauWSYGZK2ia3o7vd3akF07acHAFpOA==" saltValue="yVW9XmDwTqEnmpSGai0KYg==" spinCount="100000" sqref="D2" name="Range1_1_3_1_2_1"/>
    <protectedRange algorithmName="SHA-512" hashValue="ON39YdpmFHfN9f47KpiRvqrKx0V9+erV1CNkpWzYhW/Qyc6aT8rEyCrvauWSYGZK2ia3o7vd3akF07acHAFpOA==" saltValue="yVW9XmDwTqEnmpSGai0KYg==" spinCount="100000" sqref="E2:J2" name="Range1_3_2_1_1_1"/>
    <protectedRange sqref="E15:J15 B15:C15" name="Range1_4_1"/>
    <protectedRange sqref="D15" name="Range1_1_2_1"/>
    <protectedRange sqref="I3:J3 B3:C3" name="Range1_5"/>
    <protectedRange sqref="D3" name="Range1_1_3"/>
    <protectedRange sqref="E3:H3" name="Range1_3_1"/>
    <protectedRange sqref="B16" name="Range1_5_1"/>
    <protectedRange sqref="E16:J16 C16" name="Range1_7"/>
    <protectedRange sqref="D16" name="Range1_1_5"/>
    <protectedRange algorithmName="SHA-512" hashValue="ON39YdpmFHfN9f47KpiRvqrKx0V9+erV1CNkpWzYhW/Qyc6aT8rEyCrvauWSYGZK2ia3o7vd3akF07acHAFpOA==" saltValue="yVW9XmDwTqEnmpSGai0KYg==" spinCount="100000" sqref="I4:J5 B4:C5" name="Range1_41"/>
    <protectedRange algorithmName="SHA-512" hashValue="ON39YdpmFHfN9f47KpiRvqrKx0V9+erV1CNkpWzYhW/Qyc6aT8rEyCrvauWSYGZK2ia3o7vd3akF07acHAFpOA==" saltValue="yVW9XmDwTqEnmpSGai0KYg==" spinCount="100000" sqref="D4:D5" name="Range1_1_23"/>
    <protectedRange algorithmName="SHA-512" hashValue="ON39YdpmFHfN9f47KpiRvqrKx0V9+erV1CNkpWzYhW/Qyc6aT8rEyCrvauWSYGZK2ia3o7vd3akF07acHAFpOA==" saltValue="yVW9XmDwTqEnmpSGai0KYg==" spinCount="100000" sqref="E4:H5" name="Range1_3_11"/>
    <protectedRange sqref="I17:J17 B17:D17" name="Range1_8_1"/>
    <protectedRange sqref="E17:H17" name="Range1_3_2_2"/>
  </protectedRanges>
  <conditionalFormatting sqref="E2">
    <cfRule type="top10" dxfId="448" priority="37" rank="1"/>
  </conditionalFormatting>
  <conditionalFormatting sqref="E3">
    <cfRule type="top10" dxfId="447" priority="24" rank="1"/>
  </conditionalFormatting>
  <conditionalFormatting sqref="E4:E5">
    <cfRule type="top10" dxfId="446" priority="12" rank="1"/>
  </conditionalFormatting>
  <conditionalFormatting sqref="E15">
    <cfRule type="top10" dxfId="445" priority="30" rank="1"/>
  </conditionalFormatting>
  <conditionalFormatting sqref="E16">
    <cfRule type="top10" dxfId="444" priority="18" rank="1"/>
  </conditionalFormatting>
  <conditionalFormatting sqref="E2:J2">
    <cfRule type="cellIs" dxfId="443" priority="32" operator="greaterThanOrEqual">
      <formula>200</formula>
    </cfRule>
  </conditionalFormatting>
  <conditionalFormatting sqref="E4:J5">
    <cfRule type="top10" dxfId="442" priority="10" rank="1"/>
  </conditionalFormatting>
  <conditionalFormatting sqref="F2">
    <cfRule type="top10" dxfId="441" priority="31" rank="1"/>
  </conditionalFormatting>
  <conditionalFormatting sqref="F3">
    <cfRule type="top10" dxfId="440" priority="19" rank="1"/>
  </conditionalFormatting>
  <conditionalFormatting sqref="F4:F5">
    <cfRule type="top10" dxfId="439" priority="11" rank="1"/>
  </conditionalFormatting>
  <conditionalFormatting sqref="F15">
    <cfRule type="top10" dxfId="438" priority="29" rank="1"/>
  </conditionalFormatting>
  <conditionalFormatting sqref="F16">
    <cfRule type="top10" dxfId="437" priority="17" rank="1"/>
  </conditionalFormatting>
  <conditionalFormatting sqref="G2">
    <cfRule type="top10" dxfId="436" priority="36" rank="1"/>
  </conditionalFormatting>
  <conditionalFormatting sqref="G3">
    <cfRule type="top10" dxfId="435" priority="20" rank="1"/>
  </conditionalFormatting>
  <conditionalFormatting sqref="G15">
    <cfRule type="top10" dxfId="434" priority="28" rank="1"/>
  </conditionalFormatting>
  <conditionalFormatting sqref="G16">
    <cfRule type="top10" dxfId="433" priority="16" rank="1"/>
  </conditionalFormatting>
  <conditionalFormatting sqref="H2">
    <cfRule type="top10" dxfId="432" priority="35" rank="1"/>
  </conditionalFormatting>
  <conditionalFormatting sqref="H3">
    <cfRule type="top10" dxfId="431" priority="21" rank="1"/>
  </conditionalFormatting>
  <conditionalFormatting sqref="H4:H5">
    <cfRule type="top10" dxfId="430" priority="9" rank="1"/>
  </conditionalFormatting>
  <conditionalFormatting sqref="H15">
    <cfRule type="top10" dxfId="429" priority="27" rank="1"/>
  </conditionalFormatting>
  <conditionalFormatting sqref="H16">
    <cfRule type="top10" dxfId="428" priority="15" rank="1"/>
  </conditionalFormatting>
  <conditionalFormatting sqref="I2">
    <cfRule type="top10" dxfId="427" priority="34" rank="1"/>
  </conditionalFormatting>
  <conditionalFormatting sqref="I3">
    <cfRule type="top10" dxfId="426" priority="22" rank="1"/>
  </conditionalFormatting>
  <conditionalFormatting sqref="I4:I5">
    <cfRule type="top10" dxfId="425" priority="7" rank="1"/>
  </conditionalFormatting>
  <conditionalFormatting sqref="I15">
    <cfRule type="top10" dxfId="424" priority="26" rank="1"/>
  </conditionalFormatting>
  <conditionalFormatting sqref="I16">
    <cfRule type="top10" dxfId="423" priority="14" rank="1"/>
  </conditionalFormatting>
  <conditionalFormatting sqref="J2">
    <cfRule type="top10" dxfId="422" priority="33" rank="1"/>
  </conditionalFormatting>
  <conditionalFormatting sqref="J3">
    <cfRule type="top10" dxfId="421" priority="23" rank="1"/>
  </conditionalFormatting>
  <conditionalFormatting sqref="J4:J5">
    <cfRule type="top10" dxfId="420" priority="8" rank="1"/>
  </conditionalFormatting>
  <conditionalFormatting sqref="J15">
    <cfRule type="top10" dxfId="419" priority="25" rank="1"/>
  </conditionalFormatting>
  <conditionalFormatting sqref="J16">
    <cfRule type="top10" dxfId="418" priority="13" rank="1"/>
  </conditionalFormatting>
  <conditionalFormatting sqref="E17">
    <cfRule type="top10" dxfId="417" priority="1" rank="1"/>
  </conditionalFormatting>
  <conditionalFormatting sqref="F17">
    <cfRule type="top10" dxfId="416" priority="2" rank="1"/>
  </conditionalFormatting>
  <conditionalFormatting sqref="G17">
    <cfRule type="top10" dxfId="415" priority="3" rank="1"/>
  </conditionalFormatting>
  <conditionalFormatting sqref="H17">
    <cfRule type="top10" dxfId="414" priority="4" rank="1"/>
  </conditionalFormatting>
  <conditionalFormatting sqref="I17">
    <cfRule type="top10" dxfId="413" priority="5" rank="1"/>
  </conditionalFormatting>
  <conditionalFormatting sqref="J17">
    <cfRule type="top10" dxfId="412" priority="6" rank="1"/>
  </conditionalFormatting>
  <hyperlinks>
    <hyperlink ref="Q1" location="'National Indoor 2023'!A1" display="Back to Ranking" xr:uid="{AFFF947F-0628-4327-B0D8-8B94AF20D00A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A94B-6B28-4F9F-9509-AE85232E92FF}">
  <dimension ref="A1:Q15"/>
  <sheetViews>
    <sheetView workbookViewId="0">
      <selection activeCell="E24" sqref="E2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76</v>
      </c>
      <c r="C2" s="17">
        <v>44982</v>
      </c>
      <c r="D2" s="18" t="s">
        <v>47</v>
      </c>
      <c r="E2" s="19">
        <v>193</v>
      </c>
      <c r="F2" s="19">
        <v>191</v>
      </c>
      <c r="G2" s="19">
        <v>192</v>
      </c>
      <c r="H2" s="19">
        <v>193</v>
      </c>
      <c r="I2" s="19">
        <v>195</v>
      </c>
      <c r="J2" s="19"/>
      <c r="K2" s="23">
        <v>5</v>
      </c>
      <c r="L2" s="23">
        <v>964</v>
      </c>
      <c r="M2" s="24">
        <v>192.8</v>
      </c>
      <c r="N2" s="25">
        <v>2</v>
      </c>
      <c r="O2" s="26">
        <f t="shared" ref="O2" si="0">SUM(M2+N2)</f>
        <v>194.8</v>
      </c>
    </row>
    <row r="3" spans="1:17" x14ac:dyDescent="0.25">
      <c r="A3" s="15" t="s">
        <v>24</v>
      </c>
      <c r="B3" s="16" t="s">
        <v>76</v>
      </c>
      <c r="C3" s="17">
        <v>45010</v>
      </c>
      <c r="D3" s="17" t="s">
        <v>47</v>
      </c>
      <c r="E3" s="19">
        <v>192</v>
      </c>
      <c r="F3" s="19">
        <v>192</v>
      </c>
      <c r="G3" s="19">
        <v>194</v>
      </c>
      <c r="H3" s="19">
        <v>196</v>
      </c>
      <c r="I3" s="19">
        <v>191</v>
      </c>
      <c r="J3" s="19"/>
      <c r="K3" s="23">
        <f>COUNT(E3:J3)</f>
        <v>5</v>
      </c>
      <c r="L3" s="23">
        <f>SUM(E3:J3)</f>
        <v>965</v>
      </c>
      <c r="M3" s="24">
        <f>AVERAGE(E3:J3)</f>
        <v>193</v>
      </c>
      <c r="N3" s="25">
        <v>2</v>
      </c>
      <c r="O3" s="26">
        <f>SUM(M3,N3)</f>
        <v>195</v>
      </c>
    </row>
    <row r="6" spans="1:17" x14ac:dyDescent="0.25">
      <c r="K6" s="8">
        <f>SUM(K2:K5)</f>
        <v>10</v>
      </c>
      <c r="L6" s="8">
        <f>SUM(L2:L5)</f>
        <v>1929</v>
      </c>
      <c r="M6" s="7">
        <f>SUM(L6/K6)</f>
        <v>192.9</v>
      </c>
      <c r="N6" s="8">
        <f>SUM(N2:N5)</f>
        <v>4</v>
      </c>
      <c r="O6" s="13">
        <f>SUM(M6+N6)</f>
        <v>196.9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26</v>
      </c>
      <c r="B12" s="16" t="s">
        <v>76</v>
      </c>
      <c r="C12" s="17">
        <v>44982</v>
      </c>
      <c r="D12" s="18" t="s">
        <v>47</v>
      </c>
      <c r="E12" s="19">
        <v>189</v>
      </c>
      <c r="F12" s="19">
        <v>191</v>
      </c>
      <c r="G12" s="19">
        <v>193.001</v>
      </c>
      <c r="H12" s="19">
        <v>197</v>
      </c>
      <c r="I12" s="19">
        <v>190</v>
      </c>
      <c r="J12" s="19"/>
      <c r="K12" s="23">
        <v>5</v>
      </c>
      <c r="L12" s="23">
        <v>960</v>
      </c>
      <c r="M12" s="24">
        <v>192</v>
      </c>
      <c r="N12" s="25">
        <v>6</v>
      </c>
      <c r="O12" s="26">
        <f t="shared" ref="O12" si="1">SUM(M12+N12)</f>
        <v>198</v>
      </c>
    </row>
    <row r="15" spans="1:17" x14ac:dyDescent="0.25">
      <c r="K15" s="8">
        <f>SUM(K12:K14)</f>
        <v>5</v>
      </c>
      <c r="L15" s="8">
        <f>SUM(L12:L14)</f>
        <v>960</v>
      </c>
      <c r="M15" s="7">
        <f>SUM(L15/K15)</f>
        <v>192</v>
      </c>
      <c r="N15" s="8">
        <f>SUM(N12:N14)</f>
        <v>6</v>
      </c>
      <c r="O15" s="13">
        <f>SUM(M15+N15)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sqref="B2:C2" name="Range1_5_1"/>
    <protectedRange sqref="D2" name="Range1_1_3_1"/>
    <protectedRange sqref="E2:J2" name="Range1_3_1_1"/>
    <protectedRange sqref="E12:J12 B12:C12" name="Range1_6"/>
    <protectedRange sqref="D12" name="Range1_1_4"/>
    <protectedRange algorithmName="SHA-512" hashValue="ON39YdpmFHfN9f47KpiRvqrKx0V9+erV1CNkpWzYhW/Qyc6aT8rEyCrvauWSYGZK2ia3o7vd3akF07acHAFpOA==" saltValue="yVW9XmDwTqEnmpSGai0KYg==" spinCount="100000" sqref="B3:C3 I3:J3" name="Range1_41"/>
    <protectedRange algorithmName="SHA-512" hashValue="ON39YdpmFHfN9f47KpiRvqrKx0V9+erV1CNkpWzYhW/Qyc6aT8rEyCrvauWSYGZK2ia3o7vd3akF07acHAFpOA==" saltValue="yVW9XmDwTqEnmpSGai0KYg==" spinCount="100000" sqref="D3" name="Range1_1_23"/>
    <protectedRange algorithmName="SHA-512" hashValue="ON39YdpmFHfN9f47KpiRvqrKx0V9+erV1CNkpWzYhW/Qyc6aT8rEyCrvauWSYGZK2ia3o7vd3akF07acHAFpOA==" saltValue="yVW9XmDwTqEnmpSGai0KYg==" spinCount="100000" sqref="E3:H3" name="Range1_3_11"/>
  </protectedRanges>
  <conditionalFormatting sqref="E2">
    <cfRule type="top10" dxfId="411" priority="24" rank="1"/>
  </conditionalFormatting>
  <conditionalFormatting sqref="E3">
    <cfRule type="top10" dxfId="410" priority="6" rank="1"/>
  </conditionalFormatting>
  <conditionalFormatting sqref="E12">
    <cfRule type="top10" dxfId="409" priority="12" rank="1"/>
  </conditionalFormatting>
  <conditionalFormatting sqref="E3:J3">
    <cfRule type="top10" dxfId="408" priority="4" rank="1"/>
  </conditionalFormatting>
  <conditionalFormatting sqref="F2">
    <cfRule type="top10" dxfId="407" priority="19" rank="1"/>
  </conditionalFormatting>
  <conditionalFormatting sqref="F3">
    <cfRule type="top10" dxfId="406" priority="5" rank="1"/>
  </conditionalFormatting>
  <conditionalFormatting sqref="F12">
    <cfRule type="top10" dxfId="405" priority="11" rank="1"/>
  </conditionalFormatting>
  <conditionalFormatting sqref="G2">
    <cfRule type="top10" dxfId="404" priority="20" rank="1"/>
  </conditionalFormatting>
  <conditionalFormatting sqref="G12">
    <cfRule type="top10" dxfId="403" priority="10" rank="1"/>
  </conditionalFormatting>
  <conditionalFormatting sqref="H2">
    <cfRule type="top10" dxfId="402" priority="21" rank="1"/>
  </conditionalFormatting>
  <conditionalFormatting sqref="H3">
    <cfRule type="top10" dxfId="401" priority="3" rank="1"/>
  </conditionalFormatting>
  <conditionalFormatting sqref="H12">
    <cfRule type="top10" dxfId="400" priority="9" rank="1"/>
  </conditionalFormatting>
  <conditionalFormatting sqref="I2">
    <cfRule type="top10" dxfId="399" priority="22" rank="1"/>
  </conditionalFormatting>
  <conditionalFormatting sqref="I3">
    <cfRule type="top10" dxfId="398" priority="1" rank="1"/>
  </conditionalFormatting>
  <conditionalFormatting sqref="I12">
    <cfRule type="top10" dxfId="397" priority="8" rank="1"/>
  </conditionalFormatting>
  <conditionalFormatting sqref="J2">
    <cfRule type="top10" dxfId="396" priority="23" rank="1"/>
  </conditionalFormatting>
  <conditionalFormatting sqref="J3">
    <cfRule type="top10" dxfId="395" priority="2" rank="1"/>
  </conditionalFormatting>
  <conditionalFormatting sqref="J12">
    <cfRule type="top10" dxfId="394" priority="7" rank="1"/>
  </conditionalFormatting>
  <hyperlinks>
    <hyperlink ref="Q1" location="'National Indoor 2023'!A1" display="Back to Ranking" xr:uid="{CD38C9C6-6DA1-4BB7-8F29-8E297305D12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315EF0-091D-4485-A0B8-8B8CE0F30364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0CE3-2077-4FD8-9205-FA84082C79F8}">
  <dimension ref="A1:Q15"/>
  <sheetViews>
    <sheetView workbookViewId="0">
      <selection activeCell="D18" sqref="D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57</v>
      </c>
      <c r="C2" s="17">
        <v>44953</v>
      </c>
      <c r="D2" s="18" t="s">
        <v>50</v>
      </c>
      <c r="E2" s="19">
        <v>180</v>
      </c>
      <c r="F2" s="19">
        <v>179</v>
      </c>
      <c r="G2" s="19">
        <v>185</v>
      </c>
      <c r="H2" s="19"/>
      <c r="I2" s="19"/>
      <c r="J2" s="19"/>
      <c r="K2" s="23">
        <v>3</v>
      </c>
      <c r="L2" s="23">
        <v>544</v>
      </c>
      <c r="M2" s="24">
        <v>181.33333333333334</v>
      </c>
      <c r="N2" s="25">
        <v>2</v>
      </c>
      <c r="O2" s="26">
        <v>183.33333333333334</v>
      </c>
    </row>
    <row r="3" spans="1:17" x14ac:dyDescent="0.25">
      <c r="M3" s="45"/>
      <c r="O3" s="45"/>
    </row>
    <row r="4" spans="1:17" x14ac:dyDescent="0.25">
      <c r="M4" s="45"/>
      <c r="O4" s="45"/>
    </row>
    <row r="5" spans="1:17" x14ac:dyDescent="0.25">
      <c r="K5" s="8">
        <f>SUM(K2:K4)</f>
        <v>3</v>
      </c>
      <c r="L5" s="8">
        <f>SUM(L2:L4)</f>
        <v>544</v>
      </c>
      <c r="M5" s="13">
        <f>SUM(L5/K5)</f>
        <v>181.33333333333334</v>
      </c>
      <c r="N5" s="8">
        <f>SUM(N2:N4)</f>
        <v>2</v>
      </c>
      <c r="O5" s="13">
        <f>SUM(M5+N5)</f>
        <v>183.33333333333334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26</v>
      </c>
      <c r="B12" s="16" t="s">
        <v>58</v>
      </c>
      <c r="C12" s="17">
        <v>44954</v>
      </c>
      <c r="D12" s="18" t="s">
        <v>47</v>
      </c>
      <c r="E12" s="19">
        <v>190</v>
      </c>
      <c r="F12" s="19">
        <v>196</v>
      </c>
      <c r="G12" s="19">
        <v>191</v>
      </c>
      <c r="H12" s="19">
        <v>191</v>
      </c>
      <c r="I12" s="19">
        <v>186</v>
      </c>
      <c r="J12" s="19">
        <v>195</v>
      </c>
      <c r="K12" s="23">
        <v>6</v>
      </c>
      <c r="L12" s="23">
        <v>1149</v>
      </c>
      <c r="M12" s="24">
        <v>191.5</v>
      </c>
      <c r="N12" s="25">
        <v>20</v>
      </c>
      <c r="O12" s="26">
        <v>211.5</v>
      </c>
    </row>
    <row r="13" spans="1:17" x14ac:dyDescent="0.25">
      <c r="M13" s="45"/>
      <c r="O13" s="45"/>
    </row>
    <row r="14" spans="1:17" x14ac:dyDescent="0.25">
      <c r="M14" s="45"/>
      <c r="O14" s="45"/>
    </row>
    <row r="15" spans="1:17" x14ac:dyDescent="0.25">
      <c r="K15" s="8">
        <f>SUM(K12:K14)</f>
        <v>6</v>
      </c>
      <c r="L15" s="8">
        <f>SUM(L12:L14)</f>
        <v>1149</v>
      </c>
      <c r="M15" s="13">
        <f>SUM(L15/K15)</f>
        <v>191.5</v>
      </c>
      <c r="N15" s="8">
        <f>SUM(N12:N14)</f>
        <v>20</v>
      </c>
      <c r="O15" s="13">
        <f>SUM(M15+N15)</f>
        <v>211.5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E2:J2" name="Range1_3_2_1"/>
    <protectedRange sqref="E12:J12 B12:C12" name="Range1_2_2"/>
    <protectedRange sqref="D12" name="Range1_1_1_1"/>
  </protectedRanges>
  <conditionalFormatting sqref="E2">
    <cfRule type="top10" dxfId="393" priority="13" rank="1"/>
  </conditionalFormatting>
  <conditionalFormatting sqref="E12">
    <cfRule type="top10" dxfId="392" priority="6" rank="1"/>
  </conditionalFormatting>
  <conditionalFormatting sqref="E2:J2">
    <cfRule type="cellIs" dxfId="391" priority="8" operator="greaterThanOrEqual">
      <formula>200</formula>
    </cfRule>
  </conditionalFormatting>
  <conditionalFormatting sqref="F2">
    <cfRule type="top10" dxfId="390" priority="7" rank="1"/>
  </conditionalFormatting>
  <conditionalFormatting sqref="F12">
    <cfRule type="top10" dxfId="389" priority="5" rank="1"/>
  </conditionalFormatting>
  <conditionalFormatting sqref="G2">
    <cfRule type="top10" dxfId="388" priority="12" rank="1"/>
  </conditionalFormatting>
  <conditionalFormatting sqref="G12">
    <cfRule type="top10" dxfId="387" priority="4" rank="1"/>
  </conditionalFormatting>
  <conditionalFormatting sqref="H2">
    <cfRule type="top10" dxfId="386" priority="11" rank="1"/>
  </conditionalFormatting>
  <conditionalFormatting sqref="H12">
    <cfRule type="top10" dxfId="385" priority="3" rank="1"/>
  </conditionalFormatting>
  <conditionalFormatting sqref="I2">
    <cfRule type="top10" dxfId="384" priority="10" rank="1"/>
  </conditionalFormatting>
  <conditionalFormatting sqref="I12">
    <cfRule type="top10" dxfId="383" priority="2" rank="1"/>
  </conditionalFormatting>
  <conditionalFormatting sqref="J2">
    <cfRule type="top10" dxfId="382" priority="9" rank="1"/>
  </conditionalFormatting>
  <conditionalFormatting sqref="J12">
    <cfRule type="top10" dxfId="381" priority="1" rank="1"/>
  </conditionalFormatting>
  <hyperlinks>
    <hyperlink ref="Q1" location="'National Indoor 2023'!A1" display="Back to Ranking" xr:uid="{66D9AE95-C51D-4348-923D-7B8A0DE0DD18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7EE0-3479-4A78-8225-6EC8A65D2129}">
  <sheetPr codeName="Sheet24"/>
  <dimension ref="A1:Q15"/>
  <sheetViews>
    <sheetView workbookViewId="0">
      <selection activeCell="A9" sqref="A9:O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38</v>
      </c>
      <c r="C2" s="17">
        <v>44936</v>
      </c>
      <c r="D2" s="18" t="s">
        <v>31</v>
      </c>
      <c r="E2" s="42">
        <v>200</v>
      </c>
      <c r="F2" s="19">
        <v>194</v>
      </c>
      <c r="G2" s="19">
        <v>198</v>
      </c>
      <c r="H2" s="19"/>
      <c r="I2" s="19"/>
      <c r="J2" s="19"/>
      <c r="K2" s="23">
        <v>3</v>
      </c>
      <c r="L2" s="23">
        <v>592</v>
      </c>
      <c r="M2" s="24">
        <v>197.33333333333334</v>
      </c>
      <c r="N2" s="25">
        <v>4</v>
      </c>
      <c r="O2" s="26">
        <v>201.33333333333334</v>
      </c>
    </row>
    <row r="3" spans="1:17" x14ac:dyDescent="0.25">
      <c r="A3" s="15" t="s">
        <v>24</v>
      </c>
      <c r="B3" s="16" t="s">
        <v>38</v>
      </c>
      <c r="C3" s="17">
        <v>44950</v>
      </c>
      <c r="D3" s="18" t="s">
        <v>31</v>
      </c>
      <c r="E3" s="44">
        <v>193</v>
      </c>
      <c r="F3" s="19">
        <v>197</v>
      </c>
      <c r="G3" s="19">
        <v>198</v>
      </c>
      <c r="H3" s="19"/>
      <c r="I3" s="19"/>
      <c r="J3" s="19"/>
      <c r="K3" s="23">
        <v>3</v>
      </c>
      <c r="L3" s="23">
        <v>588</v>
      </c>
      <c r="M3" s="24">
        <v>196</v>
      </c>
      <c r="N3" s="25">
        <v>3</v>
      </c>
      <c r="O3" s="26">
        <v>199</v>
      </c>
    </row>
    <row r="4" spans="1:17" x14ac:dyDescent="0.25">
      <c r="A4" s="15" t="s">
        <v>48</v>
      </c>
      <c r="B4" s="16" t="s">
        <v>38</v>
      </c>
      <c r="C4" s="17">
        <v>44954</v>
      </c>
      <c r="D4" s="18" t="s">
        <v>65</v>
      </c>
      <c r="E4" s="19">
        <v>195</v>
      </c>
      <c r="F4" s="19">
        <v>199</v>
      </c>
      <c r="G4" s="19">
        <v>198</v>
      </c>
      <c r="H4" s="19">
        <v>199</v>
      </c>
      <c r="I4" s="19">
        <v>199.01</v>
      </c>
      <c r="J4" s="19"/>
      <c r="K4" s="23">
        <v>5</v>
      </c>
      <c r="L4" s="23">
        <v>990.01</v>
      </c>
      <c r="M4" s="24">
        <v>198.00200000000001</v>
      </c>
      <c r="N4" s="25">
        <v>6</v>
      </c>
      <c r="O4" s="26">
        <v>204.00200000000001</v>
      </c>
    </row>
    <row r="5" spans="1:17" x14ac:dyDescent="0.25">
      <c r="A5" s="15" t="s">
        <v>24</v>
      </c>
      <c r="B5" s="16" t="s">
        <v>38</v>
      </c>
      <c r="C5" s="17">
        <v>44964</v>
      </c>
      <c r="D5" s="18" t="s">
        <v>31</v>
      </c>
      <c r="E5" s="19">
        <v>191</v>
      </c>
      <c r="F5" s="19">
        <v>191</v>
      </c>
      <c r="G5" s="19">
        <v>198</v>
      </c>
      <c r="H5" s="19"/>
      <c r="I5" s="19"/>
      <c r="J5" s="19"/>
      <c r="K5" s="23">
        <v>3</v>
      </c>
      <c r="L5" s="23">
        <v>580</v>
      </c>
      <c r="M5" s="24">
        <v>193.33333333333334</v>
      </c>
      <c r="N5" s="25">
        <v>2</v>
      </c>
      <c r="O5" s="26">
        <v>195.33333333333334</v>
      </c>
    </row>
    <row r="6" spans="1:17" x14ac:dyDescent="0.25">
      <c r="A6" s="15" t="s">
        <v>24</v>
      </c>
      <c r="B6" s="16" t="s">
        <v>38</v>
      </c>
      <c r="C6" s="17">
        <v>44978</v>
      </c>
      <c r="D6" s="18" t="s">
        <v>31</v>
      </c>
      <c r="E6" s="19">
        <v>196</v>
      </c>
      <c r="F6" s="19">
        <v>198.01</v>
      </c>
      <c r="G6" s="19">
        <v>195</v>
      </c>
      <c r="H6" s="19"/>
      <c r="I6" s="19"/>
      <c r="J6" s="19"/>
      <c r="K6" s="23">
        <v>3</v>
      </c>
      <c r="L6" s="23">
        <v>589.01</v>
      </c>
      <c r="M6" s="24">
        <v>196.33666666666667</v>
      </c>
      <c r="N6" s="25">
        <v>3</v>
      </c>
      <c r="O6" s="26">
        <v>199.33666666666667</v>
      </c>
    </row>
    <row r="7" spans="1:17" x14ac:dyDescent="0.25">
      <c r="A7" s="15" t="s">
        <v>48</v>
      </c>
      <c r="B7" s="16" t="s">
        <v>38</v>
      </c>
      <c r="C7" s="17">
        <v>44982</v>
      </c>
      <c r="D7" s="18" t="s">
        <v>65</v>
      </c>
      <c r="E7" s="19">
        <v>196</v>
      </c>
      <c r="F7" s="19">
        <v>196</v>
      </c>
      <c r="G7" s="19">
        <v>198</v>
      </c>
      <c r="H7" s="19">
        <v>199</v>
      </c>
      <c r="I7" s="19">
        <v>199</v>
      </c>
      <c r="J7" s="19">
        <v>196</v>
      </c>
      <c r="K7" s="23">
        <v>6</v>
      </c>
      <c r="L7" s="23">
        <v>1184</v>
      </c>
      <c r="M7" s="24">
        <v>197.33333333333334</v>
      </c>
      <c r="N7" s="25">
        <v>6</v>
      </c>
      <c r="O7" s="26">
        <v>203.33333333333334</v>
      </c>
    </row>
    <row r="8" spans="1:17" x14ac:dyDescent="0.25">
      <c r="A8" s="15" t="s">
        <v>24</v>
      </c>
      <c r="B8" s="16" t="s">
        <v>38</v>
      </c>
      <c r="C8" s="17">
        <v>44992</v>
      </c>
      <c r="D8" s="18" t="s">
        <v>31</v>
      </c>
      <c r="E8" s="19">
        <v>195</v>
      </c>
      <c r="F8" s="19">
        <v>195</v>
      </c>
      <c r="G8" s="19">
        <v>198</v>
      </c>
      <c r="H8" s="19"/>
      <c r="I8" s="19"/>
      <c r="J8" s="19"/>
      <c r="K8" s="23">
        <v>3</v>
      </c>
      <c r="L8" s="23">
        <v>588</v>
      </c>
      <c r="M8" s="24">
        <v>196</v>
      </c>
      <c r="N8" s="25">
        <v>2</v>
      </c>
      <c r="O8" s="26">
        <f t="shared" ref="O8" si="0">SUM(M8+N8)</f>
        <v>198</v>
      </c>
    </row>
    <row r="9" spans="1:17" x14ac:dyDescent="0.25">
      <c r="A9" s="69" t="s">
        <v>24</v>
      </c>
      <c r="B9" s="68" t="s">
        <v>38</v>
      </c>
      <c r="C9" s="67">
        <v>45006</v>
      </c>
      <c r="D9" s="66" t="s">
        <v>31</v>
      </c>
      <c r="E9" s="65">
        <v>199</v>
      </c>
      <c r="F9" s="65">
        <v>198</v>
      </c>
      <c r="G9" s="65">
        <v>198</v>
      </c>
      <c r="H9" s="65"/>
      <c r="I9" s="65"/>
      <c r="J9" s="65"/>
      <c r="K9" s="64">
        <v>3</v>
      </c>
      <c r="L9" s="64">
        <v>595</v>
      </c>
      <c r="M9" s="63">
        <v>198.33333333333334</v>
      </c>
      <c r="N9" s="62">
        <v>4</v>
      </c>
      <c r="O9" s="61">
        <v>202.33333333333334</v>
      </c>
    </row>
    <row r="10" spans="1:17" x14ac:dyDescent="0.25">
      <c r="A10" s="69" t="s">
        <v>24</v>
      </c>
      <c r="B10" s="68" t="s">
        <v>38</v>
      </c>
      <c r="C10" s="67">
        <v>45020</v>
      </c>
      <c r="D10" s="66" t="s">
        <v>31</v>
      </c>
      <c r="E10" s="65">
        <v>193</v>
      </c>
      <c r="F10" s="65">
        <v>194</v>
      </c>
      <c r="G10" s="65">
        <v>199</v>
      </c>
      <c r="H10" s="65"/>
      <c r="I10" s="65"/>
      <c r="J10" s="65"/>
      <c r="K10" s="64">
        <v>3</v>
      </c>
      <c r="L10" s="64">
        <v>586</v>
      </c>
      <c r="M10" s="63">
        <v>195.33333333333334</v>
      </c>
      <c r="N10" s="62">
        <v>2</v>
      </c>
      <c r="O10" s="61">
        <v>197.33333333333334</v>
      </c>
    </row>
    <row r="11" spans="1:17" x14ac:dyDescent="0.25">
      <c r="A11" s="69" t="s">
        <v>24</v>
      </c>
      <c r="B11" s="68" t="s">
        <v>38</v>
      </c>
      <c r="C11" s="67">
        <v>45024</v>
      </c>
      <c r="D11" s="66" t="s">
        <v>31</v>
      </c>
      <c r="E11" s="65">
        <v>198</v>
      </c>
      <c r="F11" s="65">
        <v>197</v>
      </c>
      <c r="G11" s="65">
        <v>198</v>
      </c>
      <c r="H11" s="65">
        <v>198</v>
      </c>
      <c r="I11" s="65">
        <v>199</v>
      </c>
      <c r="J11" s="65"/>
      <c r="K11" s="64">
        <v>5</v>
      </c>
      <c r="L11" s="64">
        <v>990</v>
      </c>
      <c r="M11" s="63">
        <v>198</v>
      </c>
      <c r="N11" s="62">
        <v>7</v>
      </c>
      <c r="O11" s="61">
        <v>205</v>
      </c>
    </row>
    <row r="12" spans="1:17" x14ac:dyDescent="0.25">
      <c r="A12" s="69" t="s">
        <v>24</v>
      </c>
      <c r="B12" s="68" t="s">
        <v>38</v>
      </c>
      <c r="C12" s="67">
        <v>45034</v>
      </c>
      <c r="D12" s="66" t="s">
        <v>31</v>
      </c>
      <c r="E12" s="65">
        <v>196</v>
      </c>
      <c r="F12" s="65">
        <v>198</v>
      </c>
      <c r="G12" s="65">
        <v>196</v>
      </c>
      <c r="H12" s="65"/>
      <c r="I12" s="65"/>
      <c r="J12" s="65"/>
      <c r="K12" s="64">
        <v>3</v>
      </c>
      <c r="L12" s="64">
        <v>590</v>
      </c>
      <c r="M12" s="63">
        <v>196.66666666666666</v>
      </c>
      <c r="N12" s="62">
        <v>2</v>
      </c>
      <c r="O12" s="61">
        <v>198.66666666666666</v>
      </c>
    </row>
    <row r="13" spans="1:17" x14ac:dyDescent="0.25">
      <c r="A13" s="69" t="s">
        <v>24</v>
      </c>
      <c r="B13" s="68" t="s">
        <v>38</v>
      </c>
      <c r="C13" s="67">
        <v>45045</v>
      </c>
      <c r="D13" s="66" t="s">
        <v>31</v>
      </c>
      <c r="E13" s="65">
        <v>196.001</v>
      </c>
      <c r="F13" s="65">
        <v>198</v>
      </c>
      <c r="G13" s="65">
        <v>197</v>
      </c>
      <c r="H13" s="65">
        <v>196</v>
      </c>
      <c r="I13" s="65">
        <v>195</v>
      </c>
      <c r="J13" s="65">
        <v>199</v>
      </c>
      <c r="K13" s="64">
        <v>6</v>
      </c>
      <c r="L13" s="64">
        <v>1181.001</v>
      </c>
      <c r="M13" s="63">
        <v>196.83349999999999</v>
      </c>
      <c r="N13" s="62">
        <v>4</v>
      </c>
      <c r="O13" s="61">
        <v>200.83349999999999</v>
      </c>
    </row>
    <row r="15" spans="1:17" x14ac:dyDescent="0.25">
      <c r="K15" s="8">
        <f>SUM(K2:K14)</f>
        <v>46</v>
      </c>
      <c r="L15" s="8">
        <f>SUM(L2:L14)</f>
        <v>9053.0210000000006</v>
      </c>
      <c r="M15" s="7">
        <f>SUM(L15/K15)</f>
        <v>196.80480434782609</v>
      </c>
      <c r="N15" s="8">
        <f>SUM(N2:N14)</f>
        <v>45</v>
      </c>
      <c r="O15" s="13">
        <f>SUM(M15+N15)</f>
        <v>241.80480434782609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:J4" name="Range1_3_1_1"/>
    <protectedRange algorithmName="SHA-512" hashValue="ON39YdpmFHfN9f47KpiRvqrKx0V9+erV1CNkpWzYhW/Qyc6aT8rEyCrvauWSYGZK2ia3o7vd3akF07acHAFpOA==" saltValue="yVW9XmDwTqEnmpSGai0KYg==" spinCount="100000" sqref="I5:J5 B5:C5" name="Range1_6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5:H5" name="Range1_3_2"/>
    <protectedRange algorithmName="SHA-512" hashValue="ON39YdpmFHfN9f47KpiRvqrKx0V9+erV1CNkpWzYhW/Qyc6aT8rEyCrvauWSYGZK2ia3o7vd3akF07acHAFpOA==" saltValue="yVW9XmDwTqEnmpSGai0KYg==" spinCount="100000" sqref="I6:J6 B6:C6" name="Range1_9"/>
    <protectedRange algorithmName="SHA-512" hashValue="ON39YdpmFHfN9f47KpiRvqrKx0V9+erV1CNkpWzYhW/Qyc6aT8rEyCrvauWSYGZK2ia3o7vd3akF07acHAFpOA==" saltValue="yVW9XmDwTqEnmpSGai0KYg==" spinCount="100000" sqref="D6" name="Range1_1_10"/>
    <protectedRange algorithmName="SHA-512" hashValue="ON39YdpmFHfN9f47KpiRvqrKx0V9+erV1CNkpWzYhW/Qyc6aT8rEyCrvauWSYGZK2ia3o7vd3akF07acHAFpOA==" saltValue="yVW9XmDwTqEnmpSGai0KYg==" spinCount="100000" sqref="E6:H6" name="Range1_3_4"/>
    <protectedRange algorithmName="SHA-512" hashValue="ON39YdpmFHfN9f47KpiRvqrKx0V9+erV1CNkpWzYhW/Qyc6aT8rEyCrvauWSYGZK2ia3o7vd3akF07acHAFpOA==" saltValue="yVW9XmDwTqEnmpSGai0KYg==" spinCount="100000" sqref="B7:C7" name="Range1_1_1"/>
    <protectedRange algorithmName="SHA-512" hashValue="ON39YdpmFHfN9f47KpiRvqrKx0V9+erV1CNkpWzYhW/Qyc6aT8rEyCrvauWSYGZK2ia3o7vd3akF07acHAFpOA==" saltValue="yVW9XmDwTqEnmpSGai0KYg==" spinCount="100000" sqref="D7" name="Range1_1_1_2"/>
    <protectedRange algorithmName="SHA-512" hashValue="ON39YdpmFHfN9f47KpiRvqrKx0V9+erV1CNkpWzYhW/Qyc6aT8rEyCrvauWSYGZK2ia3o7vd3akF07acHAFpOA==" saltValue="yVW9XmDwTqEnmpSGai0KYg==" spinCount="100000" sqref="E7:J7" name="Range1_3_3"/>
    <protectedRange algorithmName="SHA-512" hashValue="ON39YdpmFHfN9f47KpiRvqrKx0V9+erV1CNkpWzYhW/Qyc6aT8rEyCrvauWSYGZK2ia3o7vd3akF07acHAFpOA==" saltValue="yVW9XmDwTqEnmpSGai0KYg==" spinCount="100000" sqref="I8:J8 B8:C8" name="Range1_4"/>
    <protectedRange algorithmName="SHA-512" hashValue="ON39YdpmFHfN9f47KpiRvqrKx0V9+erV1CNkpWzYhW/Qyc6aT8rEyCrvauWSYGZK2ia3o7vd3akF07acHAFpOA==" saltValue="yVW9XmDwTqEnmpSGai0KYg==" spinCount="100000" sqref="D8" name="Range1_1_13"/>
    <protectedRange algorithmName="SHA-512" hashValue="ON39YdpmFHfN9f47KpiRvqrKx0V9+erV1CNkpWzYhW/Qyc6aT8rEyCrvauWSYGZK2ia3o7vd3akF07acHAFpOA==" saltValue="yVW9XmDwTqEnmpSGai0KYg==" spinCount="100000" sqref="E8:H8" name="Range1_3_6"/>
    <protectedRange algorithmName="SHA-512" hashValue="ON39YdpmFHfN9f47KpiRvqrKx0V9+erV1CNkpWzYhW/Qyc6aT8rEyCrvauWSYGZK2ia3o7vd3akF07acHAFpOA==" saltValue="yVW9XmDwTqEnmpSGai0KYg==" spinCount="100000" sqref="I10:J13 B10:C13" name="Range1_33_1"/>
    <protectedRange algorithmName="SHA-512" hashValue="ON39YdpmFHfN9f47KpiRvqrKx0V9+erV1CNkpWzYhW/Qyc6aT8rEyCrvauWSYGZK2ia3o7vd3akF07acHAFpOA==" saltValue="yVW9XmDwTqEnmpSGai0KYg==" spinCount="100000" sqref="D10:D13" name="Range1_1_19_1"/>
    <protectedRange algorithmName="SHA-512" hashValue="ON39YdpmFHfN9f47KpiRvqrKx0V9+erV1CNkpWzYhW/Qyc6aT8rEyCrvauWSYGZK2ia3o7vd3akF07acHAFpOA==" saltValue="yVW9XmDwTqEnmpSGai0KYg==" spinCount="100000" sqref="E10:H13" name="Range1_3_9_1"/>
  </protectedRanges>
  <conditionalFormatting sqref="E2">
    <cfRule type="top10" dxfId="380" priority="50" rank="1"/>
  </conditionalFormatting>
  <conditionalFormatting sqref="E3">
    <cfRule type="top10" dxfId="379" priority="44" rank="1"/>
  </conditionalFormatting>
  <conditionalFormatting sqref="E4">
    <cfRule type="top10" dxfId="378" priority="38" rank="1"/>
  </conditionalFormatting>
  <conditionalFormatting sqref="E7">
    <cfRule type="top10" dxfId="377" priority="23" rank="1"/>
  </conditionalFormatting>
  <conditionalFormatting sqref="E9">
    <cfRule type="top10" dxfId="376" priority="12" rank="1"/>
  </conditionalFormatting>
  <conditionalFormatting sqref="E10:E12">
    <cfRule type="top10" dxfId="375" priority="6" rank="1"/>
  </conditionalFormatting>
  <conditionalFormatting sqref="E6:F6">
    <cfRule type="top10" dxfId="374" priority="24" rank="1"/>
  </conditionalFormatting>
  <conditionalFormatting sqref="E5:G5">
    <cfRule type="top10" dxfId="373" priority="28" rank="1"/>
  </conditionalFormatting>
  <conditionalFormatting sqref="E8:G8">
    <cfRule type="top10" dxfId="372" priority="13" rank="1"/>
  </conditionalFormatting>
  <conditionalFormatting sqref="E4:J4">
    <cfRule type="cellIs" dxfId="371" priority="33" operator="greaterThanOrEqual">
      <formula>200</formula>
    </cfRule>
  </conditionalFormatting>
  <conditionalFormatting sqref="E7:J7">
    <cfRule type="cellIs" dxfId="370" priority="18" operator="greaterThanOrEqual">
      <formula>200</formula>
    </cfRule>
  </conditionalFormatting>
  <conditionalFormatting sqref="E10:J13">
    <cfRule type="top10" dxfId="369" priority="4" rank="1"/>
  </conditionalFormatting>
  <conditionalFormatting sqref="F2">
    <cfRule type="top10" dxfId="368" priority="49" rank="1"/>
  </conditionalFormatting>
  <conditionalFormatting sqref="F3">
    <cfRule type="top10" dxfId="367" priority="43" rank="1"/>
  </conditionalFormatting>
  <conditionalFormatting sqref="F4">
    <cfRule type="top10" dxfId="366" priority="32" rank="1"/>
  </conditionalFormatting>
  <conditionalFormatting sqref="F7">
    <cfRule type="top10" dxfId="365" priority="17" rank="1"/>
  </conditionalFormatting>
  <conditionalFormatting sqref="F9">
    <cfRule type="top10" dxfId="364" priority="11" rank="1"/>
  </conditionalFormatting>
  <conditionalFormatting sqref="F10:F13">
    <cfRule type="top10" dxfId="363" priority="5" rank="1"/>
  </conditionalFormatting>
  <conditionalFormatting sqref="G2">
    <cfRule type="top10" dxfId="362" priority="48" rank="1"/>
  </conditionalFormatting>
  <conditionalFormatting sqref="G3">
    <cfRule type="top10" dxfId="361" priority="42" rank="1"/>
  </conditionalFormatting>
  <conditionalFormatting sqref="G4">
    <cfRule type="top10" dxfId="360" priority="37" rank="1"/>
  </conditionalFormatting>
  <conditionalFormatting sqref="G7">
    <cfRule type="top10" dxfId="359" priority="22" rank="1"/>
  </conditionalFormatting>
  <conditionalFormatting sqref="G9">
    <cfRule type="top10" dxfId="358" priority="8" rank="1"/>
  </conditionalFormatting>
  <conditionalFormatting sqref="H2">
    <cfRule type="top10" dxfId="357" priority="47" rank="1"/>
  </conditionalFormatting>
  <conditionalFormatting sqref="H3">
    <cfRule type="top10" dxfId="356" priority="41" rank="1"/>
  </conditionalFormatting>
  <conditionalFormatting sqref="H4">
    <cfRule type="top10" dxfId="355" priority="36" rank="1"/>
  </conditionalFormatting>
  <conditionalFormatting sqref="H7">
    <cfRule type="top10" dxfId="354" priority="21" rank="1"/>
  </conditionalFormatting>
  <conditionalFormatting sqref="H9">
    <cfRule type="top10" dxfId="353" priority="10" rank="1"/>
  </conditionalFormatting>
  <conditionalFormatting sqref="H10:H13">
    <cfRule type="top10" dxfId="352" priority="3" rank="1"/>
  </conditionalFormatting>
  <conditionalFormatting sqref="H5:J5">
    <cfRule type="top10" dxfId="351" priority="31" rank="1"/>
  </conditionalFormatting>
  <conditionalFormatting sqref="H6:J6">
    <cfRule type="top10" dxfId="350" priority="27" rank="1"/>
  </conditionalFormatting>
  <conditionalFormatting sqref="H8:J8">
    <cfRule type="top10" dxfId="349" priority="16" rank="1"/>
  </conditionalFormatting>
  <conditionalFormatting sqref="I2">
    <cfRule type="top10" dxfId="348" priority="45" rank="1"/>
  </conditionalFormatting>
  <conditionalFormatting sqref="I3">
    <cfRule type="top10" dxfId="347" priority="39" rank="1"/>
  </conditionalFormatting>
  <conditionalFormatting sqref="I4">
    <cfRule type="top10" dxfId="346" priority="35" rank="1"/>
  </conditionalFormatting>
  <conditionalFormatting sqref="I5">
    <cfRule type="top10" dxfId="345" priority="29" rank="1"/>
  </conditionalFormatting>
  <conditionalFormatting sqref="I6">
    <cfRule type="top10" dxfId="344" priority="25" rank="1"/>
  </conditionalFormatting>
  <conditionalFormatting sqref="I7">
    <cfRule type="top10" dxfId="343" priority="20" rank="1"/>
  </conditionalFormatting>
  <conditionalFormatting sqref="I8">
    <cfRule type="top10" dxfId="342" priority="14" rank="1"/>
  </conditionalFormatting>
  <conditionalFormatting sqref="I9">
    <cfRule type="top10" dxfId="341" priority="9" rank="1"/>
  </conditionalFormatting>
  <conditionalFormatting sqref="I10:I13">
    <cfRule type="top10" dxfId="340" priority="1" rank="1"/>
  </conditionalFormatting>
  <conditionalFormatting sqref="J2">
    <cfRule type="top10" dxfId="339" priority="46" rank="1"/>
  </conditionalFormatting>
  <conditionalFormatting sqref="J3">
    <cfRule type="top10" dxfId="338" priority="40" rank="1"/>
  </conditionalFormatting>
  <conditionalFormatting sqref="J4">
    <cfRule type="top10" dxfId="337" priority="34" rank="1"/>
  </conditionalFormatting>
  <conditionalFormatting sqref="J5">
    <cfRule type="top10" dxfId="336" priority="30" rank="1"/>
  </conditionalFormatting>
  <conditionalFormatting sqref="J6">
    <cfRule type="top10" dxfId="335" priority="26" rank="1"/>
  </conditionalFormatting>
  <conditionalFormatting sqref="J7">
    <cfRule type="top10" dxfId="334" priority="19" rank="1"/>
  </conditionalFormatting>
  <conditionalFormatting sqref="J8">
    <cfRule type="top10" dxfId="333" priority="15" rank="1"/>
  </conditionalFormatting>
  <conditionalFormatting sqref="J9">
    <cfRule type="top10" dxfId="332" priority="7" rank="1"/>
  </conditionalFormatting>
  <conditionalFormatting sqref="J10:J13">
    <cfRule type="top10" dxfId="331" priority="2" rank="1"/>
  </conditionalFormatting>
  <hyperlinks>
    <hyperlink ref="Q1" location="'National Indoor 2023'!A1" display="Back to Ranking" xr:uid="{144499A1-63C3-4438-91C7-7FAD8D3275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567ACC-C346-4538-A54F-DA331F4A6A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D89D-9E01-4D4C-88CF-CDE8AD283D16}">
  <sheetPr codeName="Sheet25"/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30</v>
      </c>
      <c r="C2" s="17">
        <v>44936</v>
      </c>
      <c r="D2" s="18" t="s">
        <v>31</v>
      </c>
      <c r="E2" s="19">
        <v>199</v>
      </c>
      <c r="F2" s="19">
        <v>197</v>
      </c>
      <c r="G2" s="19">
        <v>196</v>
      </c>
      <c r="H2" s="19"/>
      <c r="I2" s="19"/>
      <c r="J2" s="19"/>
      <c r="K2" s="23">
        <v>3</v>
      </c>
      <c r="L2" s="23">
        <v>592</v>
      </c>
      <c r="M2" s="24">
        <v>197.33333333333334</v>
      </c>
      <c r="N2" s="25">
        <v>2</v>
      </c>
      <c r="O2" s="26">
        <v>199.33333333333334</v>
      </c>
    </row>
    <row r="3" spans="1:17" x14ac:dyDescent="0.25">
      <c r="A3" s="15" t="s">
        <v>24</v>
      </c>
      <c r="B3" s="16" t="s">
        <v>30</v>
      </c>
      <c r="C3" s="17">
        <v>44950</v>
      </c>
      <c r="D3" s="18" t="s">
        <v>31</v>
      </c>
      <c r="E3" s="19">
        <v>193</v>
      </c>
      <c r="F3" s="19">
        <v>196</v>
      </c>
      <c r="G3" s="19">
        <v>195</v>
      </c>
      <c r="H3" s="19"/>
      <c r="I3" s="19"/>
      <c r="J3" s="19"/>
      <c r="K3" s="23">
        <v>3</v>
      </c>
      <c r="L3" s="23">
        <v>584</v>
      </c>
      <c r="M3" s="24">
        <v>194.66666666666666</v>
      </c>
      <c r="N3" s="25">
        <v>2</v>
      </c>
      <c r="O3" s="26">
        <v>196.66666666666666</v>
      </c>
    </row>
    <row r="4" spans="1:17" x14ac:dyDescent="0.25">
      <c r="A4" s="15" t="s">
        <v>24</v>
      </c>
      <c r="B4" s="16" t="s">
        <v>30</v>
      </c>
      <c r="C4" s="17">
        <v>44978</v>
      </c>
      <c r="D4" s="18" t="s">
        <v>31</v>
      </c>
      <c r="E4" s="19">
        <v>196</v>
      </c>
      <c r="F4" s="19">
        <v>197</v>
      </c>
      <c r="G4" s="19">
        <v>196</v>
      </c>
      <c r="H4" s="19"/>
      <c r="I4" s="19"/>
      <c r="J4" s="19"/>
      <c r="K4" s="23">
        <v>3</v>
      </c>
      <c r="L4" s="23">
        <v>589</v>
      </c>
      <c r="M4" s="24">
        <v>196.33333333333334</v>
      </c>
      <c r="N4" s="25">
        <v>2</v>
      </c>
      <c r="O4" s="26">
        <v>198.33333333333334</v>
      </c>
    </row>
    <row r="6" spans="1:17" x14ac:dyDescent="0.25">
      <c r="K6" s="8">
        <f>SUM(K2:K5)</f>
        <v>9</v>
      </c>
      <c r="L6" s="8">
        <f>SUM(L2:L5)</f>
        <v>1765</v>
      </c>
      <c r="M6" s="7">
        <f>SUM(L6/K6)</f>
        <v>196.11111111111111</v>
      </c>
      <c r="N6" s="8">
        <f>SUM(N2:N5)</f>
        <v>6</v>
      </c>
      <c r="O6" s="13">
        <f>SUM(M6+N6)</f>
        <v>202.11111111111111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69" t="s">
        <v>20</v>
      </c>
      <c r="B14" s="68" t="s">
        <v>30</v>
      </c>
      <c r="C14" s="67">
        <v>45006</v>
      </c>
      <c r="D14" s="66" t="s">
        <v>31</v>
      </c>
      <c r="E14" s="65">
        <v>195</v>
      </c>
      <c r="F14" s="76">
        <v>195</v>
      </c>
      <c r="G14" s="75">
        <v>194</v>
      </c>
      <c r="H14" s="75"/>
      <c r="I14" s="75"/>
      <c r="J14" s="75"/>
      <c r="K14" s="64">
        <v>3</v>
      </c>
      <c r="L14" s="64">
        <v>584</v>
      </c>
      <c r="M14" s="63">
        <v>194.66666666666666</v>
      </c>
      <c r="N14" s="62">
        <v>5</v>
      </c>
      <c r="O14" s="61">
        <v>199.66666666666666</v>
      </c>
    </row>
    <row r="16" spans="1:17" x14ac:dyDescent="0.25">
      <c r="K16" s="8">
        <f>SUM(K14:K15)</f>
        <v>3</v>
      </c>
      <c r="L16" s="8">
        <f>SUM(L14:L15)</f>
        <v>584</v>
      </c>
      <c r="M16" s="7">
        <f>SUM(L16/K16)</f>
        <v>194.66666666666666</v>
      </c>
      <c r="N16" s="8">
        <f>SUM(N14:N15)</f>
        <v>5</v>
      </c>
      <c r="O16" s="13">
        <f>SUM(M16+N16)</f>
        <v>199.66666666666666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3" name="Range1_2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9"/>
    <protectedRange algorithmName="SHA-512" hashValue="ON39YdpmFHfN9f47KpiRvqrKx0V9+erV1CNkpWzYhW/Qyc6aT8rEyCrvauWSYGZK2ia3o7vd3akF07acHAFpOA==" saltValue="yVW9XmDwTqEnmpSGai0KYg==" spinCount="100000" sqref="D4" name="Range1_1_10"/>
    <protectedRange algorithmName="SHA-512" hashValue="ON39YdpmFHfN9f47KpiRvqrKx0V9+erV1CNkpWzYhW/Qyc6aT8rEyCrvauWSYGZK2ia3o7vd3akF07acHAFpOA==" saltValue="yVW9XmDwTqEnmpSGai0KYg==" spinCount="100000" sqref="E4:H4" name="Range1_3_4"/>
    <protectedRange sqref="B14:D14 I14:J14" name="Range1_8_1"/>
    <protectedRange sqref="E14:H14" name="Range1_3_2_2"/>
  </protectedRanges>
  <conditionalFormatting sqref="E2">
    <cfRule type="top10" dxfId="330" priority="38" rank="1"/>
  </conditionalFormatting>
  <conditionalFormatting sqref="E3">
    <cfRule type="top10" dxfId="329" priority="32" rank="1"/>
  </conditionalFormatting>
  <conditionalFormatting sqref="E4:G4">
    <cfRule type="top10" dxfId="328" priority="23" rank="1"/>
  </conditionalFormatting>
  <conditionalFormatting sqref="F2">
    <cfRule type="top10" dxfId="327" priority="37" rank="1"/>
  </conditionalFormatting>
  <conditionalFormatting sqref="F3">
    <cfRule type="top10" dxfId="326" priority="31" rank="1"/>
  </conditionalFormatting>
  <conditionalFormatting sqref="G2">
    <cfRule type="top10" dxfId="325" priority="36" rank="1"/>
  </conditionalFormatting>
  <conditionalFormatting sqref="G3">
    <cfRule type="top10" dxfId="324" priority="30" rank="1"/>
  </conditionalFormatting>
  <conditionalFormatting sqref="H2">
    <cfRule type="top10" dxfId="323" priority="35" rank="1"/>
  </conditionalFormatting>
  <conditionalFormatting sqref="H3">
    <cfRule type="top10" dxfId="322" priority="29" rank="1"/>
  </conditionalFormatting>
  <conditionalFormatting sqref="H4:J4">
    <cfRule type="top10" dxfId="321" priority="26" rank="1"/>
  </conditionalFormatting>
  <conditionalFormatting sqref="I2">
    <cfRule type="top10" dxfId="320" priority="33" rank="1"/>
  </conditionalFormatting>
  <conditionalFormatting sqref="I3">
    <cfRule type="top10" dxfId="319" priority="27" rank="1"/>
  </conditionalFormatting>
  <conditionalFormatting sqref="I4">
    <cfRule type="top10" dxfId="318" priority="24" rank="1"/>
  </conditionalFormatting>
  <conditionalFormatting sqref="J2">
    <cfRule type="top10" dxfId="317" priority="34" rank="1"/>
  </conditionalFormatting>
  <conditionalFormatting sqref="J3">
    <cfRule type="top10" dxfId="316" priority="28" rank="1"/>
  </conditionalFormatting>
  <conditionalFormatting sqref="J4">
    <cfRule type="top10" dxfId="315" priority="25" rank="1"/>
  </conditionalFormatting>
  <conditionalFormatting sqref="E14">
    <cfRule type="top10" dxfId="314" priority="1" rank="1"/>
  </conditionalFormatting>
  <conditionalFormatting sqref="F14">
    <cfRule type="top10" dxfId="313" priority="2" rank="1"/>
  </conditionalFormatting>
  <conditionalFormatting sqref="G14">
    <cfRule type="top10" dxfId="312" priority="3" rank="1"/>
  </conditionalFormatting>
  <conditionalFormatting sqref="H14">
    <cfRule type="top10" dxfId="311" priority="4" rank="1"/>
  </conditionalFormatting>
  <conditionalFormatting sqref="I14">
    <cfRule type="top10" dxfId="310" priority="5" rank="1"/>
  </conditionalFormatting>
  <conditionalFormatting sqref="J14">
    <cfRule type="top10" dxfId="309" priority="6" rank="1"/>
  </conditionalFormatting>
  <hyperlinks>
    <hyperlink ref="Q1" location="'National Indoor 2023'!A1" display="Back to Ranking" xr:uid="{8EBCAD36-B829-4EA3-8FA8-CF357E3B49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AF2D6-E7CA-4EBB-90FF-ADD64E7FF6C5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9CBB-817D-4ADA-9C38-B76AA1B1B13B}">
  <dimension ref="A1:Q5"/>
  <sheetViews>
    <sheetView workbookViewId="0">
      <selection activeCell="A2" sqref="A2:O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92</v>
      </c>
      <c r="C2" s="17">
        <v>45044</v>
      </c>
      <c r="D2" s="18" t="s">
        <v>47</v>
      </c>
      <c r="E2" s="19">
        <v>190</v>
      </c>
      <c r="F2" s="19">
        <v>188</v>
      </c>
      <c r="G2" s="19">
        <v>180</v>
      </c>
      <c r="H2" s="19">
        <v>182</v>
      </c>
      <c r="I2" s="19"/>
      <c r="J2" s="19"/>
      <c r="K2" s="23">
        <v>4</v>
      </c>
      <c r="L2" s="23">
        <v>740</v>
      </c>
      <c r="M2" s="24">
        <v>185</v>
      </c>
      <c r="N2" s="25">
        <v>4</v>
      </c>
      <c r="O2" s="26">
        <v>189</v>
      </c>
    </row>
    <row r="5" spans="1:17" x14ac:dyDescent="0.25">
      <c r="K5" s="8">
        <f>SUM(K2:K4)</f>
        <v>4</v>
      </c>
      <c r="L5" s="8">
        <f>SUM(L2:L4)</f>
        <v>740</v>
      </c>
      <c r="M5" s="7">
        <f>SUM(L5/K5)</f>
        <v>185</v>
      </c>
      <c r="N5" s="8">
        <f>SUM(N2:N4)</f>
        <v>4</v>
      </c>
      <c r="O5" s="13">
        <f>SUM(M5+N5)</f>
        <v>189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E2:J2" name="Range1_2_1"/>
    <protectedRange sqref="D2" name="Range1_1_1_3"/>
  </protectedRanges>
  <conditionalFormatting sqref="E2">
    <cfRule type="top10" dxfId="967" priority="1" rank="1"/>
  </conditionalFormatting>
  <conditionalFormatting sqref="F2">
    <cfRule type="top10" dxfId="966" priority="2" rank="1"/>
  </conditionalFormatting>
  <conditionalFormatting sqref="G2">
    <cfRule type="top10" dxfId="965" priority="3" rank="1"/>
  </conditionalFormatting>
  <conditionalFormatting sqref="H2">
    <cfRule type="top10" dxfId="964" priority="4" rank="1"/>
  </conditionalFormatting>
  <conditionalFormatting sqref="I2">
    <cfRule type="top10" dxfId="963" priority="5" rank="1"/>
  </conditionalFormatting>
  <conditionalFormatting sqref="J2">
    <cfRule type="top10" dxfId="962" priority="6" rank="1"/>
  </conditionalFormatting>
  <hyperlinks>
    <hyperlink ref="Q1" location="'National Indoor 2023'!A1" display="Back to Ranking" xr:uid="{192FDF1D-AD04-456F-BC3E-72C13D27C1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7B8035-CEED-422A-AA7B-6114712335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698F-AEDB-4D13-807D-9BF6E2688BC8}">
  <dimension ref="A1:Q8"/>
  <sheetViews>
    <sheetView workbookViewId="0">
      <selection activeCell="A4" sqref="A4:O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59</v>
      </c>
      <c r="C2" s="17">
        <v>44953</v>
      </c>
      <c r="D2" s="18" t="s">
        <v>50</v>
      </c>
      <c r="E2" s="19">
        <v>200</v>
      </c>
      <c r="F2" s="19">
        <v>198</v>
      </c>
      <c r="G2" s="19">
        <v>200</v>
      </c>
      <c r="H2" s="19"/>
      <c r="I2" s="19"/>
      <c r="J2" s="19"/>
      <c r="K2" s="23">
        <v>3</v>
      </c>
      <c r="L2" s="23">
        <v>598</v>
      </c>
      <c r="M2" s="24">
        <v>199.33333333333334</v>
      </c>
      <c r="N2" s="25">
        <v>9</v>
      </c>
      <c r="O2" s="26">
        <v>208.33333333333334</v>
      </c>
    </row>
    <row r="3" spans="1:17" x14ac:dyDescent="0.25">
      <c r="A3" s="15" t="s">
        <v>24</v>
      </c>
      <c r="B3" s="16" t="s">
        <v>59</v>
      </c>
      <c r="C3" s="17">
        <v>44954</v>
      </c>
      <c r="D3" s="18" t="s">
        <v>47</v>
      </c>
      <c r="E3" s="19">
        <v>198</v>
      </c>
      <c r="F3" s="19">
        <v>197</v>
      </c>
      <c r="G3" s="42">
        <v>200</v>
      </c>
      <c r="H3" s="19">
        <v>199</v>
      </c>
      <c r="I3" s="19">
        <v>197</v>
      </c>
      <c r="J3" s="19">
        <v>196</v>
      </c>
      <c r="K3" s="23">
        <v>6</v>
      </c>
      <c r="L3" s="23">
        <v>1187</v>
      </c>
      <c r="M3" s="24">
        <v>197.83333333333334</v>
      </c>
      <c r="N3" s="25">
        <v>10</v>
      </c>
      <c r="O3" s="26">
        <v>207.83333333333334</v>
      </c>
    </row>
    <row r="4" spans="1:17" x14ac:dyDescent="0.25">
      <c r="A4" s="15" t="s">
        <v>24</v>
      </c>
      <c r="B4" s="16" t="s">
        <v>59</v>
      </c>
      <c r="C4" s="17">
        <v>45010</v>
      </c>
      <c r="D4" s="17" t="s">
        <v>47</v>
      </c>
      <c r="E4" s="19">
        <v>198</v>
      </c>
      <c r="F4" s="19">
        <v>197</v>
      </c>
      <c r="G4" s="19">
        <v>196</v>
      </c>
      <c r="H4" s="19">
        <v>197.01</v>
      </c>
      <c r="I4" s="19">
        <v>196</v>
      </c>
      <c r="J4" s="19"/>
      <c r="K4" s="23">
        <f>COUNT(E4:J4)</f>
        <v>5</v>
      </c>
      <c r="L4" s="23">
        <f>SUM(E4:J4)</f>
        <v>984.01</v>
      </c>
      <c r="M4" s="24">
        <f>AVERAGE(E4:J4)</f>
        <v>196.80199999999999</v>
      </c>
      <c r="N4" s="25">
        <v>8</v>
      </c>
      <c r="O4" s="26">
        <f>SUM(M4,N4)</f>
        <v>204.80199999999999</v>
      </c>
    </row>
    <row r="5" spans="1:17" x14ac:dyDescent="0.25">
      <c r="A5" s="15" t="s">
        <v>24</v>
      </c>
      <c r="B5" s="16" t="s">
        <v>59</v>
      </c>
      <c r="C5" s="17">
        <v>45044</v>
      </c>
      <c r="D5" s="18" t="s">
        <v>47</v>
      </c>
      <c r="E5" s="19">
        <v>197</v>
      </c>
      <c r="F5" s="19">
        <v>198</v>
      </c>
      <c r="G5" s="19">
        <v>196</v>
      </c>
      <c r="H5" s="19">
        <v>197</v>
      </c>
      <c r="I5" s="19"/>
      <c r="J5" s="19"/>
      <c r="K5" s="23">
        <v>4</v>
      </c>
      <c r="L5" s="23">
        <v>788</v>
      </c>
      <c r="M5" s="24">
        <v>197</v>
      </c>
      <c r="N5" s="25">
        <v>2</v>
      </c>
      <c r="O5" s="26">
        <v>199</v>
      </c>
    </row>
    <row r="6" spans="1:17" x14ac:dyDescent="0.25">
      <c r="M6" s="45"/>
      <c r="O6" s="45"/>
    </row>
    <row r="7" spans="1:17" x14ac:dyDescent="0.25">
      <c r="M7" s="45"/>
      <c r="O7" s="45"/>
    </row>
    <row r="8" spans="1:17" x14ac:dyDescent="0.25">
      <c r="K8" s="8">
        <f>SUM(K2:K7)</f>
        <v>18</v>
      </c>
      <c r="L8" s="8">
        <f>SUM(L2:L7)</f>
        <v>3557.01</v>
      </c>
      <c r="M8" s="13">
        <f>SUM(L8/K8)</f>
        <v>197.61166666666668</v>
      </c>
      <c r="N8" s="8">
        <f>SUM(N2:N7)</f>
        <v>29</v>
      </c>
      <c r="O8" s="13">
        <f>SUM(M8+N8)</f>
        <v>226.61166666666668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5_1_1_1"/>
    <protectedRange algorithmName="SHA-512" hashValue="ON39YdpmFHfN9f47KpiRvqrKx0V9+erV1CNkpWzYhW/Qyc6aT8rEyCrvauWSYGZK2ia3o7vd3akF07acHAFpOA==" saltValue="yVW9XmDwTqEnmpSGai0KYg==" spinCount="100000" sqref="D2" name="Range1_1_3_1_2_1"/>
    <protectedRange algorithmName="SHA-512" hashValue="ON39YdpmFHfN9f47KpiRvqrKx0V9+erV1CNkpWzYhW/Qyc6aT8rEyCrvauWSYGZK2ia3o7vd3akF07acHAFpOA==" saltValue="yVW9XmDwTqEnmpSGai0KYg==" spinCount="100000" sqref="E2:J2" name="Range1_3_2_1_2_1"/>
    <protectedRange sqref="I3:J3 B3:C3" name="Range1_2"/>
    <protectedRange sqref="D3" name="Range1_1_1"/>
    <protectedRange sqref="E3:H3" name="Range1_3_1"/>
    <protectedRange algorithmName="SHA-512" hashValue="ON39YdpmFHfN9f47KpiRvqrKx0V9+erV1CNkpWzYhW/Qyc6aT8rEyCrvauWSYGZK2ia3o7vd3akF07acHAFpOA==" saltValue="yVW9XmDwTqEnmpSGai0KYg==" spinCount="100000" sqref="B4:C5 E4:J5" name="Range1_35_1"/>
    <protectedRange algorithmName="SHA-512" hashValue="ON39YdpmFHfN9f47KpiRvqrKx0V9+erV1CNkpWzYhW/Qyc6aT8rEyCrvauWSYGZK2ia3o7vd3akF07acHAFpOA==" saltValue="yVW9XmDwTqEnmpSGai0KYg==" spinCount="100000" sqref="D4:D5" name="Range1_1_21_1"/>
  </protectedRanges>
  <conditionalFormatting sqref="E2">
    <cfRule type="top10" dxfId="308" priority="19" rank="1"/>
  </conditionalFormatting>
  <conditionalFormatting sqref="E3">
    <cfRule type="top10" dxfId="307" priority="12" rank="1"/>
  </conditionalFormatting>
  <conditionalFormatting sqref="E4:E5">
    <cfRule type="top10" dxfId="306" priority="6" rank="1"/>
  </conditionalFormatting>
  <conditionalFormatting sqref="E2:J2">
    <cfRule type="cellIs" dxfId="305" priority="14" operator="greaterThanOrEqual">
      <formula>200</formula>
    </cfRule>
  </conditionalFormatting>
  <conditionalFormatting sqref="F2">
    <cfRule type="top10" dxfId="304" priority="13" rank="1"/>
  </conditionalFormatting>
  <conditionalFormatting sqref="F3">
    <cfRule type="top10" dxfId="303" priority="7" rank="1"/>
  </conditionalFormatting>
  <conditionalFormatting sqref="F5">
    <cfRule type="top10" dxfId="302" priority="5" rank="1"/>
  </conditionalFormatting>
  <conditionalFormatting sqref="G2">
    <cfRule type="top10" dxfId="301" priority="18" rank="1"/>
  </conditionalFormatting>
  <conditionalFormatting sqref="G3">
    <cfRule type="top10" dxfId="300" priority="8" rank="1"/>
  </conditionalFormatting>
  <conditionalFormatting sqref="G5">
    <cfRule type="top10" dxfId="299" priority="4" rank="1"/>
  </conditionalFormatting>
  <conditionalFormatting sqref="H2">
    <cfRule type="top10" dxfId="298" priority="17" rank="1"/>
  </conditionalFormatting>
  <conditionalFormatting sqref="H3">
    <cfRule type="top10" dxfId="297" priority="9" rank="1"/>
  </conditionalFormatting>
  <conditionalFormatting sqref="H5">
    <cfRule type="top10" dxfId="296" priority="3" rank="1"/>
  </conditionalFormatting>
  <conditionalFormatting sqref="I2">
    <cfRule type="top10" dxfId="295" priority="16" rank="1"/>
  </conditionalFormatting>
  <conditionalFormatting sqref="I3">
    <cfRule type="top10" dxfId="294" priority="10" rank="1"/>
  </conditionalFormatting>
  <conditionalFormatting sqref="I5">
    <cfRule type="top10" dxfId="293" priority="2" rank="1"/>
  </conditionalFormatting>
  <conditionalFormatting sqref="J2">
    <cfRule type="top10" dxfId="292" priority="15" rank="1"/>
  </conditionalFormatting>
  <conditionalFormatting sqref="J3">
    <cfRule type="top10" dxfId="291" priority="11" rank="1"/>
  </conditionalFormatting>
  <conditionalFormatting sqref="J5">
    <cfRule type="top10" dxfId="290" priority="1" rank="1"/>
  </conditionalFormatting>
  <hyperlinks>
    <hyperlink ref="Q1" location="'National Indoor 2023'!A1" display="Back to Ranking" xr:uid="{F3C99E72-A7B6-46F7-B8CE-10EB71C851FF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FBB7-7391-4E2E-8D30-BBE09BCC9B97}">
  <dimension ref="A1:Q19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60</v>
      </c>
      <c r="C2" s="17">
        <v>44953</v>
      </c>
      <c r="D2" s="18" t="s">
        <v>50</v>
      </c>
      <c r="E2" s="19">
        <v>197</v>
      </c>
      <c r="F2" s="19">
        <v>197</v>
      </c>
      <c r="G2" s="19">
        <v>197</v>
      </c>
      <c r="H2" s="19"/>
      <c r="I2" s="19"/>
      <c r="J2" s="19"/>
      <c r="K2" s="23">
        <v>3</v>
      </c>
      <c r="L2" s="23">
        <v>591</v>
      </c>
      <c r="M2" s="24">
        <v>197</v>
      </c>
      <c r="N2" s="25">
        <v>4</v>
      </c>
      <c r="O2" s="26">
        <v>201</v>
      </c>
    </row>
    <row r="3" spans="1:17" x14ac:dyDescent="0.25">
      <c r="A3" s="15" t="s">
        <v>24</v>
      </c>
      <c r="B3" s="16" t="s">
        <v>61</v>
      </c>
      <c r="C3" s="17">
        <v>44954</v>
      </c>
      <c r="D3" s="18" t="s">
        <v>47</v>
      </c>
      <c r="E3" s="19">
        <v>195</v>
      </c>
      <c r="F3" s="19">
        <v>196</v>
      </c>
      <c r="G3" s="19">
        <v>198</v>
      </c>
      <c r="H3" s="19">
        <v>197</v>
      </c>
      <c r="I3" s="19">
        <v>195</v>
      </c>
      <c r="J3" s="19">
        <v>198</v>
      </c>
      <c r="K3" s="23">
        <v>6</v>
      </c>
      <c r="L3" s="23">
        <v>1179</v>
      </c>
      <c r="M3" s="24">
        <v>196.5</v>
      </c>
      <c r="N3" s="25">
        <v>4</v>
      </c>
      <c r="O3" s="26">
        <v>200.5</v>
      </c>
    </row>
    <row r="4" spans="1:17" x14ac:dyDescent="0.25">
      <c r="A4" s="15" t="s">
        <v>24</v>
      </c>
      <c r="B4" s="16" t="s">
        <v>61</v>
      </c>
      <c r="C4" s="17">
        <v>44982</v>
      </c>
      <c r="D4" s="18" t="s">
        <v>47</v>
      </c>
      <c r="E4" s="19">
        <v>199</v>
      </c>
      <c r="F4" s="19">
        <v>196</v>
      </c>
      <c r="G4" s="19">
        <v>198</v>
      </c>
      <c r="H4" s="19">
        <v>198</v>
      </c>
      <c r="I4" s="19">
        <v>196</v>
      </c>
      <c r="J4" s="19"/>
      <c r="K4" s="23">
        <v>5</v>
      </c>
      <c r="L4" s="23">
        <v>987</v>
      </c>
      <c r="M4" s="24">
        <v>197.4</v>
      </c>
      <c r="N4" s="25">
        <v>2</v>
      </c>
      <c r="O4" s="26">
        <f t="shared" ref="O4" si="0">SUM(M4+N4)</f>
        <v>199.4</v>
      </c>
    </row>
    <row r="5" spans="1:17" x14ac:dyDescent="0.25">
      <c r="A5" s="15" t="s">
        <v>24</v>
      </c>
      <c r="B5" s="16" t="s">
        <v>61</v>
      </c>
      <c r="C5" s="17">
        <v>45044</v>
      </c>
      <c r="D5" s="18" t="s">
        <v>47</v>
      </c>
      <c r="E5" s="19">
        <v>194</v>
      </c>
      <c r="F5" s="19">
        <v>191</v>
      </c>
      <c r="G5" s="19">
        <v>197</v>
      </c>
      <c r="H5" s="19">
        <v>198</v>
      </c>
      <c r="I5" s="19"/>
      <c r="J5" s="19"/>
      <c r="K5" s="23">
        <v>4</v>
      </c>
      <c r="L5" s="23">
        <v>780</v>
      </c>
      <c r="M5" s="24">
        <v>195</v>
      </c>
      <c r="N5" s="25">
        <v>2</v>
      </c>
      <c r="O5" s="26">
        <v>197</v>
      </c>
    </row>
    <row r="6" spans="1:17" x14ac:dyDescent="0.25">
      <c r="M6" s="45"/>
      <c r="O6" s="45"/>
    </row>
    <row r="7" spans="1:17" x14ac:dyDescent="0.25">
      <c r="M7" s="45"/>
      <c r="O7" s="45"/>
    </row>
    <row r="8" spans="1:17" x14ac:dyDescent="0.25">
      <c r="K8" s="8">
        <f>SUM(K2:K7)</f>
        <v>18</v>
      </c>
      <c r="L8" s="8">
        <f>SUM(L2:L7)</f>
        <v>3537</v>
      </c>
      <c r="M8" s="13">
        <f>SUM(L8/K8)</f>
        <v>196.5</v>
      </c>
      <c r="N8" s="8">
        <f>SUM(N2:N7)</f>
        <v>12</v>
      </c>
      <c r="O8" s="13">
        <f>SUM(M8+N8)</f>
        <v>208.5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5" t="s">
        <v>20</v>
      </c>
      <c r="B16" s="16" t="s">
        <v>61</v>
      </c>
      <c r="C16" s="17">
        <v>44982</v>
      </c>
      <c r="D16" s="18" t="s">
        <v>47</v>
      </c>
      <c r="E16" s="19">
        <v>194</v>
      </c>
      <c r="F16" s="19">
        <v>184</v>
      </c>
      <c r="G16" s="19">
        <v>188</v>
      </c>
      <c r="H16" s="19">
        <v>195.001</v>
      </c>
      <c r="I16" s="19">
        <v>193</v>
      </c>
      <c r="J16" s="19"/>
      <c r="K16" s="23">
        <v>5</v>
      </c>
      <c r="L16" s="23">
        <v>954</v>
      </c>
      <c r="M16" s="24">
        <v>190.8</v>
      </c>
      <c r="N16" s="25">
        <v>10</v>
      </c>
      <c r="O16" s="26">
        <f t="shared" ref="O16" si="1">SUM(M16+N16)</f>
        <v>200.8</v>
      </c>
    </row>
    <row r="17" spans="11:15" x14ac:dyDescent="0.25">
      <c r="M17" s="45"/>
      <c r="O17" s="45"/>
    </row>
    <row r="18" spans="11:15" x14ac:dyDescent="0.25">
      <c r="M18" s="45"/>
      <c r="O18" s="45"/>
    </row>
    <row r="19" spans="11:15" x14ac:dyDescent="0.25">
      <c r="K19" s="8">
        <f>SUM(K16:K18)</f>
        <v>5</v>
      </c>
      <c r="L19" s="8">
        <f>SUM(L16:L18)</f>
        <v>954</v>
      </c>
      <c r="M19" s="13">
        <f>SUM(L19/K19)</f>
        <v>190.8</v>
      </c>
      <c r="N19" s="8">
        <f>SUM(N16:N18)</f>
        <v>10</v>
      </c>
      <c r="O19" s="13">
        <f>SUM(M19+N19)</f>
        <v>200.8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5_1_1"/>
    <protectedRange algorithmName="SHA-512" hashValue="ON39YdpmFHfN9f47KpiRvqrKx0V9+erV1CNkpWzYhW/Qyc6aT8rEyCrvauWSYGZK2ia3o7vd3akF07acHAFpOA==" saltValue="yVW9XmDwTqEnmpSGai0KYg==" spinCount="100000" sqref="D2" name="Range1_1_3_1_1"/>
    <protectedRange algorithmName="SHA-512" hashValue="ON39YdpmFHfN9f47KpiRvqrKx0V9+erV1CNkpWzYhW/Qyc6aT8rEyCrvauWSYGZK2ia3o7vd3akF07acHAFpOA==" saltValue="yVW9XmDwTqEnmpSGai0KYg==" spinCount="100000" sqref="E2:J2" name="Range1_3_2_1_1"/>
    <protectedRange sqref="B3:C3" name="Range1"/>
    <protectedRange sqref="D3" name="Range1_1"/>
    <protectedRange sqref="E3:J3" name="Range1_3"/>
    <protectedRange sqref="I4:J4 B4:C4" name="Range1_5"/>
    <protectedRange sqref="D4" name="Range1_1_3"/>
    <protectedRange sqref="E4:H4" name="Range1_3_1"/>
    <protectedRange sqref="E16:J16 B16:C16" name="Range1_7"/>
    <protectedRange sqref="D16" name="Range1_1_5"/>
    <protectedRange algorithmName="SHA-512" hashValue="ON39YdpmFHfN9f47KpiRvqrKx0V9+erV1CNkpWzYhW/Qyc6aT8rEyCrvauWSYGZK2ia3o7vd3akF07acHAFpOA==" saltValue="yVW9XmDwTqEnmpSGai0KYg==" spinCount="100000" sqref="I5:J5 B5:C5" name="Range1_20"/>
    <protectedRange algorithmName="SHA-512" hashValue="ON39YdpmFHfN9f47KpiRvqrKx0V9+erV1CNkpWzYhW/Qyc6aT8rEyCrvauWSYGZK2ia3o7vd3akF07acHAFpOA==" saltValue="yVW9XmDwTqEnmpSGai0KYg==" spinCount="100000" sqref="D5" name="Range1_1_16"/>
    <protectedRange algorithmName="SHA-512" hashValue="ON39YdpmFHfN9f47KpiRvqrKx0V9+erV1CNkpWzYhW/Qyc6aT8rEyCrvauWSYGZK2ia3o7vd3akF07acHAFpOA==" saltValue="yVW9XmDwTqEnmpSGai0KYg==" spinCount="100000" sqref="E5:H5" name="Range1_3_8"/>
  </protectedRanges>
  <conditionalFormatting sqref="E2">
    <cfRule type="top10" dxfId="289" priority="50" rank="1"/>
  </conditionalFormatting>
  <conditionalFormatting sqref="E3">
    <cfRule type="top10" dxfId="288" priority="43" rank="1"/>
  </conditionalFormatting>
  <conditionalFormatting sqref="E4">
    <cfRule type="top10" dxfId="287" priority="37" rank="1"/>
  </conditionalFormatting>
  <conditionalFormatting sqref="E5">
    <cfRule type="top10" dxfId="286" priority="6" rank="1"/>
  </conditionalFormatting>
  <conditionalFormatting sqref="E16">
    <cfRule type="top10" dxfId="285" priority="12" rank="1"/>
  </conditionalFormatting>
  <conditionalFormatting sqref="E2:J2">
    <cfRule type="cellIs" dxfId="284" priority="45" operator="greaterThanOrEqual">
      <formula>200</formula>
    </cfRule>
  </conditionalFormatting>
  <conditionalFormatting sqref="E5:J5">
    <cfRule type="top10" dxfId="283" priority="4" rank="1"/>
  </conditionalFormatting>
  <conditionalFormatting sqref="F2">
    <cfRule type="top10" dxfId="282" priority="44" rank="1"/>
  </conditionalFormatting>
  <conditionalFormatting sqref="F3">
    <cfRule type="top10" dxfId="281" priority="38" rank="1"/>
  </conditionalFormatting>
  <conditionalFormatting sqref="F4">
    <cfRule type="top10" dxfId="280" priority="32" rank="1"/>
  </conditionalFormatting>
  <conditionalFormatting sqref="F5">
    <cfRule type="top10" dxfId="279" priority="5" rank="1"/>
  </conditionalFormatting>
  <conditionalFormatting sqref="F16">
    <cfRule type="top10" dxfId="278" priority="11" rank="1"/>
  </conditionalFormatting>
  <conditionalFormatting sqref="G2">
    <cfRule type="top10" dxfId="277" priority="49" rank="1"/>
  </conditionalFormatting>
  <conditionalFormatting sqref="G3">
    <cfRule type="top10" dxfId="276" priority="39" rank="1"/>
  </conditionalFormatting>
  <conditionalFormatting sqref="G4">
    <cfRule type="top10" dxfId="275" priority="33" rank="1"/>
  </conditionalFormatting>
  <conditionalFormatting sqref="G16">
    <cfRule type="top10" dxfId="274" priority="10" rank="1"/>
  </conditionalFormatting>
  <conditionalFormatting sqref="H2">
    <cfRule type="top10" dxfId="273" priority="48" rank="1"/>
  </conditionalFormatting>
  <conditionalFormatting sqref="H3">
    <cfRule type="top10" dxfId="272" priority="40" rank="1"/>
  </conditionalFormatting>
  <conditionalFormatting sqref="H4">
    <cfRule type="top10" dxfId="271" priority="34" rank="1"/>
  </conditionalFormatting>
  <conditionalFormatting sqref="H5">
    <cfRule type="top10" dxfId="270" priority="3" rank="1"/>
  </conditionalFormatting>
  <conditionalFormatting sqref="H16">
    <cfRule type="top10" dxfId="269" priority="9" rank="1"/>
  </conditionalFormatting>
  <conditionalFormatting sqref="I2">
    <cfRule type="top10" dxfId="268" priority="47" rank="1"/>
  </conditionalFormatting>
  <conditionalFormatting sqref="I3">
    <cfRule type="top10" dxfId="267" priority="41" rank="1"/>
  </conditionalFormatting>
  <conditionalFormatting sqref="I4">
    <cfRule type="top10" dxfId="266" priority="35" rank="1"/>
  </conditionalFormatting>
  <conditionalFormatting sqref="I5">
    <cfRule type="top10" dxfId="265" priority="1" rank="1"/>
  </conditionalFormatting>
  <conditionalFormatting sqref="I16">
    <cfRule type="top10" dxfId="264" priority="8" rank="1"/>
  </conditionalFormatting>
  <conditionalFormatting sqref="J2">
    <cfRule type="top10" dxfId="263" priority="46" rank="1"/>
  </conditionalFormatting>
  <conditionalFormatting sqref="J3">
    <cfRule type="top10" dxfId="262" priority="42" rank="1"/>
  </conditionalFormatting>
  <conditionalFormatting sqref="J4">
    <cfRule type="top10" dxfId="261" priority="36" rank="1"/>
  </conditionalFormatting>
  <conditionalFormatting sqref="J5">
    <cfRule type="top10" dxfId="260" priority="2" rank="1"/>
  </conditionalFormatting>
  <conditionalFormatting sqref="J16">
    <cfRule type="top10" dxfId="259" priority="7" rank="1"/>
  </conditionalFormatting>
  <hyperlinks>
    <hyperlink ref="Q1" location="'National Indoor 2023'!A1" display="Back to Ranking" xr:uid="{57B0FC45-FFB0-4CDB-A9E3-AD27D1FB904D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2335-EF94-4BD4-842C-27485714D677}">
  <dimension ref="A1:Q19"/>
  <sheetViews>
    <sheetView workbookViewId="0">
      <selection activeCell="A16" sqref="A16:O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68</v>
      </c>
      <c r="C2" s="17">
        <v>44954</v>
      </c>
      <c r="D2" s="18" t="s">
        <v>65</v>
      </c>
      <c r="E2" s="19">
        <v>198</v>
      </c>
      <c r="F2" s="19">
        <v>200.001</v>
      </c>
      <c r="G2" s="19">
        <v>198</v>
      </c>
      <c r="H2" s="19">
        <v>194</v>
      </c>
      <c r="I2" s="19">
        <v>197</v>
      </c>
      <c r="J2" s="19"/>
      <c r="K2" s="23">
        <v>5</v>
      </c>
      <c r="L2" s="23">
        <v>987.00099999999998</v>
      </c>
      <c r="M2" s="24">
        <v>197.40019999999998</v>
      </c>
      <c r="N2" s="25">
        <v>4</v>
      </c>
      <c r="O2" s="26">
        <v>201.40019999999998</v>
      </c>
    </row>
    <row r="3" spans="1:17" x14ac:dyDescent="0.25">
      <c r="A3" s="15" t="s">
        <v>48</v>
      </c>
      <c r="B3" s="16" t="s">
        <v>68</v>
      </c>
      <c r="C3" s="17">
        <v>44982</v>
      </c>
      <c r="D3" s="18" t="s">
        <v>65</v>
      </c>
      <c r="E3" s="19">
        <v>194</v>
      </c>
      <c r="F3" s="19">
        <v>195</v>
      </c>
      <c r="G3" s="19">
        <v>200</v>
      </c>
      <c r="H3" s="19">
        <v>199.001</v>
      </c>
      <c r="I3" s="19">
        <v>198</v>
      </c>
      <c r="J3" s="19">
        <v>193</v>
      </c>
      <c r="K3" s="23">
        <v>6</v>
      </c>
      <c r="L3" s="23">
        <v>1179.001</v>
      </c>
      <c r="M3" s="24">
        <v>196.50016666666667</v>
      </c>
      <c r="N3" s="25">
        <v>8</v>
      </c>
      <c r="O3" s="26">
        <v>204.50016666666667</v>
      </c>
    </row>
    <row r="4" spans="1:17" x14ac:dyDescent="0.25">
      <c r="A4" s="15" t="s">
        <v>24</v>
      </c>
      <c r="B4" s="16" t="s">
        <v>68</v>
      </c>
      <c r="C4" s="17">
        <v>44992</v>
      </c>
      <c r="D4" s="18" t="s">
        <v>31</v>
      </c>
      <c r="E4" s="19">
        <v>194</v>
      </c>
      <c r="F4" s="19">
        <v>196</v>
      </c>
      <c r="G4" s="19">
        <v>185</v>
      </c>
      <c r="H4" s="19"/>
      <c r="I4" s="19"/>
      <c r="J4" s="19"/>
      <c r="K4" s="23">
        <v>3</v>
      </c>
      <c r="L4" s="23">
        <v>575</v>
      </c>
      <c r="M4" s="24">
        <v>191.66666666666666</v>
      </c>
      <c r="N4" s="25">
        <v>2</v>
      </c>
      <c r="O4" s="26">
        <f t="shared" ref="O4" si="0">SUM(M4+N4)</f>
        <v>193.66666666666666</v>
      </c>
    </row>
    <row r="5" spans="1:17" x14ac:dyDescent="0.25">
      <c r="A5" s="69" t="s">
        <v>24</v>
      </c>
      <c r="B5" s="68" t="s">
        <v>68</v>
      </c>
      <c r="C5" s="67">
        <v>45045</v>
      </c>
      <c r="D5" s="66" t="s">
        <v>31</v>
      </c>
      <c r="E5" s="65">
        <v>192</v>
      </c>
      <c r="F5" s="65">
        <v>195</v>
      </c>
      <c r="G5" s="65">
        <v>198.001</v>
      </c>
      <c r="H5" s="65">
        <v>196.001</v>
      </c>
      <c r="I5" s="65">
        <v>197</v>
      </c>
      <c r="J5" s="65">
        <v>191</v>
      </c>
      <c r="K5" s="64">
        <v>6</v>
      </c>
      <c r="L5" s="64">
        <v>1169.002</v>
      </c>
      <c r="M5" s="63">
        <v>194.83366666666666</v>
      </c>
      <c r="N5" s="62">
        <v>4</v>
      </c>
      <c r="O5" s="61">
        <v>198.83366666666666</v>
      </c>
    </row>
    <row r="8" spans="1:17" x14ac:dyDescent="0.25">
      <c r="K8" s="8">
        <f>SUM(K2:K7)</f>
        <v>20</v>
      </c>
      <c r="L8" s="8">
        <f>SUM(L2:L7)</f>
        <v>3910.0039999999999</v>
      </c>
      <c r="M8" s="7">
        <f>SUM(L8/K8)</f>
        <v>195.50020000000001</v>
      </c>
      <c r="N8" s="8">
        <f>SUM(N2:N7)</f>
        <v>18</v>
      </c>
      <c r="O8" s="13">
        <f>SUM(M8+N8)</f>
        <v>213.50020000000001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5" t="s">
        <v>20</v>
      </c>
      <c r="B15" s="16" t="s">
        <v>68</v>
      </c>
      <c r="C15" s="17">
        <v>44964</v>
      </c>
      <c r="D15" s="18" t="s">
        <v>31</v>
      </c>
      <c r="E15" s="19">
        <v>190</v>
      </c>
      <c r="F15" s="19">
        <v>191</v>
      </c>
      <c r="G15" s="19">
        <v>190</v>
      </c>
      <c r="H15" s="19"/>
      <c r="I15" s="19"/>
      <c r="J15" s="19"/>
      <c r="K15" s="23">
        <v>3</v>
      </c>
      <c r="L15" s="23">
        <v>571</v>
      </c>
      <c r="M15" s="24">
        <v>190.33333333333334</v>
      </c>
      <c r="N15" s="25">
        <v>3</v>
      </c>
      <c r="O15" s="26">
        <v>193.33333333333334</v>
      </c>
    </row>
    <row r="16" spans="1:17" x14ac:dyDescent="0.25">
      <c r="A16" s="69" t="s">
        <v>20</v>
      </c>
      <c r="B16" s="68" t="s">
        <v>68</v>
      </c>
      <c r="C16" s="67">
        <v>45020</v>
      </c>
      <c r="D16" s="66" t="s">
        <v>31</v>
      </c>
      <c r="E16" s="65">
        <v>196</v>
      </c>
      <c r="F16" s="73">
        <v>197</v>
      </c>
      <c r="G16" s="73">
        <v>192</v>
      </c>
      <c r="H16" s="73"/>
      <c r="I16" s="73"/>
      <c r="J16" s="73"/>
      <c r="K16" s="64">
        <v>3</v>
      </c>
      <c r="L16" s="64">
        <v>585</v>
      </c>
      <c r="M16" s="63">
        <v>195</v>
      </c>
      <c r="N16" s="62">
        <v>3</v>
      </c>
      <c r="O16" s="61">
        <v>198</v>
      </c>
    </row>
    <row r="19" spans="11:15" x14ac:dyDescent="0.25">
      <c r="K19" s="8">
        <f>SUM(K15:K18)</f>
        <v>6</v>
      </c>
      <c r="L19" s="8">
        <f>SUM(L15:L18)</f>
        <v>1156</v>
      </c>
      <c r="M19" s="7">
        <f>SUM(L19/K19)</f>
        <v>192.66666666666666</v>
      </c>
      <c r="N19" s="8">
        <f>SUM(N15:N18)</f>
        <v>6</v>
      </c>
      <c r="O19" s="13">
        <f>SUM(M19+N19)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4" name="Range1_2"/>
    <protectedRange algorithmName="SHA-512" hashValue="ON39YdpmFHfN9f47KpiRvqrKx0V9+erV1CNkpWzYhW/Qyc6aT8rEyCrvauWSYGZK2ia3o7vd3akF07acHAFpOA==" saltValue="yVW9XmDwTqEnmpSGai0KYg==" spinCount="100000" sqref="B2:C2" name="Range1_2_3"/>
    <protectedRange algorithmName="SHA-512" hashValue="ON39YdpmFHfN9f47KpiRvqrKx0V9+erV1CNkpWzYhW/Qyc6aT8rEyCrvauWSYGZK2ia3o7vd3akF07acHAFpOA==" saltValue="yVW9XmDwTqEnmpSGai0KYg==" spinCount="100000" sqref="D2" name="Range1_1_1_1_2"/>
    <protectedRange algorithmName="SHA-512" hashValue="ON39YdpmFHfN9f47KpiRvqrKx0V9+erV1CNkpWzYhW/Qyc6aT8rEyCrvauWSYGZK2ia3o7vd3akF07acHAFpOA==" saltValue="yVW9XmDwTqEnmpSGai0KYg==" spinCount="100000" sqref="E2:J2" name="Range1_3_1_1_2"/>
    <protectedRange algorithmName="SHA-512" hashValue="ON39YdpmFHfN9f47KpiRvqrKx0V9+erV1CNkpWzYhW/Qyc6aT8rEyCrvauWSYGZK2ia3o7vd3akF07acHAFpOA==" saltValue="yVW9XmDwTqEnmpSGai0KYg==" spinCount="100000" sqref="B15:C15 E15:J15" name="Range1_8"/>
    <protectedRange algorithmName="SHA-512" hashValue="ON39YdpmFHfN9f47KpiRvqrKx0V9+erV1CNkpWzYhW/Qyc6aT8rEyCrvauWSYGZK2ia3o7vd3akF07acHAFpOA==" saltValue="yVW9XmDwTqEnmpSGai0KYg==" spinCount="100000" sqref="D15" name="Range1_1_9"/>
    <protectedRange algorithmName="SHA-512" hashValue="ON39YdpmFHfN9f47KpiRvqrKx0V9+erV1CNkpWzYhW/Qyc6aT8rEyCrvauWSYGZK2ia3o7vd3akF07acHAFpOA==" saltValue="yVW9XmDwTqEnmpSGai0KYg==" spinCount="100000" sqref="B3:C3" name="Range1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I4:J4 B4:C4" name="Range1_4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E4:H4" name="Range1_3_6"/>
    <protectedRange algorithmName="SHA-512" hashValue="ON39YdpmFHfN9f47KpiRvqrKx0V9+erV1CNkpWzYhW/Qyc6aT8rEyCrvauWSYGZK2ia3o7vd3akF07acHAFpOA==" saltValue="yVW9XmDwTqEnmpSGai0KYg==" spinCount="100000" sqref="B5:C5 I5:J5" name="Range1_20"/>
    <protectedRange algorithmName="SHA-512" hashValue="ON39YdpmFHfN9f47KpiRvqrKx0V9+erV1CNkpWzYhW/Qyc6aT8rEyCrvauWSYGZK2ia3o7vd3akF07acHAFpOA==" saltValue="yVW9XmDwTqEnmpSGai0KYg==" spinCount="100000" sqref="D5" name="Range1_1_16"/>
    <protectedRange algorithmName="SHA-512" hashValue="ON39YdpmFHfN9f47KpiRvqrKx0V9+erV1CNkpWzYhW/Qyc6aT8rEyCrvauWSYGZK2ia3o7vd3akF07acHAFpOA==" saltValue="yVW9XmDwTqEnmpSGai0KYg==" spinCount="100000" sqref="E5:H5" name="Range1_3_8"/>
    <protectedRange sqref="B16:J16" name="Range1_8_1"/>
  </protectedRanges>
  <conditionalFormatting sqref="E2">
    <cfRule type="top10" dxfId="258" priority="42" rank="1"/>
  </conditionalFormatting>
  <conditionalFormatting sqref="E3">
    <cfRule type="top10" dxfId="257" priority="22" rank="1"/>
  </conditionalFormatting>
  <conditionalFormatting sqref="E15">
    <cfRule type="top10" dxfId="256" priority="28" rank="1"/>
  </conditionalFormatting>
  <conditionalFormatting sqref="E4:G4">
    <cfRule type="top10" dxfId="255" priority="12" rank="1"/>
  </conditionalFormatting>
  <conditionalFormatting sqref="E2:J3">
    <cfRule type="cellIs" dxfId="254" priority="17" operator="greaterThanOrEqual">
      <formula>200</formula>
    </cfRule>
  </conditionalFormatting>
  <conditionalFormatting sqref="E5:J5">
    <cfRule type="top10" dxfId="253" priority="7" rank="1"/>
  </conditionalFormatting>
  <conditionalFormatting sqref="F2">
    <cfRule type="top10" dxfId="252" priority="36" rank="1"/>
  </conditionalFormatting>
  <conditionalFormatting sqref="F3">
    <cfRule type="top10" dxfId="251" priority="16" rank="1"/>
  </conditionalFormatting>
  <conditionalFormatting sqref="F5">
    <cfRule type="top10" dxfId="250" priority="8" rank="1"/>
  </conditionalFormatting>
  <conditionalFormatting sqref="F15">
    <cfRule type="top10" dxfId="249" priority="23" rank="1"/>
  </conditionalFormatting>
  <conditionalFormatting sqref="G2">
    <cfRule type="top10" dxfId="248" priority="41" rank="1"/>
  </conditionalFormatting>
  <conditionalFormatting sqref="G3">
    <cfRule type="top10" dxfId="247" priority="21" rank="1"/>
  </conditionalFormatting>
  <conditionalFormatting sqref="G15">
    <cfRule type="top10" dxfId="246" priority="27" rank="1"/>
  </conditionalFormatting>
  <conditionalFormatting sqref="H2">
    <cfRule type="top10" dxfId="245" priority="40" rank="1"/>
  </conditionalFormatting>
  <conditionalFormatting sqref="H3">
    <cfRule type="top10" dxfId="244" priority="20" rank="1"/>
  </conditionalFormatting>
  <conditionalFormatting sqref="H5">
    <cfRule type="top10" dxfId="243" priority="9" rank="1"/>
  </conditionalFormatting>
  <conditionalFormatting sqref="H15">
    <cfRule type="top10" dxfId="242" priority="26" rank="1"/>
  </conditionalFormatting>
  <conditionalFormatting sqref="H4:J4">
    <cfRule type="top10" dxfId="241" priority="15" rank="1"/>
  </conditionalFormatting>
  <conditionalFormatting sqref="I2">
    <cfRule type="top10" dxfId="240" priority="39" rank="1"/>
  </conditionalFormatting>
  <conditionalFormatting sqref="I3">
    <cfRule type="top10" dxfId="239" priority="19" rank="1"/>
  </conditionalFormatting>
  <conditionalFormatting sqref="I4">
    <cfRule type="top10" dxfId="238" priority="13" rank="1"/>
  </conditionalFormatting>
  <conditionalFormatting sqref="I5">
    <cfRule type="top10" dxfId="237" priority="10" rank="1"/>
  </conditionalFormatting>
  <conditionalFormatting sqref="I15">
    <cfRule type="top10" dxfId="236" priority="25" rank="1"/>
  </conditionalFormatting>
  <conditionalFormatting sqref="J2">
    <cfRule type="top10" dxfId="235" priority="38" rank="1"/>
  </conditionalFormatting>
  <conditionalFormatting sqref="J3">
    <cfRule type="top10" dxfId="234" priority="18" rank="1"/>
  </conditionalFormatting>
  <conditionalFormatting sqref="J4">
    <cfRule type="top10" dxfId="233" priority="14" rank="1"/>
  </conditionalFormatting>
  <conditionalFormatting sqref="J5">
    <cfRule type="top10" dxfId="232" priority="11" rank="1"/>
  </conditionalFormatting>
  <conditionalFormatting sqref="J15">
    <cfRule type="top10" dxfId="231" priority="24" rank="1"/>
  </conditionalFormatting>
  <conditionalFormatting sqref="E16">
    <cfRule type="top10" dxfId="230" priority="6" rank="1"/>
  </conditionalFormatting>
  <conditionalFormatting sqref="F16">
    <cfRule type="top10" dxfId="229" priority="5" rank="1"/>
  </conditionalFormatting>
  <conditionalFormatting sqref="G16">
    <cfRule type="top10" dxfId="228" priority="4" rank="1"/>
  </conditionalFormatting>
  <conditionalFormatting sqref="H16">
    <cfRule type="top10" dxfId="227" priority="3" rank="1"/>
  </conditionalFormatting>
  <conditionalFormatting sqref="I16">
    <cfRule type="top10" dxfId="226" priority="2" rank="1"/>
  </conditionalFormatting>
  <conditionalFormatting sqref="J16">
    <cfRule type="top10" dxfId="225" priority="1" rank="1"/>
  </conditionalFormatting>
  <hyperlinks>
    <hyperlink ref="Q1" location="'National Indoor 2023'!A1" display="Back to Ranking" xr:uid="{1D5B723E-4027-4B92-872D-AA7E02AF93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818B2-2F40-4AD7-8BAE-84A32B8836EC}">
          <x14:formula1>
            <xm:f>'C:\Users\abra2\Desktop\ABRA Files and More\AUTO BENCH REST ASSOCIATION FILE\ABRA 2019\Georgia\[Georgia Results 01 19 20.xlsm]DATA SHEET'!#REF!</xm:f>
          </x14:formula1>
          <xm:sqref>B1 B14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5E7A-B396-49C3-B04F-4F1553AFD30A}">
  <dimension ref="A1:Q7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62</v>
      </c>
      <c r="C2" s="17">
        <v>44953</v>
      </c>
      <c r="D2" s="18" t="s">
        <v>50</v>
      </c>
      <c r="E2" s="19">
        <v>193</v>
      </c>
      <c r="F2" s="19">
        <v>196</v>
      </c>
      <c r="G2" s="19">
        <v>192</v>
      </c>
      <c r="H2" s="19"/>
      <c r="I2" s="19"/>
      <c r="J2" s="19"/>
      <c r="K2" s="23">
        <v>3</v>
      </c>
      <c r="L2" s="23">
        <v>581</v>
      </c>
      <c r="M2" s="24">
        <v>193.66666666666666</v>
      </c>
      <c r="N2" s="25">
        <v>11</v>
      </c>
      <c r="O2" s="26">
        <v>204.66666666666666</v>
      </c>
    </row>
    <row r="3" spans="1:17" x14ac:dyDescent="0.25">
      <c r="A3" s="15" t="s">
        <v>26</v>
      </c>
      <c r="B3" s="16" t="s">
        <v>62</v>
      </c>
      <c r="C3" s="17">
        <v>44954</v>
      </c>
      <c r="D3" s="18" t="s">
        <v>47</v>
      </c>
      <c r="E3" s="19">
        <v>190</v>
      </c>
      <c r="F3" s="19">
        <v>186</v>
      </c>
      <c r="G3" s="19">
        <v>195</v>
      </c>
      <c r="H3" s="19">
        <v>194</v>
      </c>
      <c r="I3" s="19">
        <v>197</v>
      </c>
      <c r="J3" s="19">
        <v>191</v>
      </c>
      <c r="K3" s="23">
        <v>6</v>
      </c>
      <c r="L3" s="23">
        <v>1153</v>
      </c>
      <c r="M3" s="24">
        <v>192.16666666666666</v>
      </c>
      <c r="N3" s="25">
        <v>26</v>
      </c>
      <c r="O3" s="26">
        <v>218.16666666666666</v>
      </c>
    </row>
    <row r="4" spans="1:17" x14ac:dyDescent="0.25">
      <c r="A4" s="15" t="s">
        <v>26</v>
      </c>
      <c r="B4" s="16" t="s">
        <v>62</v>
      </c>
      <c r="C4" s="17">
        <v>45044</v>
      </c>
      <c r="D4" s="18" t="s">
        <v>47</v>
      </c>
      <c r="E4" s="19">
        <v>195</v>
      </c>
      <c r="F4" s="19">
        <v>191</v>
      </c>
      <c r="G4" s="19">
        <v>195</v>
      </c>
      <c r="H4" s="19">
        <v>195</v>
      </c>
      <c r="I4" s="19"/>
      <c r="J4" s="19"/>
      <c r="K4" s="23">
        <v>4</v>
      </c>
      <c r="L4" s="23">
        <v>776</v>
      </c>
      <c r="M4" s="24">
        <v>194</v>
      </c>
      <c r="N4" s="25">
        <v>13</v>
      </c>
      <c r="O4" s="26">
        <v>207</v>
      </c>
    </row>
    <row r="5" spans="1:17" x14ac:dyDescent="0.25">
      <c r="M5" s="45"/>
      <c r="O5" s="45"/>
    </row>
    <row r="6" spans="1:17" x14ac:dyDescent="0.25">
      <c r="M6" s="45"/>
      <c r="O6" s="45"/>
    </row>
    <row r="7" spans="1:17" x14ac:dyDescent="0.25">
      <c r="K7" s="8">
        <f>SUM(K2:K6)</f>
        <v>13</v>
      </c>
      <c r="L7" s="8">
        <f>SUM(L2:L6)</f>
        <v>2510</v>
      </c>
      <c r="M7" s="13">
        <f>SUM(L7/K7)</f>
        <v>193.07692307692307</v>
      </c>
      <c r="N7" s="8">
        <f>SUM(N2:N6)</f>
        <v>50</v>
      </c>
      <c r="O7" s="13">
        <f>SUM(M7+N7)</f>
        <v>243.07692307692307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2:C2 E2:J2" name="Range1_6_1_1"/>
    <protectedRange algorithmName="SHA-512" hashValue="ON39YdpmFHfN9f47KpiRvqrKx0V9+erV1CNkpWzYhW/Qyc6aT8rEyCrvauWSYGZK2ia3o7vd3akF07acHAFpOA==" saltValue="yVW9XmDwTqEnmpSGai0KYg==" spinCount="100000" sqref="D2" name="Range1_1_4_1_1"/>
    <protectedRange sqref="E3:J3 B3:C3" name="Range1_2_1"/>
    <protectedRange sqref="D3" name="Range1_1_1"/>
    <protectedRange sqref="I4:J4 B4:C4" name="Range1_5_2"/>
    <protectedRange sqref="D4" name="Range1_1_3_2"/>
    <protectedRange sqref="E4:H4" name="Range1_3_1_2"/>
  </protectedRanges>
  <conditionalFormatting sqref="E2">
    <cfRule type="top10" dxfId="224" priority="18" rank="1"/>
  </conditionalFormatting>
  <conditionalFormatting sqref="E3">
    <cfRule type="top10" dxfId="223" priority="12" rank="1"/>
  </conditionalFormatting>
  <conditionalFormatting sqref="E2:J2">
    <cfRule type="cellIs" dxfId="222" priority="14" operator="greaterThanOrEqual">
      <formula>200</formula>
    </cfRule>
  </conditionalFormatting>
  <conditionalFormatting sqref="F2">
    <cfRule type="top10" dxfId="221" priority="13" rank="1"/>
  </conditionalFormatting>
  <conditionalFormatting sqref="F3">
    <cfRule type="top10" dxfId="220" priority="11" rank="1"/>
  </conditionalFormatting>
  <conditionalFormatting sqref="G2">
    <cfRule type="top10" dxfId="219" priority="17" rank="1"/>
  </conditionalFormatting>
  <conditionalFormatting sqref="G3">
    <cfRule type="top10" dxfId="218" priority="10" rank="1"/>
  </conditionalFormatting>
  <conditionalFormatting sqref="H2">
    <cfRule type="top10" dxfId="217" priority="16" rank="1"/>
  </conditionalFormatting>
  <conditionalFormatting sqref="H3">
    <cfRule type="top10" dxfId="216" priority="9" rank="1"/>
  </conditionalFormatting>
  <conditionalFormatting sqref="I2">
    <cfRule type="top10" dxfId="215" priority="15" rank="1"/>
  </conditionalFormatting>
  <conditionalFormatting sqref="I3">
    <cfRule type="top10" dxfId="214" priority="8" rank="1"/>
  </conditionalFormatting>
  <conditionalFormatting sqref="J2">
    <cfRule type="top10" dxfId="213" priority="19" rank="1"/>
  </conditionalFormatting>
  <conditionalFormatting sqref="J3">
    <cfRule type="top10" dxfId="212" priority="7" rank="1"/>
  </conditionalFormatting>
  <conditionalFormatting sqref="E4">
    <cfRule type="top10" dxfId="211" priority="6" rank="1"/>
  </conditionalFormatting>
  <conditionalFormatting sqref="F4">
    <cfRule type="top10" dxfId="210" priority="1" rank="1"/>
  </conditionalFormatting>
  <conditionalFormatting sqref="G4">
    <cfRule type="top10" dxfId="209" priority="2" rank="1"/>
  </conditionalFormatting>
  <conditionalFormatting sqref="H4">
    <cfRule type="top10" dxfId="208" priority="3" rank="1"/>
  </conditionalFormatting>
  <conditionalFormatting sqref="I4">
    <cfRule type="top10" dxfId="207" priority="4" rank="1"/>
  </conditionalFormatting>
  <conditionalFormatting sqref="J4">
    <cfRule type="top10" dxfId="206" priority="5" rank="1"/>
  </conditionalFormatting>
  <hyperlinks>
    <hyperlink ref="Q1" location="'National Indoor 2023'!A1" display="Back to Ranking" xr:uid="{05939C9A-77A2-4965-965E-988F409D097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85E7-A08C-4D25-8E3F-8603B680140D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69" t="s">
        <v>24</v>
      </c>
      <c r="B2" s="68" t="s">
        <v>89</v>
      </c>
      <c r="C2" s="67">
        <v>45020</v>
      </c>
      <c r="D2" s="66" t="s">
        <v>31</v>
      </c>
      <c r="E2" s="65">
        <v>198</v>
      </c>
      <c r="F2" s="65">
        <v>196</v>
      </c>
      <c r="G2" s="65">
        <v>194</v>
      </c>
      <c r="H2" s="65"/>
      <c r="I2" s="65"/>
      <c r="J2" s="65"/>
      <c r="K2" s="64">
        <v>3</v>
      </c>
      <c r="L2" s="64">
        <v>588</v>
      </c>
      <c r="M2" s="63">
        <v>196</v>
      </c>
      <c r="N2" s="62">
        <v>6</v>
      </c>
      <c r="O2" s="61">
        <v>202</v>
      </c>
    </row>
    <row r="3" spans="1:17" x14ac:dyDescent="0.25">
      <c r="A3" s="69" t="s">
        <v>24</v>
      </c>
      <c r="B3" s="68" t="s">
        <v>89</v>
      </c>
      <c r="C3" s="67">
        <v>45024</v>
      </c>
      <c r="D3" s="66" t="s">
        <v>31</v>
      </c>
      <c r="E3" s="65">
        <v>198.001</v>
      </c>
      <c r="F3" s="65">
        <v>196</v>
      </c>
      <c r="G3" s="65">
        <v>194</v>
      </c>
      <c r="H3" s="65">
        <v>195</v>
      </c>
      <c r="I3" s="65">
        <v>194</v>
      </c>
      <c r="J3" s="65"/>
      <c r="K3" s="64">
        <v>5</v>
      </c>
      <c r="L3" s="64">
        <v>977.00099999999998</v>
      </c>
      <c r="M3" s="63">
        <v>195.40019999999998</v>
      </c>
      <c r="N3" s="62">
        <v>4</v>
      </c>
      <c r="O3" s="61">
        <v>199.40019999999998</v>
      </c>
    </row>
    <row r="4" spans="1:17" x14ac:dyDescent="0.25">
      <c r="A4" s="69" t="s">
        <v>24</v>
      </c>
      <c r="B4" s="68" t="s">
        <v>89</v>
      </c>
      <c r="C4" s="67">
        <v>45034</v>
      </c>
      <c r="D4" s="66" t="s">
        <v>31</v>
      </c>
      <c r="E4" s="65">
        <v>197.001</v>
      </c>
      <c r="F4" s="65">
        <v>198.001</v>
      </c>
      <c r="G4" s="65">
        <v>197</v>
      </c>
      <c r="H4" s="65"/>
      <c r="I4" s="65"/>
      <c r="J4" s="65"/>
      <c r="K4" s="64">
        <v>3</v>
      </c>
      <c r="L4" s="64">
        <v>592.00199999999995</v>
      </c>
      <c r="M4" s="63">
        <v>197.33399999999997</v>
      </c>
      <c r="N4" s="62">
        <v>3</v>
      </c>
      <c r="O4" s="61">
        <v>200.33399999999997</v>
      </c>
    </row>
    <row r="7" spans="1:17" x14ac:dyDescent="0.25">
      <c r="K7" s="8">
        <f>SUM(K2:K6)</f>
        <v>11</v>
      </c>
      <c r="L7" s="8">
        <f>SUM(L2:L6)</f>
        <v>2157.0029999999997</v>
      </c>
      <c r="M7" s="7">
        <f>SUM(L7/K7)</f>
        <v>196.09118181818178</v>
      </c>
      <c r="N7" s="8">
        <f>SUM(N2:N6)</f>
        <v>13</v>
      </c>
      <c r="O7" s="13">
        <f>SUM(M7+N7)</f>
        <v>209.09118181818178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7"/>
    <protectedRange algorithmName="SHA-512" hashValue="ON39YdpmFHfN9f47KpiRvqrKx0V9+erV1CNkpWzYhW/Qyc6aT8rEyCrvauWSYGZK2ia3o7vd3akF07acHAFpOA==" saltValue="yVW9XmDwTqEnmpSGai0KYg==" spinCount="100000" sqref="D2" name="Range1_1_18"/>
    <protectedRange algorithmName="SHA-512" hashValue="ON39YdpmFHfN9f47KpiRvqrKx0V9+erV1CNkpWzYhW/Qyc6aT8rEyCrvauWSYGZK2ia3o7vd3akF07acHAFpOA==" saltValue="yVW9XmDwTqEnmpSGai0KYg==" spinCount="100000" sqref="B3:C3 E3:J3" name="Range1_27_1"/>
    <protectedRange algorithmName="SHA-512" hashValue="ON39YdpmFHfN9f47KpiRvqrKx0V9+erV1CNkpWzYhW/Qyc6aT8rEyCrvauWSYGZK2ia3o7vd3akF07acHAFpOA==" saltValue="yVW9XmDwTqEnmpSGai0KYg==" spinCount="100000" sqref="D3" name="Range1_1_18_1"/>
  </protectedRanges>
  <conditionalFormatting sqref="E2">
    <cfRule type="top10" dxfId="205" priority="12" rank="1"/>
  </conditionalFormatting>
  <conditionalFormatting sqref="F2">
    <cfRule type="top10" dxfId="204" priority="11" rank="1"/>
  </conditionalFormatting>
  <conditionalFormatting sqref="G2">
    <cfRule type="top10" dxfId="203" priority="10" rank="1"/>
  </conditionalFormatting>
  <conditionalFormatting sqref="H2">
    <cfRule type="top10" dxfId="202" priority="9" rank="1"/>
  </conditionalFormatting>
  <conditionalFormatting sqref="I2">
    <cfRule type="top10" dxfId="201" priority="8" rank="1"/>
  </conditionalFormatting>
  <conditionalFormatting sqref="J2">
    <cfRule type="top10" dxfId="200" priority="7" rank="1"/>
  </conditionalFormatting>
  <conditionalFormatting sqref="E3">
    <cfRule type="top10" dxfId="199" priority="6" rank="1"/>
  </conditionalFormatting>
  <conditionalFormatting sqref="F3">
    <cfRule type="top10" dxfId="198" priority="5" rank="1"/>
  </conditionalFormatting>
  <conditionalFormatting sqref="G3">
    <cfRule type="top10" dxfId="197" priority="4" rank="1"/>
  </conditionalFormatting>
  <conditionalFormatting sqref="H3">
    <cfRule type="top10" dxfId="196" priority="3" rank="1"/>
  </conditionalFormatting>
  <conditionalFormatting sqref="I3">
    <cfRule type="top10" dxfId="195" priority="2" rank="1"/>
  </conditionalFormatting>
  <conditionalFormatting sqref="J3">
    <cfRule type="top10" dxfId="194" priority="1" rank="1"/>
  </conditionalFormatting>
  <hyperlinks>
    <hyperlink ref="Q1" location="'National Indoor 2023'!A1" display="Back to Ranking" xr:uid="{2BC45719-92E1-4290-9DD7-FD81AAA10D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086481-F257-44E8-A030-1FCA8CAA0A6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93A0-2AC1-4628-81A1-712D66EC27B8}">
  <sheetPr codeName="Sheet30"/>
  <dimension ref="A1:Q21"/>
  <sheetViews>
    <sheetView workbookViewId="0">
      <selection activeCell="C30" sqref="C3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34</v>
      </c>
      <c r="C2" s="17">
        <v>44936</v>
      </c>
      <c r="D2" s="18" t="s">
        <v>31</v>
      </c>
      <c r="E2" s="19">
        <v>199</v>
      </c>
      <c r="F2" s="19">
        <v>199</v>
      </c>
      <c r="G2" s="19">
        <v>197</v>
      </c>
      <c r="H2" s="19"/>
      <c r="I2" s="19"/>
      <c r="J2" s="19"/>
      <c r="K2" s="23">
        <v>3</v>
      </c>
      <c r="L2" s="23">
        <v>595</v>
      </c>
      <c r="M2" s="24">
        <v>198.33333333333334</v>
      </c>
      <c r="N2" s="25">
        <v>4</v>
      </c>
      <c r="O2" s="26">
        <v>202.33333333333334</v>
      </c>
    </row>
    <row r="3" spans="1:17" x14ac:dyDescent="0.25">
      <c r="A3" s="69" t="s">
        <v>24</v>
      </c>
      <c r="B3" s="68" t="s">
        <v>34</v>
      </c>
      <c r="C3" s="67">
        <v>45006</v>
      </c>
      <c r="D3" s="66" t="s">
        <v>31</v>
      </c>
      <c r="E3" s="65">
        <v>200</v>
      </c>
      <c r="F3" s="72">
        <v>199</v>
      </c>
      <c r="G3" s="65">
        <v>198</v>
      </c>
      <c r="H3" s="65"/>
      <c r="I3" s="65"/>
      <c r="J3" s="65"/>
      <c r="K3" s="64">
        <v>3</v>
      </c>
      <c r="L3" s="64">
        <v>597</v>
      </c>
      <c r="M3" s="63">
        <v>199</v>
      </c>
      <c r="N3" s="62">
        <v>7</v>
      </c>
      <c r="O3" s="61">
        <v>206</v>
      </c>
    </row>
    <row r="5" spans="1:17" x14ac:dyDescent="0.25">
      <c r="K5" s="8">
        <f>SUM(K2:K4)</f>
        <v>6</v>
      </c>
      <c r="L5" s="8">
        <f>SUM(L2:L4)</f>
        <v>1192</v>
      </c>
      <c r="M5" s="7">
        <f>SUM(L5/K5)</f>
        <v>198.66666666666666</v>
      </c>
      <c r="N5" s="8">
        <f>SUM(N2:N4)</f>
        <v>11</v>
      </c>
      <c r="O5" s="13">
        <f>SUM(M5+N5)</f>
        <v>209.66666666666666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20</v>
      </c>
      <c r="B12" s="16" t="s">
        <v>34</v>
      </c>
      <c r="C12" s="17">
        <v>44954</v>
      </c>
      <c r="D12" s="18" t="s">
        <v>65</v>
      </c>
      <c r="E12" s="19">
        <v>193</v>
      </c>
      <c r="F12" s="19">
        <v>194</v>
      </c>
      <c r="G12" s="19">
        <v>196</v>
      </c>
      <c r="H12" s="19">
        <v>196.001</v>
      </c>
      <c r="I12" s="19">
        <v>194</v>
      </c>
      <c r="J12" s="19"/>
      <c r="K12" s="23">
        <v>5</v>
      </c>
      <c r="L12" s="23">
        <v>973.00099999999998</v>
      </c>
      <c r="M12" s="24">
        <v>194.6002</v>
      </c>
      <c r="N12" s="25">
        <v>15</v>
      </c>
      <c r="O12" s="26">
        <v>209.6002</v>
      </c>
    </row>
    <row r="13" spans="1:17" x14ac:dyDescent="0.25">
      <c r="A13" s="15" t="s">
        <v>20</v>
      </c>
      <c r="B13" s="16" t="s">
        <v>34</v>
      </c>
      <c r="C13" s="17">
        <v>44964</v>
      </c>
      <c r="D13" s="18" t="s">
        <v>31</v>
      </c>
      <c r="E13" s="19">
        <v>198</v>
      </c>
      <c r="F13" s="19">
        <v>197</v>
      </c>
      <c r="G13" s="19">
        <v>198</v>
      </c>
      <c r="H13" s="19"/>
      <c r="I13" s="19"/>
      <c r="J13" s="19"/>
      <c r="K13" s="23">
        <v>3</v>
      </c>
      <c r="L13" s="23">
        <v>593</v>
      </c>
      <c r="M13" s="24">
        <v>197.66666666666666</v>
      </c>
      <c r="N13" s="25">
        <v>5</v>
      </c>
      <c r="O13" s="26">
        <v>202.66666666666666</v>
      </c>
    </row>
    <row r="14" spans="1:17" x14ac:dyDescent="0.25">
      <c r="A14" s="15" t="s">
        <v>72</v>
      </c>
      <c r="B14" s="16" t="s">
        <v>34</v>
      </c>
      <c r="C14" s="17">
        <v>44982</v>
      </c>
      <c r="D14" s="53" t="s">
        <v>65</v>
      </c>
      <c r="E14" s="19">
        <v>198</v>
      </c>
      <c r="F14" s="19">
        <v>191</v>
      </c>
      <c r="G14" s="19">
        <v>196</v>
      </c>
      <c r="H14" s="19">
        <v>198</v>
      </c>
      <c r="I14" s="19">
        <v>199</v>
      </c>
      <c r="J14" s="19">
        <v>198</v>
      </c>
      <c r="K14" s="23">
        <v>6</v>
      </c>
      <c r="L14" s="23">
        <v>1180</v>
      </c>
      <c r="M14" s="24">
        <v>196.66666666666666</v>
      </c>
      <c r="N14" s="25">
        <v>26</v>
      </c>
      <c r="O14" s="26">
        <v>222.66666666666666</v>
      </c>
    </row>
    <row r="15" spans="1:17" x14ac:dyDescent="0.25">
      <c r="A15" s="15" t="s">
        <v>20</v>
      </c>
      <c r="B15" s="16" t="s">
        <v>34</v>
      </c>
      <c r="C15" s="17">
        <v>44992</v>
      </c>
      <c r="D15" s="18" t="s">
        <v>31</v>
      </c>
      <c r="E15" s="19">
        <v>197</v>
      </c>
      <c r="F15" s="19">
        <v>197</v>
      </c>
      <c r="G15" s="19">
        <v>197</v>
      </c>
      <c r="H15" s="19"/>
      <c r="I15" s="19"/>
      <c r="J15" s="19"/>
      <c r="K15" s="23">
        <v>3</v>
      </c>
      <c r="L15" s="23">
        <v>591</v>
      </c>
      <c r="M15" s="24">
        <v>197</v>
      </c>
      <c r="N15" s="25">
        <v>11</v>
      </c>
      <c r="O15" s="26">
        <v>208</v>
      </c>
    </row>
    <row r="16" spans="1:17" x14ac:dyDescent="0.25">
      <c r="A16" s="69" t="s">
        <v>20</v>
      </c>
      <c r="B16" s="68" t="s">
        <v>34</v>
      </c>
      <c r="C16" s="67">
        <v>45020</v>
      </c>
      <c r="D16" s="66" t="s">
        <v>31</v>
      </c>
      <c r="E16" s="65">
        <v>190</v>
      </c>
      <c r="F16" s="65">
        <v>195</v>
      </c>
      <c r="G16" s="65">
        <v>196</v>
      </c>
      <c r="H16" s="65"/>
      <c r="I16" s="65"/>
      <c r="J16" s="65"/>
      <c r="K16" s="64">
        <v>3</v>
      </c>
      <c r="L16" s="64">
        <v>581</v>
      </c>
      <c r="M16" s="63">
        <v>193.66666666666666</v>
      </c>
      <c r="N16" s="62">
        <v>2</v>
      </c>
      <c r="O16" s="61">
        <v>195.66666666666666</v>
      </c>
    </row>
    <row r="17" spans="1:15" x14ac:dyDescent="0.25">
      <c r="A17" s="69" t="s">
        <v>20</v>
      </c>
      <c r="B17" s="68" t="s">
        <v>34</v>
      </c>
      <c r="C17" s="67">
        <v>45024</v>
      </c>
      <c r="D17" s="66" t="s">
        <v>31</v>
      </c>
      <c r="E17" s="65">
        <v>196</v>
      </c>
      <c r="F17" s="65">
        <v>197</v>
      </c>
      <c r="G17" s="65">
        <v>196</v>
      </c>
      <c r="H17" s="65">
        <v>200</v>
      </c>
      <c r="I17" s="65">
        <v>197</v>
      </c>
      <c r="J17" s="65"/>
      <c r="K17" s="64">
        <v>5</v>
      </c>
      <c r="L17" s="64">
        <v>986</v>
      </c>
      <c r="M17" s="63">
        <v>197.2</v>
      </c>
      <c r="N17" s="62">
        <v>13</v>
      </c>
      <c r="O17" s="61">
        <v>210.2</v>
      </c>
    </row>
    <row r="18" spans="1:15" x14ac:dyDescent="0.25">
      <c r="A18" s="69" t="s">
        <v>20</v>
      </c>
      <c r="B18" s="68" t="s">
        <v>34</v>
      </c>
      <c r="C18" s="67">
        <v>45034</v>
      </c>
      <c r="D18" s="66" t="s">
        <v>31</v>
      </c>
      <c r="E18" s="65">
        <v>195</v>
      </c>
      <c r="F18" s="76">
        <v>195</v>
      </c>
      <c r="G18" s="65">
        <v>198</v>
      </c>
      <c r="H18" s="65"/>
      <c r="I18" s="65"/>
      <c r="J18" s="65"/>
      <c r="K18" s="64">
        <v>3</v>
      </c>
      <c r="L18" s="64">
        <v>588</v>
      </c>
      <c r="M18" s="63">
        <v>196</v>
      </c>
      <c r="N18" s="62">
        <v>9</v>
      </c>
      <c r="O18" s="61">
        <v>205</v>
      </c>
    </row>
    <row r="19" spans="1:15" x14ac:dyDescent="0.25">
      <c r="A19" s="69" t="s">
        <v>20</v>
      </c>
      <c r="B19" s="68" t="s">
        <v>34</v>
      </c>
      <c r="C19" s="67">
        <v>45045</v>
      </c>
      <c r="D19" s="66" t="s">
        <v>31</v>
      </c>
      <c r="E19" s="65">
        <v>198</v>
      </c>
      <c r="F19" s="65">
        <v>200</v>
      </c>
      <c r="G19" s="65">
        <v>197</v>
      </c>
      <c r="H19" s="65">
        <v>196</v>
      </c>
      <c r="I19" s="65">
        <v>200</v>
      </c>
      <c r="J19" s="75">
        <v>196</v>
      </c>
      <c r="K19" s="64">
        <v>6</v>
      </c>
      <c r="L19" s="64">
        <v>1187</v>
      </c>
      <c r="M19" s="63">
        <v>197.83333333333334</v>
      </c>
      <c r="N19" s="62">
        <v>10</v>
      </c>
      <c r="O19" s="61">
        <v>207.83333333333334</v>
      </c>
    </row>
    <row r="21" spans="1:15" x14ac:dyDescent="0.25">
      <c r="K21" s="8">
        <f>SUM(K12:K20)</f>
        <v>34</v>
      </c>
      <c r="L21" s="8">
        <f>SUM(L12:L20)</f>
        <v>6679.0010000000002</v>
      </c>
      <c r="M21" s="7">
        <f>SUM(L21/K21)</f>
        <v>196.44120588235296</v>
      </c>
      <c r="N21" s="8">
        <f>SUM(N12:N20)</f>
        <v>91</v>
      </c>
      <c r="O21" s="13">
        <f>SUM(M21+N21)</f>
        <v>287.44120588235296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  <protectedRange algorithmName="SHA-512" hashValue="ON39YdpmFHfN9f47KpiRvqrKx0V9+erV1CNkpWzYhW/Qyc6aT8rEyCrvauWSYGZK2ia3o7vd3akF07acHAFpOA==" saltValue="yVW9XmDwTqEnmpSGai0KYg==" spinCount="100000" sqref="B12:C12 E12:J12" name="Range1_5_1"/>
    <protectedRange algorithmName="SHA-512" hashValue="ON39YdpmFHfN9f47KpiRvqrKx0V9+erV1CNkpWzYhW/Qyc6aT8rEyCrvauWSYGZK2ia3o7vd3akF07acHAFpOA==" saltValue="yVW9XmDwTqEnmpSGai0KYg==" spinCount="100000" sqref="D12" name="Range1_1_3_1"/>
    <protectedRange algorithmName="SHA-512" hashValue="ON39YdpmFHfN9f47KpiRvqrKx0V9+erV1CNkpWzYhW/Qyc6aT8rEyCrvauWSYGZK2ia3o7vd3akF07acHAFpOA==" saltValue="yVW9XmDwTqEnmpSGai0KYg==" spinCount="100000" sqref="B13:C13 E13 G13:J13" name="Range1_8"/>
    <protectedRange algorithmName="SHA-512" hashValue="ON39YdpmFHfN9f47KpiRvqrKx0V9+erV1CNkpWzYhW/Qyc6aT8rEyCrvauWSYGZK2ia3o7vd3akF07acHAFpOA==" saltValue="yVW9XmDwTqEnmpSGai0KYg==" spinCount="100000" sqref="D13" name="Range1_1_9"/>
    <protectedRange algorithmName="SHA-512" hashValue="ON39YdpmFHfN9f47KpiRvqrKx0V9+erV1CNkpWzYhW/Qyc6aT8rEyCrvauWSYGZK2ia3o7vd3akF07acHAFpOA==" saltValue="yVW9XmDwTqEnmpSGai0KYg==" spinCount="100000" sqref="F13" name="Range1_3_3"/>
    <protectedRange algorithmName="SHA-512" hashValue="ON39YdpmFHfN9f47KpiRvqrKx0V9+erV1CNkpWzYhW/Qyc6aT8rEyCrvauWSYGZK2ia3o7vd3akF07acHAFpOA==" saltValue="yVW9XmDwTqEnmpSGai0KYg==" spinCount="100000" sqref="E14:J14 B14:C14" name="Range1_5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B15:C15 E15 G15:J15" name="Range1_25"/>
    <protectedRange algorithmName="SHA-512" hashValue="ON39YdpmFHfN9f47KpiRvqrKx0V9+erV1CNkpWzYhW/Qyc6aT8rEyCrvauWSYGZK2ia3o7vd3akF07acHAFpOA==" saltValue="yVW9XmDwTqEnmpSGai0KYg==" spinCount="100000" sqref="D15" name="Range1_1_14"/>
    <protectedRange algorithmName="SHA-512" hashValue="ON39YdpmFHfN9f47KpiRvqrKx0V9+erV1CNkpWzYhW/Qyc6aT8rEyCrvauWSYGZK2ia3o7vd3akF07acHAFpOA==" saltValue="yVW9XmDwTqEnmpSGai0KYg==" spinCount="100000" sqref="F15" name="Range1_3_7"/>
    <protectedRange sqref="B16:J16" name="Range1_8_1"/>
    <protectedRange sqref="I17:J19 B17:C19" name="Range1_48"/>
    <protectedRange sqref="D17:D19" name="Range1_1_31"/>
    <protectedRange sqref="E17:H19" name="Range1_3_16"/>
  </protectedRanges>
  <conditionalFormatting sqref="E2">
    <cfRule type="top10" dxfId="193" priority="50" rank="1"/>
  </conditionalFormatting>
  <conditionalFormatting sqref="E12">
    <cfRule type="top10" dxfId="192" priority="37" rank="1"/>
  </conditionalFormatting>
  <conditionalFormatting sqref="E13">
    <cfRule type="top10" dxfId="191" priority="31" rank="1"/>
  </conditionalFormatting>
  <conditionalFormatting sqref="E14">
    <cfRule type="top10" dxfId="190" priority="20" rank="1"/>
  </conditionalFormatting>
  <conditionalFormatting sqref="E15">
    <cfRule type="top10" dxfId="189" priority="18" rank="1"/>
  </conditionalFormatting>
  <conditionalFormatting sqref="E12:J12">
    <cfRule type="cellIs" dxfId="188" priority="33" operator="greaterThanOrEqual">
      <formula>200</formula>
    </cfRule>
  </conditionalFormatting>
  <conditionalFormatting sqref="E14:J14">
    <cfRule type="cellIs" dxfId="187" priority="19" operator="greaterThanOrEqual">
      <formula>200</formula>
    </cfRule>
  </conditionalFormatting>
  <conditionalFormatting sqref="F2">
    <cfRule type="top10" dxfId="186" priority="49" rank="1"/>
  </conditionalFormatting>
  <conditionalFormatting sqref="F12">
    <cfRule type="top10" dxfId="185" priority="32" rank="1"/>
  </conditionalFormatting>
  <conditionalFormatting sqref="F13">
    <cfRule type="top10" dxfId="184" priority="27" rank="1"/>
  </conditionalFormatting>
  <conditionalFormatting sqref="F14">
    <cfRule type="top10" dxfId="183" priority="21" rank="1"/>
  </conditionalFormatting>
  <conditionalFormatting sqref="F15">
    <cfRule type="top10" dxfId="182" priority="14" rank="1"/>
  </conditionalFormatting>
  <conditionalFormatting sqref="G2">
    <cfRule type="top10" dxfId="181" priority="48" rank="1"/>
  </conditionalFormatting>
  <conditionalFormatting sqref="G12">
    <cfRule type="top10" dxfId="180" priority="36" rank="1"/>
  </conditionalFormatting>
  <conditionalFormatting sqref="G13">
    <cfRule type="top10" dxfId="179" priority="30" rank="1"/>
  </conditionalFormatting>
  <conditionalFormatting sqref="G14">
    <cfRule type="top10" dxfId="178" priority="22" rank="1"/>
  </conditionalFormatting>
  <conditionalFormatting sqref="G15">
    <cfRule type="top10" dxfId="177" priority="17" rank="1"/>
  </conditionalFormatting>
  <conditionalFormatting sqref="H2">
    <cfRule type="top10" dxfId="176" priority="47" rank="1"/>
  </conditionalFormatting>
  <conditionalFormatting sqref="H12">
    <cfRule type="top10" dxfId="175" priority="35" rank="1"/>
  </conditionalFormatting>
  <conditionalFormatting sqref="H13">
    <cfRule type="top10" dxfId="174" priority="26" rank="1"/>
  </conditionalFormatting>
  <conditionalFormatting sqref="H14">
    <cfRule type="top10" dxfId="173" priority="23" rank="1"/>
  </conditionalFormatting>
  <conditionalFormatting sqref="H15">
    <cfRule type="top10" dxfId="172" priority="13" rank="1"/>
  </conditionalFormatting>
  <conditionalFormatting sqref="I2">
    <cfRule type="top10" dxfId="171" priority="45" rank="1"/>
  </conditionalFormatting>
  <conditionalFormatting sqref="I12">
    <cfRule type="top10" dxfId="170" priority="34" rank="1"/>
  </conditionalFormatting>
  <conditionalFormatting sqref="I13">
    <cfRule type="top10" dxfId="169" priority="29" rank="1"/>
  </conditionalFormatting>
  <conditionalFormatting sqref="I14">
    <cfRule type="top10" dxfId="168" priority="24" rank="1"/>
  </conditionalFormatting>
  <conditionalFormatting sqref="I15">
    <cfRule type="top10" dxfId="167" priority="16" rank="1"/>
  </conditionalFormatting>
  <conditionalFormatting sqref="J2">
    <cfRule type="top10" dxfId="166" priority="46" rank="1"/>
  </conditionalFormatting>
  <conditionalFormatting sqref="J12">
    <cfRule type="top10" dxfId="165" priority="38" rank="1"/>
  </conditionalFormatting>
  <conditionalFormatting sqref="J13">
    <cfRule type="top10" dxfId="164" priority="28" rank="1"/>
  </conditionalFormatting>
  <conditionalFormatting sqref="J14">
    <cfRule type="top10" dxfId="163" priority="25" rank="1"/>
  </conditionalFormatting>
  <conditionalFormatting sqref="J15">
    <cfRule type="top10" dxfId="162" priority="15" rank="1"/>
  </conditionalFormatting>
  <conditionalFormatting sqref="E16">
    <cfRule type="top10" dxfId="161" priority="12" rank="1"/>
  </conditionalFormatting>
  <conditionalFormatting sqref="E17:E19">
    <cfRule type="top10" dxfId="160" priority="6" rank="1"/>
  </conditionalFormatting>
  <conditionalFormatting sqref="F16">
    <cfRule type="top10" dxfId="159" priority="11" rank="1"/>
  </conditionalFormatting>
  <conditionalFormatting sqref="F17:F19">
    <cfRule type="top10" dxfId="158" priority="1" rank="1"/>
  </conditionalFormatting>
  <conditionalFormatting sqref="G16">
    <cfRule type="top10" dxfId="157" priority="10" rank="1"/>
  </conditionalFormatting>
  <conditionalFormatting sqref="G17:G19">
    <cfRule type="top10" dxfId="156" priority="2" rank="1"/>
  </conditionalFormatting>
  <conditionalFormatting sqref="H16">
    <cfRule type="top10" dxfId="155" priority="8" rank="1"/>
  </conditionalFormatting>
  <conditionalFormatting sqref="H17:H19">
    <cfRule type="top10" dxfId="154" priority="3" rank="1"/>
  </conditionalFormatting>
  <conditionalFormatting sqref="I16">
    <cfRule type="top10" dxfId="153" priority="7" rank="1"/>
  </conditionalFormatting>
  <conditionalFormatting sqref="I17:I19">
    <cfRule type="top10" dxfId="152" priority="4" rank="1"/>
  </conditionalFormatting>
  <conditionalFormatting sqref="J16">
    <cfRule type="top10" dxfId="151" priority="9" rank="1"/>
  </conditionalFormatting>
  <conditionalFormatting sqref="J17:J19">
    <cfRule type="top10" dxfId="150" priority="5" rank="1"/>
  </conditionalFormatting>
  <hyperlinks>
    <hyperlink ref="Q1" location="'National Indoor 2023'!A1" display="Back to Ranking" xr:uid="{E0E9FE58-3898-43BF-9552-F2B0204289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DFBC91-0468-46E2-9A66-3FEDA91F7ED0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088B-7763-4AF1-AF1D-9560F69B195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27</v>
      </c>
      <c r="B2" s="16" t="s">
        <v>84</v>
      </c>
      <c r="C2" s="17">
        <v>45010</v>
      </c>
      <c r="D2" s="17" t="s">
        <v>47</v>
      </c>
      <c r="E2" s="19">
        <v>166</v>
      </c>
      <c r="F2" s="19">
        <v>155</v>
      </c>
      <c r="G2" s="19">
        <v>168</v>
      </c>
      <c r="H2" s="19">
        <v>179</v>
      </c>
      <c r="I2" s="19">
        <v>114</v>
      </c>
      <c r="J2" s="19"/>
      <c r="K2" s="23">
        <f>COUNT(E2:J2)</f>
        <v>5</v>
      </c>
      <c r="L2" s="23">
        <f>SUM(E2:J2)</f>
        <v>782</v>
      </c>
      <c r="M2" s="24">
        <f>AVERAGE(E2:J2)</f>
        <v>156.4</v>
      </c>
      <c r="N2" s="25">
        <v>3</v>
      </c>
      <c r="O2" s="26">
        <f>SUM(M2,N2)</f>
        <v>159.4</v>
      </c>
    </row>
    <row r="4" spans="1:17" x14ac:dyDescent="0.25">
      <c r="K4" s="8">
        <f>SUM(K2:K3)</f>
        <v>5</v>
      </c>
      <c r="L4" s="8">
        <f>SUM(L2:L3)</f>
        <v>782</v>
      </c>
      <c r="M4" s="7">
        <f>SUM(L4/K4)</f>
        <v>156.4</v>
      </c>
      <c r="N4" s="8">
        <f>SUM(N2:N3)</f>
        <v>3</v>
      </c>
      <c r="O4" s="13">
        <f>SUM(M4+N4)</f>
        <v>159.4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0"/>
    <protectedRange algorithmName="SHA-512" hashValue="ON39YdpmFHfN9f47KpiRvqrKx0V9+erV1CNkpWzYhW/Qyc6aT8rEyCrvauWSYGZK2ia3o7vd3akF07acHAFpOA==" saltValue="yVW9XmDwTqEnmpSGai0KYg==" spinCount="100000" sqref="E2:H2" name="Range1_3_1"/>
  </protectedRanges>
  <conditionalFormatting sqref="E2">
    <cfRule type="top10" dxfId="149" priority="6" rank="1"/>
  </conditionalFormatting>
  <conditionalFormatting sqref="F2">
    <cfRule type="top10" dxfId="148" priority="5" rank="1"/>
  </conditionalFormatting>
  <conditionalFormatting sqref="G2">
    <cfRule type="top10" dxfId="147" priority="4" rank="1"/>
  </conditionalFormatting>
  <conditionalFormatting sqref="H2">
    <cfRule type="top10" dxfId="146" priority="3" rank="1"/>
  </conditionalFormatting>
  <conditionalFormatting sqref="I2">
    <cfRule type="top10" dxfId="145" priority="1" rank="1"/>
  </conditionalFormatting>
  <conditionalFormatting sqref="J2">
    <cfRule type="top10" dxfId="144" priority="2" rank="1"/>
  </conditionalFormatting>
  <hyperlinks>
    <hyperlink ref="Q1" location="'National Indoor 2023'!A1" display="Back to Ranking" xr:uid="{6F429157-2E83-4D91-814B-9B57EBF158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9C3B93-0A90-4AFC-B764-14EF95251D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9349-86CB-4A2C-BCE3-EA05C11BBBDC}">
  <sheetPr codeName="Sheet31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45</v>
      </c>
      <c r="C2" s="17">
        <v>44950</v>
      </c>
      <c r="D2" s="18" t="s">
        <v>31</v>
      </c>
      <c r="E2" s="19">
        <v>194</v>
      </c>
      <c r="F2" s="19">
        <v>198</v>
      </c>
      <c r="G2" s="19">
        <v>199</v>
      </c>
      <c r="H2" s="19"/>
      <c r="I2" s="19"/>
      <c r="J2" s="19"/>
      <c r="K2" s="23">
        <v>3</v>
      </c>
      <c r="L2" s="23">
        <v>591</v>
      </c>
      <c r="M2" s="24">
        <v>197</v>
      </c>
      <c r="N2" s="25">
        <v>8</v>
      </c>
      <c r="O2" s="26">
        <v>205</v>
      </c>
    </row>
    <row r="3" spans="1:17" x14ac:dyDescent="0.25">
      <c r="A3" s="15" t="s">
        <v>24</v>
      </c>
      <c r="B3" s="16" t="s">
        <v>45</v>
      </c>
      <c r="C3" s="17">
        <v>44978</v>
      </c>
      <c r="D3" s="18" t="s">
        <v>31</v>
      </c>
      <c r="E3" s="19">
        <v>198</v>
      </c>
      <c r="F3" s="19">
        <v>200</v>
      </c>
      <c r="G3" s="19">
        <v>199</v>
      </c>
      <c r="H3" s="19"/>
      <c r="I3" s="19"/>
      <c r="J3" s="19"/>
      <c r="K3" s="23">
        <v>3</v>
      </c>
      <c r="L3" s="23">
        <v>597</v>
      </c>
      <c r="M3" s="24">
        <v>199</v>
      </c>
      <c r="N3" s="25">
        <v>9</v>
      </c>
      <c r="O3" s="26">
        <v>208</v>
      </c>
    </row>
    <row r="4" spans="1:17" x14ac:dyDescent="0.25">
      <c r="A4" s="69" t="s">
        <v>24</v>
      </c>
      <c r="B4" s="68" t="s">
        <v>45</v>
      </c>
      <c r="C4" s="67">
        <v>45006</v>
      </c>
      <c r="D4" s="66" t="s">
        <v>31</v>
      </c>
      <c r="E4" s="65">
        <v>198.001</v>
      </c>
      <c r="F4" s="65">
        <v>193</v>
      </c>
      <c r="G4" s="65">
        <v>199</v>
      </c>
      <c r="H4" s="65"/>
      <c r="I4" s="65"/>
      <c r="J4" s="65"/>
      <c r="K4" s="64">
        <v>3</v>
      </c>
      <c r="L4" s="64">
        <v>590.00099999999998</v>
      </c>
      <c r="M4" s="63">
        <v>196.667</v>
      </c>
      <c r="N4" s="62">
        <v>2</v>
      </c>
      <c r="O4" s="61">
        <v>198.667</v>
      </c>
    </row>
    <row r="5" spans="1:17" x14ac:dyDescent="0.25">
      <c r="A5" s="69" t="s">
        <v>24</v>
      </c>
      <c r="B5" s="68" t="s">
        <v>45</v>
      </c>
      <c r="C5" s="67">
        <v>45024</v>
      </c>
      <c r="D5" s="66" t="s">
        <v>31</v>
      </c>
      <c r="E5" s="65">
        <v>195</v>
      </c>
      <c r="F5" s="65">
        <v>194</v>
      </c>
      <c r="G5" s="65">
        <v>197</v>
      </c>
      <c r="H5" s="65">
        <v>197</v>
      </c>
      <c r="I5" s="65">
        <v>196</v>
      </c>
      <c r="J5" s="65"/>
      <c r="K5" s="64">
        <v>5</v>
      </c>
      <c r="L5" s="64">
        <v>979</v>
      </c>
      <c r="M5" s="63">
        <v>195.8</v>
      </c>
      <c r="N5" s="62">
        <v>2</v>
      </c>
      <c r="O5" s="61">
        <v>197.8</v>
      </c>
    </row>
    <row r="7" spans="1:17" x14ac:dyDescent="0.25">
      <c r="K7" s="8">
        <f>SUM(K2:K6)</f>
        <v>14</v>
      </c>
      <c r="L7" s="8">
        <f>SUM(L2:L6)</f>
        <v>2757.0010000000002</v>
      </c>
      <c r="M7" s="7">
        <f>SUM(L7/K7)</f>
        <v>196.92864285714288</v>
      </c>
      <c r="N7" s="8">
        <f>SUM(N2:N6)</f>
        <v>21</v>
      </c>
      <c r="O7" s="13">
        <f>SUM(M7+N7)</f>
        <v>217.92864285714288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:C3" name="Range1_9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3:H3" name="Range1_3_4"/>
  </protectedRanges>
  <conditionalFormatting sqref="E2">
    <cfRule type="top10" dxfId="143" priority="10" rank="1"/>
  </conditionalFormatting>
  <conditionalFormatting sqref="E3:G3">
    <cfRule type="top10" dxfId="142" priority="1" rank="1"/>
  </conditionalFormatting>
  <conditionalFormatting sqref="F2">
    <cfRule type="top10" dxfId="141" priority="9" rank="1"/>
  </conditionalFormatting>
  <conditionalFormatting sqref="G2">
    <cfRule type="top10" dxfId="140" priority="8" rank="1"/>
  </conditionalFormatting>
  <conditionalFormatting sqref="H2">
    <cfRule type="top10" dxfId="139" priority="7" rank="1"/>
  </conditionalFormatting>
  <conditionalFormatting sqref="H3:J3">
    <cfRule type="top10" dxfId="138" priority="4" rank="1"/>
  </conditionalFormatting>
  <conditionalFormatting sqref="I2">
    <cfRule type="top10" dxfId="137" priority="5" rank="1"/>
  </conditionalFormatting>
  <conditionalFormatting sqref="I3">
    <cfRule type="top10" dxfId="136" priority="2" rank="1"/>
  </conditionalFormatting>
  <conditionalFormatting sqref="J2">
    <cfRule type="top10" dxfId="135" priority="6" rank="1"/>
  </conditionalFormatting>
  <conditionalFormatting sqref="J3">
    <cfRule type="top10" dxfId="134" priority="3" rank="1"/>
  </conditionalFormatting>
  <hyperlinks>
    <hyperlink ref="Q1" location="'National Indoor 2023'!A1" display="Back to Ranking" xr:uid="{BA141C10-BD5B-4D4C-8880-90B9D6E7A4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6705C7-01B2-4D33-BC52-E808E9D03EB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A1DE-618B-4A93-85E8-28BF94D46798}">
  <dimension ref="A1:Q5"/>
  <sheetViews>
    <sheetView workbookViewId="0">
      <selection activeCell="B2" sqref="B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77</v>
      </c>
      <c r="C2" s="17">
        <v>44982</v>
      </c>
      <c r="D2" s="18" t="s">
        <v>47</v>
      </c>
      <c r="E2" s="19">
        <v>186</v>
      </c>
      <c r="F2" s="19">
        <v>186</v>
      </c>
      <c r="G2" s="19">
        <v>193</v>
      </c>
      <c r="H2" s="19">
        <v>188</v>
      </c>
      <c r="I2" s="19">
        <v>188</v>
      </c>
      <c r="J2" s="19"/>
      <c r="K2" s="23">
        <v>5</v>
      </c>
      <c r="L2" s="23">
        <v>941</v>
      </c>
      <c r="M2" s="24">
        <v>188.2</v>
      </c>
      <c r="N2" s="25">
        <v>5</v>
      </c>
      <c r="O2" s="26">
        <f t="shared" ref="O2" si="0">SUM(M2+N2)</f>
        <v>193.2</v>
      </c>
    </row>
    <row r="5" spans="1:17" x14ac:dyDescent="0.25">
      <c r="K5" s="8">
        <f>SUM(K2:K4)</f>
        <v>5</v>
      </c>
      <c r="L5" s="8">
        <f>SUM(L2:L4)</f>
        <v>941</v>
      </c>
      <c r="M5" s="7">
        <f>SUM(L5/K5)</f>
        <v>188.2</v>
      </c>
      <c r="N5" s="8">
        <f>SUM(N2:N4)</f>
        <v>5</v>
      </c>
      <c r="O5" s="13">
        <f>SUM(M5+N5)</f>
        <v>193.2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6"/>
    <protectedRange sqref="D2" name="Range1_1_4"/>
  </protectedRanges>
  <conditionalFormatting sqref="E2">
    <cfRule type="top10" dxfId="133" priority="6" rank="1"/>
  </conditionalFormatting>
  <conditionalFormatting sqref="F2">
    <cfRule type="top10" dxfId="132" priority="5" rank="1"/>
  </conditionalFormatting>
  <conditionalFormatting sqref="G2">
    <cfRule type="top10" dxfId="131" priority="4" rank="1"/>
  </conditionalFormatting>
  <conditionalFormatting sqref="H2">
    <cfRule type="top10" dxfId="130" priority="3" rank="1"/>
  </conditionalFormatting>
  <conditionalFormatting sqref="I2">
    <cfRule type="top10" dxfId="129" priority="2" rank="1"/>
  </conditionalFormatting>
  <conditionalFormatting sqref="J2">
    <cfRule type="top10" dxfId="128" priority="1" rank="1"/>
  </conditionalFormatting>
  <hyperlinks>
    <hyperlink ref="Q1" location="'National Indoor 2023'!A1" display="Back to Ranking" xr:uid="{BB915757-1A8D-4511-B96A-B39798D219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96BED9-F188-4F95-9ED4-BBE5ADAC61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D4E2-1BD8-4662-A5DB-9DFC469B92A8}">
  <sheetPr codeName="Sheet33"/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20</v>
      </c>
      <c r="B2" s="16" t="s">
        <v>32</v>
      </c>
      <c r="C2" s="17">
        <v>44936</v>
      </c>
      <c r="D2" s="18" t="s">
        <v>31</v>
      </c>
      <c r="E2" s="19">
        <v>193</v>
      </c>
      <c r="F2" s="19">
        <v>195</v>
      </c>
      <c r="G2" s="19">
        <v>193</v>
      </c>
      <c r="H2" s="19"/>
      <c r="I2" s="19"/>
      <c r="J2" s="19"/>
      <c r="K2" s="23">
        <v>3</v>
      </c>
      <c r="L2" s="23">
        <v>581</v>
      </c>
      <c r="M2" s="24">
        <v>193.66666666666666</v>
      </c>
      <c r="N2" s="25">
        <v>5</v>
      </c>
      <c r="O2" s="26">
        <v>198.66666666666666</v>
      </c>
    </row>
    <row r="3" spans="1:17" x14ac:dyDescent="0.25">
      <c r="A3" s="15" t="s">
        <v>20</v>
      </c>
      <c r="B3" s="16" t="s">
        <v>32</v>
      </c>
      <c r="C3" s="17">
        <v>44950</v>
      </c>
      <c r="D3" s="18" t="s">
        <v>31</v>
      </c>
      <c r="E3" s="19">
        <v>192</v>
      </c>
      <c r="F3" s="19">
        <v>188</v>
      </c>
      <c r="G3" s="19">
        <v>191</v>
      </c>
      <c r="H3" s="19"/>
      <c r="I3" s="19"/>
      <c r="J3" s="19"/>
      <c r="K3" s="23">
        <v>3</v>
      </c>
      <c r="L3" s="23">
        <v>571</v>
      </c>
      <c r="M3" s="24">
        <v>190.33333333333334</v>
      </c>
      <c r="N3" s="25">
        <v>9</v>
      </c>
      <c r="O3" s="26">
        <v>199.33333333333334</v>
      </c>
    </row>
    <row r="4" spans="1:17" x14ac:dyDescent="0.25">
      <c r="A4" s="15" t="s">
        <v>20</v>
      </c>
      <c r="B4" s="16" t="s">
        <v>32</v>
      </c>
      <c r="C4" s="17">
        <v>44954</v>
      </c>
      <c r="D4" s="18" t="s">
        <v>65</v>
      </c>
      <c r="E4" s="19">
        <v>191</v>
      </c>
      <c r="F4" s="19">
        <v>193</v>
      </c>
      <c r="G4" s="19">
        <v>195</v>
      </c>
      <c r="H4" s="19">
        <v>196</v>
      </c>
      <c r="I4" s="19">
        <v>193</v>
      </c>
      <c r="J4" s="19"/>
      <c r="K4" s="23">
        <v>5</v>
      </c>
      <c r="L4" s="23">
        <v>968</v>
      </c>
      <c r="M4" s="24">
        <v>193.6</v>
      </c>
      <c r="N4" s="25">
        <v>4</v>
      </c>
      <c r="O4" s="26">
        <v>197.6</v>
      </c>
    </row>
    <row r="5" spans="1:17" x14ac:dyDescent="0.25">
      <c r="A5" s="15" t="s">
        <v>20</v>
      </c>
      <c r="B5" s="16" t="s">
        <v>32</v>
      </c>
      <c r="C5" s="17">
        <v>44964</v>
      </c>
      <c r="D5" s="18" t="s">
        <v>31</v>
      </c>
      <c r="E5" s="19">
        <v>192</v>
      </c>
      <c r="F5" s="19">
        <v>197.01</v>
      </c>
      <c r="G5" s="19">
        <v>198.01</v>
      </c>
      <c r="H5" s="19"/>
      <c r="I5" s="19"/>
      <c r="J5" s="19"/>
      <c r="K5" s="23">
        <v>3</v>
      </c>
      <c r="L5" s="23">
        <v>587.02</v>
      </c>
      <c r="M5" s="24">
        <v>195.67333333333332</v>
      </c>
      <c r="N5" s="25">
        <v>8</v>
      </c>
      <c r="O5" s="26">
        <v>203.67333333333332</v>
      </c>
    </row>
    <row r="6" spans="1:17" x14ac:dyDescent="0.25">
      <c r="A6" s="15" t="s">
        <v>20</v>
      </c>
      <c r="B6" s="16" t="s">
        <v>32</v>
      </c>
      <c r="C6" s="17">
        <v>44978</v>
      </c>
      <c r="D6" s="18" t="s">
        <v>31</v>
      </c>
      <c r="E6" s="19">
        <v>193</v>
      </c>
      <c r="F6" s="19">
        <v>194</v>
      </c>
      <c r="G6" s="19">
        <v>192</v>
      </c>
      <c r="H6" s="19"/>
      <c r="I6" s="19"/>
      <c r="J6" s="19"/>
      <c r="K6" s="23">
        <v>3</v>
      </c>
      <c r="L6" s="23">
        <v>579</v>
      </c>
      <c r="M6" s="24">
        <v>193</v>
      </c>
      <c r="N6" s="25">
        <v>3</v>
      </c>
      <c r="O6" s="26">
        <v>196</v>
      </c>
    </row>
    <row r="7" spans="1:17" x14ac:dyDescent="0.25">
      <c r="A7" s="15" t="s">
        <v>72</v>
      </c>
      <c r="B7" s="16" t="s">
        <v>32</v>
      </c>
      <c r="C7" s="17">
        <v>44982</v>
      </c>
      <c r="D7" s="53" t="s">
        <v>65</v>
      </c>
      <c r="E7" s="19">
        <v>183</v>
      </c>
      <c r="F7" s="19">
        <v>195</v>
      </c>
      <c r="G7" s="19">
        <v>192</v>
      </c>
      <c r="H7" s="19">
        <v>193</v>
      </c>
      <c r="I7" s="19">
        <v>193</v>
      </c>
      <c r="J7" s="19">
        <v>188</v>
      </c>
      <c r="K7" s="23">
        <v>6</v>
      </c>
      <c r="L7" s="23">
        <v>1144</v>
      </c>
      <c r="M7" s="24">
        <v>190.66666666666666</v>
      </c>
      <c r="N7" s="25">
        <v>6</v>
      </c>
      <c r="O7" s="26">
        <v>196.66666666666666</v>
      </c>
    </row>
    <row r="8" spans="1:17" x14ac:dyDescent="0.25">
      <c r="A8" s="15" t="s">
        <v>20</v>
      </c>
      <c r="B8" s="16" t="s">
        <v>32</v>
      </c>
      <c r="C8" s="17">
        <v>44992</v>
      </c>
      <c r="D8" s="18" t="s">
        <v>31</v>
      </c>
      <c r="E8" s="19">
        <v>186</v>
      </c>
      <c r="F8" s="19">
        <v>191</v>
      </c>
      <c r="G8" s="19">
        <v>191</v>
      </c>
      <c r="H8" s="19"/>
      <c r="I8" s="19"/>
      <c r="J8" s="19"/>
      <c r="K8" s="23">
        <v>3</v>
      </c>
      <c r="L8" s="23">
        <v>568</v>
      </c>
      <c r="M8" s="24">
        <v>189.33333333333334</v>
      </c>
      <c r="N8" s="25">
        <v>4</v>
      </c>
      <c r="O8" s="26">
        <v>193.33333333333334</v>
      </c>
    </row>
    <row r="9" spans="1:17" x14ac:dyDescent="0.25">
      <c r="A9" s="69" t="s">
        <v>20</v>
      </c>
      <c r="B9" s="68" t="s">
        <v>32</v>
      </c>
      <c r="C9" s="67">
        <v>45020</v>
      </c>
      <c r="D9" s="66" t="s">
        <v>31</v>
      </c>
      <c r="E9" s="65">
        <v>197</v>
      </c>
      <c r="F9" s="65">
        <v>200</v>
      </c>
      <c r="G9" s="65">
        <v>196.001</v>
      </c>
      <c r="H9" s="65"/>
      <c r="I9" s="65"/>
      <c r="J9" s="65"/>
      <c r="K9" s="64">
        <v>3</v>
      </c>
      <c r="L9" s="64">
        <v>593.00099999999998</v>
      </c>
      <c r="M9" s="63">
        <v>197.667</v>
      </c>
      <c r="N9" s="62">
        <v>9</v>
      </c>
      <c r="O9" s="61">
        <v>206.667</v>
      </c>
    </row>
    <row r="10" spans="1:17" x14ac:dyDescent="0.25">
      <c r="A10" s="69" t="s">
        <v>20</v>
      </c>
      <c r="B10" s="68" t="s">
        <v>32</v>
      </c>
      <c r="C10" s="67">
        <v>45024</v>
      </c>
      <c r="D10" s="66" t="s">
        <v>31</v>
      </c>
      <c r="E10" s="65">
        <v>196.001</v>
      </c>
      <c r="F10" s="65">
        <v>195</v>
      </c>
      <c r="G10" s="65">
        <v>195</v>
      </c>
      <c r="H10" s="65">
        <v>199</v>
      </c>
      <c r="I10" s="65">
        <v>194</v>
      </c>
      <c r="J10" s="65"/>
      <c r="K10" s="64">
        <v>5</v>
      </c>
      <c r="L10" s="64">
        <v>979.00099999999998</v>
      </c>
      <c r="M10" s="63">
        <v>195.80019999999999</v>
      </c>
      <c r="N10" s="62">
        <v>6</v>
      </c>
      <c r="O10" s="61">
        <v>201.80019999999999</v>
      </c>
    </row>
    <row r="11" spans="1:17" x14ac:dyDescent="0.25">
      <c r="A11" s="69" t="s">
        <v>20</v>
      </c>
      <c r="B11" s="68" t="s">
        <v>32</v>
      </c>
      <c r="C11" s="67">
        <v>45034</v>
      </c>
      <c r="D11" s="66" t="s">
        <v>31</v>
      </c>
      <c r="E11" s="65">
        <v>194</v>
      </c>
      <c r="F11" s="77">
        <v>196</v>
      </c>
      <c r="G11" s="73">
        <v>195</v>
      </c>
      <c r="H11" s="73"/>
      <c r="I11" s="73"/>
      <c r="J11" s="73"/>
      <c r="K11" s="64">
        <v>3</v>
      </c>
      <c r="L11" s="64">
        <v>585</v>
      </c>
      <c r="M11" s="63">
        <v>195</v>
      </c>
      <c r="N11" s="62">
        <v>4</v>
      </c>
      <c r="O11" s="61">
        <v>199</v>
      </c>
    </row>
    <row r="12" spans="1:17" x14ac:dyDescent="0.25">
      <c r="A12" s="69" t="s">
        <v>20</v>
      </c>
      <c r="B12" s="68" t="s">
        <v>32</v>
      </c>
      <c r="C12" s="67">
        <v>45045</v>
      </c>
      <c r="D12" s="66" t="s">
        <v>31</v>
      </c>
      <c r="E12" s="65">
        <v>197</v>
      </c>
      <c r="F12" s="65">
        <v>197</v>
      </c>
      <c r="G12" s="75">
        <v>196</v>
      </c>
      <c r="H12" s="75">
        <v>194</v>
      </c>
      <c r="I12" s="75">
        <v>191</v>
      </c>
      <c r="J12" s="77">
        <v>196</v>
      </c>
      <c r="K12" s="64">
        <v>6</v>
      </c>
      <c r="L12" s="64">
        <v>1171.001</v>
      </c>
      <c r="M12" s="63">
        <v>195.16683333333333</v>
      </c>
      <c r="N12" s="62">
        <v>12</v>
      </c>
      <c r="O12" s="61">
        <v>207.16683333333333</v>
      </c>
    </row>
    <row r="14" spans="1:17" x14ac:dyDescent="0.25">
      <c r="K14" s="8">
        <f>SUM(K2:K13)</f>
        <v>43</v>
      </c>
      <c r="L14" s="8">
        <f>SUM(L2:L13)</f>
        <v>8326.023000000001</v>
      </c>
      <c r="M14" s="7">
        <f>SUM(L14/K14)</f>
        <v>193.62844186046513</v>
      </c>
      <c r="N14" s="8">
        <f>SUM(N2:N13)</f>
        <v>70</v>
      </c>
      <c r="O14" s="13">
        <f>SUM(M14+N14)</f>
        <v>263.62844186046516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3:J3 B3:C3" name="Range1_12_1"/>
    <protectedRange algorithmName="SHA-512" hashValue="ON39YdpmFHfN9f47KpiRvqrKx0V9+erV1CNkpWzYhW/Qyc6aT8rEyCrvauWSYGZK2ia3o7vd3akF07acHAFpOA==" saltValue="yVW9XmDwTqEnmpSGai0KYg==" spinCount="100000" sqref="D3" name="Range1_1_5_1"/>
    <protectedRange algorithmName="SHA-512" hashValue="ON39YdpmFHfN9f47KpiRvqrKx0V9+erV1CNkpWzYhW/Qyc6aT8rEyCrvauWSYGZK2ia3o7vd3akF07acHAFpOA==" saltValue="yVW9XmDwTqEnmpSGai0KYg==" spinCount="100000" sqref="B4:C4 E4:J4" name="Range1_5_1"/>
    <protectedRange algorithmName="SHA-512" hashValue="ON39YdpmFHfN9f47KpiRvqrKx0V9+erV1CNkpWzYhW/Qyc6aT8rEyCrvauWSYGZK2ia3o7vd3akF07acHAFpOA==" saltValue="yVW9XmDwTqEnmpSGai0KYg==" spinCount="100000" sqref="D4" name="Range1_1_3_1"/>
    <protectedRange algorithmName="SHA-512" hashValue="ON39YdpmFHfN9f47KpiRvqrKx0V9+erV1CNkpWzYhW/Qyc6aT8rEyCrvauWSYGZK2ia3o7vd3akF07acHAFpOA==" saltValue="yVW9XmDwTqEnmpSGai0KYg==" spinCount="100000" sqref="B5:C5 E5:J5" name="Range1_8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B6:C6 E6:J6" name="Range1_18"/>
    <protectedRange algorithmName="SHA-512" hashValue="ON39YdpmFHfN9f47KpiRvqrKx0V9+erV1CNkpWzYhW/Qyc6aT8rEyCrvauWSYGZK2ia3o7vd3akF07acHAFpOA==" saltValue="yVW9XmDwTqEnmpSGai0KYg==" spinCount="100000" sqref="D6" name="Range1_1_11"/>
    <protectedRange algorithmName="SHA-512" hashValue="ON39YdpmFHfN9f47KpiRvqrKx0V9+erV1CNkpWzYhW/Qyc6aT8rEyCrvauWSYGZK2ia3o7vd3akF07acHAFpOA==" saltValue="yVW9XmDwTqEnmpSGai0KYg==" spinCount="100000" sqref="E7:J7 B7:C7" name="Range1_5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B8:C8 E8:J8" name="Range1_25"/>
    <protectedRange algorithmName="SHA-512" hashValue="ON39YdpmFHfN9f47KpiRvqrKx0V9+erV1CNkpWzYhW/Qyc6aT8rEyCrvauWSYGZK2ia3o7vd3akF07acHAFpOA==" saltValue="yVW9XmDwTqEnmpSGai0KYg==" spinCount="100000" sqref="D8" name="Range1_1_14"/>
    <protectedRange sqref="B9:C10 E9:J10" name="Range1_49"/>
    <protectedRange sqref="D9:D10" name="Range1_1_32"/>
    <protectedRange sqref="B11:C12 E11:J12" name="Range1_50"/>
    <protectedRange sqref="D11:D12" name="Range1_1_33"/>
  </protectedRanges>
  <conditionalFormatting sqref="E2">
    <cfRule type="top10" dxfId="127" priority="56" rank="1"/>
  </conditionalFormatting>
  <conditionalFormatting sqref="E3">
    <cfRule type="top10" dxfId="126" priority="50" rank="1"/>
  </conditionalFormatting>
  <conditionalFormatting sqref="E4">
    <cfRule type="top10" dxfId="125" priority="43" rank="1"/>
  </conditionalFormatting>
  <conditionalFormatting sqref="E5">
    <cfRule type="top10" dxfId="124" priority="37" rank="1"/>
  </conditionalFormatting>
  <conditionalFormatting sqref="E6">
    <cfRule type="top10" dxfId="123" priority="31" rank="1"/>
  </conditionalFormatting>
  <conditionalFormatting sqref="E7">
    <cfRule type="top10" dxfId="122" priority="20" rank="1"/>
  </conditionalFormatting>
  <conditionalFormatting sqref="E8">
    <cfRule type="top10" dxfId="121" priority="18" rank="1"/>
  </conditionalFormatting>
  <conditionalFormatting sqref="E4:J4">
    <cfRule type="cellIs" dxfId="120" priority="39" operator="greaterThanOrEqual">
      <formula>200</formula>
    </cfRule>
  </conditionalFormatting>
  <conditionalFormatting sqref="E7:J7">
    <cfRule type="cellIs" dxfId="119" priority="19" operator="greaterThanOrEqual">
      <formula>200</formula>
    </cfRule>
  </conditionalFormatting>
  <conditionalFormatting sqref="F2">
    <cfRule type="top10" dxfId="118" priority="55" rank="1"/>
  </conditionalFormatting>
  <conditionalFormatting sqref="F3">
    <cfRule type="top10" dxfId="117" priority="49" rank="1"/>
  </conditionalFormatting>
  <conditionalFormatting sqref="F4">
    <cfRule type="top10" dxfId="116" priority="38" rank="1"/>
  </conditionalFormatting>
  <conditionalFormatting sqref="F5">
    <cfRule type="top10" dxfId="115" priority="32" rank="1"/>
  </conditionalFormatting>
  <conditionalFormatting sqref="F6">
    <cfRule type="top10" dxfId="114" priority="26" rank="1"/>
  </conditionalFormatting>
  <conditionalFormatting sqref="F7">
    <cfRule type="top10" dxfId="113" priority="21" rank="1"/>
  </conditionalFormatting>
  <conditionalFormatting sqref="F8">
    <cfRule type="top10" dxfId="112" priority="13" rank="1"/>
  </conditionalFormatting>
  <conditionalFormatting sqref="G2">
    <cfRule type="top10" dxfId="111" priority="54" rank="1"/>
  </conditionalFormatting>
  <conditionalFormatting sqref="G3">
    <cfRule type="top10" dxfId="110" priority="48" rank="1"/>
  </conditionalFormatting>
  <conditionalFormatting sqref="G4">
    <cfRule type="top10" dxfId="109" priority="42" rank="1"/>
  </conditionalFormatting>
  <conditionalFormatting sqref="G5">
    <cfRule type="top10" dxfId="108" priority="36" rank="1"/>
  </conditionalFormatting>
  <conditionalFormatting sqref="G6">
    <cfRule type="top10" dxfId="107" priority="30" rank="1"/>
  </conditionalFormatting>
  <conditionalFormatting sqref="G7">
    <cfRule type="top10" dxfId="106" priority="22" rank="1"/>
  </conditionalFormatting>
  <conditionalFormatting sqref="G8">
    <cfRule type="top10" dxfId="105" priority="17" rank="1"/>
  </conditionalFormatting>
  <conditionalFormatting sqref="H2">
    <cfRule type="top10" dxfId="104" priority="53" rank="1"/>
  </conditionalFormatting>
  <conditionalFormatting sqref="H3">
    <cfRule type="top10" dxfId="103" priority="47" rank="1"/>
  </conditionalFormatting>
  <conditionalFormatting sqref="H4">
    <cfRule type="top10" dxfId="102" priority="41" rank="1"/>
  </conditionalFormatting>
  <conditionalFormatting sqref="H5">
    <cfRule type="top10" dxfId="101" priority="35" rank="1"/>
  </conditionalFormatting>
  <conditionalFormatting sqref="H6">
    <cfRule type="top10" dxfId="100" priority="29" rank="1"/>
  </conditionalFormatting>
  <conditionalFormatting sqref="H7">
    <cfRule type="top10" dxfId="99" priority="23" rank="1"/>
  </conditionalFormatting>
  <conditionalFormatting sqref="H8">
    <cfRule type="top10" dxfId="98" priority="16" rank="1"/>
  </conditionalFormatting>
  <conditionalFormatting sqref="I2">
    <cfRule type="top10" dxfId="97" priority="52" rank="1"/>
  </conditionalFormatting>
  <conditionalFormatting sqref="I3">
    <cfRule type="top10" dxfId="96" priority="46" rank="1"/>
  </conditionalFormatting>
  <conditionalFormatting sqref="I4">
    <cfRule type="top10" dxfId="95" priority="40" rank="1"/>
  </conditionalFormatting>
  <conditionalFormatting sqref="I5">
    <cfRule type="top10" dxfId="94" priority="34" rank="1"/>
  </conditionalFormatting>
  <conditionalFormatting sqref="I6">
    <cfRule type="top10" dxfId="93" priority="28" rank="1"/>
  </conditionalFormatting>
  <conditionalFormatting sqref="I7">
    <cfRule type="top10" dxfId="92" priority="24" rank="1"/>
  </conditionalFormatting>
  <conditionalFormatting sqref="I8">
    <cfRule type="top10" dxfId="91" priority="15" rank="1"/>
  </conditionalFormatting>
  <conditionalFormatting sqref="J2">
    <cfRule type="top10" dxfId="90" priority="51" rank="1"/>
  </conditionalFormatting>
  <conditionalFormatting sqref="J3">
    <cfRule type="top10" dxfId="89" priority="45" rank="1"/>
  </conditionalFormatting>
  <conditionalFormatting sqref="J4">
    <cfRule type="top10" dxfId="88" priority="44" rank="1"/>
  </conditionalFormatting>
  <conditionalFormatting sqref="J5">
    <cfRule type="top10" dxfId="87" priority="33" rank="1"/>
  </conditionalFormatting>
  <conditionalFormatting sqref="J6">
    <cfRule type="top10" dxfId="86" priority="27" rank="1"/>
  </conditionalFormatting>
  <conditionalFormatting sqref="J7">
    <cfRule type="top10" dxfId="85" priority="25" rank="1"/>
  </conditionalFormatting>
  <conditionalFormatting sqref="J8">
    <cfRule type="top10" dxfId="84" priority="14" rank="1"/>
  </conditionalFormatting>
  <conditionalFormatting sqref="E9:E10">
    <cfRule type="top10" dxfId="83" priority="12" rank="1"/>
  </conditionalFormatting>
  <conditionalFormatting sqref="E11:E12">
    <cfRule type="top10" dxfId="82" priority="6" rank="1"/>
  </conditionalFormatting>
  <conditionalFormatting sqref="F9:F10">
    <cfRule type="top10" dxfId="81" priority="11" rank="1"/>
  </conditionalFormatting>
  <conditionalFormatting sqref="F11:F12">
    <cfRule type="top10" dxfId="80" priority="5" rank="1"/>
  </conditionalFormatting>
  <conditionalFormatting sqref="G9:G10">
    <cfRule type="top10" dxfId="79" priority="10" rank="1"/>
  </conditionalFormatting>
  <conditionalFormatting sqref="G11:G12">
    <cfRule type="top10" dxfId="78" priority="4" rank="1"/>
  </conditionalFormatting>
  <conditionalFormatting sqref="H9:H10">
    <cfRule type="top10" dxfId="77" priority="9" rank="1"/>
  </conditionalFormatting>
  <conditionalFormatting sqref="H11:H12">
    <cfRule type="top10" dxfId="76" priority="3" rank="1"/>
  </conditionalFormatting>
  <conditionalFormatting sqref="I9:I10">
    <cfRule type="top10" dxfId="75" priority="8" rank="1"/>
  </conditionalFormatting>
  <conditionalFormatting sqref="I11:I12">
    <cfRule type="top10" dxfId="74" priority="2" rank="1"/>
  </conditionalFormatting>
  <conditionalFormatting sqref="J9:J10">
    <cfRule type="top10" dxfId="73" priority="7" rank="1"/>
  </conditionalFormatting>
  <conditionalFormatting sqref="J11:J12">
    <cfRule type="top10" dxfId="72" priority="1" rank="1"/>
  </conditionalFormatting>
  <hyperlinks>
    <hyperlink ref="Q1" location="'National Indoor 2023'!A1" display="Back to Ranking" xr:uid="{D76747EC-7D6D-4EFC-9EDF-4F9E60041B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0D4F8A-8D81-430F-ADDA-9C7EE52532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09DD-64F2-45CF-B061-0671F88ABE62}">
  <dimension ref="A1:Q9"/>
  <sheetViews>
    <sheetView workbookViewId="0">
      <selection activeCell="B17" sqref="B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48</v>
      </c>
      <c r="B2" s="16" t="s">
        <v>63</v>
      </c>
      <c r="C2" s="17">
        <v>44953</v>
      </c>
      <c r="D2" s="18" t="s">
        <v>50</v>
      </c>
      <c r="E2" s="19">
        <v>195</v>
      </c>
      <c r="F2" s="19">
        <v>196</v>
      </c>
      <c r="G2" s="19">
        <v>198</v>
      </c>
      <c r="H2" s="19"/>
      <c r="I2" s="19"/>
      <c r="J2" s="19"/>
      <c r="K2" s="23">
        <v>3</v>
      </c>
      <c r="L2" s="23">
        <v>589</v>
      </c>
      <c r="M2" s="24">
        <v>196.33333333333334</v>
      </c>
      <c r="N2" s="25">
        <v>2</v>
      </c>
      <c r="O2" s="26">
        <v>198.33333333333334</v>
      </c>
    </row>
    <row r="3" spans="1:17" x14ac:dyDescent="0.25">
      <c r="A3" s="15" t="s">
        <v>24</v>
      </c>
      <c r="B3" s="16" t="s">
        <v>63</v>
      </c>
      <c r="C3" s="17">
        <v>44954</v>
      </c>
      <c r="D3" s="18" t="s">
        <v>47</v>
      </c>
      <c r="E3" s="19">
        <v>199</v>
      </c>
      <c r="F3" s="19">
        <v>198</v>
      </c>
      <c r="G3" s="19">
        <v>199</v>
      </c>
      <c r="H3" s="42">
        <v>200</v>
      </c>
      <c r="I3" s="42">
        <v>200</v>
      </c>
      <c r="J3" s="42">
        <v>200</v>
      </c>
      <c r="K3" s="23">
        <v>6</v>
      </c>
      <c r="L3" s="23">
        <v>1196</v>
      </c>
      <c r="M3" s="24">
        <v>199.33333333333334</v>
      </c>
      <c r="N3" s="25">
        <v>18</v>
      </c>
      <c r="O3" s="26">
        <v>217.33333333333334</v>
      </c>
    </row>
    <row r="4" spans="1:17" x14ac:dyDescent="0.25">
      <c r="A4" s="15" t="s">
        <v>24</v>
      </c>
      <c r="B4" s="16" t="s">
        <v>63</v>
      </c>
      <c r="C4" s="17">
        <v>44982</v>
      </c>
      <c r="D4" s="18" t="s">
        <v>47</v>
      </c>
      <c r="E4" s="19">
        <v>199.01</v>
      </c>
      <c r="F4" s="19">
        <v>167</v>
      </c>
      <c r="G4" s="19">
        <v>200</v>
      </c>
      <c r="H4" s="19">
        <v>194</v>
      </c>
      <c r="I4" s="19">
        <v>196</v>
      </c>
      <c r="J4" s="19"/>
      <c r="K4" s="23">
        <v>5</v>
      </c>
      <c r="L4" s="23">
        <v>956</v>
      </c>
      <c r="M4" s="24">
        <v>191.2</v>
      </c>
      <c r="N4" s="25">
        <v>4</v>
      </c>
      <c r="O4" s="26">
        <f t="shared" ref="O4" si="0">SUM(M4+N4)</f>
        <v>195.2</v>
      </c>
    </row>
    <row r="5" spans="1:17" x14ac:dyDescent="0.25">
      <c r="A5" s="15" t="s">
        <v>24</v>
      </c>
      <c r="B5" s="16" t="s">
        <v>63</v>
      </c>
      <c r="C5" s="17">
        <v>45010</v>
      </c>
      <c r="D5" s="17" t="s">
        <v>47</v>
      </c>
      <c r="E5" s="19">
        <v>197</v>
      </c>
      <c r="F5" s="19">
        <v>199</v>
      </c>
      <c r="G5" s="19">
        <v>198</v>
      </c>
      <c r="H5" s="19">
        <v>196</v>
      </c>
      <c r="I5" s="19">
        <v>197</v>
      </c>
      <c r="J5" s="19"/>
      <c r="K5" s="23">
        <f>COUNT(E5:J5)</f>
        <v>5</v>
      </c>
      <c r="L5" s="23">
        <f>SUM(E5:J5)</f>
        <v>987</v>
      </c>
      <c r="M5" s="24">
        <f>AVERAGE(E5:J5)</f>
        <v>197.4</v>
      </c>
      <c r="N5" s="25">
        <v>9</v>
      </c>
      <c r="O5" s="26">
        <f>SUM(M5,N5)</f>
        <v>206.4</v>
      </c>
    </row>
    <row r="6" spans="1:17" x14ac:dyDescent="0.25">
      <c r="A6" s="15" t="s">
        <v>24</v>
      </c>
      <c r="B6" s="16" t="s">
        <v>63</v>
      </c>
      <c r="C6" s="17">
        <v>45044</v>
      </c>
      <c r="D6" s="18" t="s">
        <v>47</v>
      </c>
      <c r="E6" s="19">
        <v>196</v>
      </c>
      <c r="F6" s="19">
        <v>195</v>
      </c>
      <c r="G6" s="19">
        <v>199</v>
      </c>
      <c r="H6" s="19">
        <v>196</v>
      </c>
      <c r="I6" s="19"/>
      <c r="J6" s="19"/>
      <c r="K6" s="23">
        <v>4</v>
      </c>
      <c r="L6" s="23">
        <v>786</v>
      </c>
      <c r="M6" s="24">
        <v>196.5</v>
      </c>
      <c r="N6" s="25">
        <v>4</v>
      </c>
      <c r="O6" s="26">
        <v>200.5</v>
      </c>
    </row>
    <row r="7" spans="1:17" x14ac:dyDescent="0.25">
      <c r="M7" s="45"/>
      <c r="O7" s="45"/>
    </row>
    <row r="8" spans="1:17" x14ac:dyDescent="0.25">
      <c r="M8" s="45"/>
      <c r="O8" s="45"/>
    </row>
    <row r="9" spans="1:17" x14ac:dyDescent="0.25">
      <c r="K9" s="8">
        <f>SUM(K2:K8)</f>
        <v>23</v>
      </c>
      <c r="L9" s="8">
        <f>SUM(L2:L8)</f>
        <v>4514</v>
      </c>
      <c r="M9" s="13">
        <f>SUM(L9/K9)</f>
        <v>196.2608695652174</v>
      </c>
      <c r="N9" s="8">
        <f>SUM(N2:N8)</f>
        <v>37</v>
      </c>
      <c r="O9" s="13">
        <f>SUM(M9+N9)</f>
        <v>233.2608695652174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E2:J2" name="Range1_3_2_1"/>
    <protectedRange sqref="I3:J3 B3:C3" name="Range1"/>
    <protectedRange sqref="D3" name="Range1_1"/>
    <protectedRange sqref="E3:H3" name="Range1_3"/>
    <protectedRange sqref="B4:C4" name="Range1_5"/>
    <protectedRange sqref="D4" name="Range1_1_3"/>
    <protectedRange sqref="E4:J4" name="Range1_3_1"/>
    <protectedRange algorithmName="SHA-512" hashValue="ON39YdpmFHfN9f47KpiRvqrKx0V9+erV1CNkpWzYhW/Qyc6aT8rEyCrvauWSYGZK2ia3o7vd3akF07acHAFpOA==" saltValue="yVW9XmDwTqEnmpSGai0KYg==" spinCount="100000" sqref="I6:J6 B6:C6" name="Range1_28"/>
    <protectedRange algorithmName="SHA-512" hashValue="ON39YdpmFHfN9f47KpiRvqrKx0V9+erV1CNkpWzYhW/Qyc6aT8rEyCrvauWSYGZK2ia3o7vd3akF07acHAFpOA==" saltValue="yVW9XmDwTqEnmpSGai0KYg==" spinCount="100000" sqref="D6" name="Range1_1_27"/>
    <protectedRange algorithmName="SHA-512" hashValue="ON39YdpmFHfN9f47KpiRvqrKx0V9+erV1CNkpWzYhW/Qyc6aT8rEyCrvauWSYGZK2ia3o7vd3akF07acHAFpOA==" saltValue="yVW9XmDwTqEnmpSGai0KYg==" spinCount="100000" sqref="E6:H6" name="Range1_3_13"/>
  </protectedRanges>
  <conditionalFormatting sqref="E2">
    <cfRule type="top10" dxfId="71" priority="25" rank="1"/>
  </conditionalFormatting>
  <conditionalFormatting sqref="E3">
    <cfRule type="top10" dxfId="70" priority="18" rank="1"/>
  </conditionalFormatting>
  <conditionalFormatting sqref="E4">
    <cfRule type="top10" dxfId="69" priority="12" rank="1"/>
  </conditionalFormatting>
  <conditionalFormatting sqref="E2:J2">
    <cfRule type="cellIs" dxfId="68" priority="20" operator="greaterThanOrEqual">
      <formula>200</formula>
    </cfRule>
  </conditionalFormatting>
  <conditionalFormatting sqref="F2">
    <cfRule type="top10" dxfId="67" priority="19" rank="1"/>
  </conditionalFormatting>
  <conditionalFormatting sqref="F3">
    <cfRule type="top10" dxfId="66" priority="13" rank="1"/>
  </conditionalFormatting>
  <conditionalFormatting sqref="F4">
    <cfRule type="top10" dxfId="65" priority="7" rank="1"/>
  </conditionalFormatting>
  <conditionalFormatting sqref="G2">
    <cfRule type="top10" dxfId="64" priority="24" rank="1"/>
  </conditionalFormatting>
  <conditionalFormatting sqref="G3">
    <cfRule type="top10" dxfId="63" priority="14" rank="1"/>
  </conditionalFormatting>
  <conditionalFormatting sqref="G4">
    <cfRule type="top10" dxfId="62" priority="8" rank="1"/>
  </conditionalFormatting>
  <conditionalFormatting sqref="H2">
    <cfRule type="top10" dxfId="61" priority="23" rank="1"/>
  </conditionalFormatting>
  <conditionalFormatting sqref="H3">
    <cfRule type="top10" dxfId="60" priority="15" rank="1"/>
  </conditionalFormatting>
  <conditionalFormatting sqref="H4">
    <cfRule type="top10" dxfId="59" priority="9" rank="1"/>
  </conditionalFormatting>
  <conditionalFormatting sqref="I2">
    <cfRule type="top10" dxfId="58" priority="22" rank="1"/>
  </conditionalFormatting>
  <conditionalFormatting sqref="I3">
    <cfRule type="top10" dxfId="57" priority="16" rank="1"/>
  </conditionalFormatting>
  <conditionalFormatting sqref="I4">
    <cfRule type="top10" dxfId="56" priority="10" rank="1"/>
  </conditionalFormatting>
  <conditionalFormatting sqref="J2">
    <cfRule type="top10" dxfId="55" priority="21" rank="1"/>
  </conditionalFormatting>
  <conditionalFormatting sqref="J3">
    <cfRule type="top10" dxfId="54" priority="17" rank="1"/>
  </conditionalFormatting>
  <conditionalFormatting sqref="J4">
    <cfRule type="top10" dxfId="53" priority="11" rank="1"/>
  </conditionalFormatting>
  <conditionalFormatting sqref="E6">
    <cfRule type="top10" dxfId="52" priority="6" rank="1"/>
  </conditionalFormatting>
  <conditionalFormatting sqref="F6">
    <cfRule type="top10" dxfId="51" priority="5" rank="1"/>
  </conditionalFormatting>
  <conditionalFormatting sqref="E6:J6">
    <cfRule type="top10" dxfId="50" priority="4" rank="1"/>
  </conditionalFormatting>
  <conditionalFormatting sqref="H6">
    <cfRule type="top10" dxfId="49" priority="3" rank="1"/>
  </conditionalFormatting>
  <conditionalFormatting sqref="I6">
    <cfRule type="top10" dxfId="48" priority="1" rank="1"/>
  </conditionalFormatting>
  <conditionalFormatting sqref="J6">
    <cfRule type="top10" dxfId="47" priority="2" rank="1"/>
  </conditionalFormatting>
  <hyperlinks>
    <hyperlink ref="Q1" location="'National Indoor 2023'!A1" display="Back to Ranking" xr:uid="{7F737866-86CF-40AC-96BD-BB27BA42B8C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D363-DCD5-4A26-9871-EE60154CF2B8}">
  <dimension ref="A1:Q15"/>
  <sheetViews>
    <sheetView workbookViewId="0">
      <selection activeCell="A12" sqref="A12:O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75</v>
      </c>
      <c r="C2" s="17">
        <v>44982</v>
      </c>
      <c r="D2" s="18" t="s">
        <v>47</v>
      </c>
      <c r="E2" s="19">
        <v>195</v>
      </c>
      <c r="F2" s="19">
        <v>197</v>
      </c>
      <c r="G2" s="19">
        <v>197</v>
      </c>
      <c r="H2" s="19">
        <v>197</v>
      </c>
      <c r="I2" s="19">
        <v>195</v>
      </c>
      <c r="J2" s="19"/>
      <c r="K2" s="23">
        <v>5</v>
      </c>
      <c r="L2" s="23">
        <v>981</v>
      </c>
      <c r="M2" s="24">
        <v>196.2</v>
      </c>
      <c r="N2" s="25">
        <v>2</v>
      </c>
      <c r="O2" s="26">
        <f t="shared" ref="O2" si="0">SUM(M2+N2)</f>
        <v>198.2</v>
      </c>
    </row>
    <row r="3" spans="1:17" x14ac:dyDescent="0.25">
      <c r="A3" s="15" t="s">
        <v>24</v>
      </c>
      <c r="B3" s="16" t="s">
        <v>75</v>
      </c>
      <c r="C3" s="17">
        <v>45010</v>
      </c>
      <c r="D3" s="17" t="s">
        <v>47</v>
      </c>
      <c r="E3" s="19">
        <v>195</v>
      </c>
      <c r="F3" s="19">
        <v>193</v>
      </c>
      <c r="G3" s="19">
        <v>197</v>
      </c>
      <c r="H3" s="19">
        <v>197</v>
      </c>
      <c r="I3" s="19">
        <v>198</v>
      </c>
      <c r="J3" s="19"/>
      <c r="K3" s="23">
        <f>COUNT(E3:J3)</f>
        <v>5</v>
      </c>
      <c r="L3" s="23">
        <f>SUM(E3:J3)</f>
        <v>980</v>
      </c>
      <c r="M3" s="24">
        <f>AVERAGE(E3:J3)</f>
        <v>196</v>
      </c>
      <c r="N3" s="25">
        <v>5</v>
      </c>
      <c r="O3" s="26">
        <f>SUM(M3,N3)</f>
        <v>201</v>
      </c>
    </row>
    <row r="6" spans="1:17" x14ac:dyDescent="0.25">
      <c r="K6" s="8">
        <f>SUM(K2:K5)</f>
        <v>10</v>
      </c>
      <c r="L6" s="8">
        <f>SUM(L2:L5)</f>
        <v>1961</v>
      </c>
      <c r="M6" s="7">
        <f>SUM(L6/K6)</f>
        <v>196.1</v>
      </c>
      <c r="N6" s="8">
        <f>SUM(N2:N5)</f>
        <v>7</v>
      </c>
      <c r="O6" s="13">
        <f>SUM(M6+N6)</f>
        <v>203.1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5" t="s">
        <v>26</v>
      </c>
      <c r="B11" s="16" t="s">
        <v>75</v>
      </c>
      <c r="C11" s="17">
        <v>44982</v>
      </c>
      <c r="D11" s="18" t="s">
        <v>47</v>
      </c>
      <c r="E11" s="19">
        <v>185</v>
      </c>
      <c r="F11" s="19">
        <v>189</v>
      </c>
      <c r="G11" s="19">
        <v>189</v>
      </c>
      <c r="H11" s="19">
        <v>185</v>
      </c>
      <c r="I11" s="19">
        <v>184</v>
      </c>
      <c r="J11" s="19"/>
      <c r="K11" s="23">
        <v>5</v>
      </c>
      <c r="L11" s="23">
        <v>932</v>
      </c>
      <c r="M11" s="24">
        <v>186.4</v>
      </c>
      <c r="N11" s="25">
        <v>2</v>
      </c>
      <c r="O11" s="26">
        <f t="shared" ref="O11" si="1">SUM(M11+N11)</f>
        <v>188.4</v>
      </c>
    </row>
    <row r="12" spans="1:17" x14ac:dyDescent="0.25">
      <c r="A12" s="15" t="s">
        <v>26</v>
      </c>
      <c r="B12" s="16" t="s">
        <v>75</v>
      </c>
      <c r="C12" s="17">
        <v>45010</v>
      </c>
      <c r="D12" s="17" t="s">
        <v>47</v>
      </c>
      <c r="E12" s="19">
        <v>197</v>
      </c>
      <c r="F12" s="19">
        <v>200</v>
      </c>
      <c r="G12" s="19">
        <v>199</v>
      </c>
      <c r="H12" s="19">
        <v>199</v>
      </c>
      <c r="I12" s="19">
        <v>195</v>
      </c>
      <c r="J12" s="19"/>
      <c r="K12" s="23">
        <f>COUNT(E12:J12)</f>
        <v>5</v>
      </c>
      <c r="L12" s="23">
        <f>SUM(E12:J12)</f>
        <v>990</v>
      </c>
      <c r="M12" s="24">
        <f>AVERAGE(E12:J12)</f>
        <v>198</v>
      </c>
      <c r="N12" s="25">
        <v>15</v>
      </c>
      <c r="O12" s="26">
        <f>SUM(M12,N12)</f>
        <v>213</v>
      </c>
    </row>
    <row r="15" spans="1:17" x14ac:dyDescent="0.25">
      <c r="K15" s="8">
        <f>SUM(K11:K14)</f>
        <v>10</v>
      </c>
      <c r="L15" s="8">
        <f>SUM(L11:L14)</f>
        <v>1922</v>
      </c>
      <c r="M15" s="7">
        <f>SUM(L15/K15)</f>
        <v>192.2</v>
      </c>
      <c r="N15" s="8">
        <f>SUM(N11:N14)</f>
        <v>17</v>
      </c>
      <c r="O15" s="13">
        <f>SUM(M15+N15)</f>
        <v>209.2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sqref="B2:C2" name="Range1_5"/>
    <protectedRange sqref="D2" name="Range1_1_3"/>
    <protectedRange sqref="E2:J2" name="Range1_3_1"/>
    <protectedRange sqref="E11:J11 B11:C11" name="Range1_6"/>
    <protectedRange sqref="D11" name="Range1_1_4"/>
    <protectedRange algorithmName="SHA-512" hashValue="ON39YdpmFHfN9f47KpiRvqrKx0V9+erV1CNkpWzYhW/Qyc6aT8rEyCrvauWSYGZK2ia3o7vd3akF07acHAFpOA==" saltValue="yVW9XmDwTqEnmpSGai0KYg==" spinCount="100000" sqref="B3:C3 I3:J3" name="Range1_28"/>
    <protectedRange algorithmName="SHA-512" hashValue="ON39YdpmFHfN9f47KpiRvqrKx0V9+erV1CNkpWzYhW/Qyc6aT8rEyCrvauWSYGZK2ia3o7vd3akF07acHAFpOA==" saltValue="yVW9XmDwTqEnmpSGai0KYg==" spinCount="100000" sqref="D3" name="Range1_1_27"/>
    <protectedRange algorithmName="SHA-512" hashValue="ON39YdpmFHfN9f47KpiRvqrKx0V9+erV1CNkpWzYhW/Qyc6aT8rEyCrvauWSYGZK2ia3o7vd3akF07acHAFpOA==" saltValue="yVW9XmDwTqEnmpSGai0KYg==" spinCount="100000" sqref="E3:H3" name="Range1_3_13"/>
    <protectedRange sqref="B12:C12 E12:J12" name="Range1_6_2"/>
    <protectedRange sqref="D12" name="Range1_1_4_2"/>
  </protectedRanges>
  <conditionalFormatting sqref="E2">
    <cfRule type="top10" dxfId="46" priority="29" rank="1"/>
  </conditionalFormatting>
  <conditionalFormatting sqref="E11">
    <cfRule type="top10" dxfId="45" priority="17" rank="1"/>
  </conditionalFormatting>
  <conditionalFormatting sqref="F2">
    <cfRule type="top10" dxfId="44" priority="24" rank="1"/>
  </conditionalFormatting>
  <conditionalFormatting sqref="F11">
    <cfRule type="top10" dxfId="43" priority="16" rank="1"/>
  </conditionalFormatting>
  <conditionalFormatting sqref="G2">
    <cfRule type="top10" dxfId="42" priority="25" rank="1"/>
  </conditionalFormatting>
  <conditionalFormatting sqref="G11">
    <cfRule type="top10" dxfId="41" priority="15" rank="1"/>
  </conditionalFormatting>
  <conditionalFormatting sqref="H2">
    <cfRule type="top10" dxfId="40" priority="26" rank="1"/>
  </conditionalFormatting>
  <conditionalFormatting sqref="H11">
    <cfRule type="top10" dxfId="39" priority="14" rank="1"/>
  </conditionalFormatting>
  <conditionalFormatting sqref="I2">
    <cfRule type="top10" dxfId="38" priority="27" rank="1"/>
  </conditionalFormatting>
  <conditionalFormatting sqref="I11">
    <cfRule type="top10" dxfId="37" priority="13" rank="1"/>
  </conditionalFormatting>
  <conditionalFormatting sqref="J2">
    <cfRule type="top10" dxfId="36" priority="28" rank="1"/>
  </conditionalFormatting>
  <conditionalFormatting sqref="J11">
    <cfRule type="top10" dxfId="35" priority="12" rank="1"/>
  </conditionalFormatting>
  <conditionalFormatting sqref="F3">
    <cfRule type="top10" dxfId="34" priority="7" rank="1"/>
  </conditionalFormatting>
  <conditionalFormatting sqref="E3:J3">
    <cfRule type="top10" dxfId="33" priority="8" rank="1"/>
  </conditionalFormatting>
  <conditionalFormatting sqref="H3">
    <cfRule type="top10" dxfId="32" priority="9" rank="1"/>
  </conditionalFormatting>
  <conditionalFormatting sqref="I3">
    <cfRule type="top10" dxfId="31" priority="10" rank="1"/>
  </conditionalFormatting>
  <conditionalFormatting sqref="J3">
    <cfRule type="top10" dxfId="30" priority="11" rank="1"/>
  </conditionalFormatting>
  <conditionalFormatting sqref="E12">
    <cfRule type="top10" dxfId="29" priority="6" rank="1"/>
  </conditionalFormatting>
  <conditionalFormatting sqref="F12">
    <cfRule type="top10" dxfId="28" priority="5" rank="1"/>
  </conditionalFormatting>
  <conditionalFormatting sqref="G12">
    <cfRule type="top10" dxfId="27" priority="4" rank="1"/>
  </conditionalFormatting>
  <conditionalFormatting sqref="H12">
    <cfRule type="top10" dxfId="26" priority="3" rank="1"/>
  </conditionalFormatting>
  <conditionalFormatting sqref="I12">
    <cfRule type="top10" dxfId="25" priority="2" rank="1"/>
  </conditionalFormatting>
  <conditionalFormatting sqref="J12">
    <cfRule type="top10" dxfId="24" priority="1" rank="1"/>
  </conditionalFormatting>
  <hyperlinks>
    <hyperlink ref="Q1" location="'National Indoor 2023'!A1" display="Back to Ranking" xr:uid="{B8152F74-A68E-4758-BCF1-A270D4D9297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08276D-DA15-4366-9578-7A35B55468AA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41FE-CCD3-4425-8EED-E0A93D1BCB0E}">
  <dimension ref="A1:Q6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80</v>
      </c>
      <c r="C2" s="17">
        <v>44982</v>
      </c>
      <c r="D2" s="18" t="s">
        <v>47</v>
      </c>
      <c r="E2" s="19">
        <v>182</v>
      </c>
      <c r="F2" s="19">
        <v>175</v>
      </c>
      <c r="G2" s="19">
        <v>180</v>
      </c>
      <c r="H2" s="19">
        <v>178</v>
      </c>
      <c r="I2" s="19">
        <v>167</v>
      </c>
      <c r="J2" s="19"/>
      <c r="K2" s="23">
        <v>5</v>
      </c>
      <c r="L2" s="23">
        <v>882</v>
      </c>
      <c r="M2" s="24">
        <v>176.4</v>
      </c>
      <c r="N2" s="25">
        <v>2</v>
      </c>
      <c r="O2" s="26">
        <f t="shared" ref="O2" si="0">SUM(M2+N2)</f>
        <v>178.4</v>
      </c>
    </row>
    <row r="3" spans="1:17" x14ac:dyDescent="0.25">
      <c r="A3" s="15" t="s">
        <v>26</v>
      </c>
      <c r="B3" s="16" t="s">
        <v>80</v>
      </c>
      <c r="C3" s="17">
        <v>45044</v>
      </c>
      <c r="D3" s="18" t="s">
        <v>47</v>
      </c>
      <c r="E3" s="19">
        <v>182</v>
      </c>
      <c r="F3" s="19">
        <v>179</v>
      </c>
      <c r="G3" s="19">
        <v>186</v>
      </c>
      <c r="H3" s="19">
        <v>187</v>
      </c>
      <c r="I3" s="19"/>
      <c r="J3" s="19"/>
      <c r="K3" s="23">
        <v>4</v>
      </c>
      <c r="L3" s="23">
        <v>734</v>
      </c>
      <c r="M3" s="24">
        <v>183.5</v>
      </c>
      <c r="N3" s="25">
        <v>3</v>
      </c>
      <c r="O3" s="26">
        <v>186.5</v>
      </c>
    </row>
    <row r="6" spans="1:17" x14ac:dyDescent="0.25">
      <c r="K6" s="8">
        <f>SUM(K2:K5)</f>
        <v>9</v>
      </c>
      <c r="L6" s="8">
        <f>SUM(L2:L5)</f>
        <v>1616</v>
      </c>
      <c r="M6" s="7">
        <f>SUM(L6/K6)</f>
        <v>179.55555555555554</v>
      </c>
      <c r="N6" s="8">
        <f>SUM(N2:N5)</f>
        <v>5</v>
      </c>
      <c r="O6" s="13">
        <f>SUM(M6+N6)</f>
        <v>184.55555555555554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6"/>
    <protectedRange sqref="D2" name="Range1_1_4"/>
    <protectedRange sqref="E3:J3 B3:C3" name="Range1_6_2"/>
    <protectedRange sqref="D3" name="Range1_1_4_2"/>
  </protectedRanges>
  <conditionalFormatting sqref="E2">
    <cfRule type="top10" dxfId="23" priority="12" rank="1"/>
  </conditionalFormatting>
  <conditionalFormatting sqref="F2">
    <cfRule type="top10" dxfId="22" priority="11" rank="1"/>
  </conditionalFormatting>
  <conditionalFormatting sqref="G2">
    <cfRule type="top10" dxfId="21" priority="10" rank="1"/>
  </conditionalFormatting>
  <conditionalFormatting sqref="H2">
    <cfRule type="top10" dxfId="20" priority="9" rank="1"/>
  </conditionalFormatting>
  <conditionalFormatting sqref="I2">
    <cfRule type="top10" dxfId="19" priority="8" rank="1"/>
  </conditionalFormatting>
  <conditionalFormatting sqref="J2">
    <cfRule type="top10" dxfId="18" priority="7" rank="1"/>
  </conditionalFormatting>
  <conditionalFormatting sqref="E3">
    <cfRule type="top10" dxfId="17" priority="6" rank="1"/>
  </conditionalFormatting>
  <conditionalFormatting sqref="F3">
    <cfRule type="top10" dxfId="16" priority="5" rank="1"/>
  </conditionalFormatting>
  <conditionalFormatting sqref="G3">
    <cfRule type="top10" dxfId="15" priority="4" rank="1"/>
  </conditionalFormatting>
  <conditionalFormatting sqref="H3">
    <cfRule type="top10" dxfId="14" priority="3" rank="1"/>
  </conditionalFormatting>
  <conditionalFormatting sqref="I3">
    <cfRule type="top10" dxfId="13" priority="2" rank="1"/>
  </conditionalFormatting>
  <conditionalFormatting sqref="J3">
    <cfRule type="top10" dxfId="12" priority="1" rank="1"/>
  </conditionalFormatting>
  <hyperlinks>
    <hyperlink ref="Q1" location="'National Indoor 2023'!A1" display="Back to Ranking" xr:uid="{1381935B-0360-43F9-9360-D46A63990CD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53849D-4F6C-4D2A-99E0-360412BA309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9267-8B90-4D47-B511-1DAB94D0B043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90</v>
      </c>
      <c r="C2" s="17">
        <v>45010</v>
      </c>
      <c r="D2" s="17" t="s">
        <v>47</v>
      </c>
      <c r="E2" s="19">
        <v>193</v>
      </c>
      <c r="F2" s="19">
        <v>194</v>
      </c>
      <c r="G2" s="19">
        <v>195</v>
      </c>
      <c r="H2" s="19">
        <v>197</v>
      </c>
      <c r="I2" s="19">
        <v>196</v>
      </c>
      <c r="J2" s="19"/>
      <c r="K2" s="23">
        <f>COUNT(E2:J2)</f>
        <v>5</v>
      </c>
      <c r="L2" s="23">
        <f>SUM(E2:J2)</f>
        <v>975</v>
      </c>
      <c r="M2" s="24">
        <f>AVERAGE(E2:J2)</f>
        <v>195</v>
      </c>
      <c r="N2" s="25">
        <v>2</v>
      </c>
      <c r="O2" s="26">
        <f>SUM(M2,N2)</f>
        <v>197</v>
      </c>
    </row>
    <row r="4" spans="1:17" x14ac:dyDescent="0.25">
      <c r="K4" s="8">
        <f>SUM(K2:K3)</f>
        <v>5</v>
      </c>
      <c r="L4" s="8">
        <f>SUM(L2:L3)</f>
        <v>975</v>
      </c>
      <c r="M4" s="7">
        <f>SUM(L4/K4)</f>
        <v>195</v>
      </c>
      <c r="N4" s="8">
        <f>SUM(N2:N3)</f>
        <v>2</v>
      </c>
      <c r="O4" s="13">
        <f>SUM(M4+N4)</f>
        <v>197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5" t="s">
        <v>26</v>
      </c>
      <c r="B10" s="16" t="s">
        <v>90</v>
      </c>
      <c r="C10" s="17">
        <v>45010</v>
      </c>
      <c r="D10" s="17" t="s">
        <v>47</v>
      </c>
      <c r="E10" s="19">
        <v>190</v>
      </c>
      <c r="F10" s="19">
        <v>196</v>
      </c>
      <c r="G10" s="19">
        <v>196</v>
      </c>
      <c r="H10" s="19">
        <v>193</v>
      </c>
      <c r="I10" s="19">
        <v>194</v>
      </c>
      <c r="J10" s="19"/>
      <c r="K10" s="23">
        <f>COUNT(E10:J10)</f>
        <v>5</v>
      </c>
      <c r="L10" s="23">
        <f>SUM(E10:J10)</f>
        <v>969</v>
      </c>
      <c r="M10" s="24">
        <f>AVERAGE(E10:J10)</f>
        <v>193.8</v>
      </c>
      <c r="N10" s="25">
        <v>4</v>
      </c>
      <c r="O10" s="26">
        <f>SUM(M10,N10)</f>
        <v>197.8</v>
      </c>
    </row>
    <row r="12" spans="1:17" x14ac:dyDescent="0.25">
      <c r="K12" s="8">
        <f>SUM(K10:K11)</f>
        <v>5</v>
      </c>
      <c r="L12" s="8">
        <f>SUM(L10:L11)</f>
        <v>969</v>
      </c>
      <c r="M12" s="7">
        <f>SUM(L12/K12)</f>
        <v>193.8</v>
      </c>
      <c r="N12" s="8">
        <f>SUM(N10:N11)</f>
        <v>4</v>
      </c>
      <c r="O12" s="13">
        <f>SUM(M12+N12)</f>
        <v>197.8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  <protectedRange algorithmName="SHA-512" hashValue="ON39YdpmFHfN9f47KpiRvqrKx0V9+erV1CNkpWzYhW/Qyc6aT8rEyCrvauWSYGZK2ia3o7vd3akF07acHAFpOA==" saltValue="yVW9XmDwTqEnmpSGai0KYg==" spinCount="100000" sqref="I2:J2 B2:C2" name="Range1_28_1"/>
    <protectedRange algorithmName="SHA-512" hashValue="ON39YdpmFHfN9f47KpiRvqrKx0V9+erV1CNkpWzYhW/Qyc6aT8rEyCrvauWSYGZK2ia3o7vd3akF07acHAFpOA==" saltValue="yVW9XmDwTqEnmpSGai0KYg==" spinCount="100000" sqref="D2" name="Range1_1_27_1"/>
    <protectedRange algorithmName="SHA-512" hashValue="ON39YdpmFHfN9f47KpiRvqrKx0V9+erV1CNkpWzYhW/Qyc6aT8rEyCrvauWSYGZK2ia3o7vd3akF07acHAFpOA==" saltValue="yVW9XmDwTqEnmpSGai0KYg==" spinCount="100000" sqref="E2:H2" name="Range1_3_13_1"/>
    <protectedRange sqref="B10:C10 E10:J10" name="Range1_6_2"/>
    <protectedRange sqref="D10" name="Range1_1_4_2"/>
  </protectedRanges>
  <conditionalFormatting sqref="E2">
    <cfRule type="top10" dxfId="11" priority="14" rank="1"/>
  </conditionalFormatting>
  <conditionalFormatting sqref="F2">
    <cfRule type="top10" dxfId="10" priority="13" rank="1"/>
  </conditionalFormatting>
  <conditionalFormatting sqref="E2:J2">
    <cfRule type="top10" dxfId="9" priority="15" rank="1"/>
  </conditionalFormatting>
  <conditionalFormatting sqref="H2">
    <cfRule type="top10" dxfId="8" priority="16" rank="1"/>
  </conditionalFormatting>
  <conditionalFormatting sqref="I2">
    <cfRule type="top10" dxfId="7" priority="17" rank="1"/>
  </conditionalFormatting>
  <conditionalFormatting sqref="J2">
    <cfRule type="top10" dxfId="6" priority="18" rank="1"/>
  </conditionalFormatting>
  <conditionalFormatting sqref="E10">
    <cfRule type="top10" dxfId="5" priority="6" rank="1"/>
  </conditionalFormatting>
  <conditionalFormatting sqref="F10">
    <cfRule type="top10" dxfId="4" priority="5" rank="1"/>
  </conditionalFormatting>
  <conditionalFormatting sqref="G10">
    <cfRule type="top10" dxfId="3" priority="4" rank="1"/>
  </conditionalFormatting>
  <conditionalFormatting sqref="H10">
    <cfRule type="top10" dxfId="2" priority="3" rank="1"/>
  </conditionalFormatting>
  <conditionalFormatting sqref="I10">
    <cfRule type="top10" dxfId="1" priority="2" rank="1"/>
  </conditionalFormatting>
  <conditionalFormatting sqref="J10">
    <cfRule type="top10" dxfId="0" priority="1" rank="1"/>
  </conditionalFormatting>
  <hyperlinks>
    <hyperlink ref="Q1" location="'National Indoor 2023'!A1" display="Back to Ranking" xr:uid="{55C52C8C-F40D-4CBD-BD82-BD476B3536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9D2AA5-40F7-4BC9-8F8E-E6646B7B9658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4DB1-5125-4459-A47A-F62F6969D681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93</v>
      </c>
      <c r="C2" s="17">
        <v>45044</v>
      </c>
      <c r="D2" s="18" t="s">
        <v>47</v>
      </c>
      <c r="E2" s="46">
        <v>175</v>
      </c>
      <c r="F2" s="46">
        <v>182</v>
      </c>
      <c r="G2" s="46">
        <v>178</v>
      </c>
      <c r="H2" s="46">
        <v>178</v>
      </c>
      <c r="I2" s="46"/>
      <c r="J2" s="46"/>
      <c r="K2" s="23">
        <v>4</v>
      </c>
      <c r="L2" s="23">
        <v>713</v>
      </c>
      <c r="M2" s="24">
        <v>178.25</v>
      </c>
      <c r="N2" s="25">
        <v>2</v>
      </c>
      <c r="O2" s="26">
        <v>180.25</v>
      </c>
    </row>
    <row r="5" spans="1:17" x14ac:dyDescent="0.25">
      <c r="K5" s="8">
        <f>SUM(K2:K4)</f>
        <v>4</v>
      </c>
      <c r="L5" s="8">
        <f>SUM(L2:L4)</f>
        <v>713</v>
      </c>
      <c r="M5" s="7">
        <f>SUM(L5/K5)</f>
        <v>178.25</v>
      </c>
      <c r="N5" s="8">
        <f>SUM(N2:N4)</f>
        <v>2</v>
      </c>
      <c r="O5" s="13">
        <f>SUM(M5+N5)</f>
        <v>180.25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6_2"/>
    <protectedRange sqref="D2" name="Range1_1_4_2"/>
  </protectedRanges>
  <conditionalFormatting sqref="E2">
    <cfRule type="top10" dxfId="973" priority="6" rank="1"/>
  </conditionalFormatting>
  <conditionalFormatting sqref="F2">
    <cfRule type="top10" dxfId="972" priority="5" rank="1"/>
  </conditionalFormatting>
  <conditionalFormatting sqref="G2">
    <cfRule type="top10" dxfId="971" priority="4" rank="1"/>
  </conditionalFormatting>
  <conditionalFormatting sqref="H2">
    <cfRule type="top10" dxfId="970" priority="3" rank="1"/>
  </conditionalFormatting>
  <conditionalFormatting sqref="I2">
    <cfRule type="top10" dxfId="969" priority="2" rank="1"/>
  </conditionalFormatting>
  <conditionalFormatting sqref="J2">
    <cfRule type="top10" dxfId="968" priority="1" rank="1"/>
  </conditionalFormatting>
  <hyperlinks>
    <hyperlink ref="Q1" location="'National Indoor 2023'!A1" display="Back to Ranking" xr:uid="{C98110B5-CDEA-43B2-B7D1-1AFA44DA769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C8C271-B24D-4023-8F66-999F9345739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National Indoor 2023</vt:lpstr>
      <vt:lpstr>Arthur Cole</vt:lpstr>
      <vt:lpstr>Bill Cordle</vt:lpstr>
      <vt:lpstr>Bill Dooley</vt:lpstr>
      <vt:lpstr>Bill Smith</vt:lpstr>
      <vt:lpstr>Billy Miller</vt:lpstr>
      <vt:lpstr>Bobby Young</vt:lpstr>
      <vt:lpstr>Bud Stell</vt:lpstr>
      <vt:lpstr>Cecil Combs</vt:lpstr>
      <vt:lpstr>Charles Knight</vt:lpstr>
      <vt:lpstr>Charles Miller</vt:lpstr>
      <vt:lpstr>Chuck Miller</vt:lpstr>
      <vt:lpstr>Chuck Morrell</vt:lpstr>
      <vt:lpstr>Claude Pennington</vt:lpstr>
      <vt:lpstr>Clovis Duncan</vt:lpstr>
      <vt:lpstr>Cody Dockery</vt:lpstr>
      <vt:lpstr>Dale Cauthen</vt:lpstr>
      <vt:lpstr>Danny Sissom</vt:lpstr>
      <vt:lpstr>Danny Starks</vt:lpstr>
      <vt:lpstr>David Jennings</vt:lpstr>
      <vt:lpstr>David Bourland</vt:lpstr>
      <vt:lpstr>Dean Irvin</vt:lpstr>
      <vt:lpstr>Dennis Huffman</vt:lpstr>
      <vt:lpstr>Dennis Thompson</vt:lpstr>
      <vt:lpstr>Don Kowalsky</vt:lpstr>
      <vt:lpstr>Don Tucker</vt:lpstr>
      <vt:lpstr>Gregg Grissom</vt:lpstr>
      <vt:lpstr>Freddy Gieselbreth</vt:lpstr>
      <vt:lpstr>Jack Hutchinson</vt:lpstr>
      <vt:lpstr>Jason Osborne</vt:lpstr>
      <vt:lpstr>Jay Boyd</vt:lpstr>
      <vt:lpstr>Jeff Kite</vt:lpstr>
      <vt:lpstr>Jeff Ralls</vt:lpstr>
      <vt:lpstr>John Laseter</vt:lpstr>
      <vt:lpstr>Larry McGill</vt:lpstr>
      <vt:lpstr>Matthew Tignor</vt:lpstr>
      <vt:lpstr>Randy Canter</vt:lpstr>
      <vt:lpstr>Roger Foshee</vt:lpstr>
      <vt:lpstr>Stanley Canter</vt:lpstr>
      <vt:lpstr>Steve Hayes</vt:lpstr>
      <vt:lpstr>Steve Pennington</vt:lpstr>
      <vt:lpstr>Terry Cannon</vt:lpstr>
      <vt:lpstr>Tom Tignor</vt:lpstr>
      <vt:lpstr>Tommy Cole</vt:lpstr>
      <vt:lpstr>Troy Gibbens</vt:lpstr>
      <vt:lpstr>Tucker Malone</vt:lpstr>
      <vt:lpstr>Van Presson</vt:lpstr>
      <vt:lpstr>Wesley Scott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lisa chacon</cp:lastModifiedBy>
  <cp:lastPrinted>2022-02-19T19:27:22Z</cp:lastPrinted>
  <dcterms:created xsi:type="dcterms:W3CDTF">2020-01-30T01:18:37Z</dcterms:created>
  <dcterms:modified xsi:type="dcterms:W3CDTF">2023-05-03T22:05:05Z</dcterms:modified>
</cp:coreProperties>
</file>