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Georgia\"/>
    </mc:Choice>
  </mc:AlternateContent>
  <xr:revisionPtr revIDLastSave="2" documentId="13_ncr:1_{A518B2FB-C676-4E66-800C-BC354A17757E}" xr6:coauthVersionLast="36" xr6:coauthVersionMax="47" xr10:uidLastSave="{0B30891C-49FC-48DA-93B4-5FE757926464}"/>
  <bookViews>
    <workbookView xWindow="-120" yWindow="-120" windowWidth="29040" windowHeight="15720" xr2:uid="{A35FAFAA-3A44-445C-BAAA-3002DD1ECE94}"/>
  </bookViews>
  <sheets>
    <sheet name="Georgia 2025" sheetId="1" r:id="rId1"/>
    <sheet name="Bill Shaver" sheetId="263" r:id="rId2"/>
    <sheet name="Dave Eisenschmied" sheetId="254" r:id="rId3"/>
    <sheet name="Jerry Thompson" sheetId="244" r:id="rId4"/>
    <sheet name="Jim Haley" sheetId="255" r:id="rId5"/>
    <sheet name="Kelvin Swilling" sheetId="260" r:id="rId6"/>
    <sheet name="Melvin Ferguson" sheetId="261" r:id="rId7"/>
    <sheet name="Mike Case" sheetId="262" r:id="rId8"/>
    <sheet name="Patrick McPhee" sheetId="266" r:id="rId9"/>
    <sheet name="Pete Wheeler" sheetId="258" r:id="rId10"/>
    <sheet name="Rick Haley" sheetId="253" r:id="rId11"/>
    <sheet name="Roger Snider" sheetId="252" r:id="rId12"/>
    <sheet name="Ron Glenn" sheetId="257" r:id="rId13"/>
    <sheet name="Scott Dudley" sheetId="264" r:id="rId14"/>
    <sheet name="Steve Kiemele" sheetId="256" r:id="rId15"/>
    <sheet name="Tim Thomas" sheetId="265" r:id="rId16"/>
    <sheet name="Walter Smith" sheetId="259" r:id="rId17"/>
  </sheets>
  <externalReferences>
    <externalReference r:id="rId18"/>
    <externalReference r:id="rId19"/>
  </externalReferences>
  <definedNames>
    <definedName name="_xlnm._FilterDatabase" localSheetId="0" hidden="1">'Georgia 2025'!$C$18:$I$18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U14" i="264"/>
  <c r="T14" i="264"/>
  <c r="R14" i="264"/>
  <c r="Q14" i="264"/>
  <c r="I28" i="1"/>
  <c r="H28" i="1"/>
  <c r="G28" i="1"/>
  <c r="F28" i="1"/>
  <c r="E28" i="1"/>
  <c r="D28" i="1"/>
  <c r="U15" i="260"/>
  <c r="T15" i="260"/>
  <c r="R15" i="260"/>
  <c r="Q15" i="260"/>
  <c r="I26" i="1"/>
  <c r="H26" i="1"/>
  <c r="G26" i="1"/>
  <c r="F26" i="1"/>
  <c r="E26" i="1"/>
  <c r="D26" i="1"/>
  <c r="U25" i="261"/>
  <c r="T25" i="261"/>
  <c r="R25" i="261"/>
  <c r="Q25" i="261"/>
  <c r="A25" i="1"/>
  <c r="A26" i="1" s="1"/>
  <c r="A27" i="1" s="1"/>
  <c r="A28" i="1" s="1"/>
  <c r="A29" i="1" s="1"/>
  <c r="A30" i="1" s="1"/>
  <c r="A31" i="1" s="1"/>
  <c r="I25" i="1"/>
  <c r="H25" i="1"/>
  <c r="G25" i="1"/>
  <c r="F25" i="1"/>
  <c r="E25" i="1"/>
  <c r="D25" i="1"/>
  <c r="U17" i="256"/>
  <c r="T17" i="256"/>
  <c r="R17" i="256"/>
  <c r="Q17" i="256"/>
  <c r="S14" i="264" l="1"/>
  <c r="V14" i="264" s="1"/>
  <c r="S15" i="260"/>
  <c r="V15" i="260" s="1"/>
  <c r="S25" i="261"/>
  <c r="V25" i="261" s="1"/>
  <c r="S17" i="256"/>
  <c r="V17" i="256" s="1"/>
  <c r="I59" i="1" l="1"/>
  <c r="H59" i="1"/>
  <c r="G59" i="1"/>
  <c r="F59" i="1"/>
  <c r="E59" i="1"/>
  <c r="D59" i="1"/>
  <c r="U19" i="261"/>
  <c r="T19" i="261"/>
  <c r="R19" i="261"/>
  <c r="Q19" i="261"/>
  <c r="S19" i="261" l="1"/>
  <c r="V19" i="261" s="1"/>
  <c r="U35" i="252"/>
  <c r="H12" i="1" s="1"/>
  <c r="T35" i="252"/>
  <c r="G12" i="1" s="1"/>
  <c r="R35" i="252"/>
  <c r="E12" i="1" s="1"/>
  <c r="Q35" i="252"/>
  <c r="D12" i="1" s="1"/>
  <c r="E50" i="1"/>
  <c r="D50" i="1"/>
  <c r="U11" i="254"/>
  <c r="H50" i="1" s="1"/>
  <c r="T11" i="254"/>
  <c r="G50" i="1" s="1"/>
  <c r="R11" i="254"/>
  <c r="Q11" i="254"/>
  <c r="I24" i="1"/>
  <c r="H24" i="1"/>
  <c r="G24" i="1"/>
  <c r="F24" i="1"/>
  <c r="E24" i="1"/>
  <c r="D24" i="1"/>
  <c r="U4" i="266"/>
  <c r="T4" i="266"/>
  <c r="R4" i="266"/>
  <c r="Q4" i="266"/>
  <c r="I10" i="1"/>
  <c r="H10" i="1"/>
  <c r="G10" i="1"/>
  <c r="F10" i="1"/>
  <c r="E10" i="1"/>
  <c r="D10" i="1"/>
  <c r="U4" i="265"/>
  <c r="T4" i="265"/>
  <c r="R4" i="265"/>
  <c r="S4" i="265" s="1"/>
  <c r="V4" i="265" s="1"/>
  <c r="Q4" i="265"/>
  <c r="U8" i="264"/>
  <c r="H57" i="1" s="1"/>
  <c r="T8" i="264"/>
  <c r="G57" i="1" s="1"/>
  <c r="R8" i="264"/>
  <c r="E57" i="1" s="1"/>
  <c r="Q8" i="264"/>
  <c r="D57" i="1" s="1"/>
  <c r="U14" i="261"/>
  <c r="H48" i="1" s="1"/>
  <c r="T14" i="261"/>
  <c r="G48" i="1" s="1"/>
  <c r="R14" i="261"/>
  <c r="E48" i="1" s="1"/>
  <c r="Q14" i="261"/>
  <c r="D48" i="1" s="1"/>
  <c r="I29" i="1"/>
  <c r="H29" i="1"/>
  <c r="G29" i="1"/>
  <c r="F29" i="1"/>
  <c r="E29" i="1"/>
  <c r="D29" i="1"/>
  <c r="U4" i="263"/>
  <c r="T4" i="263"/>
  <c r="R4" i="263"/>
  <c r="S4" i="263" s="1"/>
  <c r="V4" i="263" s="1"/>
  <c r="Q4" i="263"/>
  <c r="U29" i="252"/>
  <c r="H39" i="1" s="1"/>
  <c r="T29" i="252"/>
  <c r="G39" i="1" s="1"/>
  <c r="R29" i="252"/>
  <c r="E39" i="1" s="1"/>
  <c r="Q29" i="252"/>
  <c r="D39" i="1" s="1"/>
  <c r="U9" i="262"/>
  <c r="H22" i="1" s="1"/>
  <c r="T9" i="262"/>
  <c r="G22" i="1" s="1"/>
  <c r="R9" i="262"/>
  <c r="Q9" i="262"/>
  <c r="D22" i="1" s="1"/>
  <c r="U4" i="261"/>
  <c r="H41" i="1" s="1"/>
  <c r="T4" i="261"/>
  <c r="G41" i="1" s="1"/>
  <c r="R4" i="261"/>
  <c r="E41" i="1" s="1"/>
  <c r="Q4" i="261"/>
  <c r="D41" i="1" s="1"/>
  <c r="U9" i="260"/>
  <c r="H38" i="1" s="1"/>
  <c r="T9" i="260"/>
  <c r="G38" i="1" s="1"/>
  <c r="R9" i="260"/>
  <c r="E38" i="1" s="1"/>
  <c r="Q9" i="260"/>
  <c r="D38" i="1" s="1"/>
  <c r="I30" i="1"/>
  <c r="H30" i="1"/>
  <c r="G30" i="1"/>
  <c r="F30" i="1"/>
  <c r="E30" i="1"/>
  <c r="D30" i="1"/>
  <c r="U4" i="259"/>
  <c r="T4" i="259"/>
  <c r="R4" i="259"/>
  <c r="Q4" i="259"/>
  <c r="U10" i="258"/>
  <c r="H21" i="1" s="1"/>
  <c r="T10" i="258"/>
  <c r="G21" i="1" s="1"/>
  <c r="R10" i="258"/>
  <c r="Q10" i="258"/>
  <c r="D21" i="1" s="1"/>
  <c r="F27" i="1"/>
  <c r="E27" i="1"/>
  <c r="D27" i="1"/>
  <c r="U5" i="257"/>
  <c r="H27" i="1" s="1"/>
  <c r="T5" i="257"/>
  <c r="G27" i="1" s="1"/>
  <c r="R5" i="257"/>
  <c r="S5" i="257" s="1"/>
  <c r="Q5" i="257"/>
  <c r="G7" i="1"/>
  <c r="E7" i="1"/>
  <c r="U11" i="256"/>
  <c r="H8" i="1" s="1"/>
  <c r="T11" i="256"/>
  <c r="G8" i="1" s="1"/>
  <c r="R11" i="256"/>
  <c r="E8" i="1" s="1"/>
  <c r="Q11" i="256"/>
  <c r="D8" i="1" s="1"/>
  <c r="U9" i="255"/>
  <c r="H7" i="1" s="1"/>
  <c r="T9" i="255"/>
  <c r="R9" i="255"/>
  <c r="Q9" i="255"/>
  <c r="D7" i="1" s="1"/>
  <c r="H11" i="1"/>
  <c r="G11" i="1"/>
  <c r="E11" i="1"/>
  <c r="D11" i="1"/>
  <c r="U5" i="254"/>
  <c r="T5" i="254"/>
  <c r="R5" i="254"/>
  <c r="Q5" i="254"/>
  <c r="U14" i="253"/>
  <c r="H6" i="1" s="1"/>
  <c r="T14" i="253"/>
  <c r="G6" i="1" s="1"/>
  <c r="R14" i="253"/>
  <c r="Q14" i="253"/>
  <c r="D6" i="1" s="1"/>
  <c r="U18" i="252"/>
  <c r="H19" i="1" s="1"/>
  <c r="T18" i="252"/>
  <c r="G19" i="1" s="1"/>
  <c r="R18" i="252"/>
  <c r="E19" i="1" s="1"/>
  <c r="Q18" i="252"/>
  <c r="D19" i="1" s="1"/>
  <c r="U18" i="244"/>
  <c r="H20" i="1" s="1"/>
  <c r="T18" i="244"/>
  <c r="G20" i="1" s="1"/>
  <c r="R18" i="244"/>
  <c r="E20" i="1" s="1"/>
  <c r="Q18" i="244"/>
  <c r="D20" i="1" s="1"/>
  <c r="S35" i="252" l="1"/>
  <c r="S8" i="264"/>
  <c r="S11" i="254"/>
  <c r="S4" i="266"/>
  <c r="V4" i="266" s="1"/>
  <c r="V5" i="257"/>
  <c r="I27" i="1" s="1"/>
  <c r="S14" i="261"/>
  <c r="S9" i="260"/>
  <c r="S29" i="252"/>
  <c r="S9" i="262"/>
  <c r="V9" i="262" s="1"/>
  <c r="I22" i="1" s="1"/>
  <c r="E22" i="1"/>
  <c r="F22" i="1"/>
  <c r="S14" i="253"/>
  <c r="V14" i="253" s="1"/>
  <c r="I6" i="1" s="1"/>
  <c r="S4" i="261"/>
  <c r="S4" i="259"/>
  <c r="V4" i="259" s="1"/>
  <c r="S10" i="258"/>
  <c r="E21" i="1"/>
  <c r="E6" i="1"/>
  <c r="S11" i="256"/>
  <c r="F8" i="1" s="1"/>
  <c r="S9" i="255"/>
  <c r="S5" i="254"/>
  <c r="S18" i="252"/>
  <c r="S18" i="244"/>
  <c r="V5" i="254" l="1"/>
  <c r="I11" i="1" s="1"/>
  <c r="F11" i="1"/>
  <c r="V11" i="254"/>
  <c r="I50" i="1" s="1"/>
  <c r="F50" i="1"/>
  <c r="V35" i="252"/>
  <c r="I12" i="1" s="1"/>
  <c r="F12" i="1"/>
  <c r="V8" i="264"/>
  <c r="I57" i="1" s="1"/>
  <c r="F57" i="1"/>
  <c r="V14" i="261"/>
  <c r="I48" i="1" s="1"/>
  <c r="F48" i="1"/>
  <c r="V4" i="261"/>
  <c r="I41" i="1" s="1"/>
  <c r="F41" i="1"/>
  <c r="V9" i="260"/>
  <c r="I38" i="1" s="1"/>
  <c r="F38" i="1"/>
  <c r="V29" i="252"/>
  <c r="I39" i="1" s="1"/>
  <c r="F39" i="1"/>
  <c r="F6" i="1"/>
  <c r="V9" i="255"/>
  <c r="I7" i="1" s="1"/>
  <c r="F7" i="1"/>
  <c r="V11" i="256"/>
  <c r="I8" i="1" s="1"/>
  <c r="V10" i="258"/>
  <c r="I21" i="1" s="1"/>
  <c r="F21" i="1"/>
  <c r="V18" i="252"/>
  <c r="I19" i="1" s="1"/>
  <c r="F19" i="1"/>
  <c r="V18" i="244"/>
  <c r="I20" i="1" s="1"/>
  <c r="F20" i="1"/>
</calcChain>
</file>

<file path=xl/sharedStrings.xml><?xml version="1.0" encoding="utf-8"?>
<sst xmlns="http://schemas.openxmlformats.org/spreadsheetml/2006/main" count="990" uniqueCount="60">
  <si>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</si>
  <si>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</si>
  <si>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</si>
  <si>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</si>
  <si>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</si>
  <si>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</si>
  <si>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</si>
  <si>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</si>
  <si>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</si>
  <si>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</si>
  <si>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</si>
  <si>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</si>
  <si>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</si>
  <si>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</si>
  <si>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</si>
  <si>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</si>
  <si>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</si>
  <si>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</si>
  <si>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</si>
  <si>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</si>
  <si>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</si>
  <si>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</si>
  <si>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</si>
  <si>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</si>
  <si>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</si>
  <si>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</si>
  <si>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</si>
  <si>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</si>
  <si>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</si>
  <si>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</si>
  <si>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</si>
  <si>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</si>
  <si>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Georgia</t>
  </si>
  <si>
    <t>Jerry Thompson</t>
  </si>
  <si>
    <t>Roger Snider</t>
  </si>
  <si>
    <t>Elberton, GA</t>
  </si>
  <si>
    <t>Outlaw Hvy</t>
  </si>
  <si>
    <t>Rick Haley</t>
  </si>
  <si>
    <t xml:space="preserve">Outlaw Hvy </t>
  </si>
  <si>
    <t>Dave Eisenschmied</t>
  </si>
  <si>
    <t>Jim Haley</t>
  </si>
  <si>
    <t>Steve Kiemele</t>
  </si>
  <si>
    <t>Ron Glenn</t>
  </si>
  <si>
    <t>Pete Wheeler</t>
  </si>
  <si>
    <t>Walter Smith</t>
  </si>
  <si>
    <t>Outlaw Fac</t>
  </si>
  <si>
    <t>Kelvin Swilling</t>
  </si>
  <si>
    <t>Melvin Ferguson</t>
  </si>
  <si>
    <t>Mike Case</t>
  </si>
  <si>
    <t>Bill Shaver</t>
  </si>
  <si>
    <t>Unlimted</t>
  </si>
  <si>
    <t xml:space="preserve">Unlimited </t>
  </si>
  <si>
    <t>Factory</t>
  </si>
  <si>
    <t>Scott Dudley</t>
  </si>
  <si>
    <t xml:space="preserve">Factory </t>
  </si>
  <si>
    <t>Ricky Haley</t>
  </si>
  <si>
    <t>Tim Thomas</t>
  </si>
  <si>
    <t>Peter Wheeler</t>
  </si>
  <si>
    <t>Michael Case</t>
  </si>
  <si>
    <t>Patrick McPhee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</si>
</sst>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0" fontId="7" fillId="3" borderId="0" xfId="1" applyFont="1" applyFill="1" applyBorder="1" applyAlignment="1" applyProtection="1">
      <alignment horizontal="center"/>
      <protection locked="0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7" fillId="0" borderId="0" xfId="1" applyFont="1" applyFill="1" applyBorder="1" applyAlignment="1" applyProtection="1">
      <alignment horizont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54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5-25-ABRA%202025%20Elberton%20GA%20Club%20Match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6-25-ABRA%202025%20Elberton%20GA%20Club%20Mat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59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7" width="9.109375" style="15"/>
    <col min="8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 t="s">
        <v>13</v>
      </c>
      <c r="B1" s="10"/>
      <c r="C1" s="10"/>
      <c r="D1" s="10"/>
      <c r="E1" s="10"/>
      <c r="F1" s="11"/>
      <c r="G1" s="11"/>
      <c r="H1" s="21"/>
      <c r="I1" s="11"/>
    </row>
    <row r="2" spans="1:9" ht="28.8" x14ac:dyDescent="0.25">
      <c r="A2" s="47" t="s">
        <v>14</v>
      </c>
      <c r="B2" s="48"/>
      <c r="C2" s="48"/>
      <c r="D2" s="48"/>
      <c r="E2" s="48"/>
      <c r="F2" s="48"/>
      <c r="G2" s="48"/>
      <c r="H2" s="48"/>
      <c r="I2" s="48"/>
    </row>
    <row r="3" spans="1:9" ht="18" x14ac:dyDescent="0.35">
      <c r="A3" s="49" t="s">
        <v>32</v>
      </c>
      <c r="B3" s="50"/>
      <c r="C3" s="50"/>
      <c r="D3" s="50"/>
      <c r="E3" s="50"/>
      <c r="F3" s="50"/>
      <c r="G3" s="50"/>
      <c r="H3" s="50"/>
      <c r="I3" s="50"/>
    </row>
    <row r="4" spans="1:9" x14ac:dyDescent="0.25">
      <c r="A4" s="10"/>
      <c r="B4" s="10"/>
      <c r="C4" s="10"/>
      <c r="D4" s="10"/>
      <c r="E4" s="10"/>
      <c r="F4" s="11"/>
      <c r="G4" s="1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30</v>
      </c>
      <c r="H5" s="20" t="s">
        <v>6</v>
      </c>
      <c r="I5" s="19" t="s">
        <v>9</v>
      </c>
    </row>
    <row r="6" spans="1:9" x14ac:dyDescent="0.25">
      <c r="A6" s="18">
        <v>1</v>
      </c>
      <c r="B6" s="18" t="s">
        <v>36</v>
      </c>
      <c r="C6" s="17" t="s">
        <v>37</v>
      </c>
      <c r="D6" s="20">
        <f>SUM('Rick Haley'!Q14)</f>
        <v>56</v>
      </c>
      <c r="E6" s="20">
        <f>SUM('Rick Haley'!R14)</f>
        <v>11026.003000000001</v>
      </c>
      <c r="F6" s="19">
        <f>SUM('Rick Haley'!S14)</f>
        <v>196.89291071428573</v>
      </c>
      <c r="G6" s="20">
        <f>SUM('Rick Haley'!T14)</f>
        <v>199</v>
      </c>
      <c r="H6" s="20">
        <f>SUM('Rick Haley'!U14)</f>
        <v>149</v>
      </c>
      <c r="I6" s="19">
        <f>SUM('Rick Haley'!V14)</f>
        <v>345.89291071428573</v>
      </c>
    </row>
    <row r="7" spans="1:9" x14ac:dyDescent="0.25">
      <c r="A7" s="18">
        <v>2</v>
      </c>
      <c r="B7" s="18" t="s">
        <v>36</v>
      </c>
      <c r="C7" s="17" t="s">
        <v>40</v>
      </c>
      <c r="D7" s="20">
        <f>SUM('Jim Haley'!Q9)</f>
        <v>29</v>
      </c>
      <c r="E7" s="20">
        <f>SUM('Jim Haley'!R9)</f>
        <v>5678</v>
      </c>
      <c r="F7" s="19">
        <f>SUM('Jim Haley'!S9)</f>
        <v>195.79310344827587</v>
      </c>
      <c r="G7" s="20">
        <f>SUM('Jim Haley'!T9)</f>
        <v>68</v>
      </c>
      <c r="H7" s="20">
        <f>SUM('Jim Haley'!U9)</f>
        <v>48</v>
      </c>
      <c r="I7" s="19">
        <f>SUM('Jim Haley'!V9)</f>
        <v>243.79310344827587</v>
      </c>
    </row>
    <row r="8" spans="1:9" x14ac:dyDescent="0.25">
      <c r="A8" s="18">
        <v>3</v>
      </c>
      <c r="B8" s="18" t="s">
        <v>36</v>
      </c>
      <c r="C8" s="17" t="s">
        <v>41</v>
      </c>
      <c r="D8" s="20">
        <f>SUM('Steve Kiemele'!Q11)</f>
        <v>38</v>
      </c>
      <c r="E8" s="20">
        <f>SUM('Steve Kiemele'!R11)</f>
        <v>7374</v>
      </c>
      <c r="F8" s="19">
        <f>SUM('Steve Kiemele'!S11)</f>
        <v>194.05263157894737</v>
      </c>
      <c r="G8" s="20">
        <f>SUM('Steve Kiemele'!T11)</f>
        <v>89</v>
      </c>
      <c r="H8" s="20">
        <f>SUM('Steve Kiemele'!U11)</f>
        <v>47</v>
      </c>
      <c r="I8" s="19">
        <f>SUM('Steve Kiemele'!V11)</f>
        <v>241.05263157894737</v>
      </c>
    </row>
    <row r="9" spans="1:9" x14ac:dyDescent="0.25">
      <c r="A9" s="38"/>
      <c r="B9" s="38"/>
      <c r="C9" s="39"/>
      <c r="D9" s="40"/>
      <c r="E9" s="40"/>
      <c r="F9" s="41"/>
      <c r="G9" s="40"/>
      <c r="H9" s="40"/>
      <c r="I9" s="41"/>
    </row>
    <row r="10" spans="1:9" x14ac:dyDescent="0.25">
      <c r="A10" s="18">
        <v>4</v>
      </c>
      <c r="B10" s="18" t="s">
        <v>36</v>
      </c>
      <c r="C10" s="17" t="s">
        <v>56</v>
      </c>
      <c r="D10" s="20">
        <f>SUM('Tim Thomas'!Q4)</f>
        <v>6</v>
      </c>
      <c r="E10" s="20">
        <f>SUM('Tim Thomas'!R4)</f>
        <v>1182.001</v>
      </c>
      <c r="F10" s="19">
        <f>SUM('Tim Thomas'!S4)</f>
        <v>197.00016666666667</v>
      </c>
      <c r="G10" s="20">
        <f>SUM('Tim Thomas'!T4)</f>
        <v>24</v>
      </c>
      <c r="H10" s="20">
        <f>SUM('Tim Thomas'!U4)</f>
        <v>16</v>
      </c>
      <c r="I10" s="19">
        <f>SUM('Tim Thomas'!V4)</f>
        <v>213.00016666666667</v>
      </c>
    </row>
    <row r="11" spans="1:9" x14ac:dyDescent="0.25">
      <c r="A11" s="18"/>
      <c r="B11" s="18" t="s">
        <v>36</v>
      </c>
      <c r="C11" s="17" t="s">
        <v>39</v>
      </c>
      <c r="D11" s="20">
        <f>SUM('Dave Eisenschmied'!Q5)</f>
        <v>10</v>
      </c>
      <c r="E11" s="20">
        <f>SUM('Dave Eisenschmied'!R5)</f>
        <v>1895</v>
      </c>
      <c r="F11" s="19">
        <f>SUM('Dave Eisenschmied'!S5)</f>
        <v>189.5</v>
      </c>
      <c r="G11" s="20">
        <f>SUM('Dave Eisenschmied'!T5)</f>
        <v>18</v>
      </c>
      <c r="H11" s="20">
        <f>SUM('Dave Eisenschmied'!U5)</f>
        <v>7</v>
      </c>
      <c r="I11" s="19">
        <f>SUM('Dave Eisenschmied'!V5)</f>
        <v>196.5</v>
      </c>
    </row>
    <row r="12" spans="1:9" x14ac:dyDescent="0.25">
      <c r="A12" s="18">
        <v>5</v>
      </c>
      <c r="B12" s="18" t="s">
        <v>36</v>
      </c>
      <c r="C12" s="17" t="s">
        <v>34</v>
      </c>
      <c r="D12" s="20">
        <f>+'Roger Snider'!Q35</f>
        <v>5</v>
      </c>
      <c r="E12" s="20">
        <f>+'Roger Snider'!R35</f>
        <v>965</v>
      </c>
      <c r="F12" s="19">
        <f>+'Roger Snider'!S35</f>
        <v>193</v>
      </c>
      <c r="G12" s="20">
        <f>+'Roger Snider'!T35</f>
        <v>10</v>
      </c>
      <c r="H12" s="20">
        <f>+'Roger Snider'!U35</f>
        <v>3</v>
      </c>
      <c r="I12" s="19">
        <f>+'Roger Snider'!V35</f>
        <v>196</v>
      </c>
    </row>
    <row r="14" spans="1:9" x14ac:dyDescent="0.25">
      <c r="A14" s="10"/>
      <c r="B14" s="10"/>
      <c r="C14" s="10"/>
      <c r="D14" s="10"/>
      <c r="E14" s="10"/>
      <c r="F14" s="11"/>
      <c r="G14" s="11"/>
      <c r="H14" s="21"/>
      <c r="I14" s="11"/>
    </row>
    <row r="15" spans="1:9" ht="28.8" x14ac:dyDescent="0.25">
      <c r="A15" s="47" t="s">
        <v>15</v>
      </c>
      <c r="B15" s="48"/>
      <c r="C15" s="48"/>
      <c r="D15" s="48"/>
      <c r="E15" s="48"/>
      <c r="F15" s="48"/>
      <c r="G15" s="48"/>
      <c r="H15" s="48"/>
      <c r="I15" s="48"/>
    </row>
    <row r="16" spans="1:9" ht="18" x14ac:dyDescent="0.35">
      <c r="A16" s="49" t="s">
        <v>32</v>
      </c>
      <c r="B16" s="50"/>
      <c r="C16" s="50"/>
      <c r="D16" s="50"/>
      <c r="E16" s="50"/>
      <c r="F16" s="50"/>
      <c r="G16" s="50"/>
      <c r="H16" s="50"/>
      <c r="I16" s="50"/>
    </row>
    <row r="17" spans="1:9" ht="17.399999999999999" x14ac:dyDescent="0.3">
      <c r="A17" s="10"/>
      <c r="B17" s="10"/>
      <c r="C17" s="10"/>
      <c r="D17" s="13"/>
      <c r="E17" s="10"/>
      <c r="F17" s="11"/>
      <c r="G17" s="11"/>
      <c r="H17" s="21"/>
      <c r="I17" s="11"/>
    </row>
    <row r="18" spans="1:9" x14ac:dyDescent="0.25">
      <c r="A18" s="18" t="s">
        <v>0</v>
      </c>
      <c r="B18" s="18" t="s">
        <v>1</v>
      </c>
      <c r="C18" s="18" t="s">
        <v>2</v>
      </c>
      <c r="D18" s="18" t="s">
        <v>10</v>
      </c>
      <c r="E18" s="18" t="s">
        <v>7</v>
      </c>
      <c r="F18" s="19" t="s">
        <v>8</v>
      </c>
      <c r="G18" s="19" t="s">
        <v>30</v>
      </c>
      <c r="H18" s="20" t="s">
        <v>6</v>
      </c>
      <c r="I18" s="19" t="s">
        <v>9</v>
      </c>
    </row>
    <row r="19" spans="1:9" x14ac:dyDescent="0.25">
      <c r="A19" s="18">
        <v>1</v>
      </c>
      <c r="B19" s="18" t="s">
        <v>12</v>
      </c>
      <c r="C19" s="17" t="s">
        <v>34</v>
      </c>
      <c r="D19" s="20">
        <f>SUM('Roger Snider'!Q18)</f>
        <v>72</v>
      </c>
      <c r="E19" s="20">
        <f>SUM('Roger Snider'!R18)</f>
        <v>13584.005000000001</v>
      </c>
      <c r="F19" s="19">
        <f>SUM('Roger Snider'!S18)</f>
        <v>188.66673611111113</v>
      </c>
      <c r="G19" s="20">
        <f>SUM('Roger Snider'!T18)</f>
        <v>92</v>
      </c>
      <c r="H19" s="20">
        <f>SUM('Roger Snider'!U18)</f>
        <v>161</v>
      </c>
      <c r="I19" s="19">
        <f>SUM('Roger Snider'!V18)</f>
        <v>349.66673611111116</v>
      </c>
    </row>
    <row r="20" spans="1:9" x14ac:dyDescent="0.25">
      <c r="A20" s="18">
        <v>2</v>
      </c>
      <c r="B20" s="18" t="s">
        <v>12</v>
      </c>
      <c r="C20" s="17" t="s">
        <v>33</v>
      </c>
      <c r="D20" s="20">
        <f>SUM('Jerry Thompson'!Q18)</f>
        <v>74</v>
      </c>
      <c r="E20" s="20">
        <f>SUM('Jerry Thompson'!R18)</f>
        <v>13840.001</v>
      </c>
      <c r="F20" s="19">
        <f>SUM('Jerry Thompson'!S18)</f>
        <v>187.02704054054055</v>
      </c>
      <c r="G20" s="20">
        <f>SUM('Jerry Thompson'!T18)</f>
        <v>81</v>
      </c>
      <c r="H20" s="20">
        <f>SUM('Jerry Thompson'!U18)</f>
        <v>111</v>
      </c>
      <c r="I20" s="19">
        <f>SUM('Jerry Thompson'!V18)</f>
        <v>298.02704054054055</v>
      </c>
    </row>
    <row r="21" spans="1:9" x14ac:dyDescent="0.25">
      <c r="A21" s="18">
        <v>3</v>
      </c>
      <c r="B21" s="18" t="s">
        <v>12</v>
      </c>
      <c r="C21" s="17" t="s">
        <v>43</v>
      </c>
      <c r="D21" s="20">
        <f>SUM('Pete Wheeler'!Q10)</f>
        <v>37</v>
      </c>
      <c r="E21" s="20">
        <f>SUM('Pete Wheeler'!R10)</f>
        <v>6947</v>
      </c>
      <c r="F21" s="19">
        <f>SUM('Pete Wheeler'!S10)</f>
        <v>187.75675675675674</v>
      </c>
      <c r="G21" s="20">
        <f>SUM('Pete Wheeler'!T10)</f>
        <v>49</v>
      </c>
      <c r="H21" s="20">
        <f>SUM('Pete Wheeler'!U10)</f>
        <v>66</v>
      </c>
      <c r="I21" s="19">
        <f>SUM('Pete Wheeler'!V10)</f>
        <v>253.75675675675674</v>
      </c>
    </row>
    <row r="22" spans="1:9" x14ac:dyDescent="0.25">
      <c r="A22" s="18">
        <v>4</v>
      </c>
      <c r="B22" s="18" t="s">
        <v>12</v>
      </c>
      <c r="C22" s="17" t="s">
        <v>48</v>
      </c>
      <c r="D22" s="20">
        <f>SUM('Mike Case'!Q9)</f>
        <v>29</v>
      </c>
      <c r="E22" s="20">
        <f>SUM('Mike Case'!R9)</f>
        <v>5204</v>
      </c>
      <c r="F22" s="19">
        <f>SUM('Mike Case'!S9)</f>
        <v>179.44827586206895</v>
      </c>
      <c r="G22" s="20">
        <f>SUM('Mike Case'!T9)</f>
        <v>16</v>
      </c>
      <c r="H22" s="20">
        <f>SUM('Mike Case'!U9)</f>
        <v>23</v>
      </c>
      <c r="I22" s="19">
        <f>SUM('Mike Case'!V9)</f>
        <v>202.44827586206895</v>
      </c>
    </row>
    <row r="23" spans="1:9" x14ac:dyDescent="0.25">
      <c r="A23" s="38"/>
      <c r="B23" s="38"/>
      <c r="C23" s="39"/>
      <c r="D23" s="40"/>
      <c r="E23" s="40"/>
      <c r="F23" s="41"/>
      <c r="G23" s="40"/>
      <c r="H23" s="40"/>
      <c r="I23" s="41"/>
    </row>
    <row r="24" spans="1:9" x14ac:dyDescent="0.25">
      <c r="A24" s="18">
        <v>5</v>
      </c>
      <c r="B24" s="18" t="s">
        <v>12</v>
      </c>
      <c r="C24" s="17" t="s">
        <v>59</v>
      </c>
      <c r="D24" s="20">
        <f>SUM('Patrick McPhee'!Q4)</f>
        <v>5</v>
      </c>
      <c r="E24" s="20">
        <f>SUM('Patrick McPhee'!R4)</f>
        <v>952.00099999999998</v>
      </c>
      <c r="F24" s="19">
        <f>SUM('Patrick McPhee'!S4)</f>
        <v>190.40019999999998</v>
      </c>
      <c r="G24" s="20">
        <f>SUM('Patrick McPhee'!T4)</f>
        <v>6</v>
      </c>
      <c r="H24" s="20">
        <f>SUM('Patrick McPhee'!U4)</f>
        <v>9</v>
      </c>
      <c r="I24" s="19">
        <f>SUM('Patrick McPhee'!V4)</f>
        <v>199.40019999999998</v>
      </c>
    </row>
    <row r="25" spans="1:9" x14ac:dyDescent="0.25">
      <c r="A25" s="18">
        <f>+A24+1</f>
        <v>6</v>
      </c>
      <c r="B25" s="18" t="s">
        <v>12</v>
      </c>
      <c r="C25" s="42" t="s">
        <v>41</v>
      </c>
      <c r="D25" s="20">
        <f>+'Steve Kiemele'!Q17</f>
        <v>5</v>
      </c>
      <c r="E25" s="20">
        <f>+'Steve Kiemele'!R17</f>
        <v>952</v>
      </c>
      <c r="F25" s="19">
        <f>+'Steve Kiemele'!S17</f>
        <v>190.4</v>
      </c>
      <c r="G25" s="20">
        <f>+'Steve Kiemele'!T17</f>
        <v>9</v>
      </c>
      <c r="H25" s="20">
        <f>+'Steve Kiemele'!U17</f>
        <v>9</v>
      </c>
      <c r="I25" s="19">
        <f>+'Steve Kiemele'!V17</f>
        <v>199.4</v>
      </c>
    </row>
    <row r="26" spans="1:9" x14ac:dyDescent="0.25">
      <c r="A26" s="18">
        <f t="shared" ref="A26:A31" si="0">+A25+1</f>
        <v>7</v>
      </c>
      <c r="B26" s="18" t="s">
        <v>12</v>
      </c>
      <c r="C26" s="42" t="s">
        <v>47</v>
      </c>
      <c r="D26" s="20">
        <f>+'Melvin Ferguson'!Q25</f>
        <v>5</v>
      </c>
      <c r="E26" s="20">
        <f>+'Melvin Ferguson'!R25</f>
        <v>944.00099999999998</v>
      </c>
      <c r="F26" s="19">
        <f>+'Melvin Ferguson'!S25</f>
        <v>188.80019999999999</v>
      </c>
      <c r="G26" s="20">
        <f>+'Melvin Ferguson'!T25</f>
        <v>5</v>
      </c>
      <c r="H26" s="20">
        <f>+'Melvin Ferguson'!U25</f>
        <v>10</v>
      </c>
      <c r="I26" s="19">
        <f>+'Melvin Ferguson'!V25</f>
        <v>198.80019999999999</v>
      </c>
    </row>
    <row r="27" spans="1:9" x14ac:dyDescent="0.25">
      <c r="A27" s="18">
        <f t="shared" si="0"/>
        <v>8</v>
      </c>
      <c r="B27" s="18" t="s">
        <v>12</v>
      </c>
      <c r="C27" s="17" t="s">
        <v>42</v>
      </c>
      <c r="D27" s="20">
        <f>SUM('Ron Glenn'!Q5)</f>
        <v>9</v>
      </c>
      <c r="E27" s="20">
        <f>SUM('Ron Glenn'!R5)</f>
        <v>1652</v>
      </c>
      <c r="F27" s="19">
        <f>SUM('Ron Glenn'!S5)</f>
        <v>183.55555555555554</v>
      </c>
      <c r="G27" s="20">
        <f>SUM('Ron Glenn'!T5)</f>
        <v>8</v>
      </c>
      <c r="H27" s="20">
        <f>SUM('Ron Glenn'!U5)</f>
        <v>14</v>
      </c>
      <c r="I27" s="19">
        <f>SUM('Ron Glenn'!V5)</f>
        <v>197.55555555555554</v>
      </c>
    </row>
    <row r="28" spans="1:9" x14ac:dyDescent="0.25">
      <c r="A28" s="18">
        <f t="shared" si="0"/>
        <v>9</v>
      </c>
      <c r="B28" s="18" t="s">
        <v>12</v>
      </c>
      <c r="C28" s="42" t="s">
        <v>46</v>
      </c>
      <c r="D28" s="20">
        <f>+'Kelvin Swilling'!Q15</f>
        <v>5</v>
      </c>
      <c r="E28" s="20">
        <f>+'Kelvin Swilling'!R15</f>
        <v>921</v>
      </c>
      <c r="F28" s="19">
        <f>+'Kelvin Swilling'!S15</f>
        <v>184.2</v>
      </c>
      <c r="G28" s="20">
        <f>+'Kelvin Swilling'!T15</f>
        <v>6</v>
      </c>
      <c r="H28" s="20">
        <f>+'Kelvin Swilling'!U15</f>
        <v>3</v>
      </c>
      <c r="I28" s="19">
        <f>+'Kelvin Swilling'!V15</f>
        <v>187.2</v>
      </c>
    </row>
    <row r="29" spans="1:9" x14ac:dyDescent="0.25">
      <c r="A29" s="18">
        <f t="shared" si="0"/>
        <v>10</v>
      </c>
      <c r="B29" s="18" t="s">
        <v>12</v>
      </c>
      <c r="C29" s="42" t="s">
        <v>49</v>
      </c>
      <c r="D29" s="20">
        <f>SUM('Bill Shaver'!Q4)</f>
        <v>5</v>
      </c>
      <c r="E29" s="20">
        <f>SUM('Bill Shaver'!R4)</f>
        <v>911</v>
      </c>
      <c r="F29" s="19">
        <f>SUM('Bill Shaver'!S4)</f>
        <v>182.2</v>
      </c>
      <c r="G29" s="20">
        <f>SUM('Bill Shaver'!T4)</f>
        <v>3</v>
      </c>
      <c r="H29" s="20">
        <f>SUM('Bill Shaver'!U4)</f>
        <v>3</v>
      </c>
      <c r="I29" s="19">
        <f>SUM('Bill Shaver'!V4)</f>
        <v>185.2</v>
      </c>
    </row>
    <row r="30" spans="1:9" x14ac:dyDescent="0.25">
      <c r="A30" s="18">
        <f t="shared" si="0"/>
        <v>11</v>
      </c>
      <c r="B30" s="18" t="s">
        <v>12</v>
      </c>
      <c r="C30" s="17" t="s">
        <v>44</v>
      </c>
      <c r="D30" s="20">
        <f>SUM('Walter Smith'!Q4)</f>
        <v>5</v>
      </c>
      <c r="E30" s="20">
        <f>SUM('Walter Smith'!R4)</f>
        <v>906</v>
      </c>
      <c r="F30" s="19">
        <f>SUM('Walter Smith'!S4)</f>
        <v>181.2</v>
      </c>
      <c r="G30" s="20">
        <f>SUM('Walter Smith'!T4)</f>
        <v>3</v>
      </c>
      <c r="H30" s="20">
        <f>SUM('Walter Smith'!U4)</f>
        <v>3</v>
      </c>
      <c r="I30" s="19">
        <f>SUM('Walter Smith'!V4)</f>
        <v>184.2</v>
      </c>
    </row>
    <row r="31" spans="1:9" x14ac:dyDescent="0.25">
      <c r="A31" s="18">
        <f t="shared" si="0"/>
        <v>12</v>
      </c>
      <c r="B31" s="18" t="s">
        <v>12</v>
      </c>
      <c r="C31" s="42" t="s">
        <v>53</v>
      </c>
      <c r="D31" s="20">
        <f>+'Scott Dudley'!Q14</f>
        <v>5</v>
      </c>
      <c r="E31" s="20">
        <f>+'Scott Dudley'!R14</f>
        <v>901</v>
      </c>
      <c r="F31" s="19">
        <f>+'Scott Dudley'!S14</f>
        <v>180.2</v>
      </c>
      <c r="G31" s="20">
        <f>+'Scott Dudley'!T14</f>
        <v>1</v>
      </c>
      <c r="H31" s="20">
        <f>+'Scott Dudley'!U14</f>
        <v>2</v>
      </c>
      <c r="I31" s="19">
        <f>+'Scott Dudley'!V14</f>
        <v>182.2</v>
      </c>
    </row>
    <row r="33" spans="1:9" x14ac:dyDescent="0.25">
      <c r="A33" s="10"/>
      <c r="B33" s="10"/>
      <c r="C33" s="10"/>
      <c r="D33" s="10"/>
      <c r="E33" s="10"/>
      <c r="F33" s="11"/>
      <c r="G33" s="11"/>
      <c r="H33" s="21"/>
      <c r="I33" s="11"/>
    </row>
    <row r="34" spans="1:9" ht="28.8" x14ac:dyDescent="0.25">
      <c r="A34" s="47" t="s">
        <v>16</v>
      </c>
      <c r="B34" s="48"/>
      <c r="C34" s="48"/>
      <c r="D34" s="48"/>
      <c r="E34" s="48"/>
      <c r="F34" s="48"/>
      <c r="G34" s="48"/>
      <c r="H34" s="48"/>
      <c r="I34" s="48"/>
    </row>
    <row r="35" spans="1:9" ht="18" x14ac:dyDescent="0.35">
      <c r="A35" s="49" t="s">
        <v>32</v>
      </c>
      <c r="B35" s="50"/>
      <c r="C35" s="50"/>
      <c r="D35" s="50"/>
      <c r="E35" s="50"/>
      <c r="F35" s="50"/>
      <c r="G35" s="50"/>
      <c r="H35" s="50"/>
      <c r="I35" s="50"/>
    </row>
    <row r="36" spans="1:9" ht="17.399999999999999" x14ac:dyDescent="0.3">
      <c r="A36" s="10"/>
      <c r="B36" s="10"/>
      <c r="C36" s="10"/>
      <c r="D36" s="13"/>
      <c r="E36" s="10"/>
      <c r="F36" s="11"/>
      <c r="G36" s="11"/>
      <c r="H36" s="21"/>
      <c r="I36" s="11"/>
    </row>
    <row r="37" spans="1:9" x14ac:dyDescent="0.25">
      <c r="A37" s="18" t="s">
        <v>0</v>
      </c>
      <c r="B37" s="18" t="s">
        <v>1</v>
      </c>
      <c r="C37" s="18" t="s">
        <v>2</v>
      </c>
      <c r="D37" s="18" t="s">
        <v>10</v>
      </c>
      <c r="E37" s="18" t="s">
        <v>7</v>
      </c>
      <c r="F37" s="19" t="s">
        <v>8</v>
      </c>
      <c r="G37" s="19" t="s">
        <v>30</v>
      </c>
      <c r="H37" s="20" t="s">
        <v>6</v>
      </c>
      <c r="I37" s="19" t="s">
        <v>9</v>
      </c>
    </row>
    <row r="38" spans="1:9" x14ac:dyDescent="0.25">
      <c r="A38" s="18">
        <v>1</v>
      </c>
      <c r="B38" s="18" t="s">
        <v>45</v>
      </c>
      <c r="C38" s="17" t="s">
        <v>46</v>
      </c>
      <c r="D38" s="20">
        <f>SUM('Kelvin Swilling'!Q9)</f>
        <v>32</v>
      </c>
      <c r="E38" s="20">
        <f>SUM('Kelvin Swilling'!R9)</f>
        <v>5986</v>
      </c>
      <c r="F38" s="19">
        <f>SUM('Kelvin Swilling'!S9)</f>
        <v>187.0625</v>
      </c>
      <c r="G38" s="20">
        <f>SUM('Kelvin Swilling'!T9)</f>
        <v>43</v>
      </c>
      <c r="H38" s="20">
        <f>SUM('Kelvin Swilling'!U9)</f>
        <v>72</v>
      </c>
      <c r="I38" s="19">
        <f>SUM('Kelvin Swilling'!V9)</f>
        <v>259.0625</v>
      </c>
    </row>
    <row r="39" spans="1:9" x14ac:dyDescent="0.25">
      <c r="A39" s="18">
        <v>2</v>
      </c>
      <c r="B39" s="18" t="s">
        <v>45</v>
      </c>
      <c r="C39" s="17" t="s">
        <v>34</v>
      </c>
      <c r="D39" s="20">
        <f>SUM('Roger Snider'!Q29)</f>
        <v>30</v>
      </c>
      <c r="E39" s="20">
        <f>SUM('Roger Snider'!R29)</f>
        <v>5486</v>
      </c>
      <c r="F39" s="19">
        <f>SUM('Roger Snider'!S29)</f>
        <v>182.86666666666667</v>
      </c>
      <c r="G39" s="20">
        <f>SUM('Roger Snider'!T29)</f>
        <v>29</v>
      </c>
      <c r="H39" s="20">
        <f>SUM('Roger Snider'!U29)</f>
        <v>29</v>
      </c>
      <c r="I39" s="19">
        <f>SUM('Roger Snider'!V29)</f>
        <v>211.86666666666667</v>
      </c>
    </row>
    <row r="40" spans="1:9" x14ac:dyDescent="0.25">
      <c r="A40" s="38"/>
      <c r="B40" s="38"/>
      <c r="C40" s="39"/>
      <c r="D40" s="40"/>
      <c r="E40" s="40"/>
      <c r="F40" s="41"/>
      <c r="G40" s="40"/>
      <c r="H40" s="40"/>
      <c r="I40" s="41"/>
    </row>
    <row r="41" spans="1:9" x14ac:dyDescent="0.25">
      <c r="A41" s="18">
        <v>3</v>
      </c>
      <c r="B41" s="18" t="s">
        <v>45</v>
      </c>
      <c r="C41" s="17" t="s">
        <v>47</v>
      </c>
      <c r="D41" s="20">
        <f>SUM('Melvin Ferguson'!Q4)</f>
        <v>5</v>
      </c>
      <c r="E41" s="20">
        <f>SUM('Melvin Ferguson'!R4)</f>
        <v>832</v>
      </c>
      <c r="F41" s="19">
        <f>SUM('Melvin Ferguson'!S4)</f>
        <v>166.4</v>
      </c>
      <c r="G41" s="20">
        <f>SUM('Melvin Ferguson'!T4)</f>
        <v>0</v>
      </c>
      <c r="H41" s="20">
        <f>SUM('Melvin Ferguson'!U4)</f>
        <v>8</v>
      </c>
      <c r="I41" s="19">
        <f>SUM('Melvin Ferguson'!V4)</f>
        <v>174.4</v>
      </c>
    </row>
    <row r="43" spans="1:9" x14ac:dyDescent="0.25">
      <c r="A43" s="10"/>
      <c r="B43" s="10"/>
      <c r="C43" s="10"/>
      <c r="D43" s="10"/>
      <c r="E43" s="10"/>
      <c r="F43" s="11"/>
      <c r="G43" s="11"/>
      <c r="H43" s="21"/>
      <c r="I43" s="11"/>
    </row>
    <row r="44" spans="1:9" ht="28.8" x14ac:dyDescent="0.25">
      <c r="A44" s="47" t="s">
        <v>17</v>
      </c>
      <c r="B44" s="48"/>
      <c r="C44" s="48"/>
      <c r="D44" s="48"/>
      <c r="E44" s="48"/>
      <c r="F44" s="48"/>
      <c r="G44" s="48"/>
      <c r="H44" s="48"/>
      <c r="I44" s="48"/>
    </row>
    <row r="45" spans="1:9" ht="18" x14ac:dyDescent="0.35">
      <c r="A45" s="49" t="s">
        <v>32</v>
      </c>
      <c r="B45" s="50"/>
      <c r="C45" s="50"/>
      <c r="D45" s="50"/>
      <c r="E45" s="50"/>
      <c r="F45" s="50"/>
      <c r="G45" s="50"/>
      <c r="H45" s="50"/>
      <c r="I45" s="50"/>
    </row>
    <row r="46" spans="1:9" x14ac:dyDescent="0.25">
      <c r="A46" s="10"/>
      <c r="B46" s="10"/>
      <c r="C46" s="10"/>
      <c r="D46" s="10"/>
      <c r="E46" s="10"/>
      <c r="F46" s="11"/>
      <c r="G46" s="11"/>
      <c r="H46" s="21"/>
      <c r="I46" s="11"/>
    </row>
    <row r="47" spans="1:9" x14ac:dyDescent="0.25">
      <c r="A47" s="18" t="s">
        <v>0</v>
      </c>
      <c r="B47" s="18" t="s">
        <v>1</v>
      </c>
      <c r="C47" s="18" t="s">
        <v>2</v>
      </c>
      <c r="D47" s="18" t="s">
        <v>10</v>
      </c>
      <c r="E47" s="18" t="s">
        <v>7</v>
      </c>
      <c r="F47" s="19" t="s">
        <v>8</v>
      </c>
      <c r="G47" s="19" t="s">
        <v>30</v>
      </c>
      <c r="H47" s="20" t="s">
        <v>6</v>
      </c>
      <c r="I47" s="19" t="s">
        <v>9</v>
      </c>
    </row>
    <row r="48" spans="1:9" x14ac:dyDescent="0.25">
      <c r="A48" s="18">
        <v>1</v>
      </c>
      <c r="B48" s="18" t="s">
        <v>50</v>
      </c>
      <c r="C48" s="17" t="s">
        <v>47</v>
      </c>
      <c r="D48" s="20">
        <f>SUM('Melvin Ferguson'!Q14)</f>
        <v>27</v>
      </c>
      <c r="E48" s="20">
        <f>SUM('Melvin Ferguson'!R14)</f>
        <v>4894</v>
      </c>
      <c r="F48" s="19">
        <f>SUM('Melvin Ferguson'!S14)</f>
        <v>181.25925925925927</v>
      </c>
      <c r="G48" s="20">
        <f>SUM('Melvin Ferguson'!T14)</f>
        <v>21</v>
      </c>
      <c r="H48" s="20">
        <f>SUM('Melvin Ferguson'!U14)</f>
        <v>41</v>
      </c>
      <c r="I48" s="19">
        <f>SUM('Melvin Ferguson'!V14)</f>
        <v>222.25925925925927</v>
      </c>
    </row>
    <row r="49" spans="1:9" x14ac:dyDescent="0.25">
      <c r="A49" s="38"/>
      <c r="B49" s="38"/>
      <c r="C49" s="39"/>
      <c r="D49" s="40"/>
      <c r="E49" s="40"/>
      <c r="F49" s="41"/>
      <c r="G49" s="40"/>
      <c r="H49" s="40"/>
      <c r="I49" s="41"/>
    </row>
    <row r="50" spans="1:9" x14ac:dyDescent="0.25">
      <c r="A50" s="18">
        <v>2</v>
      </c>
      <c r="B50" s="18" t="s">
        <v>50</v>
      </c>
      <c r="C50" s="17" t="s">
        <v>39</v>
      </c>
      <c r="D50" s="20">
        <f>SUM('Dave Eisenschmied'!Q11)</f>
        <v>6</v>
      </c>
      <c r="E50" s="20">
        <f>SUM('Dave Eisenschmied'!R11)</f>
        <v>1116</v>
      </c>
      <c r="F50" s="19">
        <f>SUM('Dave Eisenschmied'!S11)</f>
        <v>186</v>
      </c>
      <c r="G50" s="20">
        <f>SUM('Dave Eisenschmied'!T11)</f>
        <v>7</v>
      </c>
      <c r="H50" s="20">
        <f>SUM('Dave Eisenschmied'!U11)</f>
        <v>26</v>
      </c>
      <c r="I50" s="19">
        <f>SUM('Dave Eisenschmied'!V11)</f>
        <v>212</v>
      </c>
    </row>
    <row r="51" spans="1:9" x14ac:dyDescent="0.25">
      <c r="C51" s="17"/>
    </row>
    <row r="52" spans="1:9" x14ac:dyDescent="0.25">
      <c r="A52" s="10"/>
      <c r="B52" s="10"/>
      <c r="C52" s="10"/>
      <c r="D52" s="10"/>
      <c r="E52" s="10"/>
      <c r="F52" s="11"/>
      <c r="G52" s="11"/>
      <c r="H52" s="21"/>
      <c r="I52" s="11"/>
    </row>
    <row r="53" spans="1:9" ht="28.8" x14ac:dyDescent="0.25">
      <c r="A53" s="47" t="s">
        <v>18</v>
      </c>
      <c r="B53" s="48"/>
      <c r="C53" s="48"/>
      <c r="D53" s="48"/>
      <c r="E53" s="48"/>
      <c r="F53" s="48"/>
      <c r="G53" s="48"/>
      <c r="H53" s="48"/>
      <c r="I53" s="48"/>
    </row>
    <row r="54" spans="1:9" ht="18" x14ac:dyDescent="0.35">
      <c r="A54" s="49" t="s">
        <v>32</v>
      </c>
      <c r="B54" s="50"/>
      <c r="C54" s="50"/>
      <c r="D54" s="50"/>
      <c r="E54" s="50"/>
      <c r="F54" s="50"/>
      <c r="G54" s="50"/>
      <c r="H54" s="50"/>
      <c r="I54" s="50"/>
    </row>
    <row r="55" spans="1:9" x14ac:dyDescent="0.25">
      <c r="A55" s="10"/>
      <c r="B55" s="10"/>
      <c r="C55" s="10"/>
      <c r="D55" s="10"/>
      <c r="E55" s="10"/>
      <c r="F55" s="11"/>
      <c r="G55" s="11"/>
      <c r="H55" s="21"/>
      <c r="I55" s="11"/>
    </row>
    <row r="56" spans="1:9" x14ac:dyDescent="0.25">
      <c r="A56" s="18" t="s">
        <v>0</v>
      </c>
      <c r="B56" s="18" t="s">
        <v>1</v>
      </c>
      <c r="C56" s="18" t="s">
        <v>2</v>
      </c>
      <c r="D56" s="18" t="s">
        <v>10</v>
      </c>
      <c r="E56" s="18" t="s">
        <v>7</v>
      </c>
      <c r="F56" s="19" t="s">
        <v>8</v>
      </c>
      <c r="G56" s="19" t="s">
        <v>30</v>
      </c>
      <c r="H56" s="20" t="s">
        <v>6</v>
      </c>
      <c r="I56" s="19" t="s">
        <v>9</v>
      </c>
    </row>
    <row r="57" spans="1:9" x14ac:dyDescent="0.25">
      <c r="A57" s="18">
        <v>1</v>
      </c>
      <c r="B57" s="18" t="s">
        <v>52</v>
      </c>
      <c r="C57" s="17" t="s">
        <v>53</v>
      </c>
      <c r="D57" s="20">
        <f>SUM('Scott Dudley'!Q8)</f>
        <v>26</v>
      </c>
      <c r="E57" s="20">
        <f>SUM('Scott Dudley'!R8)</f>
        <v>4594</v>
      </c>
      <c r="F57" s="19">
        <f>SUM('Scott Dudley'!S8)</f>
        <v>176.69230769230768</v>
      </c>
      <c r="G57" s="20">
        <f>SUM('Scott Dudley'!T8)</f>
        <v>16</v>
      </c>
      <c r="H57" s="20">
        <f>SUM('Scott Dudley'!U8)</f>
        <v>31</v>
      </c>
      <c r="I57" s="19">
        <f>SUM('Scott Dudley'!V8)</f>
        <v>207.69230769230768</v>
      </c>
    </row>
    <row r="58" spans="1:9" x14ac:dyDescent="0.25">
      <c r="A58" s="44"/>
      <c r="B58" s="44"/>
      <c r="C58" s="44"/>
      <c r="D58" s="44"/>
      <c r="E58" s="44"/>
      <c r="F58" s="45"/>
      <c r="G58" s="45"/>
      <c r="H58" s="46"/>
      <c r="I58" s="45"/>
    </row>
    <row r="59" spans="1:9" x14ac:dyDescent="0.25">
      <c r="A59" s="14">
        <v>2</v>
      </c>
      <c r="B59" s="18" t="s">
        <v>52</v>
      </c>
      <c r="C59" s="17" t="s">
        <v>47</v>
      </c>
      <c r="D59" s="20">
        <f>+'Melvin Ferguson'!Q19</f>
        <v>5</v>
      </c>
      <c r="E59" s="20">
        <f>+'Melvin Ferguson'!R19</f>
        <v>887</v>
      </c>
      <c r="F59" s="19">
        <f>+'Melvin Ferguson'!S19</f>
        <v>177.4</v>
      </c>
      <c r="G59" s="20">
        <f>+'Melvin Ferguson'!T19</f>
        <v>5</v>
      </c>
      <c r="H59" s="20">
        <f>+'Melvin Ferguson'!U19</f>
        <v>13</v>
      </c>
      <c r="I59" s="19">
        <f>+'Melvin Ferguson'!V19</f>
        <v>190.4</v>
      </c>
    </row>
  </sheetData>
  <protectedRanges>
    <protectedRange algorithmName="SHA-512" hashValue="ON39YdpmFHfN9f47KpiRvqrKx0V9+erV1CNkpWzYhW/Qyc6aT8rEyCrvauWSYGZK2ia3o7vd3akF07acHAFpOA==" saltValue="yVW9XmDwTqEnmpSGai0KYg==" spinCount="100000" sqref="C38:C41 C57 C48:C50 C6:C12 C59 C19:C31" name="Range1_9_1_1"/>
    <protectedRange algorithmName="SHA-512" hashValue="ON39YdpmFHfN9f47KpiRvqrKx0V9+erV1CNkpWzYhW/Qyc6aT8rEyCrvauWSYGZK2ia3o7vd3akF07acHAFpOA==" saltValue="yVW9XmDwTqEnmpSGai0KYg==" spinCount="100000" sqref="C51" name="Range1_7_3"/>
  </protectedRanges>
  <sortState ref="C24:I31">
    <sortCondition descending="1" ref="I19:I31"/>
  </sortState>
  <mergeCells count="10">
    <mergeCell ref="A44:I44"/>
    <mergeCell ref="A45:I45"/>
    <mergeCell ref="A53:I53"/>
    <mergeCell ref="A54:I54"/>
    <mergeCell ref="A2:I2"/>
    <mergeCell ref="A3:I3"/>
    <mergeCell ref="A15:I15"/>
    <mergeCell ref="A16:I16"/>
    <mergeCell ref="A34:I34"/>
    <mergeCell ref="A35:I35"/>
  </mergeCells>
  <hyperlinks>
    <hyperlink ref="C20" location="'Jerry Thompson'!A1" display="Jerry Thompson" xr:uid="{B8190515-DF1B-4676-9D75-814534C84944}"/>
    <hyperlink ref="C19" location="'Roger Snider'!A1" display="Roger Snider" xr:uid="{F31AB3AF-E659-490A-A86D-3CD65E859EF6}"/>
    <hyperlink ref="C6" location="'Rick Haley'!A1" display="Rick Haley" xr:uid="{93C8FB2D-605C-47E2-9558-D5B8A0DC266F}"/>
    <hyperlink ref="C11" location="'Dave Eisenschmied'!A1" display="Dave Eisenschmied" xr:uid="{D70DAAA5-E331-4C3C-95E5-8DCB6BAC5B49}"/>
    <hyperlink ref="C7" location="'Jim Haley'!A1" display="Jim Haley" xr:uid="{275DF16C-371E-4E9D-9A36-54276EAD2B4D}"/>
    <hyperlink ref="C27" location="'Ron Glenn'!A1" display="Ron Glenn" xr:uid="{FF8A9213-FA02-4FDF-92E2-002357A6A79A}"/>
    <hyperlink ref="C21" location="'Pete Wheeler'!A1" display="Pete Wheeler" xr:uid="{9B5C6A69-3030-47EB-9463-A9B293ED83F1}"/>
    <hyperlink ref="C30" location="'Walter Smith'!A1" display="Walter Smith" xr:uid="{D57B26E3-B92E-45B6-87ED-3960E153291A}"/>
    <hyperlink ref="C38" location="'Kelvin Swilling'!A1" display="Kelvin Swilling" xr:uid="{4E0C85FA-C0DA-4917-9F84-8498DDB41BB9}"/>
    <hyperlink ref="C41" location="'Melvin Ferguson'!A1" display="Melvin Ferguson" xr:uid="{519D0E7B-3B55-47B3-9AEC-176BA4ADD980}"/>
    <hyperlink ref="C22" location="'Mike Case'!A1" display="Mike Case" xr:uid="{A413C577-CFF9-46FD-8036-F9615B1D4F5E}"/>
    <hyperlink ref="C39" location="'Roger Snider'!A1" display="Roger Snider" xr:uid="{A2E6314F-E76D-4A43-A2EB-B3BEAC40C9A8}"/>
    <hyperlink ref="C8" location="'Steve Kiemele'!A1" display="Steve Kiemele" xr:uid="{57565CD5-CD37-4562-AB1C-5451C987647D}"/>
    <hyperlink ref="C29" location="'Bill Shaver'!A1" display="Bill Shaver" xr:uid="{C11AA45B-7C53-49B2-AF2C-70B9E16B046A}"/>
    <hyperlink ref="C48" location="'Melvin Ferguson'!A1" display="Melvin Ferguson" xr:uid="{38CC9CD5-DCEF-4C60-B637-03C280170FD8}"/>
    <hyperlink ref="C57" location="'Scott Dudley'!A1" display="Scott Dudley" xr:uid="{43CFDDE2-B199-4987-81C2-6D6D5A94F733}"/>
    <hyperlink ref="C10" location="'Tim Thomas'!A1" display="Tim Thomas" xr:uid="{340D9A8B-0AF9-4CA7-9AA9-E6CAD1479FA3}"/>
    <hyperlink ref="C24" location="'Patrick McPhee'!A1" display="Patrick McPhee" xr:uid="{79781709-7C13-42CA-9BA6-C8F75156EEBC}"/>
    <hyperlink ref="C50" location="'Dave Eisenschmied'!A1" display="Dave Eisenschmied" xr:uid="{B4C517AF-C0C9-4254-8C5C-D204BBAE6BF4}"/>
    <hyperlink ref="C12" location="'Roger Snider'!A1" display="Roger Snider" xr:uid="{4772836C-76B3-45B9-8FD6-6D6438096D35}"/>
    <hyperlink ref="C59" location="'Melvin Ferguson'!A1" display="Melvin Ferguson" xr:uid="{E68C284F-7230-4AD2-A104-7438195B8C64}"/>
    <hyperlink ref="C25" location="'Steve Kiemele'!A1" display="Steve Kiemele" xr:uid="{3DCD5AF8-6679-4FBC-A61F-403570A32A03}"/>
    <hyperlink ref="C26" location="'Melvin Ferguson'!A1" display="Melvin Ferguson" xr:uid="{6A4D1DD1-7D3B-44AB-9310-5EBFC4F63068}"/>
    <hyperlink ref="C28" location="'Kelvin Swilling'!A1" display="Kelvin Swilling" xr:uid="{1AB7183F-CF2A-4E4B-A9C4-EAF790769761}"/>
    <hyperlink ref="C31" location="'Scott Dudley'!A1" display="Scott Dudley" xr:uid="{5D5B81F5-6D6D-432A-8AC1-CC78E3D838F8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CAF1-140C-43DE-987A-1613750D62A8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43</v>
      </c>
      <c r="C2" s="3">
        <v>45766</v>
      </c>
      <c r="D2" s="4" t="s">
        <v>35</v>
      </c>
      <c r="E2" s="23">
        <v>191</v>
      </c>
      <c r="F2" s="22">
        <v>1</v>
      </c>
      <c r="G2" s="23">
        <v>183</v>
      </c>
      <c r="H2" s="22">
        <v>2</v>
      </c>
      <c r="I2" s="5">
        <v>187</v>
      </c>
      <c r="J2" s="22">
        <v>1</v>
      </c>
      <c r="K2" s="37">
        <v>175</v>
      </c>
      <c r="L2" s="22">
        <v>2</v>
      </c>
      <c r="M2" s="37">
        <v>179</v>
      </c>
      <c r="N2" s="22">
        <v>1</v>
      </c>
      <c r="O2" s="5"/>
      <c r="P2" s="22"/>
      <c r="Q2" s="6">
        <v>5</v>
      </c>
      <c r="R2" s="6">
        <v>915</v>
      </c>
      <c r="S2" s="7">
        <v>183</v>
      </c>
      <c r="T2" s="36">
        <v>7</v>
      </c>
      <c r="U2" s="8">
        <v>7</v>
      </c>
      <c r="V2" s="9">
        <v>190</v>
      </c>
    </row>
    <row r="3" spans="1:24" x14ac:dyDescent="0.3">
      <c r="A3" s="1" t="s">
        <v>11</v>
      </c>
      <c r="B3" s="2" t="s">
        <v>43</v>
      </c>
      <c r="C3" s="3">
        <v>45794</v>
      </c>
      <c r="D3" s="4" t="s">
        <v>35</v>
      </c>
      <c r="E3" s="23">
        <v>189</v>
      </c>
      <c r="F3" s="22">
        <v>3</v>
      </c>
      <c r="G3" s="23">
        <v>175</v>
      </c>
      <c r="H3" s="22">
        <v>1</v>
      </c>
      <c r="I3" s="5">
        <v>183</v>
      </c>
      <c r="J3" s="22">
        <v>1</v>
      </c>
      <c r="K3" s="37">
        <v>183</v>
      </c>
      <c r="L3" s="22">
        <v>0</v>
      </c>
      <c r="M3" s="37">
        <v>189</v>
      </c>
      <c r="N3" s="22">
        <v>0</v>
      </c>
      <c r="O3" s="5"/>
      <c r="P3" s="22"/>
      <c r="Q3" s="6">
        <v>5</v>
      </c>
      <c r="R3" s="6">
        <v>919</v>
      </c>
      <c r="S3" s="7">
        <v>183.8</v>
      </c>
      <c r="T3" s="36">
        <v>5</v>
      </c>
      <c r="U3" s="8">
        <v>5</v>
      </c>
      <c r="V3" s="9">
        <v>188.8</v>
      </c>
    </row>
    <row r="4" spans="1:24" x14ac:dyDescent="0.3">
      <c r="A4" s="1" t="s">
        <v>11</v>
      </c>
      <c r="B4" s="2" t="s">
        <v>43</v>
      </c>
      <c r="C4" s="3">
        <v>45829</v>
      </c>
      <c r="D4" s="4" t="s">
        <v>35</v>
      </c>
      <c r="E4" s="23">
        <v>190</v>
      </c>
      <c r="F4" s="22">
        <v>2</v>
      </c>
      <c r="G4" s="23">
        <v>191</v>
      </c>
      <c r="H4" s="22">
        <v>3</v>
      </c>
      <c r="I4" s="5">
        <v>188</v>
      </c>
      <c r="J4" s="22">
        <v>2</v>
      </c>
      <c r="K4" s="37">
        <v>187</v>
      </c>
      <c r="L4" s="22">
        <v>3</v>
      </c>
      <c r="M4" s="37">
        <v>189</v>
      </c>
      <c r="N4" s="22">
        <v>1</v>
      </c>
      <c r="O4" s="5"/>
      <c r="P4" s="22"/>
      <c r="Q4" s="6">
        <v>5</v>
      </c>
      <c r="R4" s="6">
        <v>945</v>
      </c>
      <c r="S4" s="7">
        <v>189</v>
      </c>
      <c r="T4" s="36">
        <v>11</v>
      </c>
      <c r="U4" s="8">
        <v>8</v>
      </c>
      <c r="V4" s="9">
        <v>197</v>
      </c>
    </row>
    <row r="5" spans="1:24" x14ac:dyDescent="0.3">
      <c r="A5" s="1" t="s">
        <v>11</v>
      </c>
      <c r="B5" s="2" t="s">
        <v>43</v>
      </c>
      <c r="C5" s="3">
        <v>45857</v>
      </c>
      <c r="D5" s="4" t="s">
        <v>35</v>
      </c>
      <c r="E5" s="5">
        <v>190</v>
      </c>
      <c r="F5" s="22">
        <v>2</v>
      </c>
      <c r="G5" s="23">
        <v>183</v>
      </c>
      <c r="H5" s="22">
        <v>1</v>
      </c>
      <c r="I5" s="5">
        <v>190</v>
      </c>
      <c r="J5" s="22">
        <v>3</v>
      </c>
      <c r="K5" s="5">
        <v>194</v>
      </c>
      <c r="L5" s="22">
        <v>2</v>
      </c>
      <c r="M5" s="5">
        <v>191</v>
      </c>
      <c r="N5" s="22">
        <v>2</v>
      </c>
      <c r="O5" s="5">
        <v>189</v>
      </c>
      <c r="P5" s="22">
        <v>2</v>
      </c>
      <c r="Q5" s="6">
        <v>6</v>
      </c>
      <c r="R5" s="6">
        <v>1137</v>
      </c>
      <c r="S5" s="7">
        <v>189.5</v>
      </c>
      <c r="T5" s="36">
        <v>12</v>
      </c>
      <c r="U5" s="8">
        <v>16</v>
      </c>
      <c r="V5" s="9">
        <v>205.5</v>
      </c>
    </row>
    <row r="6" spans="1:24" x14ac:dyDescent="0.3">
      <c r="A6" s="1" t="s">
        <v>11</v>
      </c>
      <c r="B6" s="2" t="s">
        <v>57</v>
      </c>
      <c r="C6" s="3">
        <v>45885</v>
      </c>
      <c r="D6" s="4" t="s">
        <v>35</v>
      </c>
      <c r="E6" s="5">
        <v>189</v>
      </c>
      <c r="F6" s="22">
        <v>0</v>
      </c>
      <c r="G6" s="23">
        <v>193</v>
      </c>
      <c r="H6" s="22">
        <v>0</v>
      </c>
      <c r="I6" s="5">
        <v>187</v>
      </c>
      <c r="J6" s="22">
        <v>1</v>
      </c>
      <c r="K6" s="5">
        <v>190</v>
      </c>
      <c r="L6" s="22">
        <v>0</v>
      </c>
      <c r="M6" s="5">
        <v>183</v>
      </c>
      <c r="N6" s="22">
        <v>0</v>
      </c>
      <c r="O6" s="5">
        <v>187</v>
      </c>
      <c r="P6" s="22"/>
      <c r="Q6" s="6">
        <v>6</v>
      </c>
      <c r="R6" s="6">
        <v>1129</v>
      </c>
      <c r="S6" s="7">
        <v>188.16666666666666</v>
      </c>
      <c r="T6" s="36">
        <v>1</v>
      </c>
      <c r="U6" s="8">
        <v>12</v>
      </c>
      <c r="V6" s="9">
        <v>200.16666666666666</v>
      </c>
    </row>
    <row r="7" spans="1:24" x14ac:dyDescent="0.3">
      <c r="A7" s="1" t="s">
        <v>11</v>
      </c>
      <c r="B7" s="2" t="s">
        <v>43</v>
      </c>
      <c r="C7" s="3">
        <v>45941</v>
      </c>
      <c r="D7" s="4" t="s">
        <v>35</v>
      </c>
      <c r="E7" s="23">
        <v>197</v>
      </c>
      <c r="F7" s="22">
        <v>3</v>
      </c>
      <c r="G7" s="23">
        <v>196</v>
      </c>
      <c r="H7" s="22">
        <v>2</v>
      </c>
      <c r="I7" s="5">
        <v>187</v>
      </c>
      <c r="J7" s="22">
        <v>2</v>
      </c>
      <c r="K7" s="37">
        <v>199</v>
      </c>
      <c r="L7" s="22">
        <v>2</v>
      </c>
      <c r="M7" s="37">
        <v>195</v>
      </c>
      <c r="N7" s="22">
        <v>1</v>
      </c>
      <c r="O7" s="5"/>
      <c r="P7" s="22"/>
      <c r="Q7" s="6">
        <v>5</v>
      </c>
      <c r="R7" s="6">
        <v>974</v>
      </c>
      <c r="S7" s="7">
        <v>194.8</v>
      </c>
      <c r="T7" s="36">
        <v>10</v>
      </c>
      <c r="U7" s="8">
        <v>13</v>
      </c>
      <c r="V7" s="9">
        <v>207.8</v>
      </c>
    </row>
    <row r="8" spans="1:24" x14ac:dyDescent="0.3">
      <c r="A8" s="51" t="s">
        <v>11</v>
      </c>
      <c r="B8" s="2" t="s">
        <v>43</v>
      </c>
      <c r="C8" s="3">
        <v>45976</v>
      </c>
      <c r="D8" s="52" t="s">
        <v>35</v>
      </c>
      <c r="E8" s="23">
        <v>192</v>
      </c>
      <c r="F8" s="22">
        <v>0</v>
      </c>
      <c r="G8" s="23">
        <v>184</v>
      </c>
      <c r="H8" s="22">
        <v>0</v>
      </c>
      <c r="I8" s="5">
        <v>187</v>
      </c>
      <c r="J8" s="22">
        <v>2</v>
      </c>
      <c r="K8" s="37">
        <v>174</v>
      </c>
      <c r="L8" s="22">
        <v>0</v>
      </c>
      <c r="M8" s="37">
        <v>191</v>
      </c>
      <c r="N8" s="22">
        <v>1</v>
      </c>
      <c r="O8" s="5"/>
      <c r="P8" s="22"/>
      <c r="Q8" s="8">
        <v>5</v>
      </c>
      <c r="R8" s="8">
        <v>928</v>
      </c>
      <c r="S8" s="7">
        <v>185.6</v>
      </c>
      <c r="T8" s="36">
        <v>3</v>
      </c>
      <c r="U8" s="8">
        <v>5</v>
      </c>
      <c r="V8" s="7">
        <v>190.6</v>
      </c>
    </row>
    <row r="10" spans="1:24" x14ac:dyDescent="0.3">
      <c r="Q10" s="32">
        <f>SUM(Q2:Q9)</f>
        <v>37</v>
      </c>
      <c r="R10" s="32">
        <f>SUM(R2:R9)</f>
        <v>6947</v>
      </c>
      <c r="S10" s="33">
        <f>SUM(R10/Q10)</f>
        <v>187.75675675675674</v>
      </c>
      <c r="T10" s="32">
        <f>SUM(T2:T9)</f>
        <v>49</v>
      </c>
      <c r="U10" s="32">
        <f>SUM(U2:U9)</f>
        <v>66</v>
      </c>
      <c r="V10" s="34">
        <f>SUM(S10+U10)</f>
        <v>253.75675675675674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B3:C3 B4:C4 B5:C5 B6:C6" name="Range1_2"/>
    <protectedRange sqref="D2 D3 D4 D5 D6" name="Range1_1_1"/>
    <protectedRange sqref="T2 T3 T4 T5 T6" name="Range1_3_5_1_1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3"/>
    <protectedRange algorithmName="SHA-512" hashValue="ON39YdpmFHfN9f47KpiRvqrKx0V9+erV1CNkpWzYhW/Qyc6aT8rEyCrvauWSYGZK2ia3o7vd3akF07acHAFpOA==" saltValue="yVW9XmDwTqEnmpSGai0KYg==" spinCount="100000" sqref="B8:C8" name="Range1_9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T8" name="Range1_3_5_9"/>
  </protectedRanges>
  <conditionalFormatting sqref="E7">
    <cfRule type="top10" dxfId="83" priority="14" rank="1"/>
  </conditionalFormatting>
  <conditionalFormatting sqref="G7">
    <cfRule type="top10" dxfId="82" priority="13" rank="1"/>
  </conditionalFormatting>
  <conditionalFormatting sqref="I7">
    <cfRule type="top10" dxfId="81" priority="12" rank="1"/>
  </conditionalFormatting>
  <conditionalFormatting sqref="K7">
    <cfRule type="top10" dxfId="80" priority="11" rank="1"/>
  </conditionalFormatting>
  <conditionalFormatting sqref="M7">
    <cfRule type="top10" dxfId="79" priority="10" rank="1"/>
  </conditionalFormatting>
  <conditionalFormatting sqref="O7">
    <cfRule type="top10" dxfId="78" priority="9" rank="1"/>
  </conditionalFormatting>
  <conditionalFormatting sqref="E7:P7">
    <cfRule type="cellIs" dxfId="77" priority="8" operator="greaterThanOrEqual">
      <formula>200</formula>
    </cfRule>
  </conditionalFormatting>
  <conditionalFormatting sqref="E8">
    <cfRule type="top10" dxfId="76" priority="7" rank="1"/>
  </conditionalFormatting>
  <conditionalFormatting sqref="G8">
    <cfRule type="top10" dxfId="75" priority="6" rank="1"/>
  </conditionalFormatting>
  <conditionalFormatting sqref="I8">
    <cfRule type="top10" dxfId="74" priority="5" rank="1"/>
  </conditionalFormatting>
  <conditionalFormatting sqref="K8">
    <cfRule type="top10" dxfId="73" priority="4" rank="1"/>
  </conditionalFormatting>
  <conditionalFormatting sqref="M8">
    <cfRule type="top10" dxfId="72" priority="3" rank="1"/>
  </conditionalFormatting>
  <conditionalFormatting sqref="O8">
    <cfRule type="top10" dxfId="71" priority="2" rank="1"/>
  </conditionalFormatting>
  <conditionalFormatting sqref="E8:P8">
    <cfRule type="cellIs" dxfId="70" priority="1" operator="greaterThanOrEqual">
      <formula>200</formula>
    </cfRule>
  </conditionalFormatting>
  <hyperlinks>
    <hyperlink ref="X1" location="'Georgia 2025'!A1" display="Return to Rankings" xr:uid="{F8B6CEEF-084C-4301-A380-FEC1CCFC8E8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3A7B7B-8C42-4698-979C-76C3583D4608}">
          <x14:formula1>
            <xm:f>'[11-15-25-ABRA 2025 Elberton GA Club Match.xlsm]DATA'!#REF!</xm:f>
          </x14:formula1>
          <xm:sqref>B8</xm:sqref>
        </x14:dataValidation>
        <x14:dataValidation type="list" allowBlank="1" showInputMessage="1" showErrorMessage="1" xr:uid="{06E80876-B057-4C16-B31E-F167022177B8}">
          <x14:formula1>
            <xm:f>'[11-15-25-ABRA 2025 Elberton GA Club Match.xlsm]DATA'!#REF!</xm:f>
          </x14:formula1>
          <xm:sqref>D8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7F13-48E4-4209-BF2E-3C95472A9543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38</v>
      </c>
      <c r="B2" s="2" t="s">
        <v>37</v>
      </c>
      <c r="C2" s="3">
        <v>45731</v>
      </c>
      <c r="D2" s="4" t="s">
        <v>35</v>
      </c>
      <c r="E2" s="5">
        <v>195</v>
      </c>
      <c r="F2" s="22">
        <v>0</v>
      </c>
      <c r="G2" s="5">
        <v>198</v>
      </c>
      <c r="H2" s="22">
        <v>3</v>
      </c>
      <c r="I2" s="5">
        <v>197</v>
      </c>
      <c r="J2" s="22">
        <v>2</v>
      </c>
      <c r="K2" s="5">
        <v>198</v>
      </c>
      <c r="L2" s="22">
        <v>3</v>
      </c>
      <c r="M2" s="5">
        <v>196</v>
      </c>
      <c r="N2" s="22">
        <v>4</v>
      </c>
      <c r="O2" s="5"/>
      <c r="P2" s="22"/>
      <c r="Q2" s="6">
        <v>5</v>
      </c>
      <c r="R2" s="6">
        <v>984</v>
      </c>
      <c r="S2" s="7">
        <v>196.8</v>
      </c>
      <c r="T2" s="36">
        <v>12</v>
      </c>
      <c r="U2" s="8">
        <v>15</v>
      </c>
      <c r="V2" s="9">
        <v>211.8</v>
      </c>
    </row>
    <row r="3" spans="1:24" x14ac:dyDescent="0.3">
      <c r="A3" s="1" t="s">
        <v>38</v>
      </c>
      <c r="B3" s="2" t="s">
        <v>37</v>
      </c>
      <c r="C3" s="3">
        <v>45755</v>
      </c>
      <c r="D3" s="4" t="s">
        <v>35</v>
      </c>
      <c r="E3" s="5">
        <v>198</v>
      </c>
      <c r="F3" s="22">
        <v>3</v>
      </c>
      <c r="G3" s="5">
        <v>198</v>
      </c>
      <c r="H3" s="22">
        <v>3</v>
      </c>
      <c r="I3" s="5">
        <v>198</v>
      </c>
      <c r="J3" s="22">
        <v>4</v>
      </c>
      <c r="K3" s="5">
        <v>199</v>
      </c>
      <c r="L3" s="22">
        <v>4</v>
      </c>
      <c r="M3" s="5"/>
      <c r="N3" s="22"/>
      <c r="O3" s="5"/>
      <c r="P3" s="22"/>
      <c r="Q3" s="6">
        <v>4</v>
      </c>
      <c r="R3" s="6">
        <v>793</v>
      </c>
      <c r="S3" s="7">
        <v>198.25</v>
      </c>
      <c r="T3" s="36">
        <v>14</v>
      </c>
      <c r="U3" s="8">
        <v>13</v>
      </c>
      <c r="V3" s="9">
        <v>211.25</v>
      </c>
    </row>
    <row r="4" spans="1:24" x14ac:dyDescent="0.3">
      <c r="A4" s="1" t="s">
        <v>38</v>
      </c>
      <c r="B4" s="2" t="s">
        <v>37</v>
      </c>
      <c r="C4" s="3">
        <v>45766</v>
      </c>
      <c r="D4" s="4" t="s">
        <v>35</v>
      </c>
      <c r="E4" s="5">
        <v>196</v>
      </c>
      <c r="F4" s="22">
        <v>2</v>
      </c>
      <c r="G4" s="5">
        <v>197</v>
      </c>
      <c r="H4" s="22">
        <v>2</v>
      </c>
      <c r="I4" s="5">
        <v>198</v>
      </c>
      <c r="J4" s="22">
        <v>6</v>
      </c>
      <c r="K4" s="5">
        <v>195</v>
      </c>
      <c r="L4" s="22">
        <v>1</v>
      </c>
      <c r="M4" s="5">
        <v>195</v>
      </c>
      <c r="N4" s="22">
        <v>2</v>
      </c>
      <c r="O4" s="5"/>
      <c r="P4" s="22"/>
      <c r="Q4" s="6">
        <v>5</v>
      </c>
      <c r="R4" s="6">
        <v>981</v>
      </c>
      <c r="S4" s="7">
        <v>196.2</v>
      </c>
      <c r="T4" s="36">
        <v>13</v>
      </c>
      <c r="U4" s="8">
        <v>5</v>
      </c>
      <c r="V4" s="9">
        <v>201.2</v>
      </c>
    </row>
    <row r="5" spans="1:24" x14ac:dyDescent="0.3">
      <c r="A5" s="1" t="s">
        <v>38</v>
      </c>
      <c r="B5" s="2" t="s">
        <v>37</v>
      </c>
      <c r="C5" s="3">
        <v>45829</v>
      </c>
      <c r="D5" s="4" t="s">
        <v>35</v>
      </c>
      <c r="E5" s="5">
        <v>194</v>
      </c>
      <c r="F5" s="22">
        <v>2</v>
      </c>
      <c r="G5" s="5">
        <v>192</v>
      </c>
      <c r="H5" s="22">
        <v>8</v>
      </c>
      <c r="I5" s="5">
        <v>197.001</v>
      </c>
      <c r="J5" s="22">
        <v>5</v>
      </c>
      <c r="K5" s="5">
        <v>192</v>
      </c>
      <c r="L5" s="22">
        <v>3</v>
      </c>
      <c r="M5" s="5">
        <v>192</v>
      </c>
      <c r="N5" s="22">
        <v>3</v>
      </c>
      <c r="O5" s="5"/>
      <c r="P5" s="22"/>
      <c r="Q5" s="6">
        <v>5</v>
      </c>
      <c r="R5" s="6">
        <v>967.00099999999998</v>
      </c>
      <c r="S5" s="7">
        <v>193.40019999999998</v>
      </c>
      <c r="T5" s="36">
        <v>21</v>
      </c>
      <c r="U5" s="8">
        <v>6</v>
      </c>
      <c r="V5" s="9">
        <v>199.40019999999998</v>
      </c>
    </row>
    <row r="6" spans="1:24" x14ac:dyDescent="0.3">
      <c r="A6" s="1" t="s">
        <v>38</v>
      </c>
      <c r="B6" s="2" t="s">
        <v>37</v>
      </c>
      <c r="C6" s="3">
        <v>45830</v>
      </c>
      <c r="D6" s="4" t="s">
        <v>35</v>
      </c>
      <c r="E6" s="5">
        <v>197</v>
      </c>
      <c r="F6" s="22">
        <v>4</v>
      </c>
      <c r="G6" s="5">
        <v>199</v>
      </c>
      <c r="H6" s="22">
        <v>2</v>
      </c>
      <c r="I6" s="5">
        <v>198</v>
      </c>
      <c r="J6" s="22">
        <v>2</v>
      </c>
      <c r="K6" s="5">
        <v>195</v>
      </c>
      <c r="L6" s="22">
        <v>2</v>
      </c>
      <c r="M6" s="5">
        <v>196</v>
      </c>
      <c r="N6" s="22">
        <v>3</v>
      </c>
      <c r="O6" s="5"/>
      <c r="P6" s="22"/>
      <c r="Q6" s="6">
        <v>5</v>
      </c>
      <c r="R6" s="6">
        <v>985</v>
      </c>
      <c r="S6" s="7">
        <v>197</v>
      </c>
      <c r="T6" s="36">
        <v>13</v>
      </c>
      <c r="U6" s="8">
        <v>9</v>
      </c>
      <c r="V6" s="9">
        <v>206</v>
      </c>
    </row>
    <row r="7" spans="1:24" x14ac:dyDescent="0.3">
      <c r="A7" s="1" t="s">
        <v>38</v>
      </c>
      <c r="B7" s="2" t="s">
        <v>37</v>
      </c>
      <c r="C7" s="3">
        <v>45857</v>
      </c>
      <c r="D7" s="4" t="s">
        <v>35</v>
      </c>
      <c r="E7" s="5">
        <v>198</v>
      </c>
      <c r="F7" s="22">
        <v>1</v>
      </c>
      <c r="G7" s="5">
        <v>198</v>
      </c>
      <c r="H7" s="22">
        <v>3</v>
      </c>
      <c r="I7" s="5">
        <v>196.001</v>
      </c>
      <c r="J7" s="22">
        <v>3</v>
      </c>
      <c r="K7" s="5">
        <v>197</v>
      </c>
      <c r="L7" s="22">
        <v>2</v>
      </c>
      <c r="M7" s="5">
        <v>199</v>
      </c>
      <c r="N7" s="22">
        <v>0</v>
      </c>
      <c r="O7" s="5">
        <v>198</v>
      </c>
      <c r="P7" s="22">
        <v>4</v>
      </c>
      <c r="Q7" s="6">
        <v>6</v>
      </c>
      <c r="R7" s="6">
        <v>1186.001</v>
      </c>
      <c r="S7" s="7">
        <v>197.66683333333333</v>
      </c>
      <c r="T7" s="36">
        <v>13</v>
      </c>
      <c r="U7" s="8">
        <v>34</v>
      </c>
      <c r="V7" s="9">
        <v>231.66683333333333</v>
      </c>
    </row>
    <row r="8" spans="1:24" x14ac:dyDescent="0.3">
      <c r="A8" s="1" t="s">
        <v>38</v>
      </c>
      <c r="B8" s="2" t="s">
        <v>37</v>
      </c>
      <c r="C8" s="3">
        <v>45858</v>
      </c>
      <c r="D8" s="4" t="s">
        <v>35</v>
      </c>
      <c r="E8" s="5">
        <v>198</v>
      </c>
      <c r="F8" s="22">
        <v>2</v>
      </c>
      <c r="G8" s="5">
        <v>197</v>
      </c>
      <c r="H8" s="22">
        <v>0</v>
      </c>
      <c r="I8" s="5">
        <v>198</v>
      </c>
      <c r="J8" s="22">
        <v>5</v>
      </c>
      <c r="K8" s="5">
        <v>197</v>
      </c>
      <c r="L8" s="22">
        <v>1</v>
      </c>
      <c r="M8" s="5">
        <v>196</v>
      </c>
      <c r="N8" s="22">
        <v>3</v>
      </c>
      <c r="O8" s="5"/>
      <c r="P8" s="22"/>
      <c r="Q8" s="6">
        <v>5</v>
      </c>
      <c r="R8" s="6">
        <v>986</v>
      </c>
      <c r="S8" s="7">
        <v>197.2</v>
      </c>
      <c r="T8" s="36">
        <v>11</v>
      </c>
      <c r="U8" s="8">
        <v>11</v>
      </c>
      <c r="V8" s="9">
        <v>208.2</v>
      </c>
    </row>
    <row r="9" spans="1:24" x14ac:dyDescent="0.3">
      <c r="A9" s="1" t="s">
        <v>38</v>
      </c>
      <c r="B9" s="2" t="s">
        <v>55</v>
      </c>
      <c r="C9" s="3">
        <v>45885</v>
      </c>
      <c r="D9" s="4" t="s">
        <v>35</v>
      </c>
      <c r="E9" s="5">
        <v>198</v>
      </c>
      <c r="F9" s="22">
        <v>2</v>
      </c>
      <c r="G9" s="5">
        <v>197</v>
      </c>
      <c r="H9" s="22">
        <v>7</v>
      </c>
      <c r="I9" s="5">
        <v>195</v>
      </c>
      <c r="J9" s="22">
        <v>7</v>
      </c>
      <c r="K9" s="5">
        <v>198</v>
      </c>
      <c r="L9" s="22">
        <v>5</v>
      </c>
      <c r="M9" s="5">
        <v>199</v>
      </c>
      <c r="N9" s="22">
        <v>6</v>
      </c>
      <c r="O9" s="5">
        <v>198</v>
      </c>
      <c r="P9" s="22">
        <v>6</v>
      </c>
      <c r="Q9" s="6">
        <v>6</v>
      </c>
      <c r="R9" s="6">
        <v>1185</v>
      </c>
      <c r="S9" s="7">
        <v>197.5</v>
      </c>
      <c r="T9" s="36">
        <v>33</v>
      </c>
      <c r="U9" s="8">
        <v>22</v>
      </c>
      <c r="V9" s="9">
        <v>219.5</v>
      </c>
    </row>
    <row r="10" spans="1:24" x14ac:dyDescent="0.3">
      <c r="A10" s="1" t="s">
        <v>38</v>
      </c>
      <c r="B10" s="2" t="s">
        <v>55</v>
      </c>
      <c r="C10" s="3">
        <v>45886</v>
      </c>
      <c r="D10" s="4" t="s">
        <v>35</v>
      </c>
      <c r="E10" s="5">
        <v>195</v>
      </c>
      <c r="F10" s="22">
        <v>5</v>
      </c>
      <c r="G10" s="5">
        <v>197</v>
      </c>
      <c r="H10" s="22">
        <v>5</v>
      </c>
      <c r="I10" s="5">
        <v>199</v>
      </c>
      <c r="J10" s="22">
        <v>4</v>
      </c>
      <c r="K10" s="43">
        <v>200</v>
      </c>
      <c r="L10" s="22">
        <v>8</v>
      </c>
      <c r="M10" s="5">
        <v>196</v>
      </c>
      <c r="N10" s="22">
        <v>6</v>
      </c>
      <c r="O10" s="5"/>
      <c r="P10" s="22"/>
      <c r="Q10" s="6">
        <v>5</v>
      </c>
      <c r="R10" s="6">
        <v>987</v>
      </c>
      <c r="S10" s="7">
        <v>197.4</v>
      </c>
      <c r="T10" s="36">
        <v>28</v>
      </c>
      <c r="U10" s="8">
        <v>11</v>
      </c>
      <c r="V10" s="9">
        <v>208.4</v>
      </c>
    </row>
    <row r="11" spans="1:24" x14ac:dyDescent="0.3">
      <c r="A11" s="1" t="s">
        <v>38</v>
      </c>
      <c r="B11" s="2" t="s">
        <v>37</v>
      </c>
      <c r="C11" s="3">
        <v>45942</v>
      </c>
      <c r="D11" s="4" t="s">
        <v>35</v>
      </c>
      <c r="E11" s="5">
        <v>197</v>
      </c>
      <c r="F11" s="22">
        <v>4</v>
      </c>
      <c r="G11" s="5">
        <v>199</v>
      </c>
      <c r="H11" s="22">
        <v>5</v>
      </c>
      <c r="I11" s="5">
        <v>198</v>
      </c>
      <c r="J11" s="22">
        <v>7</v>
      </c>
      <c r="K11" s="5">
        <v>197</v>
      </c>
      <c r="L11" s="22">
        <v>3</v>
      </c>
      <c r="M11" s="5">
        <v>194</v>
      </c>
      <c r="N11" s="22">
        <v>4</v>
      </c>
      <c r="O11" s="5"/>
      <c r="P11" s="22"/>
      <c r="Q11" s="6">
        <v>5</v>
      </c>
      <c r="R11" s="6">
        <v>985</v>
      </c>
      <c r="S11" s="7">
        <v>197</v>
      </c>
      <c r="T11" s="36">
        <v>23</v>
      </c>
      <c r="U11" s="8">
        <v>8</v>
      </c>
      <c r="V11" s="9">
        <v>205</v>
      </c>
    </row>
    <row r="12" spans="1:24" x14ac:dyDescent="0.3">
      <c r="A12" s="51" t="s">
        <v>38</v>
      </c>
      <c r="B12" s="2" t="s">
        <v>37</v>
      </c>
      <c r="C12" s="3">
        <v>45976</v>
      </c>
      <c r="D12" s="52" t="s">
        <v>35</v>
      </c>
      <c r="E12" s="5">
        <v>198.001</v>
      </c>
      <c r="F12" s="22">
        <v>3</v>
      </c>
      <c r="G12" s="5">
        <v>197</v>
      </c>
      <c r="H12" s="22">
        <v>5</v>
      </c>
      <c r="I12" s="5">
        <v>195</v>
      </c>
      <c r="J12" s="22">
        <v>0</v>
      </c>
      <c r="K12" s="5">
        <v>198</v>
      </c>
      <c r="L12" s="22">
        <v>4</v>
      </c>
      <c r="M12" s="5">
        <v>199</v>
      </c>
      <c r="N12" s="22">
        <v>6</v>
      </c>
      <c r="O12" s="5"/>
      <c r="P12" s="22"/>
      <c r="Q12" s="8">
        <v>5</v>
      </c>
      <c r="R12" s="8">
        <v>987.00099999999998</v>
      </c>
      <c r="S12" s="7">
        <v>197.40019999999998</v>
      </c>
      <c r="T12" s="36">
        <v>18</v>
      </c>
      <c r="U12" s="8">
        <v>15</v>
      </c>
      <c r="V12" s="7">
        <v>212.40019999999998</v>
      </c>
    </row>
    <row r="14" spans="1:24" x14ac:dyDescent="0.3">
      <c r="Q14" s="32">
        <f>SUM(Q2:Q13)</f>
        <v>56</v>
      </c>
      <c r="R14" s="32">
        <f>SUM(R2:R13)</f>
        <v>11026.003000000001</v>
      </c>
      <c r="S14" s="33">
        <f>SUM(R14/Q14)</f>
        <v>196.89291071428573</v>
      </c>
      <c r="T14" s="32">
        <f>SUM(T2:T13)</f>
        <v>199</v>
      </c>
      <c r="U14" s="32">
        <f>SUM(U2:U13)</f>
        <v>149</v>
      </c>
      <c r="V14" s="34">
        <f>SUM(S14+U14)</f>
        <v>345.89291071428573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 B4:C4 B5:C5 B6:C6 B7:C7 B8:C8 B9:C9 B10:C10" name="Range1_5_1"/>
    <protectedRange algorithmName="SHA-512" hashValue="ON39YdpmFHfN9f47KpiRvqrKx0V9+erV1CNkpWzYhW/Qyc6aT8rEyCrvauWSYGZK2ia3o7vd3akF07acHAFpOA==" saltValue="yVW9XmDwTqEnmpSGai0KYg==" spinCount="100000" sqref="D2 D3 D4 D5 D6 D7 D8 D9 D10" name="Range1_1_9_1"/>
    <protectedRange algorithmName="SHA-512" hashValue="ON39YdpmFHfN9f47KpiRvqrKx0V9+erV1CNkpWzYhW/Qyc6aT8rEyCrvauWSYGZK2ia3o7vd3akF07acHAFpOA==" saltValue="yVW9XmDwTqEnmpSGai0KYg==" spinCount="100000" sqref="T2 T3 T4 T5 T6 T7 T8 T9 T10" name="Range1_3_5_13_1"/>
    <protectedRange algorithmName="SHA-512" hashValue="ON39YdpmFHfN9f47KpiRvqrKx0V9+erV1CNkpWzYhW/Qyc6aT8rEyCrvauWSYGZK2ia3o7vd3akF07acHAFpOA==" saltValue="yVW9XmDwTqEnmpSGai0KYg==" spinCount="100000" sqref="B11:C11" name="Range1_3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E11:P11 T11" name="Range1_3_5_5"/>
    <protectedRange algorithmName="SHA-512" hashValue="ON39YdpmFHfN9f47KpiRvqrKx0V9+erV1CNkpWzYhW/Qyc6aT8rEyCrvauWSYGZK2ia3o7vd3akF07acHAFpOA==" saltValue="yVW9XmDwTqEnmpSGai0KYg==" spinCount="100000" sqref="B12:C12" name="Range1_3_1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1"/>
  </protectedRanges>
  <conditionalFormatting sqref="E11">
    <cfRule type="top10" dxfId="69" priority="14" rank="1"/>
  </conditionalFormatting>
  <conditionalFormatting sqref="G11">
    <cfRule type="top10" dxfId="68" priority="13" rank="1"/>
  </conditionalFormatting>
  <conditionalFormatting sqref="E11:P11">
    <cfRule type="cellIs" dxfId="67" priority="12" operator="greaterThanOrEqual">
      <formula>200</formula>
    </cfRule>
  </conditionalFormatting>
  <conditionalFormatting sqref="I11">
    <cfRule type="top10" dxfId="66" priority="11" rank="1"/>
  </conditionalFormatting>
  <conditionalFormatting sqref="K11">
    <cfRule type="top10" dxfId="65" priority="10" rank="1"/>
  </conditionalFormatting>
  <conditionalFormatting sqref="M11">
    <cfRule type="top10" dxfId="64" priority="9" rank="1"/>
  </conditionalFormatting>
  <conditionalFormatting sqref="O11">
    <cfRule type="top10" dxfId="63" priority="8" rank="1"/>
  </conditionalFormatting>
  <conditionalFormatting sqref="E12">
    <cfRule type="top10" dxfId="62" priority="7" rank="1"/>
  </conditionalFormatting>
  <conditionalFormatting sqref="G12">
    <cfRule type="top10" dxfId="61" priority="6" rank="1"/>
  </conditionalFormatting>
  <conditionalFormatting sqref="E12:P12">
    <cfRule type="cellIs" dxfId="60" priority="5" operator="greaterThanOrEqual">
      <formula>200</formula>
    </cfRule>
  </conditionalFormatting>
  <conditionalFormatting sqref="I12">
    <cfRule type="top10" dxfId="59" priority="4" rank="1"/>
  </conditionalFormatting>
  <conditionalFormatting sqref="K12">
    <cfRule type="top10" dxfId="58" priority="3" rank="1"/>
  </conditionalFormatting>
  <conditionalFormatting sqref="M12">
    <cfRule type="top10" dxfId="57" priority="2" rank="1"/>
  </conditionalFormatting>
  <conditionalFormatting sqref="O12">
    <cfRule type="top10" dxfId="56" priority="1" rank="1"/>
  </conditionalFormatting>
  <hyperlinks>
    <hyperlink ref="X1" location="'Georgia 2025'!A1" display="Return to Rankings" xr:uid="{D4DAE9EF-4680-457E-8D3D-9695856D83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679F07-69B7-45C4-8E34-DB1BE2EC5D12}">
          <x14:formula1>
            <xm:f>'[11-15-25-ABRA 2025 Elberton GA Club Match.xlsm]DATA'!#REF!</xm:f>
          </x14:formula1>
          <xm:sqref>B12</xm:sqref>
        </x14:dataValidation>
        <x14:dataValidation type="list" allowBlank="1" showInputMessage="1" showErrorMessage="1" xr:uid="{8696259E-DA56-4852-A5D4-ACFEBF3C7721}">
          <x14:formula1>
            <xm:f>'[11-15-25-ABRA 2025 Elberton GA Club Match.xlsm]DATA'!#REF!</xm:f>
          </x14:formula1>
          <xm:sqref>D12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F372-DF92-47E2-ACCE-7A5A0C280EFD}">
  <dimension ref="A1:X35"/>
  <sheetViews>
    <sheetView topLeftCell="A13" workbookViewId="0">
      <selection activeCell="A27" sqref="A27:V2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34</v>
      </c>
      <c r="C2" s="3">
        <v>45703</v>
      </c>
      <c r="D2" s="4" t="s">
        <v>35</v>
      </c>
      <c r="E2" s="5">
        <v>184</v>
      </c>
      <c r="F2" s="22">
        <v>2</v>
      </c>
      <c r="G2" s="23">
        <v>183</v>
      </c>
      <c r="H2" s="22">
        <v>2</v>
      </c>
      <c r="I2" s="5">
        <v>189</v>
      </c>
      <c r="J2" s="22">
        <v>1</v>
      </c>
      <c r="K2" s="5">
        <v>186</v>
      </c>
      <c r="L2" s="22">
        <v>1</v>
      </c>
      <c r="M2" s="5">
        <v>187</v>
      </c>
      <c r="N2" s="22">
        <v>2</v>
      </c>
      <c r="O2" s="5"/>
      <c r="P2" s="22"/>
      <c r="Q2" s="6">
        <v>5</v>
      </c>
      <c r="R2" s="6">
        <v>929</v>
      </c>
      <c r="S2" s="7">
        <v>185.8</v>
      </c>
      <c r="T2" s="36">
        <v>8</v>
      </c>
      <c r="U2" s="8">
        <v>4</v>
      </c>
      <c r="V2" s="9">
        <v>189.8</v>
      </c>
    </row>
    <row r="3" spans="1:24" x14ac:dyDescent="0.3">
      <c r="A3" s="1" t="s">
        <v>11</v>
      </c>
      <c r="B3" s="2" t="s">
        <v>34</v>
      </c>
      <c r="C3" s="3">
        <v>45731</v>
      </c>
      <c r="D3" s="4" t="s">
        <v>35</v>
      </c>
      <c r="E3" s="5">
        <v>193</v>
      </c>
      <c r="F3" s="22">
        <v>1</v>
      </c>
      <c r="G3" s="23">
        <v>186</v>
      </c>
      <c r="H3" s="22">
        <v>1</v>
      </c>
      <c r="I3" s="5">
        <v>192</v>
      </c>
      <c r="J3" s="22">
        <v>0</v>
      </c>
      <c r="K3" s="5">
        <v>189</v>
      </c>
      <c r="L3" s="22">
        <v>1</v>
      </c>
      <c r="M3" s="5">
        <v>188</v>
      </c>
      <c r="N3" s="22">
        <v>2</v>
      </c>
      <c r="O3" s="5"/>
      <c r="P3" s="22"/>
      <c r="Q3" s="6">
        <v>5</v>
      </c>
      <c r="R3" s="6">
        <v>948</v>
      </c>
      <c r="S3" s="7">
        <v>189.6</v>
      </c>
      <c r="T3" s="36">
        <v>5</v>
      </c>
      <c r="U3" s="8">
        <v>13</v>
      </c>
      <c r="V3" s="9">
        <v>202.6</v>
      </c>
    </row>
    <row r="4" spans="1:24" x14ac:dyDescent="0.3">
      <c r="A4" s="1" t="s">
        <v>11</v>
      </c>
      <c r="B4" s="2" t="s">
        <v>34</v>
      </c>
      <c r="C4" s="3">
        <v>45755</v>
      </c>
      <c r="D4" s="4" t="s">
        <v>35</v>
      </c>
      <c r="E4" s="23">
        <v>194</v>
      </c>
      <c r="F4" s="22">
        <v>1</v>
      </c>
      <c r="G4" s="23">
        <v>188</v>
      </c>
      <c r="H4" s="22">
        <v>1</v>
      </c>
      <c r="I4" s="5">
        <v>187</v>
      </c>
      <c r="J4" s="22">
        <v>2</v>
      </c>
      <c r="K4" s="37">
        <v>183</v>
      </c>
      <c r="L4" s="22">
        <v>0</v>
      </c>
      <c r="M4" s="37"/>
      <c r="N4" s="22"/>
      <c r="O4" s="5"/>
      <c r="P4" s="22"/>
      <c r="Q4" s="6">
        <v>4</v>
      </c>
      <c r="R4" s="6">
        <v>752</v>
      </c>
      <c r="S4" s="7">
        <v>188</v>
      </c>
      <c r="T4" s="36">
        <v>4</v>
      </c>
      <c r="U4" s="8">
        <v>13</v>
      </c>
      <c r="V4" s="9">
        <v>201</v>
      </c>
    </row>
    <row r="5" spans="1:24" x14ac:dyDescent="0.3">
      <c r="A5" s="1" t="s">
        <v>11</v>
      </c>
      <c r="B5" s="2" t="s">
        <v>34</v>
      </c>
      <c r="C5" s="3">
        <v>45766</v>
      </c>
      <c r="D5" s="4" t="s">
        <v>35</v>
      </c>
      <c r="E5" s="23">
        <v>180</v>
      </c>
      <c r="F5" s="22">
        <v>0</v>
      </c>
      <c r="G5" s="23">
        <v>187</v>
      </c>
      <c r="H5" s="22">
        <v>1</v>
      </c>
      <c r="I5" s="5">
        <v>186</v>
      </c>
      <c r="J5" s="22">
        <v>0</v>
      </c>
      <c r="K5" s="37">
        <v>177.001</v>
      </c>
      <c r="L5" s="22">
        <v>1</v>
      </c>
      <c r="M5" s="37">
        <v>189</v>
      </c>
      <c r="N5" s="22">
        <v>2</v>
      </c>
      <c r="O5" s="5"/>
      <c r="P5" s="22"/>
      <c r="Q5" s="6">
        <v>5</v>
      </c>
      <c r="R5" s="6">
        <v>919.00099999999998</v>
      </c>
      <c r="S5" s="7">
        <v>183.80019999999999</v>
      </c>
      <c r="T5" s="36">
        <v>4</v>
      </c>
      <c r="U5" s="8">
        <v>9</v>
      </c>
      <c r="V5" s="9">
        <v>192.80019999999999</v>
      </c>
    </row>
    <row r="6" spans="1:24" x14ac:dyDescent="0.3">
      <c r="A6" s="1" t="s">
        <v>11</v>
      </c>
      <c r="B6" s="2" t="s">
        <v>34</v>
      </c>
      <c r="C6" s="3">
        <v>45794</v>
      </c>
      <c r="D6" s="4" t="s">
        <v>35</v>
      </c>
      <c r="E6" s="23">
        <v>190</v>
      </c>
      <c r="F6" s="22">
        <v>1</v>
      </c>
      <c r="G6" s="23">
        <v>193</v>
      </c>
      <c r="H6" s="22">
        <v>1</v>
      </c>
      <c r="I6" s="5">
        <v>188</v>
      </c>
      <c r="J6" s="22">
        <v>1</v>
      </c>
      <c r="K6" s="37">
        <v>180</v>
      </c>
      <c r="L6" s="22">
        <v>0</v>
      </c>
      <c r="M6" s="37">
        <v>188</v>
      </c>
      <c r="N6" s="22">
        <v>1</v>
      </c>
      <c r="O6" s="5"/>
      <c r="P6" s="22"/>
      <c r="Q6" s="6">
        <v>5</v>
      </c>
      <c r="R6" s="6">
        <v>939</v>
      </c>
      <c r="S6" s="7">
        <v>187.8</v>
      </c>
      <c r="T6" s="36">
        <v>4</v>
      </c>
      <c r="U6" s="8">
        <v>9</v>
      </c>
      <c r="V6" s="9">
        <v>196.8</v>
      </c>
    </row>
    <row r="7" spans="1:24" x14ac:dyDescent="0.3">
      <c r="A7" s="1" t="s">
        <v>11</v>
      </c>
      <c r="B7" s="2" t="s">
        <v>34</v>
      </c>
      <c r="C7" s="3">
        <v>45795</v>
      </c>
      <c r="D7" s="4" t="s">
        <v>35</v>
      </c>
      <c r="E7" s="23">
        <v>190</v>
      </c>
      <c r="F7" s="22">
        <v>1</v>
      </c>
      <c r="G7" s="23">
        <v>185</v>
      </c>
      <c r="H7" s="22">
        <v>0</v>
      </c>
      <c r="I7" s="5">
        <v>192.001</v>
      </c>
      <c r="J7" s="22">
        <v>1</v>
      </c>
      <c r="K7" s="37">
        <v>191</v>
      </c>
      <c r="L7" s="22">
        <v>1</v>
      </c>
      <c r="M7" s="37">
        <v>193</v>
      </c>
      <c r="N7" s="22">
        <v>4</v>
      </c>
      <c r="O7" s="5"/>
      <c r="P7" s="22"/>
      <c r="Q7" s="6">
        <v>5</v>
      </c>
      <c r="R7" s="6">
        <v>951.00099999999998</v>
      </c>
      <c r="S7" s="7">
        <v>190.2002</v>
      </c>
      <c r="T7" s="36">
        <v>7</v>
      </c>
      <c r="U7" s="8">
        <v>11</v>
      </c>
      <c r="V7" s="9">
        <v>201.2002</v>
      </c>
    </row>
    <row r="8" spans="1:24" x14ac:dyDescent="0.3">
      <c r="A8" s="1" t="s">
        <v>11</v>
      </c>
      <c r="B8" s="2" t="s">
        <v>34</v>
      </c>
      <c r="C8" s="3">
        <v>45804</v>
      </c>
      <c r="D8" s="4" t="s">
        <v>35</v>
      </c>
      <c r="E8" s="23">
        <v>190</v>
      </c>
      <c r="F8" s="22">
        <v>0</v>
      </c>
      <c r="G8" s="23">
        <v>190</v>
      </c>
      <c r="H8" s="22">
        <v>1</v>
      </c>
      <c r="I8" s="5">
        <v>194</v>
      </c>
      <c r="J8" s="22">
        <v>3</v>
      </c>
      <c r="K8" s="37">
        <v>192</v>
      </c>
      <c r="L8" s="22">
        <v>2</v>
      </c>
      <c r="M8" s="37"/>
      <c r="N8" s="22"/>
      <c r="O8" s="5"/>
      <c r="P8" s="22"/>
      <c r="Q8" s="6">
        <v>4</v>
      </c>
      <c r="R8" s="6">
        <v>766</v>
      </c>
      <c r="S8" s="7">
        <v>191.5</v>
      </c>
      <c r="T8" s="36">
        <v>6</v>
      </c>
      <c r="U8" s="8">
        <v>5</v>
      </c>
      <c r="V8" s="9">
        <v>196.5</v>
      </c>
    </row>
    <row r="9" spans="1:24" x14ac:dyDescent="0.3">
      <c r="A9" s="1" t="s">
        <v>11</v>
      </c>
      <c r="B9" s="2" t="s">
        <v>34</v>
      </c>
      <c r="C9" s="3">
        <v>45818</v>
      </c>
      <c r="D9" s="4" t="s">
        <v>35</v>
      </c>
      <c r="E9" s="5">
        <v>190.001</v>
      </c>
      <c r="F9" s="22">
        <v>2</v>
      </c>
      <c r="G9" s="23">
        <v>188</v>
      </c>
      <c r="H9" s="22">
        <v>0</v>
      </c>
      <c r="I9" s="5">
        <v>185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563.00099999999998</v>
      </c>
      <c r="S9" s="7">
        <v>187.667</v>
      </c>
      <c r="T9" s="36">
        <v>4</v>
      </c>
      <c r="U9" s="8">
        <v>6</v>
      </c>
      <c r="V9" s="9">
        <v>193.667</v>
      </c>
    </row>
    <row r="10" spans="1:24" x14ac:dyDescent="0.3">
      <c r="A10" s="1" t="s">
        <v>11</v>
      </c>
      <c r="B10" s="2" t="s">
        <v>34</v>
      </c>
      <c r="C10" s="3">
        <v>45829</v>
      </c>
      <c r="D10" s="4" t="s">
        <v>35</v>
      </c>
      <c r="E10" s="5">
        <v>191</v>
      </c>
      <c r="F10" s="22">
        <v>0</v>
      </c>
      <c r="G10" s="23">
        <v>191.001</v>
      </c>
      <c r="H10" s="22">
        <v>1</v>
      </c>
      <c r="I10" s="5">
        <v>191</v>
      </c>
      <c r="J10" s="22">
        <v>2</v>
      </c>
      <c r="K10" s="5">
        <v>185</v>
      </c>
      <c r="L10" s="22">
        <v>0</v>
      </c>
      <c r="M10" s="5">
        <v>186</v>
      </c>
      <c r="N10" s="22">
        <v>0</v>
      </c>
      <c r="O10" s="5"/>
      <c r="P10" s="22"/>
      <c r="Q10" s="6">
        <v>5</v>
      </c>
      <c r="R10" s="6">
        <v>944.00099999999998</v>
      </c>
      <c r="S10" s="7">
        <v>188.80019999999999</v>
      </c>
      <c r="T10" s="36">
        <v>3</v>
      </c>
      <c r="U10" s="8">
        <v>3</v>
      </c>
      <c r="V10" s="9">
        <v>191.80019999999999</v>
      </c>
    </row>
    <row r="11" spans="1:24" x14ac:dyDescent="0.3">
      <c r="A11" s="1" t="s">
        <v>11</v>
      </c>
      <c r="B11" s="2" t="s">
        <v>34</v>
      </c>
      <c r="C11" s="3">
        <v>45830</v>
      </c>
      <c r="D11" s="4" t="s">
        <v>35</v>
      </c>
      <c r="E11" s="23">
        <v>191</v>
      </c>
      <c r="F11" s="22">
        <v>1</v>
      </c>
      <c r="G11" s="23">
        <v>194</v>
      </c>
      <c r="H11" s="22">
        <v>0</v>
      </c>
      <c r="I11" s="5">
        <v>193.001</v>
      </c>
      <c r="J11" s="22">
        <v>3</v>
      </c>
      <c r="K11" s="37">
        <v>193</v>
      </c>
      <c r="L11" s="22">
        <v>2</v>
      </c>
      <c r="M11" s="37">
        <v>193</v>
      </c>
      <c r="N11" s="22">
        <v>2</v>
      </c>
      <c r="O11" s="5"/>
      <c r="P11" s="22"/>
      <c r="Q11" s="6">
        <v>5</v>
      </c>
      <c r="R11" s="6">
        <v>964.00099999999998</v>
      </c>
      <c r="S11" s="7">
        <v>192.80019999999999</v>
      </c>
      <c r="T11" s="36">
        <v>8</v>
      </c>
      <c r="U11" s="8">
        <v>11</v>
      </c>
      <c r="V11" s="9">
        <v>203.80019999999999</v>
      </c>
    </row>
    <row r="12" spans="1:24" x14ac:dyDescent="0.3">
      <c r="A12" s="1" t="s">
        <v>11</v>
      </c>
      <c r="B12" s="2" t="s">
        <v>34</v>
      </c>
      <c r="C12" s="3">
        <v>45832</v>
      </c>
      <c r="D12" s="4" t="s">
        <v>35</v>
      </c>
      <c r="E12" s="23">
        <v>188</v>
      </c>
      <c r="F12" s="22">
        <v>0</v>
      </c>
      <c r="G12" s="23">
        <v>177</v>
      </c>
      <c r="H12" s="22">
        <v>1</v>
      </c>
      <c r="I12" s="5">
        <v>185</v>
      </c>
      <c r="J12" s="22">
        <v>1</v>
      </c>
      <c r="K12" s="37">
        <v>189</v>
      </c>
      <c r="L12" s="22">
        <v>4</v>
      </c>
      <c r="M12" s="37"/>
      <c r="N12" s="22"/>
      <c r="O12" s="5"/>
      <c r="P12" s="22"/>
      <c r="Q12" s="6">
        <v>4</v>
      </c>
      <c r="R12" s="6">
        <v>739</v>
      </c>
      <c r="S12" s="7">
        <v>184.75</v>
      </c>
      <c r="T12" s="36">
        <v>6</v>
      </c>
      <c r="U12" s="8">
        <v>8</v>
      </c>
      <c r="V12" s="9">
        <v>192.75</v>
      </c>
    </row>
    <row r="13" spans="1:24" x14ac:dyDescent="0.3">
      <c r="A13" s="1" t="s">
        <v>11</v>
      </c>
      <c r="B13" s="2" t="s">
        <v>34</v>
      </c>
      <c r="C13" s="3">
        <v>45857</v>
      </c>
      <c r="D13" s="4" t="s">
        <v>35</v>
      </c>
      <c r="E13" s="23">
        <v>192</v>
      </c>
      <c r="F13" s="22">
        <v>1</v>
      </c>
      <c r="G13" s="23">
        <v>193</v>
      </c>
      <c r="H13" s="22">
        <v>1</v>
      </c>
      <c r="I13" s="5">
        <v>189</v>
      </c>
      <c r="J13" s="22">
        <v>0</v>
      </c>
      <c r="K13" s="37">
        <v>189</v>
      </c>
      <c r="L13" s="22">
        <v>1</v>
      </c>
      <c r="M13" s="37">
        <v>183</v>
      </c>
      <c r="N13" s="22">
        <v>1</v>
      </c>
      <c r="O13" s="5">
        <v>193</v>
      </c>
      <c r="P13" s="22">
        <v>1</v>
      </c>
      <c r="Q13" s="6">
        <v>6</v>
      </c>
      <c r="R13" s="6">
        <v>1139</v>
      </c>
      <c r="S13" s="7">
        <v>189.83333333333334</v>
      </c>
      <c r="T13" s="36">
        <v>5</v>
      </c>
      <c r="U13" s="8">
        <v>22</v>
      </c>
      <c r="V13" s="9">
        <v>211.83333333333334</v>
      </c>
    </row>
    <row r="14" spans="1:24" x14ac:dyDescent="0.3">
      <c r="A14" s="1" t="s">
        <v>11</v>
      </c>
      <c r="B14" s="2" t="s">
        <v>34</v>
      </c>
      <c r="C14" s="3">
        <v>45858</v>
      </c>
      <c r="D14" s="4" t="s">
        <v>35</v>
      </c>
      <c r="E14" s="5">
        <v>191</v>
      </c>
      <c r="F14" s="22">
        <v>1</v>
      </c>
      <c r="G14" s="23">
        <v>192</v>
      </c>
      <c r="H14" s="22">
        <v>1</v>
      </c>
      <c r="I14" s="5">
        <v>185</v>
      </c>
      <c r="J14" s="22">
        <v>1</v>
      </c>
      <c r="K14" s="5">
        <v>188</v>
      </c>
      <c r="L14" s="22">
        <v>1</v>
      </c>
      <c r="M14" s="5">
        <v>187</v>
      </c>
      <c r="N14" s="22">
        <v>1</v>
      </c>
      <c r="O14" s="5"/>
      <c r="P14" s="22"/>
      <c r="Q14" s="6">
        <v>5</v>
      </c>
      <c r="R14" s="6">
        <v>943</v>
      </c>
      <c r="S14" s="7">
        <v>188.6</v>
      </c>
      <c r="T14" s="36">
        <v>5</v>
      </c>
      <c r="U14" s="8">
        <v>13</v>
      </c>
      <c r="V14" s="9">
        <v>201.6</v>
      </c>
    </row>
    <row r="15" spans="1:24" x14ac:dyDescent="0.3">
      <c r="A15" s="1" t="s">
        <v>11</v>
      </c>
      <c r="B15" s="2" t="s">
        <v>34</v>
      </c>
      <c r="C15" s="3">
        <v>45885</v>
      </c>
      <c r="D15" s="4" t="s">
        <v>35</v>
      </c>
      <c r="E15" s="23">
        <v>192</v>
      </c>
      <c r="F15" s="22">
        <v>2</v>
      </c>
      <c r="G15" s="23">
        <v>186</v>
      </c>
      <c r="H15" s="22">
        <v>2</v>
      </c>
      <c r="I15" s="5">
        <v>192</v>
      </c>
      <c r="J15" s="22">
        <v>2</v>
      </c>
      <c r="K15" s="37">
        <v>193</v>
      </c>
      <c r="L15" s="22">
        <v>4</v>
      </c>
      <c r="M15" s="37">
        <v>196</v>
      </c>
      <c r="N15" s="22">
        <v>4</v>
      </c>
      <c r="O15" s="5">
        <v>193</v>
      </c>
      <c r="P15" s="22">
        <v>0</v>
      </c>
      <c r="Q15" s="6">
        <v>6</v>
      </c>
      <c r="R15" s="6">
        <v>1152</v>
      </c>
      <c r="S15" s="7">
        <v>192</v>
      </c>
      <c r="T15" s="36">
        <v>14</v>
      </c>
      <c r="U15" s="8">
        <v>30</v>
      </c>
      <c r="V15" s="9">
        <v>222</v>
      </c>
    </row>
    <row r="16" spans="1:24" x14ac:dyDescent="0.3">
      <c r="A16" s="1" t="s">
        <v>11</v>
      </c>
      <c r="B16" s="2" t="s">
        <v>34</v>
      </c>
      <c r="C16" s="3">
        <v>45941</v>
      </c>
      <c r="D16" s="4" t="s">
        <v>35</v>
      </c>
      <c r="E16" s="5">
        <v>187</v>
      </c>
      <c r="F16" s="22">
        <v>2</v>
      </c>
      <c r="G16" s="23">
        <v>187</v>
      </c>
      <c r="H16" s="22">
        <v>2</v>
      </c>
      <c r="I16" s="5">
        <v>186</v>
      </c>
      <c r="J16" s="22">
        <v>2</v>
      </c>
      <c r="K16" s="5">
        <v>194</v>
      </c>
      <c r="L16" s="22">
        <v>1</v>
      </c>
      <c r="M16" s="5">
        <v>182</v>
      </c>
      <c r="N16" s="22">
        <v>2</v>
      </c>
      <c r="O16" s="5"/>
      <c r="P16" s="22"/>
      <c r="Q16" s="6">
        <v>5</v>
      </c>
      <c r="R16" s="6">
        <v>936</v>
      </c>
      <c r="S16" s="7">
        <v>187.2</v>
      </c>
      <c r="T16" s="36">
        <v>9</v>
      </c>
      <c r="U16" s="8">
        <v>4</v>
      </c>
      <c r="V16" s="9">
        <v>191.2</v>
      </c>
    </row>
    <row r="18" spans="1:22" x14ac:dyDescent="0.3">
      <c r="Q18" s="32">
        <f>SUM(Q2:Q17)</f>
        <v>72</v>
      </c>
      <c r="R18" s="32">
        <f>SUM(R2:R17)</f>
        <v>13584.005000000001</v>
      </c>
      <c r="S18" s="33">
        <f>SUM(R18/Q18)</f>
        <v>188.66673611111113</v>
      </c>
      <c r="T18" s="32">
        <f>SUM(T2:T17)</f>
        <v>92</v>
      </c>
      <c r="U18" s="32">
        <f>SUM(U2:U17)</f>
        <v>161</v>
      </c>
      <c r="V18" s="34">
        <f>SUM(S18+U18)</f>
        <v>349.66673611111116</v>
      </c>
    </row>
    <row r="21" spans="1:22" x14ac:dyDescent="0.3">
      <c r="A21" s="24" t="s">
        <v>1</v>
      </c>
      <c r="B21" s="25" t="s">
        <v>2</v>
      </c>
      <c r="C21" s="26" t="s">
        <v>3</v>
      </c>
      <c r="D21" s="27" t="s">
        <v>4</v>
      </c>
      <c r="E21" s="28" t="s">
        <v>19</v>
      </c>
      <c r="F21" s="28" t="s">
        <v>20</v>
      </c>
      <c r="G21" s="28" t="s">
        <v>21</v>
      </c>
      <c r="H21" s="28" t="s">
        <v>20</v>
      </c>
      <c r="I21" s="28" t="s">
        <v>22</v>
      </c>
      <c r="J21" s="28" t="s">
        <v>20</v>
      </c>
      <c r="K21" s="28" t="s">
        <v>23</v>
      </c>
      <c r="L21" s="28" t="s">
        <v>20</v>
      </c>
      <c r="M21" s="28" t="s">
        <v>24</v>
      </c>
      <c r="N21" s="28" t="s">
        <v>20</v>
      </c>
      <c r="O21" s="28" t="s">
        <v>25</v>
      </c>
      <c r="P21" s="28" t="s">
        <v>20</v>
      </c>
      <c r="Q21" s="29" t="s">
        <v>26</v>
      </c>
      <c r="R21" s="30" t="s">
        <v>27</v>
      </c>
      <c r="S21" s="31" t="s">
        <v>5</v>
      </c>
      <c r="T21" s="31" t="s">
        <v>28</v>
      </c>
      <c r="U21" s="30" t="s">
        <v>6</v>
      </c>
      <c r="V21" s="31" t="s">
        <v>29</v>
      </c>
    </row>
    <row r="22" spans="1:22" x14ac:dyDescent="0.3">
      <c r="A22" s="1" t="s">
        <v>45</v>
      </c>
      <c r="B22" s="2" t="s">
        <v>34</v>
      </c>
      <c r="C22" s="3">
        <v>45829</v>
      </c>
      <c r="D22" s="4" t="s">
        <v>35</v>
      </c>
      <c r="E22" s="23">
        <v>181</v>
      </c>
      <c r="F22" s="22">
        <v>0</v>
      </c>
      <c r="G22" s="23">
        <v>188</v>
      </c>
      <c r="H22" s="22">
        <v>0</v>
      </c>
      <c r="I22" s="5">
        <v>181</v>
      </c>
      <c r="J22" s="22">
        <v>3</v>
      </c>
      <c r="K22" s="37">
        <v>187</v>
      </c>
      <c r="L22" s="22">
        <v>0</v>
      </c>
      <c r="M22" s="37">
        <v>186</v>
      </c>
      <c r="N22" s="22">
        <v>1</v>
      </c>
      <c r="O22" s="5"/>
      <c r="P22" s="22"/>
      <c r="Q22" s="6">
        <v>5</v>
      </c>
      <c r="R22" s="6">
        <v>923</v>
      </c>
      <c r="S22" s="7">
        <v>184.6</v>
      </c>
      <c r="T22" s="36">
        <v>4</v>
      </c>
      <c r="U22" s="8">
        <v>5</v>
      </c>
      <c r="V22" s="9">
        <v>189.6</v>
      </c>
    </row>
    <row r="23" spans="1:22" x14ac:dyDescent="0.3">
      <c r="A23" s="1" t="s">
        <v>45</v>
      </c>
      <c r="B23" s="2" t="s">
        <v>34</v>
      </c>
      <c r="C23" s="3">
        <v>45830</v>
      </c>
      <c r="D23" s="4" t="s">
        <v>35</v>
      </c>
      <c r="E23" s="23">
        <v>182</v>
      </c>
      <c r="F23" s="22">
        <v>0</v>
      </c>
      <c r="G23" s="23">
        <v>189</v>
      </c>
      <c r="H23" s="22">
        <v>2</v>
      </c>
      <c r="I23" s="5">
        <v>188</v>
      </c>
      <c r="J23" s="22">
        <v>1</v>
      </c>
      <c r="K23" s="37">
        <v>185</v>
      </c>
      <c r="L23" s="22">
        <v>1</v>
      </c>
      <c r="M23" s="37">
        <v>191</v>
      </c>
      <c r="N23" s="22">
        <v>1</v>
      </c>
      <c r="O23" s="5"/>
      <c r="P23" s="22"/>
      <c r="Q23" s="6">
        <v>5</v>
      </c>
      <c r="R23" s="6">
        <v>935</v>
      </c>
      <c r="S23" s="7">
        <v>187</v>
      </c>
      <c r="T23" s="36">
        <v>5</v>
      </c>
      <c r="U23" s="8">
        <v>5</v>
      </c>
      <c r="V23" s="9">
        <v>192</v>
      </c>
    </row>
    <row r="24" spans="1:22" x14ac:dyDescent="0.3">
      <c r="A24" s="1" t="s">
        <v>45</v>
      </c>
      <c r="B24" s="2" t="s">
        <v>34</v>
      </c>
      <c r="C24" s="3">
        <v>45858</v>
      </c>
      <c r="D24" s="4" t="s">
        <v>35</v>
      </c>
      <c r="E24" s="23">
        <v>181</v>
      </c>
      <c r="F24" s="22">
        <v>0</v>
      </c>
      <c r="G24" s="23">
        <v>184</v>
      </c>
      <c r="H24" s="22">
        <v>2</v>
      </c>
      <c r="I24" s="5">
        <v>181</v>
      </c>
      <c r="J24" s="22">
        <v>3</v>
      </c>
      <c r="K24" s="37">
        <v>184</v>
      </c>
      <c r="L24" s="22">
        <v>0</v>
      </c>
      <c r="M24" s="37">
        <v>188</v>
      </c>
      <c r="N24" s="22">
        <v>0</v>
      </c>
      <c r="O24" s="5"/>
      <c r="P24" s="22"/>
      <c r="Q24" s="6">
        <v>5</v>
      </c>
      <c r="R24" s="6">
        <v>918</v>
      </c>
      <c r="S24" s="7">
        <v>183.6</v>
      </c>
      <c r="T24" s="36">
        <v>5</v>
      </c>
      <c r="U24" s="8">
        <v>6</v>
      </c>
      <c r="V24" s="9">
        <v>189.6</v>
      </c>
    </row>
    <row r="25" spans="1:22" x14ac:dyDescent="0.3">
      <c r="A25" s="1" t="s">
        <v>45</v>
      </c>
      <c r="B25" s="2" t="s">
        <v>34</v>
      </c>
      <c r="C25" s="3">
        <v>45886</v>
      </c>
      <c r="D25" s="4" t="s">
        <v>35</v>
      </c>
      <c r="E25" s="5">
        <v>185</v>
      </c>
      <c r="F25" s="22">
        <v>0</v>
      </c>
      <c r="G25" s="23">
        <v>186</v>
      </c>
      <c r="H25" s="22">
        <v>1</v>
      </c>
      <c r="I25" s="5">
        <v>180</v>
      </c>
      <c r="J25" s="22">
        <v>1</v>
      </c>
      <c r="K25" s="5">
        <v>184</v>
      </c>
      <c r="L25" s="22">
        <v>1</v>
      </c>
      <c r="M25" s="5">
        <v>185</v>
      </c>
      <c r="N25" s="22">
        <v>0</v>
      </c>
      <c r="O25" s="5"/>
      <c r="P25" s="22"/>
      <c r="Q25" s="6">
        <v>5</v>
      </c>
      <c r="R25" s="6">
        <v>920</v>
      </c>
      <c r="S25" s="7">
        <v>184</v>
      </c>
      <c r="T25" s="36">
        <v>3</v>
      </c>
      <c r="U25" s="8">
        <v>4</v>
      </c>
      <c r="V25" s="9">
        <v>188</v>
      </c>
    </row>
    <row r="26" spans="1:22" x14ac:dyDescent="0.3">
      <c r="A26" s="1" t="s">
        <v>45</v>
      </c>
      <c r="B26" s="2" t="s">
        <v>34</v>
      </c>
      <c r="C26" s="3">
        <v>45942</v>
      </c>
      <c r="D26" s="4" t="s">
        <v>35</v>
      </c>
      <c r="E26" s="23">
        <v>173</v>
      </c>
      <c r="F26" s="22">
        <v>0</v>
      </c>
      <c r="G26" s="23">
        <v>187</v>
      </c>
      <c r="H26" s="22">
        <v>3</v>
      </c>
      <c r="I26" s="5">
        <v>184</v>
      </c>
      <c r="J26" s="22">
        <v>2</v>
      </c>
      <c r="K26" s="37">
        <v>182</v>
      </c>
      <c r="L26" s="22">
        <v>0</v>
      </c>
      <c r="M26" s="37">
        <v>177</v>
      </c>
      <c r="N26" s="22">
        <v>0</v>
      </c>
      <c r="O26" s="5"/>
      <c r="P26" s="22"/>
      <c r="Q26" s="6">
        <v>5</v>
      </c>
      <c r="R26" s="6">
        <v>903</v>
      </c>
      <c r="S26" s="7">
        <v>180.6</v>
      </c>
      <c r="T26" s="36">
        <v>5</v>
      </c>
      <c r="U26" s="8">
        <v>4</v>
      </c>
      <c r="V26" s="9">
        <v>184.6</v>
      </c>
    </row>
    <row r="27" spans="1:22" x14ac:dyDescent="0.3">
      <c r="A27" s="51" t="s">
        <v>45</v>
      </c>
      <c r="B27" s="2" t="s">
        <v>34</v>
      </c>
      <c r="C27" s="3">
        <v>45976</v>
      </c>
      <c r="D27" s="52" t="s">
        <v>35</v>
      </c>
      <c r="E27" s="23">
        <v>176</v>
      </c>
      <c r="F27" s="22">
        <v>0</v>
      </c>
      <c r="G27" s="23">
        <v>178</v>
      </c>
      <c r="H27" s="22">
        <v>1</v>
      </c>
      <c r="I27" s="5">
        <v>177</v>
      </c>
      <c r="J27" s="22">
        <v>2</v>
      </c>
      <c r="K27" s="37">
        <v>181</v>
      </c>
      <c r="L27" s="22">
        <v>3</v>
      </c>
      <c r="M27" s="37">
        <v>175</v>
      </c>
      <c r="N27" s="22">
        <v>1</v>
      </c>
      <c r="O27" s="5"/>
      <c r="P27" s="22"/>
      <c r="Q27" s="8">
        <v>5</v>
      </c>
      <c r="R27" s="8">
        <v>887</v>
      </c>
      <c r="S27" s="7">
        <v>177.4</v>
      </c>
      <c r="T27" s="36">
        <v>7</v>
      </c>
      <c r="U27" s="8">
        <v>5</v>
      </c>
      <c r="V27" s="7">
        <v>182.4</v>
      </c>
    </row>
    <row r="29" spans="1:22" x14ac:dyDescent="0.3">
      <c r="Q29" s="32">
        <f>SUM(Q22:Q28)</f>
        <v>30</v>
      </c>
      <c r="R29" s="32">
        <f>SUM(R22:R28)</f>
        <v>5486</v>
      </c>
      <c r="S29" s="33">
        <f>SUM(R29/Q29)</f>
        <v>182.86666666666667</v>
      </c>
      <c r="T29" s="32">
        <f>SUM(T22:T28)</f>
        <v>29</v>
      </c>
      <c r="U29" s="32">
        <f>SUM(U22:U28)</f>
        <v>29</v>
      </c>
      <c r="V29" s="34">
        <f>SUM(S29+U29)</f>
        <v>211.86666666666667</v>
      </c>
    </row>
    <row r="32" spans="1:22" x14ac:dyDescent="0.3">
      <c r="A32" s="24" t="s">
        <v>1</v>
      </c>
      <c r="B32" s="25" t="s">
        <v>2</v>
      </c>
      <c r="C32" s="26" t="s">
        <v>3</v>
      </c>
      <c r="D32" s="27" t="s">
        <v>4</v>
      </c>
      <c r="E32" s="28" t="s">
        <v>19</v>
      </c>
      <c r="F32" s="28" t="s">
        <v>20</v>
      </c>
      <c r="G32" s="28" t="s">
        <v>21</v>
      </c>
      <c r="H32" s="28" t="s">
        <v>20</v>
      </c>
      <c r="I32" s="28" t="s">
        <v>22</v>
      </c>
      <c r="J32" s="28" t="s">
        <v>20</v>
      </c>
      <c r="K32" s="28" t="s">
        <v>23</v>
      </c>
      <c r="L32" s="28" t="s">
        <v>20</v>
      </c>
      <c r="M32" s="28" t="s">
        <v>24</v>
      </c>
      <c r="N32" s="28" t="s">
        <v>20</v>
      </c>
      <c r="O32" s="28" t="s">
        <v>25</v>
      </c>
      <c r="P32" s="28" t="s">
        <v>20</v>
      </c>
      <c r="Q32" s="29" t="s">
        <v>26</v>
      </c>
      <c r="R32" s="30" t="s">
        <v>27</v>
      </c>
      <c r="S32" s="31" t="s">
        <v>5</v>
      </c>
      <c r="T32" s="31" t="s">
        <v>28</v>
      </c>
      <c r="U32" s="30" t="s">
        <v>6</v>
      </c>
      <c r="V32" s="31" t="s">
        <v>29</v>
      </c>
    </row>
    <row r="33" spans="1:22" x14ac:dyDescent="0.3">
      <c r="A33" s="1" t="s">
        <v>38</v>
      </c>
      <c r="B33" s="2" t="s">
        <v>34</v>
      </c>
      <c r="C33" s="3">
        <v>45942</v>
      </c>
      <c r="D33" s="4" t="s">
        <v>35</v>
      </c>
      <c r="E33" s="5">
        <v>191</v>
      </c>
      <c r="F33" s="22">
        <v>0</v>
      </c>
      <c r="G33" s="5">
        <v>195</v>
      </c>
      <c r="H33" s="22">
        <v>3</v>
      </c>
      <c r="I33" s="5">
        <v>192</v>
      </c>
      <c r="J33" s="22">
        <v>2</v>
      </c>
      <c r="K33" s="5">
        <v>194</v>
      </c>
      <c r="L33" s="22">
        <v>2</v>
      </c>
      <c r="M33" s="5">
        <v>193</v>
      </c>
      <c r="N33" s="22">
        <v>3</v>
      </c>
      <c r="O33" s="5"/>
      <c r="P33" s="22"/>
      <c r="Q33" s="6">
        <v>5</v>
      </c>
      <c r="R33" s="6">
        <v>965</v>
      </c>
      <c r="S33" s="7">
        <v>193</v>
      </c>
      <c r="T33" s="36">
        <v>10</v>
      </c>
      <c r="U33" s="8">
        <v>3</v>
      </c>
      <c r="V33" s="9">
        <v>196</v>
      </c>
    </row>
    <row r="35" spans="1:22" x14ac:dyDescent="0.3">
      <c r="Q35" s="32">
        <f>SUM(Q33:Q34)</f>
        <v>5</v>
      </c>
      <c r="R35" s="32">
        <f>SUM(R33:R34)</f>
        <v>965</v>
      </c>
      <c r="S35" s="33">
        <f>SUM(R35/Q35)</f>
        <v>193</v>
      </c>
      <c r="T35" s="32">
        <f>SUM(T33:T34)</f>
        <v>10</v>
      </c>
      <c r="U35" s="32">
        <f>SUM(U33:U34)</f>
        <v>3</v>
      </c>
      <c r="V35" s="34">
        <f>SUM(S35+U35)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21 B32" name="Range1_2_1_1"/>
    <protectedRange sqref="B2:C15 B22:C25" name="Range1_2"/>
    <protectedRange sqref="D2:D15 D22:D25" name="Range1_1_1"/>
    <protectedRange sqref="T2:T15 T22:T25" name="Range1_3_5_1_1"/>
    <protectedRange algorithmName="SHA-512" hashValue="ON39YdpmFHfN9f47KpiRvqrKx0V9+erV1CNkpWzYhW/Qyc6aT8rEyCrvauWSYGZK2ia3o7vd3akF07acHAFpOA==" saltValue="yVW9XmDwTqEnmpSGai0KYg==" spinCount="100000" sqref="B16:C16" name="Range1_13"/>
    <protectedRange algorithmName="SHA-512" hashValue="ON39YdpmFHfN9f47KpiRvqrKx0V9+erV1CNkpWzYhW/Qyc6aT8rEyCrvauWSYGZK2ia3o7vd3akF07acHAFpOA==" saltValue="yVW9XmDwTqEnmpSGai0KYg==" spinCount="100000" sqref="D16" name="Range1_1_3"/>
    <protectedRange algorithmName="SHA-512" hashValue="ON39YdpmFHfN9f47KpiRvqrKx0V9+erV1CNkpWzYhW/Qyc6aT8rEyCrvauWSYGZK2ia3o7vd3akF07acHAFpOA==" saltValue="yVW9XmDwTqEnmpSGai0KYg==" spinCount="100000" sqref="E16 G16:O16" name="Range1_33_1"/>
    <protectedRange algorithmName="SHA-512" hashValue="ON39YdpmFHfN9f47KpiRvqrKx0V9+erV1CNkpWzYhW/Qyc6aT8rEyCrvauWSYGZK2ia3o7vd3akF07acHAFpOA==" saltValue="yVW9XmDwTqEnmpSGai0KYg==" spinCount="100000" sqref="T16" name="Range1_3_5_3"/>
    <protectedRange algorithmName="SHA-512" hashValue="ON39YdpmFHfN9f47KpiRvqrKx0V9+erV1CNkpWzYhW/Qyc6aT8rEyCrvauWSYGZK2ia3o7vd3akF07acHAFpOA==" saltValue="yVW9XmDwTqEnmpSGai0KYg==" spinCount="100000" sqref="B33:C33" name="Range1_3"/>
    <protectedRange algorithmName="SHA-512" hashValue="ON39YdpmFHfN9f47KpiRvqrKx0V9+erV1CNkpWzYhW/Qyc6aT8rEyCrvauWSYGZK2ia3o7vd3akF07acHAFpOA==" saltValue="yVW9XmDwTqEnmpSGai0KYg==" spinCount="100000" sqref="D33" name="Range1_1_6"/>
    <protectedRange algorithmName="SHA-512" hashValue="ON39YdpmFHfN9f47KpiRvqrKx0V9+erV1CNkpWzYhW/Qyc6aT8rEyCrvauWSYGZK2ia3o7vd3akF07acHAFpOA==" saltValue="yVW9XmDwTqEnmpSGai0KYg==" spinCount="100000" sqref="E33:P33 T33" name="Range1_3_5_5"/>
    <protectedRange algorithmName="SHA-512" hashValue="ON39YdpmFHfN9f47KpiRvqrKx0V9+erV1CNkpWzYhW/Qyc6aT8rEyCrvauWSYGZK2ia3o7vd3akF07acHAFpOA==" saltValue="yVW9XmDwTqEnmpSGai0KYg==" spinCount="100000" sqref="E26:P26 B26:C26" name="Range1_10"/>
    <protectedRange algorithmName="SHA-512" hashValue="ON39YdpmFHfN9f47KpiRvqrKx0V9+erV1CNkpWzYhW/Qyc6aT8rEyCrvauWSYGZK2ia3o7vd3akF07acHAFpOA==" saltValue="yVW9XmDwTqEnmpSGai0KYg==" spinCount="100000" sqref="D26" name="Range1_1_15"/>
    <protectedRange algorithmName="SHA-512" hashValue="ON39YdpmFHfN9f47KpiRvqrKx0V9+erV1CNkpWzYhW/Qyc6aT8rEyCrvauWSYGZK2ia3o7vd3akF07acHAFpOA==" saltValue="yVW9XmDwTqEnmpSGai0KYg==" spinCount="100000" sqref="T26" name="Range1_3_5_11"/>
    <protectedRange algorithmName="SHA-512" hashValue="ON39YdpmFHfN9f47KpiRvqrKx0V9+erV1CNkpWzYhW/Qyc6aT8rEyCrvauWSYGZK2ia3o7vd3akF07acHAFpOA==" saltValue="yVW9XmDwTqEnmpSGai0KYg==" spinCount="100000" sqref="E27:P27 B27:C27" name="Range1_10_1"/>
    <protectedRange algorithmName="SHA-512" hashValue="ON39YdpmFHfN9f47KpiRvqrKx0V9+erV1CNkpWzYhW/Qyc6aT8rEyCrvauWSYGZK2ia3o7vd3akF07acHAFpOA==" saltValue="yVW9XmDwTqEnmpSGai0KYg==" spinCount="100000" sqref="D27" name="Range1_1_14"/>
    <protectedRange algorithmName="SHA-512" hashValue="ON39YdpmFHfN9f47KpiRvqrKx0V9+erV1CNkpWzYhW/Qyc6aT8rEyCrvauWSYGZK2ia3o7vd3akF07acHAFpOA==" saltValue="yVW9XmDwTqEnmpSGai0KYg==" spinCount="100000" sqref="T27" name="Range1_3_5_10"/>
  </protectedRanges>
  <conditionalFormatting sqref="E16">
    <cfRule type="top10" dxfId="55" priority="28" rank="1"/>
  </conditionalFormatting>
  <conditionalFormatting sqref="G16">
    <cfRule type="top10" dxfId="54" priority="27" rank="1"/>
  </conditionalFormatting>
  <conditionalFormatting sqref="I16">
    <cfRule type="top10" dxfId="53" priority="26" rank="1"/>
  </conditionalFormatting>
  <conditionalFormatting sqref="K16">
    <cfRule type="top10" dxfId="52" priority="25" rank="1"/>
  </conditionalFormatting>
  <conditionalFormatting sqref="M16">
    <cfRule type="top10" dxfId="51" priority="24" rank="1"/>
  </conditionalFormatting>
  <conditionalFormatting sqref="O16">
    <cfRule type="top10" dxfId="50" priority="23" rank="1"/>
  </conditionalFormatting>
  <conditionalFormatting sqref="E16:P16">
    <cfRule type="cellIs" dxfId="49" priority="22" operator="greaterThanOrEqual">
      <formula>200</formula>
    </cfRule>
  </conditionalFormatting>
  <conditionalFormatting sqref="E33">
    <cfRule type="top10" dxfId="48" priority="21" rank="1"/>
  </conditionalFormatting>
  <conditionalFormatting sqref="G33">
    <cfRule type="top10" dxfId="47" priority="20" rank="1"/>
  </conditionalFormatting>
  <conditionalFormatting sqref="E33:P33">
    <cfRule type="cellIs" dxfId="46" priority="19" operator="greaterThanOrEqual">
      <formula>200</formula>
    </cfRule>
  </conditionalFormatting>
  <conditionalFormatting sqref="I33">
    <cfRule type="top10" dxfId="45" priority="18" rank="1"/>
  </conditionalFormatting>
  <conditionalFormatting sqref="K33">
    <cfRule type="top10" dxfId="44" priority="17" rank="1"/>
  </conditionalFormatting>
  <conditionalFormatting sqref="M33">
    <cfRule type="top10" dxfId="43" priority="16" rank="1"/>
  </conditionalFormatting>
  <conditionalFormatting sqref="O33">
    <cfRule type="top10" dxfId="42" priority="15" rank="1"/>
  </conditionalFormatting>
  <conditionalFormatting sqref="E26">
    <cfRule type="top10" dxfId="41" priority="14" rank="1"/>
  </conditionalFormatting>
  <conditionalFormatting sqref="G26">
    <cfRule type="top10" dxfId="40" priority="13" rank="1"/>
  </conditionalFormatting>
  <conditionalFormatting sqref="I26">
    <cfRule type="top10" dxfId="39" priority="12" rank="1"/>
  </conditionalFormatting>
  <conditionalFormatting sqref="K26">
    <cfRule type="top10" dxfId="38" priority="11" rank="1"/>
  </conditionalFormatting>
  <conditionalFormatting sqref="M26">
    <cfRule type="top10" dxfId="37" priority="10" rank="1"/>
  </conditionalFormatting>
  <conditionalFormatting sqref="O26">
    <cfRule type="top10" dxfId="36" priority="9" rank="1"/>
  </conditionalFormatting>
  <conditionalFormatting sqref="E26:P26">
    <cfRule type="cellIs" dxfId="35" priority="8" operator="greaterThanOrEqual">
      <formula>200</formula>
    </cfRule>
  </conditionalFormatting>
  <conditionalFormatting sqref="E27">
    <cfRule type="top10" dxfId="34" priority="7" rank="1"/>
  </conditionalFormatting>
  <conditionalFormatting sqref="G27">
    <cfRule type="top10" dxfId="33" priority="6" rank="1"/>
  </conditionalFormatting>
  <conditionalFormatting sqref="I27">
    <cfRule type="top10" dxfId="32" priority="5" rank="1"/>
  </conditionalFormatting>
  <conditionalFormatting sqref="K27">
    <cfRule type="top10" dxfId="31" priority="4" rank="1"/>
  </conditionalFormatting>
  <conditionalFormatting sqref="M27">
    <cfRule type="top10" dxfId="30" priority="3" rank="1"/>
  </conditionalFormatting>
  <conditionalFormatting sqref="O27">
    <cfRule type="top10" dxfId="29" priority="2" rank="1"/>
  </conditionalFormatting>
  <conditionalFormatting sqref="E27:P27">
    <cfRule type="cellIs" dxfId="28" priority="1" operator="greaterThanOrEqual">
      <formula>200</formula>
    </cfRule>
  </conditionalFormatting>
  <hyperlinks>
    <hyperlink ref="X1" location="'Georgia 2025'!A1" display="Return to Rankings" xr:uid="{C8EC5D52-0ACC-4D04-9E36-16C2D6F3616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33DBCC-0B93-49C7-BA62-FEE6EFE74285}">
          <x14:formula1>
            <xm:f>'[11-15-25-ABRA 2025 Elberton GA Club Match.xlsm]DATA'!#REF!</xm:f>
          </x14:formula1>
          <xm:sqref>B27</xm:sqref>
        </x14:dataValidation>
        <x14:dataValidation type="list" allowBlank="1" showInputMessage="1" showErrorMessage="1" xr:uid="{BB3F8C32-87B9-45EC-B844-9272BEBE58F7}">
          <x14:formula1>
            <xm:f>'[11-15-25-ABRA 2025 Elberton GA Club Match.xlsm]DATA'!#REF!</xm:f>
          </x14:formula1>
          <xm:sqref>D27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97E9-F319-4753-816C-80019FE63558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42</v>
      </c>
      <c r="C2" s="3">
        <v>45755</v>
      </c>
      <c r="D2" s="4" t="s">
        <v>35</v>
      </c>
      <c r="E2" s="5">
        <v>163</v>
      </c>
      <c r="F2" s="22">
        <v>1</v>
      </c>
      <c r="G2" s="23">
        <v>179</v>
      </c>
      <c r="H2" s="22">
        <v>0</v>
      </c>
      <c r="I2" s="5">
        <v>185</v>
      </c>
      <c r="J2" s="22">
        <v>2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703</v>
      </c>
      <c r="S2" s="7">
        <v>175.75</v>
      </c>
      <c r="T2" s="36">
        <v>4</v>
      </c>
      <c r="U2" s="8">
        <v>4</v>
      </c>
      <c r="V2" s="9">
        <v>179.75</v>
      </c>
    </row>
    <row r="3" spans="1:24" x14ac:dyDescent="0.3">
      <c r="A3" s="1" t="s">
        <v>11</v>
      </c>
      <c r="B3" s="2" t="s">
        <v>42</v>
      </c>
      <c r="C3" s="3">
        <v>45886</v>
      </c>
      <c r="D3" s="4" t="s">
        <v>35</v>
      </c>
      <c r="E3" s="23">
        <v>196</v>
      </c>
      <c r="F3" s="22">
        <v>0</v>
      </c>
      <c r="G3" s="23">
        <v>184</v>
      </c>
      <c r="H3" s="22">
        <v>2</v>
      </c>
      <c r="I3" s="5">
        <v>191</v>
      </c>
      <c r="J3" s="22">
        <v>0</v>
      </c>
      <c r="K3" s="37">
        <v>191</v>
      </c>
      <c r="L3" s="22">
        <v>2</v>
      </c>
      <c r="M3" s="37">
        <v>187</v>
      </c>
      <c r="N3" s="22">
        <v>0</v>
      </c>
      <c r="O3" s="5"/>
      <c r="P3" s="22"/>
      <c r="Q3" s="6">
        <v>5</v>
      </c>
      <c r="R3" s="6">
        <v>949</v>
      </c>
      <c r="S3" s="7">
        <v>189.8</v>
      </c>
      <c r="T3" s="36">
        <v>4</v>
      </c>
      <c r="U3" s="8">
        <v>10</v>
      </c>
      <c r="V3" s="9">
        <v>199.8</v>
      </c>
    </row>
    <row r="5" spans="1:24" x14ac:dyDescent="0.3">
      <c r="Q5" s="32">
        <f>SUM(Q2:Q4)</f>
        <v>9</v>
      </c>
      <c r="R5" s="32">
        <f>SUM(R2:R4)</f>
        <v>1652</v>
      </c>
      <c r="S5" s="33">
        <f>SUM(R5/Q5)</f>
        <v>183.55555555555554</v>
      </c>
      <c r="T5" s="32">
        <f>SUM(T2:T4)</f>
        <v>8</v>
      </c>
      <c r="U5" s="32">
        <f>SUM(U2:U4)</f>
        <v>14</v>
      </c>
      <c r="V5" s="34">
        <f>SUM(S5+U5)</f>
        <v>197.55555555555554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B3:C3" name="Range1_2"/>
    <protectedRange sqref="D2 D3" name="Range1_1_1"/>
    <protectedRange sqref="T2 T3" name="Range1_3_5_1_1"/>
  </protectedRanges>
  <hyperlinks>
    <hyperlink ref="X1" location="'Georgia 2025'!A1" display="Return to Rankings" xr:uid="{CF1E7318-C4AC-4979-977C-A5EED9EAA172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50ED-B487-4030-8887-F57FAF3AF367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54</v>
      </c>
      <c r="B2" s="2" t="s">
        <v>53</v>
      </c>
      <c r="C2" s="3">
        <v>45858</v>
      </c>
      <c r="D2" s="4" t="s">
        <v>35</v>
      </c>
      <c r="E2" s="5">
        <v>171</v>
      </c>
      <c r="F2" s="22">
        <v>1</v>
      </c>
      <c r="G2" s="5">
        <v>179</v>
      </c>
      <c r="H2" s="22">
        <v>0</v>
      </c>
      <c r="I2" s="5">
        <v>176</v>
      </c>
      <c r="J2" s="22">
        <v>1</v>
      </c>
      <c r="K2" s="5">
        <v>182</v>
      </c>
      <c r="L2" s="22">
        <v>0</v>
      </c>
      <c r="M2" s="5">
        <v>176</v>
      </c>
      <c r="N2" s="22">
        <v>0</v>
      </c>
      <c r="O2" s="5"/>
      <c r="P2" s="22"/>
      <c r="Q2" s="6">
        <v>5</v>
      </c>
      <c r="R2" s="6">
        <v>884</v>
      </c>
      <c r="S2" s="7">
        <v>176.8</v>
      </c>
      <c r="T2" s="36">
        <v>2</v>
      </c>
      <c r="U2" s="8">
        <v>5</v>
      </c>
      <c r="V2" s="9">
        <v>181.8</v>
      </c>
    </row>
    <row r="3" spans="1:24" x14ac:dyDescent="0.3">
      <c r="A3" s="1" t="s">
        <v>54</v>
      </c>
      <c r="B3" s="2" t="s">
        <v>53</v>
      </c>
      <c r="C3" s="3">
        <v>45885</v>
      </c>
      <c r="D3" s="4" t="s">
        <v>35</v>
      </c>
      <c r="E3" s="5">
        <v>182</v>
      </c>
      <c r="F3" s="22">
        <v>0</v>
      </c>
      <c r="G3" s="5">
        <v>182</v>
      </c>
      <c r="H3" s="22">
        <v>1</v>
      </c>
      <c r="I3" s="5">
        <v>176</v>
      </c>
      <c r="J3" s="22">
        <v>1</v>
      </c>
      <c r="K3" s="5">
        <v>179</v>
      </c>
      <c r="L3" s="22">
        <v>0</v>
      </c>
      <c r="M3" s="5">
        <v>183</v>
      </c>
      <c r="N3" s="22">
        <v>1</v>
      </c>
      <c r="O3" s="5">
        <v>183</v>
      </c>
      <c r="P3" s="22">
        <v>3</v>
      </c>
      <c r="Q3" s="6">
        <v>6</v>
      </c>
      <c r="R3" s="6">
        <v>1085</v>
      </c>
      <c r="S3" s="7">
        <v>180.83333333333334</v>
      </c>
      <c r="T3" s="36">
        <v>6</v>
      </c>
      <c r="U3" s="8">
        <v>10</v>
      </c>
      <c r="V3" s="9">
        <v>190.83333333333334</v>
      </c>
    </row>
    <row r="4" spans="1:24" x14ac:dyDescent="0.3">
      <c r="A4" s="1" t="s">
        <v>54</v>
      </c>
      <c r="B4" s="2" t="s">
        <v>53</v>
      </c>
      <c r="C4" s="3">
        <v>45886</v>
      </c>
      <c r="D4" s="4" t="s">
        <v>35</v>
      </c>
      <c r="E4" s="5">
        <v>182</v>
      </c>
      <c r="F4" s="22">
        <v>1</v>
      </c>
      <c r="G4" s="5">
        <v>174</v>
      </c>
      <c r="H4" s="22">
        <v>0</v>
      </c>
      <c r="I4" s="5">
        <v>184</v>
      </c>
      <c r="J4" s="22">
        <v>0</v>
      </c>
      <c r="K4" s="5">
        <v>185</v>
      </c>
      <c r="L4" s="22">
        <v>2</v>
      </c>
      <c r="M4" s="5">
        <v>179</v>
      </c>
      <c r="N4" s="22">
        <v>1</v>
      </c>
      <c r="O4" s="5"/>
      <c r="P4" s="22"/>
      <c r="Q4" s="6">
        <v>5</v>
      </c>
      <c r="R4" s="6">
        <v>904</v>
      </c>
      <c r="S4" s="7">
        <v>180.8</v>
      </c>
      <c r="T4" s="36">
        <v>4</v>
      </c>
      <c r="U4" s="8">
        <v>5</v>
      </c>
      <c r="V4" s="9">
        <v>185.8</v>
      </c>
    </row>
    <row r="5" spans="1:24" x14ac:dyDescent="0.3">
      <c r="A5" s="1" t="s">
        <v>54</v>
      </c>
      <c r="B5" s="2" t="s">
        <v>53</v>
      </c>
      <c r="C5" s="3">
        <v>45942</v>
      </c>
      <c r="D5" s="4" t="s">
        <v>35</v>
      </c>
      <c r="E5" s="5">
        <v>177</v>
      </c>
      <c r="F5" s="22">
        <v>0</v>
      </c>
      <c r="G5" s="5">
        <v>175</v>
      </c>
      <c r="H5" s="22">
        <v>0</v>
      </c>
      <c r="I5" s="5">
        <v>171</v>
      </c>
      <c r="J5" s="22">
        <v>1</v>
      </c>
      <c r="K5" s="5">
        <v>171</v>
      </c>
      <c r="L5" s="22">
        <v>0</v>
      </c>
      <c r="M5" s="5">
        <v>158</v>
      </c>
      <c r="N5" s="22">
        <v>0</v>
      </c>
      <c r="O5" s="5"/>
      <c r="P5" s="22"/>
      <c r="Q5" s="6">
        <v>5</v>
      </c>
      <c r="R5" s="6">
        <v>852</v>
      </c>
      <c r="S5" s="7">
        <v>170.4</v>
      </c>
      <c r="T5" s="36">
        <v>1</v>
      </c>
      <c r="U5" s="8">
        <v>5</v>
      </c>
      <c r="V5" s="9">
        <v>175.4</v>
      </c>
    </row>
    <row r="6" spans="1:24" x14ac:dyDescent="0.3">
      <c r="A6" s="51" t="s">
        <v>54</v>
      </c>
      <c r="B6" s="2" t="s">
        <v>53</v>
      </c>
      <c r="C6" s="3">
        <v>45976</v>
      </c>
      <c r="D6" s="52" t="s">
        <v>35</v>
      </c>
      <c r="E6" s="5">
        <v>178</v>
      </c>
      <c r="F6" s="22">
        <v>1</v>
      </c>
      <c r="G6" s="5">
        <v>175</v>
      </c>
      <c r="H6" s="22">
        <v>0</v>
      </c>
      <c r="I6" s="5">
        <v>176</v>
      </c>
      <c r="J6" s="22">
        <v>0</v>
      </c>
      <c r="K6" s="5">
        <v>166</v>
      </c>
      <c r="L6" s="22">
        <v>0</v>
      </c>
      <c r="M6" s="5">
        <v>174</v>
      </c>
      <c r="N6" s="22">
        <v>2</v>
      </c>
      <c r="O6" s="5"/>
      <c r="P6" s="22"/>
      <c r="Q6" s="8">
        <v>5</v>
      </c>
      <c r="R6" s="8">
        <v>869</v>
      </c>
      <c r="S6" s="7">
        <v>173.8</v>
      </c>
      <c r="T6" s="36">
        <v>3</v>
      </c>
      <c r="U6" s="8">
        <v>6</v>
      </c>
      <c r="V6" s="7">
        <v>179.8</v>
      </c>
    </row>
    <row r="8" spans="1:24" x14ac:dyDescent="0.3">
      <c r="Q8" s="32">
        <f>SUM(Q2:Q7)</f>
        <v>26</v>
      </c>
      <c r="R8" s="32">
        <f>SUM(R2:R7)</f>
        <v>4594</v>
      </c>
      <c r="S8" s="33">
        <f>SUM(R8/Q8)</f>
        <v>176.69230769230768</v>
      </c>
      <c r="T8" s="32">
        <f>SUM(T2:T7)</f>
        <v>16</v>
      </c>
      <c r="U8" s="32">
        <f>SUM(U2:U7)</f>
        <v>31</v>
      </c>
      <c r="V8" s="34">
        <f>SUM(S8+U8)</f>
        <v>207.69230769230768</v>
      </c>
    </row>
    <row r="11" spans="1:24" x14ac:dyDescent="0.3">
      <c r="A11" s="24" t="s">
        <v>1</v>
      </c>
      <c r="B11" s="25" t="s">
        <v>2</v>
      </c>
      <c r="C11" s="26" t="s">
        <v>3</v>
      </c>
      <c r="D11" s="27" t="s">
        <v>4</v>
      </c>
      <c r="E11" s="28" t="s">
        <v>19</v>
      </c>
      <c r="F11" s="28" t="s">
        <v>20</v>
      </c>
      <c r="G11" s="28" t="s">
        <v>21</v>
      </c>
      <c r="H11" s="28" t="s">
        <v>20</v>
      </c>
      <c r="I11" s="28" t="s">
        <v>22</v>
      </c>
      <c r="J11" s="28" t="s">
        <v>20</v>
      </c>
      <c r="K11" s="28" t="s">
        <v>23</v>
      </c>
      <c r="L11" s="28" t="s">
        <v>20</v>
      </c>
      <c r="M11" s="28" t="s">
        <v>24</v>
      </c>
      <c r="N11" s="28" t="s">
        <v>20</v>
      </c>
      <c r="O11" s="28" t="s">
        <v>25</v>
      </c>
      <c r="P11" s="28" t="s">
        <v>20</v>
      </c>
      <c r="Q11" s="29" t="s">
        <v>26</v>
      </c>
      <c r="R11" s="30" t="s">
        <v>27</v>
      </c>
      <c r="S11" s="31" t="s">
        <v>5</v>
      </c>
      <c r="T11" s="31" t="s">
        <v>28</v>
      </c>
      <c r="U11" s="30" t="s">
        <v>6</v>
      </c>
      <c r="V11" s="31" t="s">
        <v>29</v>
      </c>
    </row>
    <row r="12" spans="1:24" x14ac:dyDescent="0.3">
      <c r="A12" s="51" t="s">
        <v>11</v>
      </c>
      <c r="B12" s="2" t="s">
        <v>53</v>
      </c>
      <c r="C12" s="3">
        <v>45977</v>
      </c>
      <c r="D12" s="52" t="s">
        <v>35</v>
      </c>
      <c r="E12" s="23">
        <v>187</v>
      </c>
      <c r="F12" s="22">
        <v>0</v>
      </c>
      <c r="G12" s="23">
        <v>182</v>
      </c>
      <c r="H12" s="22">
        <v>1</v>
      </c>
      <c r="I12" s="5">
        <v>178</v>
      </c>
      <c r="J12" s="22">
        <v>0</v>
      </c>
      <c r="K12" s="37">
        <v>177</v>
      </c>
      <c r="L12" s="22">
        <v>0</v>
      </c>
      <c r="M12" s="37">
        <v>177</v>
      </c>
      <c r="N12" s="22">
        <v>0</v>
      </c>
      <c r="O12" s="5"/>
      <c r="P12" s="22"/>
      <c r="Q12" s="8">
        <v>5</v>
      </c>
      <c r="R12" s="8">
        <v>901</v>
      </c>
      <c r="S12" s="7">
        <v>180.2</v>
      </c>
      <c r="T12" s="36">
        <v>1</v>
      </c>
      <c r="U12" s="8">
        <v>2</v>
      </c>
      <c r="V12" s="7">
        <v>182.2</v>
      </c>
    </row>
    <row r="14" spans="1:24" x14ac:dyDescent="0.3">
      <c r="Q14" s="32">
        <f>SUM(Q12:Q13)</f>
        <v>5</v>
      </c>
      <c r="R14" s="32">
        <f>SUM(R12:R13)</f>
        <v>901</v>
      </c>
      <c r="S14" s="33">
        <f>SUM(R14/Q14)</f>
        <v>180.2</v>
      </c>
      <c r="T14" s="32">
        <f>SUM(T12:T13)</f>
        <v>1</v>
      </c>
      <c r="U14" s="32">
        <f>SUM(U12:U13)</f>
        <v>2</v>
      </c>
      <c r="V14" s="34">
        <f>SUM(S14+U14)</f>
        <v>182.2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_1_1"/>
    <protectedRange sqref="B2:C4" name="Range1_2"/>
    <protectedRange sqref="D2:D4" name="Range1_1_1"/>
    <protectedRange sqref="T2:T4" name="Range1_3_5_1_1"/>
    <protectedRange algorithmName="SHA-512" hashValue="ON39YdpmFHfN9f47KpiRvqrKx0V9+erV1CNkpWzYhW/Qyc6aT8rEyCrvauWSYGZK2ia3o7vd3akF07acHAFpOA==" saltValue="yVW9XmDwTqEnmpSGai0KYg==" spinCount="100000" sqref="H5:P5 E5:F5 B5:C5" name="Range1_15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T5" name="Range1_3_5_17"/>
    <protectedRange algorithmName="SHA-512" hashValue="ON39YdpmFHfN9f47KpiRvqrKx0V9+erV1CNkpWzYhW/Qyc6aT8rEyCrvauWSYGZK2ia3o7vd3akF07acHAFpOA==" saltValue="yVW9XmDwTqEnmpSGai0KYg==" spinCount="100000" sqref="H6:P6 E6:F6 B6:C6" name="Range1_1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11"/>
    <protectedRange algorithmName="SHA-512" hashValue="ON39YdpmFHfN9f47KpiRvqrKx0V9+erV1CNkpWzYhW/Qyc6aT8rEyCrvauWSYGZK2ia3o7vd3akF07acHAFpOA==" saltValue="yVW9XmDwTqEnmpSGai0KYg==" spinCount="100000" sqref="E12 B12:C12 H12:L12 N12" name="Range1_13"/>
    <protectedRange algorithmName="SHA-512" hashValue="ON39YdpmFHfN9f47KpiRvqrKx0V9+erV1CNkpWzYhW/Qyc6aT8rEyCrvauWSYGZK2ia3o7vd3akF07acHAFpOA==" saltValue="yVW9XmDwTqEnmpSGai0KYg==" spinCount="100000" sqref="D12" name="Range1_1_3"/>
    <protectedRange algorithmName="SHA-512" hashValue="ON39YdpmFHfN9f47KpiRvqrKx0V9+erV1CNkpWzYhW/Qyc6aT8rEyCrvauWSYGZK2ia3o7vd3akF07acHAFpOA==" saltValue="yVW9XmDwTqEnmpSGai0KYg==" spinCount="100000" sqref="G12 M12 O12" name="Range1_33_1"/>
    <protectedRange algorithmName="SHA-512" hashValue="ON39YdpmFHfN9f47KpiRvqrKx0V9+erV1CNkpWzYhW/Qyc6aT8rEyCrvauWSYGZK2ia3o7vd3akF07acHAFpOA==" saltValue="yVW9XmDwTqEnmpSGai0KYg==" spinCount="100000" sqref="T12" name="Range1_3_5_3"/>
  </protectedRanges>
  <conditionalFormatting sqref="E5">
    <cfRule type="top10" dxfId="27" priority="35" rank="1"/>
  </conditionalFormatting>
  <conditionalFormatting sqref="G5">
    <cfRule type="top10" dxfId="26" priority="34" rank="1"/>
  </conditionalFormatting>
  <conditionalFormatting sqref="I5">
    <cfRule type="top10" dxfId="25" priority="33" rank="1"/>
  </conditionalFormatting>
  <conditionalFormatting sqref="K5">
    <cfRule type="top10" dxfId="24" priority="32" rank="1"/>
  </conditionalFormatting>
  <conditionalFormatting sqref="M5">
    <cfRule type="top10" dxfId="23" priority="31" rank="1"/>
  </conditionalFormatting>
  <conditionalFormatting sqref="O5">
    <cfRule type="top10" dxfId="22" priority="30" rank="1"/>
  </conditionalFormatting>
  <conditionalFormatting sqref="E5:O5">
    <cfRule type="cellIs" dxfId="21" priority="29" operator="greaterThanOrEqual">
      <formula>193</formula>
    </cfRule>
  </conditionalFormatting>
  <conditionalFormatting sqref="E6">
    <cfRule type="top10" dxfId="20" priority="28" rank="1"/>
  </conditionalFormatting>
  <conditionalFormatting sqref="G6">
    <cfRule type="top10" dxfId="19" priority="27" rank="1"/>
  </conditionalFormatting>
  <conditionalFormatting sqref="I6">
    <cfRule type="top10" dxfId="18" priority="26" rank="1"/>
  </conditionalFormatting>
  <conditionalFormatting sqref="K6">
    <cfRule type="top10" dxfId="17" priority="25" rank="1"/>
  </conditionalFormatting>
  <conditionalFormatting sqref="M6">
    <cfRule type="top10" dxfId="16" priority="24" rank="1"/>
  </conditionalFormatting>
  <conditionalFormatting sqref="O6">
    <cfRule type="top10" dxfId="15" priority="23" rank="1"/>
  </conditionalFormatting>
  <conditionalFormatting sqref="E6:O6">
    <cfRule type="cellIs" dxfId="14" priority="22" operator="greaterThanOrEqual">
      <formula>193</formula>
    </cfRule>
  </conditionalFormatting>
  <conditionalFormatting sqref="E12">
    <cfRule type="top10" dxfId="13" priority="7" rank="1"/>
  </conditionalFormatting>
  <conditionalFormatting sqref="G12">
    <cfRule type="top10" dxfId="12" priority="6" rank="1"/>
  </conditionalFormatting>
  <conditionalFormatting sqref="I12">
    <cfRule type="top10" dxfId="11" priority="5" rank="1"/>
  </conditionalFormatting>
  <conditionalFormatting sqref="K12">
    <cfRule type="top10" dxfId="10" priority="4" rank="1"/>
  </conditionalFormatting>
  <conditionalFormatting sqref="M12">
    <cfRule type="top10" dxfId="9" priority="3" rank="1"/>
  </conditionalFormatting>
  <conditionalFormatting sqref="O12">
    <cfRule type="top10" dxfId="8" priority="2" rank="1"/>
  </conditionalFormatting>
  <conditionalFormatting sqref="E12:P12">
    <cfRule type="cellIs" dxfId="7" priority="1" operator="greaterThanOrEqual">
      <formula>200</formula>
    </cfRule>
  </conditionalFormatting>
  <hyperlinks>
    <hyperlink ref="X1" location="'Georgia 2025'!A1" display="Return to Rankings" xr:uid="{E26B6D4A-9CF6-4C66-BAAD-7D573F383DF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40743C9-FB45-41C0-A5F7-E6AC9729FC9C}">
          <x14:formula1>
            <xm:f>'[11-15-25-ABRA 2025 Elberton GA Club Match.xlsm]DATA'!#REF!</xm:f>
          </x14:formula1>
          <xm:sqref>B6</xm:sqref>
        </x14:dataValidation>
        <x14:dataValidation type="list" allowBlank="1" showInputMessage="1" showErrorMessage="1" xr:uid="{007FADC5-485B-4AA6-891A-22E541A62408}">
          <x14:formula1>
            <xm:f>'[11-15-25-ABRA 2025 Elberton GA Club Match.xlsm]DATA'!#REF!</xm:f>
          </x14:formula1>
          <xm:sqref>D6</xm:sqref>
        </x14:dataValidation>
        <x14:dataValidation type="list" allowBlank="1" showInputMessage="1" showErrorMessage="1" xr:uid="{507C8BAA-713E-4FEB-AF28-258CE9D4B6C1}">
          <x14:formula1>
            <xm:f>'[11-16-25-ABRA 2025 Elberton GA Club Match.xlsm]DATA'!#REF!</xm:f>
          </x14:formula1>
          <xm:sqref>B12</xm:sqref>
        </x14:dataValidation>
        <x14:dataValidation type="list" allowBlank="1" showInputMessage="1" showErrorMessage="1" xr:uid="{6A1E1C97-6B5C-4039-8902-00DEDF174642}">
          <x14:formula1>
            <xm:f>'[11-16-25-ABRA 2025 Elberton GA Club Match.xlsm]DATA'!#REF!</xm:f>
          </x14:formula1>
          <xm:sqref>D12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166-4907-4C9E-AE10-93D92421047B}">
  <dimension ref="A1:X17"/>
  <sheetViews>
    <sheetView workbookViewId="0">
      <selection activeCell="A15" sqref="A15: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38</v>
      </c>
      <c r="B2" s="2" t="s">
        <v>41</v>
      </c>
      <c r="C2" s="3">
        <v>45755</v>
      </c>
      <c r="D2" s="4" t="s">
        <v>35</v>
      </c>
      <c r="E2" s="5">
        <v>185</v>
      </c>
      <c r="F2" s="22">
        <v>3</v>
      </c>
      <c r="G2" s="5">
        <v>190</v>
      </c>
      <c r="H2" s="22">
        <v>1</v>
      </c>
      <c r="I2" s="5">
        <v>190</v>
      </c>
      <c r="J2" s="22">
        <v>2</v>
      </c>
      <c r="K2" s="5">
        <v>189</v>
      </c>
      <c r="L2" s="22">
        <v>1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36">
        <v>7</v>
      </c>
      <c r="U2" s="8">
        <v>3</v>
      </c>
      <c r="V2" s="9">
        <v>191.5</v>
      </c>
    </row>
    <row r="3" spans="1:24" x14ac:dyDescent="0.3">
      <c r="A3" s="1" t="s">
        <v>38</v>
      </c>
      <c r="B3" s="2" t="s">
        <v>41</v>
      </c>
      <c r="C3" s="3">
        <v>45804</v>
      </c>
      <c r="D3" s="4" t="s">
        <v>35</v>
      </c>
      <c r="E3" s="5">
        <v>197</v>
      </c>
      <c r="F3" s="22">
        <v>2</v>
      </c>
      <c r="G3" s="5">
        <v>193</v>
      </c>
      <c r="H3" s="22">
        <v>3</v>
      </c>
      <c r="I3" s="5">
        <v>194</v>
      </c>
      <c r="J3" s="22">
        <v>3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36">
        <v>11</v>
      </c>
      <c r="U3" s="8">
        <v>5</v>
      </c>
      <c r="V3" s="9">
        <v>200</v>
      </c>
    </row>
    <row r="4" spans="1:24" x14ac:dyDescent="0.3">
      <c r="A4" s="1" t="s">
        <v>38</v>
      </c>
      <c r="B4" s="2" t="s">
        <v>41</v>
      </c>
      <c r="C4" s="3">
        <v>45818</v>
      </c>
      <c r="D4" s="4" t="s">
        <v>35</v>
      </c>
      <c r="E4" s="5">
        <v>196</v>
      </c>
      <c r="F4" s="22">
        <v>3</v>
      </c>
      <c r="G4" s="5">
        <v>191</v>
      </c>
      <c r="H4" s="22">
        <v>1</v>
      </c>
      <c r="I4" s="5">
        <v>193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580</v>
      </c>
      <c r="S4" s="7">
        <v>193.33333333333334</v>
      </c>
      <c r="T4" s="36">
        <v>5</v>
      </c>
      <c r="U4" s="8">
        <v>5</v>
      </c>
      <c r="V4" s="9">
        <v>198.33333333333334</v>
      </c>
    </row>
    <row r="5" spans="1:24" x14ac:dyDescent="0.3">
      <c r="A5" s="1" t="s">
        <v>38</v>
      </c>
      <c r="B5" s="2" t="s">
        <v>41</v>
      </c>
      <c r="C5" s="3">
        <v>45830</v>
      </c>
      <c r="D5" s="4" t="s">
        <v>35</v>
      </c>
      <c r="E5" s="5">
        <v>194</v>
      </c>
      <c r="F5" s="22">
        <v>1</v>
      </c>
      <c r="G5" s="5">
        <v>193</v>
      </c>
      <c r="H5" s="22">
        <v>2</v>
      </c>
      <c r="I5" s="5">
        <v>195</v>
      </c>
      <c r="J5" s="22">
        <v>1</v>
      </c>
      <c r="K5" s="5">
        <v>198</v>
      </c>
      <c r="L5" s="22">
        <v>3</v>
      </c>
      <c r="M5" s="5">
        <v>193</v>
      </c>
      <c r="N5" s="22">
        <v>2</v>
      </c>
      <c r="O5" s="5"/>
      <c r="P5" s="22"/>
      <c r="Q5" s="6">
        <v>5</v>
      </c>
      <c r="R5" s="6">
        <v>973</v>
      </c>
      <c r="S5" s="7">
        <v>194.6</v>
      </c>
      <c r="T5" s="36">
        <v>9</v>
      </c>
      <c r="U5" s="8">
        <v>5</v>
      </c>
      <c r="V5" s="9">
        <v>199.6</v>
      </c>
    </row>
    <row r="6" spans="1:24" x14ac:dyDescent="0.3">
      <c r="A6" s="1" t="s">
        <v>38</v>
      </c>
      <c r="B6" s="2" t="s">
        <v>41</v>
      </c>
      <c r="C6" s="3">
        <v>45857</v>
      </c>
      <c r="D6" s="4" t="s">
        <v>35</v>
      </c>
      <c r="E6" s="5">
        <v>195</v>
      </c>
      <c r="F6" s="22">
        <v>7</v>
      </c>
      <c r="G6" s="5">
        <v>196</v>
      </c>
      <c r="H6" s="22">
        <v>4</v>
      </c>
      <c r="I6" s="5">
        <v>196</v>
      </c>
      <c r="J6" s="22">
        <v>1</v>
      </c>
      <c r="K6" s="5">
        <v>195</v>
      </c>
      <c r="L6" s="22">
        <v>1</v>
      </c>
      <c r="M6" s="5">
        <v>197</v>
      </c>
      <c r="N6" s="22">
        <v>2</v>
      </c>
      <c r="O6" s="5">
        <v>194</v>
      </c>
      <c r="P6" s="22">
        <v>0</v>
      </c>
      <c r="Q6" s="6">
        <v>6</v>
      </c>
      <c r="R6" s="6">
        <v>1173</v>
      </c>
      <c r="S6" s="7">
        <v>195.5</v>
      </c>
      <c r="T6" s="36">
        <v>15</v>
      </c>
      <c r="U6" s="8">
        <v>8</v>
      </c>
      <c r="V6" s="9">
        <v>203.5</v>
      </c>
    </row>
    <row r="7" spans="1:24" x14ac:dyDescent="0.3">
      <c r="A7" s="1" t="s">
        <v>38</v>
      </c>
      <c r="B7" s="2" t="s">
        <v>41</v>
      </c>
      <c r="C7" s="3">
        <v>45858</v>
      </c>
      <c r="D7" s="4" t="s">
        <v>35</v>
      </c>
      <c r="E7" s="5">
        <v>194</v>
      </c>
      <c r="F7" s="22">
        <v>1</v>
      </c>
      <c r="G7" s="5">
        <v>193</v>
      </c>
      <c r="H7" s="22">
        <v>0</v>
      </c>
      <c r="I7" s="5">
        <v>188</v>
      </c>
      <c r="J7" s="22">
        <v>1</v>
      </c>
      <c r="K7" s="5">
        <v>195</v>
      </c>
      <c r="L7" s="22">
        <v>1</v>
      </c>
      <c r="M7" s="5">
        <v>194</v>
      </c>
      <c r="N7" s="22">
        <v>1</v>
      </c>
      <c r="O7" s="5"/>
      <c r="P7" s="22"/>
      <c r="Q7" s="6">
        <v>5</v>
      </c>
      <c r="R7" s="6">
        <v>964</v>
      </c>
      <c r="S7" s="7">
        <v>192.8</v>
      </c>
      <c r="T7" s="36">
        <v>4</v>
      </c>
      <c r="U7" s="8">
        <v>3</v>
      </c>
      <c r="V7" s="9">
        <v>195.8</v>
      </c>
    </row>
    <row r="8" spans="1:24" x14ac:dyDescent="0.3">
      <c r="A8" s="1" t="s">
        <v>38</v>
      </c>
      <c r="B8" s="2" t="s">
        <v>41</v>
      </c>
      <c r="C8" s="3">
        <v>45885</v>
      </c>
      <c r="D8" s="4" t="s">
        <v>35</v>
      </c>
      <c r="E8" s="5">
        <v>197</v>
      </c>
      <c r="F8" s="22">
        <v>1</v>
      </c>
      <c r="G8" s="5">
        <v>198</v>
      </c>
      <c r="H8" s="22">
        <v>5</v>
      </c>
      <c r="I8" s="5">
        <v>195</v>
      </c>
      <c r="J8" s="22">
        <v>4</v>
      </c>
      <c r="K8" s="5">
        <v>194</v>
      </c>
      <c r="L8" s="22">
        <v>5</v>
      </c>
      <c r="M8" s="5">
        <v>196</v>
      </c>
      <c r="N8" s="22">
        <v>5</v>
      </c>
      <c r="O8" s="5">
        <v>190</v>
      </c>
      <c r="P8" s="22">
        <v>1</v>
      </c>
      <c r="Q8" s="6">
        <v>6</v>
      </c>
      <c r="R8" s="6">
        <v>1170</v>
      </c>
      <c r="S8" s="7">
        <v>195</v>
      </c>
      <c r="T8" s="36">
        <v>21</v>
      </c>
      <c r="U8" s="8">
        <v>10</v>
      </c>
      <c r="V8" s="9">
        <v>205</v>
      </c>
    </row>
    <row r="9" spans="1:24" x14ac:dyDescent="0.3">
      <c r="A9" s="1" t="s">
        <v>38</v>
      </c>
      <c r="B9" s="2" t="s">
        <v>41</v>
      </c>
      <c r="C9" s="3">
        <v>45886</v>
      </c>
      <c r="D9" s="4" t="s">
        <v>35</v>
      </c>
      <c r="E9" s="5">
        <v>198</v>
      </c>
      <c r="F9" s="22">
        <v>5</v>
      </c>
      <c r="G9" s="5">
        <v>198</v>
      </c>
      <c r="H9" s="22">
        <v>6</v>
      </c>
      <c r="I9" s="5">
        <v>192</v>
      </c>
      <c r="J9" s="22">
        <v>2</v>
      </c>
      <c r="K9" s="5">
        <v>198</v>
      </c>
      <c r="L9" s="22">
        <v>2</v>
      </c>
      <c r="M9" s="5">
        <v>194</v>
      </c>
      <c r="N9" s="22">
        <v>2</v>
      </c>
      <c r="O9" s="5"/>
      <c r="P9" s="22"/>
      <c r="Q9" s="6">
        <v>5</v>
      </c>
      <c r="R9" s="6">
        <v>980</v>
      </c>
      <c r="S9" s="7">
        <v>196</v>
      </c>
      <c r="T9" s="36">
        <v>17</v>
      </c>
      <c r="U9" s="8">
        <v>8</v>
      </c>
      <c r="V9" s="9">
        <v>204</v>
      </c>
    </row>
    <row r="11" spans="1:24" x14ac:dyDescent="0.3">
      <c r="Q11" s="32">
        <f>SUM(Q2:Q10)</f>
        <v>38</v>
      </c>
      <c r="R11" s="32">
        <f>SUM(R2:R10)</f>
        <v>7374</v>
      </c>
      <c r="S11" s="33">
        <f>SUM(R11/Q11)</f>
        <v>194.05263157894737</v>
      </c>
      <c r="T11" s="32">
        <f>SUM(T2:T10)</f>
        <v>89</v>
      </c>
      <c r="U11" s="32">
        <f>SUM(U2:U10)</f>
        <v>47</v>
      </c>
      <c r="V11" s="34">
        <f>SUM(S11+U11)</f>
        <v>241.05263157894737</v>
      </c>
    </row>
    <row r="14" spans="1:24" x14ac:dyDescent="0.3">
      <c r="A14" s="24" t="s">
        <v>1</v>
      </c>
      <c r="B14" s="25" t="s">
        <v>2</v>
      </c>
      <c r="C14" s="26" t="s">
        <v>3</v>
      </c>
      <c r="D14" s="27" t="s">
        <v>4</v>
      </c>
      <c r="E14" s="28" t="s">
        <v>19</v>
      </c>
      <c r="F14" s="28" t="s">
        <v>20</v>
      </c>
      <c r="G14" s="28" t="s">
        <v>21</v>
      </c>
      <c r="H14" s="28" t="s">
        <v>20</v>
      </c>
      <c r="I14" s="28" t="s">
        <v>22</v>
      </c>
      <c r="J14" s="28" t="s">
        <v>20</v>
      </c>
      <c r="K14" s="28" t="s">
        <v>23</v>
      </c>
      <c r="L14" s="28" t="s">
        <v>20</v>
      </c>
      <c r="M14" s="28" t="s">
        <v>24</v>
      </c>
      <c r="N14" s="28" t="s">
        <v>20</v>
      </c>
      <c r="O14" s="28" t="s">
        <v>25</v>
      </c>
      <c r="P14" s="28" t="s">
        <v>20</v>
      </c>
      <c r="Q14" s="29" t="s">
        <v>26</v>
      </c>
      <c r="R14" s="30" t="s">
        <v>27</v>
      </c>
      <c r="S14" s="31" t="s">
        <v>5</v>
      </c>
      <c r="T14" s="31" t="s">
        <v>28</v>
      </c>
      <c r="U14" s="30" t="s">
        <v>6</v>
      </c>
      <c r="V14" s="31" t="s">
        <v>29</v>
      </c>
    </row>
    <row r="15" spans="1:24" x14ac:dyDescent="0.3">
      <c r="A15" s="51" t="s">
        <v>11</v>
      </c>
      <c r="B15" s="2" t="s">
        <v>41</v>
      </c>
      <c r="C15" s="3">
        <v>45977</v>
      </c>
      <c r="D15" s="52" t="s">
        <v>35</v>
      </c>
      <c r="E15" s="5">
        <v>191</v>
      </c>
      <c r="F15" s="22">
        <v>1</v>
      </c>
      <c r="G15" s="23">
        <v>187</v>
      </c>
      <c r="H15" s="22">
        <v>1</v>
      </c>
      <c r="I15" s="5">
        <v>192</v>
      </c>
      <c r="J15" s="22">
        <v>4</v>
      </c>
      <c r="K15" s="5">
        <v>190</v>
      </c>
      <c r="L15" s="22">
        <v>1</v>
      </c>
      <c r="M15" s="5">
        <v>192</v>
      </c>
      <c r="N15" s="22">
        <v>2</v>
      </c>
      <c r="O15" s="5"/>
      <c r="P15" s="22"/>
      <c r="Q15" s="8">
        <v>5</v>
      </c>
      <c r="R15" s="8">
        <v>952</v>
      </c>
      <c r="S15" s="7">
        <v>190.4</v>
      </c>
      <c r="T15" s="36">
        <v>9</v>
      </c>
      <c r="U15" s="8">
        <v>9</v>
      </c>
      <c r="V15" s="7">
        <v>199.4</v>
      </c>
    </row>
    <row r="17" spans="17:22" x14ac:dyDescent="0.3">
      <c r="Q17" s="32">
        <f>SUM(Q15:Q16)</f>
        <v>5</v>
      </c>
      <c r="R17" s="32">
        <f>SUM(R15:R16)</f>
        <v>952</v>
      </c>
      <c r="S17" s="33">
        <f>SUM(R17/Q17)</f>
        <v>190.4</v>
      </c>
      <c r="T17" s="32">
        <f>SUM(T15:T16)</f>
        <v>9</v>
      </c>
      <c r="U17" s="32">
        <f>SUM(U15:U16)</f>
        <v>9</v>
      </c>
      <c r="V17" s="34">
        <f>SUM(S17+U17)</f>
        <v>199.4</v>
      </c>
    </row>
  </sheetData>
  <protectedRanges>
    <protectedRange algorithmName="SHA-512" hashValue="ON39YdpmFHfN9f47KpiRvqrKx0V9+erV1CNkpWzYhW/Qyc6aT8rEyCrvauWSYGZK2ia3o7vd3akF07acHAFpOA==" saltValue="yVW9XmDwTqEnmpSGai0KYg==" spinCount="100000" sqref="B1 B14" name="Range1_2_1_1"/>
    <protectedRange algorithmName="SHA-512" hashValue="ON39YdpmFHfN9f47KpiRvqrKx0V9+erV1CNkpWzYhW/Qyc6aT8rEyCrvauWSYGZK2ia3o7vd3akF07acHAFpOA==" saltValue="yVW9XmDwTqEnmpSGai0KYg==" spinCount="100000" sqref="B2:C9" name="Range1_5_1"/>
    <protectedRange algorithmName="SHA-512" hashValue="ON39YdpmFHfN9f47KpiRvqrKx0V9+erV1CNkpWzYhW/Qyc6aT8rEyCrvauWSYGZK2ia3o7vd3akF07acHAFpOA==" saltValue="yVW9XmDwTqEnmpSGai0KYg==" spinCount="100000" sqref="D2:D9" name="Range1_1_9_1"/>
    <protectedRange algorithmName="SHA-512" hashValue="ON39YdpmFHfN9f47KpiRvqrKx0V9+erV1CNkpWzYhW/Qyc6aT8rEyCrvauWSYGZK2ia3o7vd3akF07acHAFpOA==" saltValue="yVW9XmDwTqEnmpSGai0KYg==" spinCount="100000" sqref="T2:T9" name="Range1_3_5_13_1"/>
    <protectedRange algorithmName="SHA-512" hashValue="ON39YdpmFHfN9f47KpiRvqrKx0V9+erV1CNkpWzYhW/Qyc6aT8rEyCrvauWSYGZK2ia3o7vd3akF07acHAFpOA==" saltValue="yVW9XmDwTqEnmpSGai0KYg==" spinCount="100000" sqref="B15:C15" name="Range1_13"/>
    <protectedRange algorithmName="SHA-512" hashValue="ON39YdpmFHfN9f47KpiRvqrKx0V9+erV1CNkpWzYhW/Qyc6aT8rEyCrvauWSYGZK2ia3o7vd3akF07acHAFpOA==" saltValue="yVW9XmDwTqEnmpSGai0KYg==" spinCount="100000" sqref="D15" name="Range1_1_3"/>
    <protectedRange algorithmName="SHA-512" hashValue="ON39YdpmFHfN9f47KpiRvqrKx0V9+erV1CNkpWzYhW/Qyc6aT8rEyCrvauWSYGZK2ia3o7vd3akF07acHAFpOA==" saltValue="yVW9XmDwTqEnmpSGai0KYg==" spinCount="100000" sqref="T15" name="Range1_3_5_3"/>
  </protectedRanges>
  <conditionalFormatting sqref="E15">
    <cfRule type="top10" dxfId="6" priority="7" rank="1"/>
  </conditionalFormatting>
  <conditionalFormatting sqref="G15">
    <cfRule type="top10" dxfId="5" priority="6" rank="1"/>
  </conditionalFormatting>
  <conditionalFormatting sqref="I15">
    <cfRule type="top10" dxfId="4" priority="5" rank="1"/>
  </conditionalFormatting>
  <conditionalFormatting sqref="K15">
    <cfRule type="top10" dxfId="3" priority="4" rank="1"/>
  </conditionalFormatting>
  <conditionalFormatting sqref="M15">
    <cfRule type="top10" dxfId="2" priority="3" rank="1"/>
  </conditionalFormatting>
  <conditionalFormatting sqref="O15">
    <cfRule type="top10" dxfId="1" priority="2" rank="1"/>
  </conditionalFormatting>
  <conditionalFormatting sqref="E15:P15">
    <cfRule type="cellIs" dxfId="0" priority="1" operator="greaterThanOrEqual">
      <formula>200</formula>
    </cfRule>
  </conditionalFormatting>
  <hyperlinks>
    <hyperlink ref="X1" location="'Georgia 2025'!A1" display="Return to Rankings" xr:uid="{55FE8D5F-5EC7-4A05-BB05-41CAD53CA88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522A87-E44F-410D-95F4-BB13DC74327D}">
          <x14:formula1>
            <xm:f>'[11-16-25-ABRA 2025 Elberton GA Club Match.xlsm]DATA'!#REF!</xm:f>
          </x14:formula1>
          <xm:sqref>B15</xm:sqref>
        </x14:dataValidation>
        <x14:dataValidation type="list" allowBlank="1" showInputMessage="1" showErrorMessage="1" xr:uid="{296C4A0D-1D60-497A-9F09-9E4ADEC25779}">
          <x14:formula1>
            <xm:f>'[11-16-25-ABRA 2025 Elberton GA Club Match.xlsm]DATA'!#REF!</xm:f>
          </x14:formula1>
          <xm:sqref>D15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5716-0407-441E-A469-6E00A0131AE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38</v>
      </c>
      <c r="B2" s="2" t="s">
        <v>56</v>
      </c>
      <c r="C2" s="3">
        <v>45885</v>
      </c>
      <c r="D2" s="4" t="s">
        <v>35</v>
      </c>
      <c r="E2" s="5">
        <v>198.001</v>
      </c>
      <c r="F2" s="22">
        <v>5</v>
      </c>
      <c r="G2" s="5">
        <v>197</v>
      </c>
      <c r="H2" s="22">
        <v>1</v>
      </c>
      <c r="I2" s="5">
        <v>198</v>
      </c>
      <c r="J2" s="22">
        <v>10</v>
      </c>
      <c r="K2" s="5">
        <v>197</v>
      </c>
      <c r="L2" s="22">
        <v>3</v>
      </c>
      <c r="M2" s="5">
        <v>196</v>
      </c>
      <c r="N2" s="22">
        <v>3</v>
      </c>
      <c r="O2" s="5">
        <v>196</v>
      </c>
      <c r="P2" s="22">
        <v>2</v>
      </c>
      <c r="Q2" s="6">
        <v>6</v>
      </c>
      <c r="R2" s="6">
        <v>1182.001</v>
      </c>
      <c r="S2" s="7">
        <v>197.00016666666667</v>
      </c>
      <c r="T2" s="36">
        <v>24</v>
      </c>
      <c r="U2" s="8">
        <v>16</v>
      </c>
      <c r="V2" s="9">
        <v>213.00016666666667</v>
      </c>
    </row>
    <row r="4" spans="1:24" x14ac:dyDescent="0.3">
      <c r="Q4" s="32">
        <f>SUM(Q2:Q3)</f>
        <v>6</v>
      </c>
      <c r="R4" s="32">
        <f>SUM(R2:R3)</f>
        <v>1182.001</v>
      </c>
      <c r="S4" s="33">
        <f>SUM(R4/Q4)</f>
        <v>197.00016666666667</v>
      </c>
      <c r="T4" s="32">
        <f>SUM(T2:T3)</f>
        <v>24</v>
      </c>
      <c r="U4" s="32">
        <f>SUM(U2:U3)</f>
        <v>16</v>
      </c>
      <c r="V4" s="34">
        <f>SUM(S4+U4)</f>
        <v>213.00016666666667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</protectedRanges>
  <hyperlinks>
    <hyperlink ref="X1" location="'Georgia 2025'!A1" display="Return to Rankings" xr:uid="{B96919C9-76CA-4FEC-890C-939F302DC838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D6AE-B600-4918-8C4F-5D2BBD7C2859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44</v>
      </c>
      <c r="C2" s="3">
        <v>45795</v>
      </c>
      <c r="D2" s="4" t="s">
        <v>35</v>
      </c>
      <c r="E2" s="23">
        <v>185</v>
      </c>
      <c r="F2" s="22">
        <v>1</v>
      </c>
      <c r="G2" s="23">
        <v>181</v>
      </c>
      <c r="H2" s="22">
        <v>0</v>
      </c>
      <c r="I2" s="5">
        <v>181</v>
      </c>
      <c r="J2" s="22">
        <v>1</v>
      </c>
      <c r="K2" s="37">
        <v>181</v>
      </c>
      <c r="L2" s="22">
        <v>1</v>
      </c>
      <c r="M2" s="37">
        <v>178</v>
      </c>
      <c r="N2" s="22">
        <v>0</v>
      </c>
      <c r="O2" s="5"/>
      <c r="P2" s="22"/>
      <c r="Q2" s="6">
        <v>5</v>
      </c>
      <c r="R2" s="6">
        <v>906</v>
      </c>
      <c r="S2" s="7">
        <v>181.2</v>
      </c>
      <c r="T2" s="36">
        <v>3</v>
      </c>
      <c r="U2" s="8">
        <v>3</v>
      </c>
      <c r="V2" s="9">
        <v>184.2</v>
      </c>
    </row>
    <row r="4" spans="1:24" x14ac:dyDescent="0.3">
      <c r="Q4" s="32">
        <f>SUM(Q2:Q3)</f>
        <v>5</v>
      </c>
      <c r="R4" s="32">
        <f>SUM(R2:R3)</f>
        <v>906</v>
      </c>
      <c r="S4" s="33">
        <f>SUM(R4/Q4)</f>
        <v>181.2</v>
      </c>
      <c r="T4" s="32">
        <f>SUM(T2:T3)</f>
        <v>3</v>
      </c>
      <c r="U4" s="32">
        <f>SUM(U2:U3)</f>
        <v>3</v>
      </c>
      <c r="V4" s="34">
        <f>SUM(S4+U4)</f>
        <v>184.2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"/>
    <protectedRange sqref="D2" name="Range1_1_1"/>
    <protectedRange sqref="T2" name="Range1_3_5_1_1"/>
  </protectedRanges>
  <hyperlinks>
    <hyperlink ref="X1" location="'Georgia 2025'!A1" display="Return to Rankings" xr:uid="{5A01AA5C-F5B4-4B8A-9213-3EF69E429285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475C-6133-4DBD-A28A-4113E9C5D7D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49</v>
      </c>
      <c r="C2" s="3">
        <v>45858</v>
      </c>
      <c r="D2" s="4" t="s">
        <v>35</v>
      </c>
      <c r="E2" s="23">
        <v>186</v>
      </c>
      <c r="F2" s="22">
        <v>0</v>
      </c>
      <c r="G2" s="23">
        <v>181</v>
      </c>
      <c r="H2" s="22">
        <v>0</v>
      </c>
      <c r="I2" s="5">
        <v>181</v>
      </c>
      <c r="J2" s="22">
        <v>1</v>
      </c>
      <c r="K2" s="37">
        <v>181</v>
      </c>
      <c r="L2" s="22">
        <v>1</v>
      </c>
      <c r="M2" s="37">
        <v>182</v>
      </c>
      <c r="N2" s="22">
        <v>1</v>
      </c>
      <c r="O2" s="5"/>
      <c r="P2" s="22"/>
      <c r="Q2" s="6">
        <v>5</v>
      </c>
      <c r="R2" s="6">
        <v>911</v>
      </c>
      <c r="S2" s="7">
        <v>182.2</v>
      </c>
      <c r="T2" s="36">
        <v>3</v>
      </c>
      <c r="U2" s="8">
        <v>3</v>
      </c>
      <c r="V2" s="9">
        <v>185.2</v>
      </c>
    </row>
    <row r="4" spans="1:24" x14ac:dyDescent="0.3">
      <c r="Q4" s="32">
        <f>SUM(Q2:Q3)</f>
        <v>5</v>
      </c>
      <c r="R4" s="32">
        <f>SUM(R2:R3)</f>
        <v>911</v>
      </c>
      <c r="S4" s="33">
        <f>SUM(R4/Q4)</f>
        <v>182.2</v>
      </c>
      <c r="T4" s="32">
        <f>SUM(T2:T3)</f>
        <v>3</v>
      </c>
      <c r="U4" s="32">
        <f>SUM(U2:U3)</f>
        <v>3</v>
      </c>
      <c r="V4" s="34">
        <f>SUM(S4+U4)</f>
        <v>185.2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"/>
    <protectedRange sqref="D2" name="Range1_1_1"/>
    <protectedRange sqref="T2" name="Range1_3_5_1_1"/>
  </protectedRanges>
  <hyperlinks>
    <hyperlink ref="X1" location="'Georgia 2025'!A1" display="Return to Rankings" xr:uid="{7A3E2104-47A1-4428-BACF-E2C967D62788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E959-AB24-4507-A9D1-2CFAD9B5EEEB}">
  <dimension ref="A1:X11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38</v>
      </c>
      <c r="B2" s="2" t="s">
        <v>39</v>
      </c>
      <c r="C2" s="3">
        <v>45731</v>
      </c>
      <c r="D2" s="4" t="s">
        <v>35</v>
      </c>
      <c r="E2" s="5">
        <v>194</v>
      </c>
      <c r="F2" s="22">
        <v>1</v>
      </c>
      <c r="G2" s="5">
        <v>193</v>
      </c>
      <c r="H2" s="22">
        <v>2</v>
      </c>
      <c r="I2" s="5">
        <v>194</v>
      </c>
      <c r="J2" s="22">
        <v>5</v>
      </c>
      <c r="K2" s="5">
        <v>192</v>
      </c>
      <c r="L2" s="22">
        <v>2</v>
      </c>
      <c r="M2" s="5">
        <v>190</v>
      </c>
      <c r="N2" s="22">
        <v>2</v>
      </c>
      <c r="O2" s="5"/>
      <c r="P2" s="22"/>
      <c r="Q2" s="6">
        <v>5</v>
      </c>
      <c r="R2" s="6">
        <v>963</v>
      </c>
      <c r="S2" s="7">
        <v>192.6</v>
      </c>
      <c r="T2" s="36">
        <v>12</v>
      </c>
      <c r="U2" s="8">
        <v>4</v>
      </c>
      <c r="V2" s="9">
        <v>196.6</v>
      </c>
    </row>
    <row r="3" spans="1:24" x14ac:dyDescent="0.3">
      <c r="A3" s="51" t="s">
        <v>38</v>
      </c>
      <c r="B3" s="2" t="s">
        <v>39</v>
      </c>
      <c r="C3" s="3">
        <v>45976</v>
      </c>
      <c r="D3" s="52" t="s">
        <v>35</v>
      </c>
      <c r="E3" s="5">
        <v>188</v>
      </c>
      <c r="F3" s="22">
        <v>1</v>
      </c>
      <c r="G3" s="5">
        <v>190</v>
      </c>
      <c r="H3" s="22">
        <v>0</v>
      </c>
      <c r="I3" s="5">
        <v>187</v>
      </c>
      <c r="J3" s="22">
        <v>2</v>
      </c>
      <c r="K3" s="5">
        <v>179</v>
      </c>
      <c r="L3" s="22">
        <v>1</v>
      </c>
      <c r="M3" s="5">
        <v>188</v>
      </c>
      <c r="N3" s="22">
        <v>2</v>
      </c>
      <c r="O3" s="5"/>
      <c r="P3" s="22"/>
      <c r="Q3" s="8">
        <v>5</v>
      </c>
      <c r="R3" s="8">
        <v>932</v>
      </c>
      <c r="S3" s="7">
        <v>186.4</v>
      </c>
      <c r="T3" s="36">
        <v>6</v>
      </c>
      <c r="U3" s="8">
        <v>3</v>
      </c>
      <c r="V3" s="7">
        <v>189.4</v>
      </c>
    </row>
    <row r="5" spans="1:24" x14ac:dyDescent="0.3">
      <c r="Q5" s="32">
        <f>SUM(Q2:Q4)</f>
        <v>10</v>
      </c>
      <c r="R5" s="32">
        <f>SUM(R2:R4)</f>
        <v>1895</v>
      </c>
      <c r="S5" s="33">
        <f>SUM(R5/Q5)</f>
        <v>189.5</v>
      </c>
      <c r="T5" s="32">
        <f>SUM(T2:T4)</f>
        <v>18</v>
      </c>
      <c r="U5" s="32">
        <f>SUM(U2:U4)</f>
        <v>7</v>
      </c>
      <c r="V5" s="34">
        <f>SUM(S5+U5)</f>
        <v>196.5</v>
      </c>
    </row>
    <row r="8" spans="1:24" x14ac:dyDescent="0.3">
      <c r="A8" s="24" t="s">
        <v>1</v>
      </c>
      <c r="B8" s="25" t="s">
        <v>2</v>
      </c>
      <c r="C8" s="26" t="s">
        <v>3</v>
      </c>
      <c r="D8" s="27" t="s">
        <v>4</v>
      </c>
      <c r="E8" s="28" t="s">
        <v>19</v>
      </c>
      <c r="F8" s="28" t="s">
        <v>20</v>
      </c>
      <c r="G8" s="28" t="s">
        <v>21</v>
      </c>
      <c r="H8" s="28" t="s">
        <v>20</v>
      </c>
      <c r="I8" s="28" t="s">
        <v>22</v>
      </c>
      <c r="J8" s="28" t="s">
        <v>20</v>
      </c>
      <c r="K8" s="28" t="s">
        <v>23</v>
      </c>
      <c r="L8" s="28" t="s">
        <v>20</v>
      </c>
      <c r="M8" s="28" t="s">
        <v>24</v>
      </c>
      <c r="N8" s="28" t="s">
        <v>20</v>
      </c>
      <c r="O8" s="28" t="s">
        <v>25</v>
      </c>
      <c r="P8" s="28" t="s">
        <v>20</v>
      </c>
      <c r="Q8" s="29" t="s">
        <v>26</v>
      </c>
      <c r="R8" s="30" t="s">
        <v>27</v>
      </c>
      <c r="S8" s="31" t="s">
        <v>5</v>
      </c>
      <c r="T8" s="31" t="s">
        <v>28</v>
      </c>
      <c r="U8" s="30" t="s">
        <v>6</v>
      </c>
      <c r="V8" s="31" t="s">
        <v>29</v>
      </c>
    </row>
    <row r="9" spans="1:24" x14ac:dyDescent="0.3">
      <c r="A9" s="1" t="s">
        <v>51</v>
      </c>
      <c r="B9" s="2" t="s">
        <v>39</v>
      </c>
      <c r="C9" s="3">
        <v>45885</v>
      </c>
      <c r="D9" s="4" t="s">
        <v>35</v>
      </c>
      <c r="E9" s="5">
        <v>188</v>
      </c>
      <c r="F9" s="22">
        <v>1</v>
      </c>
      <c r="G9" s="5">
        <v>187</v>
      </c>
      <c r="H9" s="22">
        <v>0</v>
      </c>
      <c r="I9" s="5">
        <v>185</v>
      </c>
      <c r="J9" s="22">
        <v>1</v>
      </c>
      <c r="K9" s="5">
        <v>185</v>
      </c>
      <c r="L9" s="22">
        <v>0</v>
      </c>
      <c r="M9" s="5">
        <v>188</v>
      </c>
      <c r="N9" s="22">
        <v>4</v>
      </c>
      <c r="O9" s="5">
        <v>183</v>
      </c>
      <c r="P9" s="22">
        <v>1</v>
      </c>
      <c r="Q9" s="6">
        <v>6</v>
      </c>
      <c r="R9" s="6">
        <v>1116</v>
      </c>
      <c r="S9" s="7">
        <v>186</v>
      </c>
      <c r="T9" s="36">
        <v>7</v>
      </c>
      <c r="U9" s="8">
        <v>26</v>
      </c>
      <c r="V9" s="9">
        <v>212</v>
      </c>
    </row>
    <row r="11" spans="1:24" x14ac:dyDescent="0.3">
      <c r="Q11" s="32">
        <f>SUM(Q9:Q10)</f>
        <v>6</v>
      </c>
      <c r="R11" s="32">
        <f>SUM(R9:R10)</f>
        <v>1116</v>
      </c>
      <c r="S11" s="33">
        <f>SUM(R11/Q11)</f>
        <v>186</v>
      </c>
      <c r="T11" s="32">
        <f>SUM(T9:T10)</f>
        <v>7</v>
      </c>
      <c r="U11" s="32">
        <f>SUM(U9:U10)</f>
        <v>26</v>
      </c>
      <c r="V11" s="34">
        <f>SUM(S11+U11)</f>
        <v>212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B2:C2 B9:C9" name="Range1_5_1"/>
    <protectedRange algorithmName="SHA-512" hashValue="ON39YdpmFHfN9f47KpiRvqrKx0V9+erV1CNkpWzYhW/Qyc6aT8rEyCrvauWSYGZK2ia3o7vd3akF07acHAFpOA==" saltValue="yVW9XmDwTqEnmpSGai0KYg==" spinCount="100000" sqref="D2 D9" name="Range1_1_9_1"/>
    <protectedRange algorithmName="SHA-512" hashValue="ON39YdpmFHfN9f47KpiRvqrKx0V9+erV1CNkpWzYhW/Qyc6aT8rEyCrvauWSYGZK2ia3o7vd3akF07acHAFpOA==" saltValue="yVW9XmDwTqEnmpSGai0KYg==" spinCount="100000" sqref="T2 T9" name="Range1_3_5_13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"/>
  </protectedRanges>
  <conditionalFormatting sqref="E3">
    <cfRule type="top10" dxfId="153" priority="7" rank="1"/>
  </conditionalFormatting>
  <conditionalFormatting sqref="G3">
    <cfRule type="top10" dxfId="152" priority="6" rank="1"/>
  </conditionalFormatting>
  <conditionalFormatting sqref="E3:P3">
    <cfRule type="cellIs" dxfId="151" priority="5" operator="greaterThanOrEqual">
      <formula>200</formula>
    </cfRule>
  </conditionalFormatting>
  <conditionalFormatting sqref="I3">
    <cfRule type="top10" dxfId="150" priority="4" rank="1"/>
  </conditionalFormatting>
  <conditionalFormatting sqref="K3">
    <cfRule type="top10" dxfId="149" priority="3" rank="1"/>
  </conditionalFormatting>
  <conditionalFormatting sqref="M3">
    <cfRule type="top10" dxfId="148" priority="2" rank="1"/>
  </conditionalFormatting>
  <conditionalFormatting sqref="O3">
    <cfRule type="top10" dxfId="147" priority="1" rank="1"/>
  </conditionalFormatting>
  <hyperlinks>
    <hyperlink ref="X1" location="'Georgia 2025'!A1" display="Return to Rankings" xr:uid="{DC1EC321-6EE0-4E98-B68E-468E5B92B0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8A3F68-6FBD-49C7-A659-4EABE2F7CEF2}">
          <x14:formula1>
            <xm:f>'[11-15-25-ABRA 2025 Elberton GA Club Match.xlsm]DATA'!#REF!</xm:f>
          </x14:formula1>
          <xm:sqref>B3</xm:sqref>
        </x14:dataValidation>
        <x14:dataValidation type="list" allowBlank="1" showInputMessage="1" showErrorMessage="1" xr:uid="{7449BD2C-9EEC-4567-8701-9562F8BBB30B}">
          <x14:formula1>
            <xm:f>'[11-15-25-ABRA 2025 Elberton GA Club Match.xlsm]DATA'!#REF!</xm:f>
          </x14:formula1>
          <xm:sqref>D3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33</v>
      </c>
      <c r="C2" s="3">
        <v>45703</v>
      </c>
      <c r="D2" s="4" t="s">
        <v>35</v>
      </c>
      <c r="E2" s="23">
        <v>191</v>
      </c>
      <c r="F2" s="22">
        <v>1</v>
      </c>
      <c r="G2" s="23">
        <v>187</v>
      </c>
      <c r="H2" s="22">
        <v>0</v>
      </c>
      <c r="I2" s="5">
        <v>192</v>
      </c>
      <c r="J2" s="22">
        <v>1</v>
      </c>
      <c r="K2" s="37">
        <v>188</v>
      </c>
      <c r="L2" s="22">
        <v>3</v>
      </c>
      <c r="M2" s="37">
        <v>190</v>
      </c>
      <c r="N2" s="22">
        <v>1</v>
      </c>
      <c r="O2" s="5"/>
      <c r="P2" s="22"/>
      <c r="Q2" s="6">
        <v>5</v>
      </c>
      <c r="R2" s="6">
        <v>948</v>
      </c>
      <c r="S2" s="7">
        <v>189.6</v>
      </c>
      <c r="T2" s="36">
        <v>6</v>
      </c>
      <c r="U2" s="8">
        <v>15</v>
      </c>
      <c r="V2" s="9">
        <v>204.6</v>
      </c>
    </row>
    <row r="3" spans="1:24" x14ac:dyDescent="0.3">
      <c r="A3" s="1" t="s">
        <v>11</v>
      </c>
      <c r="B3" s="2" t="s">
        <v>33</v>
      </c>
      <c r="C3" s="3">
        <v>45731</v>
      </c>
      <c r="D3" s="4" t="s">
        <v>35</v>
      </c>
      <c r="E3" s="23">
        <v>186</v>
      </c>
      <c r="F3" s="22">
        <v>1</v>
      </c>
      <c r="G3" s="23">
        <v>191</v>
      </c>
      <c r="H3" s="22">
        <v>2</v>
      </c>
      <c r="I3" s="5">
        <v>190</v>
      </c>
      <c r="J3" s="22">
        <v>1</v>
      </c>
      <c r="K3" s="37">
        <v>187</v>
      </c>
      <c r="L3" s="22">
        <v>0</v>
      </c>
      <c r="M3" s="37">
        <v>187</v>
      </c>
      <c r="N3" s="22">
        <v>1</v>
      </c>
      <c r="O3" s="5"/>
      <c r="P3" s="22"/>
      <c r="Q3" s="6">
        <v>5</v>
      </c>
      <c r="R3" s="6">
        <v>941</v>
      </c>
      <c r="S3" s="7">
        <v>188.2</v>
      </c>
      <c r="T3" s="36">
        <v>5</v>
      </c>
      <c r="U3" s="8">
        <v>6</v>
      </c>
      <c r="V3" s="9">
        <v>194.2</v>
      </c>
    </row>
    <row r="4" spans="1:24" x14ac:dyDescent="0.3">
      <c r="A4" s="1" t="s">
        <v>11</v>
      </c>
      <c r="B4" s="2" t="s">
        <v>33</v>
      </c>
      <c r="C4" s="3">
        <v>45766</v>
      </c>
      <c r="D4" s="4" t="s">
        <v>35</v>
      </c>
      <c r="E4" s="5">
        <v>185</v>
      </c>
      <c r="F4" s="22">
        <v>0</v>
      </c>
      <c r="G4" s="23">
        <v>182</v>
      </c>
      <c r="H4" s="22">
        <v>1</v>
      </c>
      <c r="I4" s="5">
        <v>184</v>
      </c>
      <c r="J4" s="22">
        <v>1</v>
      </c>
      <c r="K4" s="5">
        <v>177</v>
      </c>
      <c r="L4" s="22">
        <v>0</v>
      </c>
      <c r="M4" s="5">
        <v>190</v>
      </c>
      <c r="N4" s="22">
        <v>1</v>
      </c>
      <c r="O4" s="5"/>
      <c r="P4" s="22"/>
      <c r="Q4" s="6">
        <v>5</v>
      </c>
      <c r="R4" s="6">
        <v>918</v>
      </c>
      <c r="S4" s="7">
        <v>183.6</v>
      </c>
      <c r="T4" s="36">
        <v>3</v>
      </c>
      <c r="U4" s="8">
        <v>6</v>
      </c>
      <c r="V4" s="9">
        <v>189.6</v>
      </c>
    </row>
    <row r="5" spans="1:24" x14ac:dyDescent="0.3">
      <c r="A5" s="1" t="s">
        <v>11</v>
      </c>
      <c r="B5" s="2" t="s">
        <v>33</v>
      </c>
      <c r="C5" s="3">
        <v>45794</v>
      </c>
      <c r="D5" s="4" t="s">
        <v>35</v>
      </c>
      <c r="E5" s="5">
        <v>176</v>
      </c>
      <c r="F5" s="22">
        <v>1</v>
      </c>
      <c r="G5" s="23">
        <v>186</v>
      </c>
      <c r="H5" s="22">
        <v>2</v>
      </c>
      <c r="I5" s="5">
        <v>196</v>
      </c>
      <c r="J5" s="22">
        <v>5</v>
      </c>
      <c r="K5" s="5">
        <v>188</v>
      </c>
      <c r="L5" s="22">
        <v>4</v>
      </c>
      <c r="M5" s="5">
        <v>185</v>
      </c>
      <c r="N5" s="22">
        <v>1</v>
      </c>
      <c r="O5" s="5"/>
      <c r="P5" s="22"/>
      <c r="Q5" s="6">
        <v>5</v>
      </c>
      <c r="R5" s="6">
        <v>931</v>
      </c>
      <c r="S5" s="7">
        <v>186.2</v>
      </c>
      <c r="T5" s="36">
        <v>13</v>
      </c>
      <c r="U5" s="8">
        <v>8</v>
      </c>
      <c r="V5" s="9">
        <v>194.2</v>
      </c>
    </row>
    <row r="6" spans="1:24" x14ac:dyDescent="0.3">
      <c r="A6" s="1" t="s">
        <v>11</v>
      </c>
      <c r="B6" s="2" t="s">
        <v>33</v>
      </c>
      <c r="C6" s="3">
        <v>45795</v>
      </c>
      <c r="D6" s="4" t="s">
        <v>35</v>
      </c>
      <c r="E6" s="5">
        <v>188</v>
      </c>
      <c r="F6" s="22">
        <v>0</v>
      </c>
      <c r="G6" s="23">
        <v>186</v>
      </c>
      <c r="H6" s="22">
        <v>2</v>
      </c>
      <c r="I6" s="5">
        <v>192</v>
      </c>
      <c r="J6" s="22">
        <v>1</v>
      </c>
      <c r="K6" s="5">
        <v>194</v>
      </c>
      <c r="L6" s="22">
        <v>2</v>
      </c>
      <c r="M6" s="5">
        <v>186</v>
      </c>
      <c r="N6" s="22">
        <v>2</v>
      </c>
      <c r="O6" s="5"/>
      <c r="P6" s="22"/>
      <c r="Q6" s="6">
        <v>5</v>
      </c>
      <c r="R6" s="6">
        <v>946</v>
      </c>
      <c r="S6" s="7">
        <v>189.2</v>
      </c>
      <c r="T6" s="36">
        <v>7</v>
      </c>
      <c r="U6" s="8">
        <v>8</v>
      </c>
      <c r="V6" s="9">
        <v>197.2</v>
      </c>
    </row>
    <row r="7" spans="1:24" x14ac:dyDescent="0.3">
      <c r="A7" s="1" t="s">
        <v>11</v>
      </c>
      <c r="B7" s="2" t="s">
        <v>33</v>
      </c>
      <c r="C7" s="3">
        <v>45818</v>
      </c>
      <c r="D7" s="4" t="s">
        <v>35</v>
      </c>
      <c r="E7" s="23">
        <v>190</v>
      </c>
      <c r="F7" s="22">
        <v>1</v>
      </c>
      <c r="G7" s="23">
        <v>190</v>
      </c>
      <c r="H7" s="22">
        <v>0</v>
      </c>
      <c r="I7" s="5">
        <v>187</v>
      </c>
      <c r="J7" s="22">
        <v>0</v>
      </c>
      <c r="K7" s="37"/>
      <c r="L7" s="22"/>
      <c r="M7" s="37"/>
      <c r="N7" s="22"/>
      <c r="O7" s="5"/>
      <c r="P7" s="22"/>
      <c r="Q7" s="6">
        <v>3</v>
      </c>
      <c r="R7" s="6">
        <v>567</v>
      </c>
      <c r="S7" s="7">
        <v>189</v>
      </c>
      <c r="T7" s="36">
        <v>1</v>
      </c>
      <c r="U7" s="8">
        <v>9</v>
      </c>
      <c r="V7" s="9">
        <v>198</v>
      </c>
    </row>
    <row r="8" spans="1:24" x14ac:dyDescent="0.3">
      <c r="A8" s="1" t="s">
        <v>11</v>
      </c>
      <c r="B8" s="2" t="s">
        <v>33</v>
      </c>
      <c r="C8" s="3">
        <v>45829</v>
      </c>
      <c r="D8" s="4" t="s">
        <v>35</v>
      </c>
      <c r="E8" s="23">
        <v>196</v>
      </c>
      <c r="F8" s="22">
        <v>1</v>
      </c>
      <c r="G8" s="23">
        <v>188</v>
      </c>
      <c r="H8" s="22">
        <v>0</v>
      </c>
      <c r="I8" s="5">
        <v>192</v>
      </c>
      <c r="J8" s="22">
        <v>0</v>
      </c>
      <c r="K8" s="37">
        <v>190</v>
      </c>
      <c r="L8" s="22">
        <v>2</v>
      </c>
      <c r="M8" s="37">
        <v>185</v>
      </c>
      <c r="N8" s="22">
        <v>0</v>
      </c>
      <c r="O8" s="5"/>
      <c r="P8" s="22"/>
      <c r="Q8" s="6">
        <v>5</v>
      </c>
      <c r="R8" s="6">
        <v>951</v>
      </c>
      <c r="S8" s="7">
        <v>190.2</v>
      </c>
      <c r="T8" s="36">
        <v>3</v>
      </c>
      <c r="U8" s="8">
        <v>11</v>
      </c>
      <c r="V8" s="9">
        <v>201.2</v>
      </c>
    </row>
    <row r="9" spans="1:24" x14ac:dyDescent="0.3">
      <c r="A9" s="1" t="s">
        <v>11</v>
      </c>
      <c r="B9" s="2" t="s">
        <v>33</v>
      </c>
      <c r="C9" s="3">
        <v>45830</v>
      </c>
      <c r="D9" s="4" t="s">
        <v>35</v>
      </c>
      <c r="E9" s="5">
        <v>181</v>
      </c>
      <c r="F9" s="22">
        <v>0</v>
      </c>
      <c r="G9" s="23">
        <v>198</v>
      </c>
      <c r="H9" s="22">
        <v>3</v>
      </c>
      <c r="I9" s="5">
        <v>193</v>
      </c>
      <c r="J9" s="22">
        <v>2</v>
      </c>
      <c r="K9" s="5">
        <v>195</v>
      </c>
      <c r="L9" s="22">
        <v>2</v>
      </c>
      <c r="M9" s="5">
        <v>192</v>
      </c>
      <c r="N9" s="22">
        <v>0</v>
      </c>
      <c r="O9" s="5"/>
      <c r="P9" s="22"/>
      <c r="Q9" s="6">
        <v>5</v>
      </c>
      <c r="R9" s="6">
        <v>959</v>
      </c>
      <c r="S9" s="7">
        <v>191.8</v>
      </c>
      <c r="T9" s="36">
        <v>7</v>
      </c>
      <c r="U9" s="8">
        <v>8</v>
      </c>
      <c r="V9" s="9">
        <v>199.8</v>
      </c>
    </row>
    <row r="10" spans="1:24" x14ac:dyDescent="0.3">
      <c r="A10" s="1" t="s">
        <v>11</v>
      </c>
      <c r="B10" s="2" t="s">
        <v>33</v>
      </c>
      <c r="C10" s="3">
        <v>45832</v>
      </c>
      <c r="D10" s="4" t="s">
        <v>35</v>
      </c>
      <c r="E10" s="5">
        <v>187</v>
      </c>
      <c r="F10" s="22">
        <v>0</v>
      </c>
      <c r="G10" s="23">
        <v>179</v>
      </c>
      <c r="H10" s="22">
        <v>0</v>
      </c>
      <c r="I10" s="5">
        <v>191</v>
      </c>
      <c r="J10" s="22">
        <v>2</v>
      </c>
      <c r="K10" s="5">
        <v>187</v>
      </c>
      <c r="L10" s="22">
        <v>0</v>
      </c>
      <c r="M10" s="5"/>
      <c r="N10" s="22"/>
      <c r="O10" s="5"/>
      <c r="P10" s="22"/>
      <c r="Q10" s="6">
        <v>4</v>
      </c>
      <c r="R10" s="6">
        <v>744</v>
      </c>
      <c r="S10" s="7">
        <v>186</v>
      </c>
      <c r="T10" s="36">
        <v>2</v>
      </c>
      <c r="U10" s="8">
        <v>7</v>
      </c>
      <c r="V10" s="9">
        <v>193</v>
      </c>
    </row>
    <row r="11" spans="1:24" x14ac:dyDescent="0.3">
      <c r="A11" s="1" t="s">
        <v>11</v>
      </c>
      <c r="B11" s="2" t="s">
        <v>33</v>
      </c>
      <c r="C11" s="3">
        <v>45857</v>
      </c>
      <c r="D11" s="4" t="s">
        <v>35</v>
      </c>
      <c r="E11" s="5">
        <v>188</v>
      </c>
      <c r="F11" s="22">
        <v>0</v>
      </c>
      <c r="G11" s="23">
        <v>188</v>
      </c>
      <c r="H11" s="22">
        <v>1</v>
      </c>
      <c r="I11" s="5">
        <v>192</v>
      </c>
      <c r="J11" s="22">
        <v>1</v>
      </c>
      <c r="K11" s="5">
        <v>158</v>
      </c>
      <c r="L11" s="22">
        <v>1</v>
      </c>
      <c r="M11" s="5">
        <v>186</v>
      </c>
      <c r="N11" s="22">
        <v>2</v>
      </c>
      <c r="O11" s="5">
        <v>185</v>
      </c>
      <c r="P11" s="22">
        <v>2</v>
      </c>
      <c r="Q11" s="6">
        <v>6</v>
      </c>
      <c r="R11" s="6">
        <v>1097</v>
      </c>
      <c r="S11" s="7">
        <v>182.83333333333334</v>
      </c>
      <c r="T11" s="36">
        <v>7</v>
      </c>
      <c r="U11" s="8">
        <v>8</v>
      </c>
      <c r="V11" s="9">
        <v>190.83333333333334</v>
      </c>
    </row>
    <row r="12" spans="1:24" x14ac:dyDescent="0.3">
      <c r="A12" s="1" t="s">
        <v>11</v>
      </c>
      <c r="B12" s="2" t="s">
        <v>33</v>
      </c>
      <c r="C12" s="3">
        <v>45858</v>
      </c>
      <c r="D12" s="4" t="s">
        <v>35</v>
      </c>
      <c r="E12" s="23">
        <v>182</v>
      </c>
      <c r="F12" s="22">
        <v>3</v>
      </c>
      <c r="G12" s="23">
        <v>186</v>
      </c>
      <c r="H12" s="22">
        <v>0</v>
      </c>
      <c r="I12" s="5">
        <v>178</v>
      </c>
      <c r="J12" s="22">
        <v>0</v>
      </c>
      <c r="K12" s="37">
        <v>191</v>
      </c>
      <c r="L12" s="22">
        <v>1</v>
      </c>
      <c r="M12" s="37">
        <v>185</v>
      </c>
      <c r="N12" s="22">
        <v>2</v>
      </c>
      <c r="O12" s="5"/>
      <c r="P12" s="22"/>
      <c r="Q12" s="6">
        <v>5</v>
      </c>
      <c r="R12" s="6">
        <v>922</v>
      </c>
      <c r="S12" s="7">
        <v>184.4</v>
      </c>
      <c r="T12" s="36">
        <v>6</v>
      </c>
      <c r="U12" s="8">
        <v>6</v>
      </c>
      <c r="V12" s="9">
        <v>190.4</v>
      </c>
    </row>
    <row r="13" spans="1:24" x14ac:dyDescent="0.3">
      <c r="A13" s="1" t="s">
        <v>11</v>
      </c>
      <c r="B13" s="2" t="s">
        <v>33</v>
      </c>
      <c r="C13" s="3">
        <v>45885</v>
      </c>
      <c r="D13" s="4" t="s">
        <v>35</v>
      </c>
      <c r="E13" s="23">
        <v>189</v>
      </c>
      <c r="F13" s="22">
        <v>0</v>
      </c>
      <c r="G13" s="23">
        <v>191</v>
      </c>
      <c r="H13" s="22">
        <v>1</v>
      </c>
      <c r="I13" s="5">
        <v>183</v>
      </c>
      <c r="J13" s="22">
        <v>2</v>
      </c>
      <c r="K13" s="37">
        <v>188</v>
      </c>
      <c r="L13" s="22">
        <v>1</v>
      </c>
      <c r="M13" s="37">
        <v>188</v>
      </c>
      <c r="N13" s="22">
        <v>1</v>
      </c>
      <c r="O13" s="5">
        <v>185</v>
      </c>
      <c r="P13" s="22">
        <v>0</v>
      </c>
      <c r="Q13" s="6">
        <v>6</v>
      </c>
      <c r="R13" s="6">
        <v>1124</v>
      </c>
      <c r="S13" s="7">
        <v>187.33333333333334</v>
      </c>
      <c r="T13" s="36">
        <v>5</v>
      </c>
      <c r="U13" s="8">
        <v>6</v>
      </c>
      <c r="V13" s="9">
        <v>193.33333333333334</v>
      </c>
    </row>
    <row r="14" spans="1:24" x14ac:dyDescent="0.3">
      <c r="A14" s="1" t="s">
        <v>11</v>
      </c>
      <c r="B14" s="2" t="s">
        <v>33</v>
      </c>
      <c r="C14" s="3">
        <v>45886</v>
      </c>
      <c r="D14" s="4" t="s">
        <v>35</v>
      </c>
      <c r="E14" s="5">
        <v>189</v>
      </c>
      <c r="F14" s="22">
        <v>1</v>
      </c>
      <c r="G14" s="23">
        <v>188</v>
      </c>
      <c r="H14" s="22">
        <v>2</v>
      </c>
      <c r="I14" s="5">
        <v>187</v>
      </c>
      <c r="J14" s="22">
        <v>0</v>
      </c>
      <c r="K14" s="5">
        <v>181</v>
      </c>
      <c r="L14" s="22">
        <v>0</v>
      </c>
      <c r="M14" s="5">
        <v>185</v>
      </c>
      <c r="N14" s="22">
        <v>1</v>
      </c>
      <c r="O14" s="5"/>
      <c r="P14" s="22"/>
      <c r="Q14" s="6">
        <v>5</v>
      </c>
      <c r="R14" s="6">
        <v>930</v>
      </c>
      <c r="S14" s="7">
        <v>186</v>
      </c>
      <c r="T14" s="36">
        <v>4</v>
      </c>
      <c r="U14" s="8">
        <v>3</v>
      </c>
      <c r="V14" s="9">
        <v>189</v>
      </c>
    </row>
    <row r="15" spans="1:24" x14ac:dyDescent="0.3">
      <c r="A15" s="1" t="s">
        <v>11</v>
      </c>
      <c r="B15" s="2" t="s">
        <v>33</v>
      </c>
      <c r="C15" s="3">
        <v>45941</v>
      </c>
      <c r="D15" s="4" t="s">
        <v>35</v>
      </c>
      <c r="E15" s="23">
        <v>184</v>
      </c>
      <c r="F15" s="22">
        <v>3</v>
      </c>
      <c r="G15" s="23">
        <v>189</v>
      </c>
      <c r="H15" s="22">
        <v>0</v>
      </c>
      <c r="I15" s="5">
        <v>187.001</v>
      </c>
      <c r="J15" s="22">
        <v>2</v>
      </c>
      <c r="K15" s="37">
        <v>184</v>
      </c>
      <c r="L15" s="22">
        <v>0</v>
      </c>
      <c r="M15" s="37">
        <v>187</v>
      </c>
      <c r="N15" s="22">
        <v>1</v>
      </c>
      <c r="O15" s="5"/>
      <c r="P15" s="22"/>
      <c r="Q15" s="6">
        <v>5</v>
      </c>
      <c r="R15" s="6">
        <v>931.00099999999998</v>
      </c>
      <c r="S15" s="7">
        <v>186.2002</v>
      </c>
      <c r="T15" s="36">
        <v>6</v>
      </c>
      <c r="U15" s="8">
        <v>5</v>
      </c>
      <c r="V15" s="9">
        <v>191.2002</v>
      </c>
    </row>
    <row r="16" spans="1:24" x14ac:dyDescent="0.3">
      <c r="A16" s="1" t="s">
        <v>11</v>
      </c>
      <c r="B16" s="2" t="s">
        <v>33</v>
      </c>
      <c r="C16" s="3">
        <v>45942</v>
      </c>
      <c r="D16" s="4" t="s">
        <v>35</v>
      </c>
      <c r="E16" s="23">
        <v>188</v>
      </c>
      <c r="F16" s="22">
        <v>1</v>
      </c>
      <c r="G16" s="23">
        <v>191</v>
      </c>
      <c r="H16" s="22">
        <v>1</v>
      </c>
      <c r="I16" s="5">
        <v>184</v>
      </c>
      <c r="J16" s="22">
        <v>0</v>
      </c>
      <c r="K16" s="37">
        <v>185</v>
      </c>
      <c r="L16" s="22">
        <v>2</v>
      </c>
      <c r="M16" s="37">
        <v>183</v>
      </c>
      <c r="N16" s="22">
        <v>2</v>
      </c>
      <c r="O16" s="5"/>
      <c r="P16" s="22"/>
      <c r="Q16" s="6">
        <v>5</v>
      </c>
      <c r="R16" s="6">
        <v>931</v>
      </c>
      <c r="S16" s="7">
        <v>186.2</v>
      </c>
      <c r="T16" s="36">
        <v>6</v>
      </c>
      <c r="U16" s="8">
        <v>5</v>
      </c>
      <c r="V16" s="9">
        <v>191.2</v>
      </c>
    </row>
    <row r="18" spans="17:22" x14ac:dyDescent="0.3">
      <c r="Q18" s="32">
        <f>SUM(Q2:Q17)</f>
        <v>74</v>
      </c>
      <c r="R18" s="32">
        <f>SUM(R2:R17)</f>
        <v>13840.001</v>
      </c>
      <c r="S18" s="33">
        <f>SUM(R18/Q18)</f>
        <v>187.02704054054055</v>
      </c>
      <c r="T18" s="32">
        <f>SUM(T2:T17)</f>
        <v>81</v>
      </c>
      <c r="U18" s="32">
        <f>SUM(U2:U17)</f>
        <v>111</v>
      </c>
      <c r="V18" s="34">
        <f>SUM(S18+U18)</f>
        <v>298.02704054054055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 B4:C4 B5:C5 B6:C6 B7:C7 B8:C8 B9:C9 B10:C10 B11:C11 B12:C12 B13:C13 B14:C14" name="Range1_5_1"/>
    <protectedRange algorithmName="SHA-512" hashValue="ON39YdpmFHfN9f47KpiRvqrKx0V9+erV1CNkpWzYhW/Qyc6aT8rEyCrvauWSYGZK2ia3o7vd3akF07acHAFpOA==" saltValue="yVW9XmDwTqEnmpSGai0KYg==" spinCount="100000" sqref="D2 D3 D4 D5 D6 D7 D8 D9 D10 D11 D12 D13 D14" name="Range1_1_9_1"/>
    <protectedRange algorithmName="SHA-512" hashValue="ON39YdpmFHfN9f47KpiRvqrKx0V9+erV1CNkpWzYhW/Qyc6aT8rEyCrvauWSYGZK2ia3o7vd3akF07acHAFpOA==" saltValue="yVW9XmDwTqEnmpSGai0KYg==" spinCount="100000" sqref="T2 T3 T4 T5 T6 T7 T8 T9 T10 T11 T12 T13 T14" name="Range1_3_5_13_1"/>
    <protectedRange algorithmName="SHA-512" hashValue="ON39YdpmFHfN9f47KpiRvqrKx0V9+erV1CNkpWzYhW/Qyc6aT8rEyCrvauWSYGZK2ia3o7vd3akF07acHAFpOA==" saltValue="yVW9XmDwTqEnmpSGai0KYg==" spinCount="100000" sqref="B15:C15" name="Range1_13"/>
    <protectedRange algorithmName="SHA-512" hashValue="ON39YdpmFHfN9f47KpiRvqrKx0V9+erV1CNkpWzYhW/Qyc6aT8rEyCrvauWSYGZK2ia3o7vd3akF07acHAFpOA==" saltValue="yVW9XmDwTqEnmpSGai0KYg==" spinCount="100000" sqref="D15" name="Range1_1_3"/>
    <protectedRange algorithmName="SHA-512" hashValue="ON39YdpmFHfN9f47KpiRvqrKx0V9+erV1CNkpWzYhW/Qyc6aT8rEyCrvauWSYGZK2ia3o7vd3akF07acHAFpOA==" saltValue="yVW9XmDwTqEnmpSGai0KYg==" spinCount="100000" sqref="E15 H15:L15 N15" name="Range1_1_2_19_1"/>
    <protectedRange algorithmName="SHA-512" hashValue="ON39YdpmFHfN9f47KpiRvqrKx0V9+erV1CNkpWzYhW/Qyc6aT8rEyCrvauWSYGZK2ia3o7vd3akF07acHAFpOA==" saltValue="yVW9XmDwTqEnmpSGai0KYg==" spinCount="100000" sqref="T15" name="Range1_3_5_3"/>
    <protectedRange algorithmName="SHA-512" hashValue="ON39YdpmFHfN9f47KpiRvqrKx0V9+erV1CNkpWzYhW/Qyc6aT8rEyCrvauWSYGZK2ia3o7vd3akF07acHAFpOA==" saltValue="yVW9XmDwTqEnmpSGai0KYg==" spinCount="100000" sqref="B16:C16" name="Range1_9"/>
    <protectedRange algorithmName="SHA-512" hashValue="ON39YdpmFHfN9f47KpiRvqrKx0V9+erV1CNkpWzYhW/Qyc6aT8rEyCrvauWSYGZK2ia3o7vd3akF07acHAFpOA==" saltValue="yVW9XmDwTqEnmpSGai0KYg==" spinCount="100000" sqref="D16" name="Range1_1_14"/>
    <protectedRange algorithmName="SHA-512" hashValue="ON39YdpmFHfN9f47KpiRvqrKx0V9+erV1CNkpWzYhW/Qyc6aT8rEyCrvauWSYGZK2ia3o7vd3akF07acHAFpOA==" saltValue="yVW9XmDwTqEnmpSGai0KYg==" spinCount="100000" sqref="T16" name="Range1_3_5_10"/>
  </protectedRanges>
  <conditionalFormatting sqref="E15">
    <cfRule type="top10" dxfId="146" priority="14" rank="1"/>
  </conditionalFormatting>
  <conditionalFormatting sqref="G15">
    <cfRule type="top10" dxfId="145" priority="13" rank="1"/>
  </conditionalFormatting>
  <conditionalFormatting sqref="I15">
    <cfRule type="top10" dxfId="144" priority="12" rank="1"/>
  </conditionalFormatting>
  <conditionalFormatting sqref="K15">
    <cfRule type="top10" dxfId="143" priority="11" rank="1"/>
  </conditionalFormatting>
  <conditionalFormatting sqref="M15">
    <cfRule type="top10" dxfId="142" priority="10" rank="1"/>
  </conditionalFormatting>
  <conditionalFormatting sqref="O15">
    <cfRule type="top10" dxfId="141" priority="9" rank="1"/>
  </conditionalFormatting>
  <conditionalFormatting sqref="E15:P15">
    <cfRule type="cellIs" dxfId="140" priority="8" operator="greaterThanOrEqual">
      <formula>200</formula>
    </cfRule>
  </conditionalFormatting>
  <conditionalFormatting sqref="E16">
    <cfRule type="top10" dxfId="139" priority="7" rank="1"/>
  </conditionalFormatting>
  <conditionalFormatting sqref="G16">
    <cfRule type="top10" dxfId="138" priority="6" rank="1"/>
  </conditionalFormatting>
  <conditionalFormatting sqref="I16">
    <cfRule type="top10" dxfId="137" priority="5" rank="1"/>
  </conditionalFormatting>
  <conditionalFormatting sqref="K16">
    <cfRule type="top10" dxfId="136" priority="4" rank="1"/>
  </conditionalFormatting>
  <conditionalFormatting sqref="M16">
    <cfRule type="top10" dxfId="135" priority="3" rank="1"/>
  </conditionalFormatting>
  <conditionalFormatting sqref="O16">
    <cfRule type="top10" dxfId="134" priority="2" rank="1"/>
  </conditionalFormatting>
  <conditionalFormatting sqref="E16:P16">
    <cfRule type="cellIs" dxfId="133" priority="1" operator="greaterThanOrEqual">
      <formula>200</formula>
    </cfRule>
  </conditionalFormatting>
  <hyperlinks>
    <hyperlink ref="X1" location="'Georgia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822C-0647-401F-86EF-9ECF6AE88034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38</v>
      </c>
      <c r="B2" s="2" t="s">
        <v>40</v>
      </c>
      <c r="C2" s="3">
        <v>45755</v>
      </c>
      <c r="D2" s="4" t="s">
        <v>35</v>
      </c>
      <c r="E2" s="5">
        <v>193</v>
      </c>
      <c r="F2" s="22">
        <v>0</v>
      </c>
      <c r="G2" s="5">
        <v>192</v>
      </c>
      <c r="H2" s="22">
        <v>1</v>
      </c>
      <c r="I2" s="5">
        <v>193</v>
      </c>
      <c r="J2" s="22">
        <v>3</v>
      </c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771</v>
      </c>
      <c r="S2" s="7">
        <v>192.75</v>
      </c>
      <c r="T2" s="36">
        <v>5</v>
      </c>
      <c r="U2" s="8">
        <v>4</v>
      </c>
      <c r="V2" s="9">
        <v>196.75</v>
      </c>
    </row>
    <row r="3" spans="1:24" x14ac:dyDescent="0.3">
      <c r="A3" s="1" t="s">
        <v>38</v>
      </c>
      <c r="B3" s="2" t="s">
        <v>40</v>
      </c>
      <c r="C3" s="3">
        <v>45829</v>
      </c>
      <c r="D3" s="4" t="s">
        <v>35</v>
      </c>
      <c r="E3" s="5">
        <v>196</v>
      </c>
      <c r="F3" s="22">
        <v>0</v>
      </c>
      <c r="G3" s="5">
        <v>198</v>
      </c>
      <c r="H3" s="22">
        <v>5</v>
      </c>
      <c r="I3" s="5">
        <v>197</v>
      </c>
      <c r="J3" s="22">
        <v>3</v>
      </c>
      <c r="K3" s="5">
        <v>196</v>
      </c>
      <c r="L3" s="22">
        <v>4</v>
      </c>
      <c r="M3" s="5">
        <v>197</v>
      </c>
      <c r="N3" s="22">
        <v>2</v>
      </c>
      <c r="O3" s="5"/>
      <c r="P3" s="22"/>
      <c r="Q3" s="6">
        <v>5</v>
      </c>
      <c r="R3" s="6">
        <v>984</v>
      </c>
      <c r="S3" s="7">
        <v>196.8</v>
      </c>
      <c r="T3" s="36">
        <v>14</v>
      </c>
      <c r="U3" s="8">
        <v>13</v>
      </c>
      <c r="V3" s="9">
        <v>209.8</v>
      </c>
    </row>
    <row r="4" spans="1:24" x14ac:dyDescent="0.3">
      <c r="A4" s="1" t="s">
        <v>38</v>
      </c>
      <c r="B4" s="2" t="s">
        <v>40</v>
      </c>
      <c r="C4" s="3">
        <v>45830</v>
      </c>
      <c r="D4" s="4" t="s">
        <v>35</v>
      </c>
      <c r="E4" s="5">
        <v>198</v>
      </c>
      <c r="F4" s="22">
        <v>2</v>
      </c>
      <c r="G4" s="5">
        <v>196</v>
      </c>
      <c r="H4" s="22">
        <v>0</v>
      </c>
      <c r="I4" s="5">
        <v>196</v>
      </c>
      <c r="J4" s="22">
        <v>4</v>
      </c>
      <c r="K4" s="5">
        <v>195</v>
      </c>
      <c r="L4" s="22">
        <v>2</v>
      </c>
      <c r="M4" s="5">
        <v>197</v>
      </c>
      <c r="N4" s="22">
        <v>2</v>
      </c>
      <c r="O4" s="5"/>
      <c r="P4" s="22"/>
      <c r="Q4" s="6">
        <v>5</v>
      </c>
      <c r="R4" s="6">
        <v>982</v>
      </c>
      <c r="S4" s="7">
        <v>196.4</v>
      </c>
      <c r="T4" s="36">
        <v>10</v>
      </c>
      <c r="U4" s="8">
        <v>8</v>
      </c>
      <c r="V4" s="9">
        <v>204.4</v>
      </c>
    </row>
    <row r="5" spans="1:24" x14ac:dyDescent="0.3">
      <c r="A5" s="1" t="s">
        <v>38</v>
      </c>
      <c r="B5" s="2" t="s">
        <v>40</v>
      </c>
      <c r="C5" s="3">
        <v>45858</v>
      </c>
      <c r="D5" s="4" t="s">
        <v>35</v>
      </c>
      <c r="E5" s="5">
        <v>196</v>
      </c>
      <c r="F5" s="22">
        <v>2</v>
      </c>
      <c r="G5" s="5">
        <v>191</v>
      </c>
      <c r="H5" s="22">
        <v>2</v>
      </c>
      <c r="I5" s="5">
        <v>194</v>
      </c>
      <c r="J5" s="22">
        <v>2</v>
      </c>
      <c r="K5" s="5">
        <v>198</v>
      </c>
      <c r="L5" s="22">
        <v>0</v>
      </c>
      <c r="M5" s="5">
        <v>197</v>
      </c>
      <c r="N5" s="22">
        <v>3</v>
      </c>
      <c r="O5" s="5"/>
      <c r="P5" s="22"/>
      <c r="Q5" s="6">
        <v>5</v>
      </c>
      <c r="R5" s="6">
        <v>976</v>
      </c>
      <c r="S5" s="7">
        <v>195.2</v>
      </c>
      <c r="T5" s="36">
        <v>9</v>
      </c>
      <c r="U5" s="8">
        <v>8</v>
      </c>
      <c r="V5" s="9">
        <v>203.2</v>
      </c>
    </row>
    <row r="6" spans="1:24" x14ac:dyDescent="0.3">
      <c r="A6" s="1" t="s">
        <v>38</v>
      </c>
      <c r="B6" s="2" t="s">
        <v>40</v>
      </c>
      <c r="C6" s="3">
        <v>45942</v>
      </c>
      <c r="D6" s="4" t="s">
        <v>35</v>
      </c>
      <c r="E6" s="5">
        <v>199</v>
      </c>
      <c r="F6" s="22">
        <v>4</v>
      </c>
      <c r="G6" s="5">
        <v>198</v>
      </c>
      <c r="H6" s="22">
        <v>1</v>
      </c>
      <c r="I6" s="5">
        <v>199</v>
      </c>
      <c r="J6" s="22">
        <v>9</v>
      </c>
      <c r="K6" s="5">
        <v>196</v>
      </c>
      <c r="L6" s="22">
        <v>4</v>
      </c>
      <c r="M6" s="5">
        <v>196</v>
      </c>
      <c r="N6" s="22">
        <v>3</v>
      </c>
      <c r="O6" s="5"/>
      <c r="P6" s="22"/>
      <c r="Q6" s="6">
        <v>5</v>
      </c>
      <c r="R6" s="6">
        <v>988</v>
      </c>
      <c r="S6" s="7">
        <v>197.6</v>
      </c>
      <c r="T6" s="36">
        <v>21</v>
      </c>
      <c r="U6" s="8">
        <v>11</v>
      </c>
      <c r="V6" s="9">
        <v>208.6</v>
      </c>
    </row>
    <row r="7" spans="1:24" x14ac:dyDescent="0.3">
      <c r="A7" s="51" t="s">
        <v>38</v>
      </c>
      <c r="B7" s="2" t="s">
        <v>40</v>
      </c>
      <c r="C7" s="3">
        <v>45976</v>
      </c>
      <c r="D7" s="52" t="s">
        <v>35</v>
      </c>
      <c r="E7" s="5">
        <v>198</v>
      </c>
      <c r="F7" s="22">
        <v>1</v>
      </c>
      <c r="G7" s="5">
        <v>193</v>
      </c>
      <c r="H7" s="22">
        <v>2</v>
      </c>
      <c r="I7" s="5">
        <v>194</v>
      </c>
      <c r="J7" s="22">
        <v>1</v>
      </c>
      <c r="K7" s="5">
        <v>196</v>
      </c>
      <c r="L7" s="22">
        <v>3</v>
      </c>
      <c r="M7" s="5">
        <v>196</v>
      </c>
      <c r="N7" s="22">
        <v>2</v>
      </c>
      <c r="O7" s="5"/>
      <c r="P7" s="22"/>
      <c r="Q7" s="8">
        <v>5</v>
      </c>
      <c r="R7" s="8">
        <v>977</v>
      </c>
      <c r="S7" s="7">
        <v>195.4</v>
      </c>
      <c r="T7" s="36">
        <v>9</v>
      </c>
      <c r="U7" s="8">
        <v>4</v>
      </c>
      <c r="V7" s="7">
        <v>199.4</v>
      </c>
    </row>
    <row r="9" spans="1:24" x14ac:dyDescent="0.3">
      <c r="Q9" s="32">
        <f>SUM(Q2:Q8)</f>
        <v>29</v>
      </c>
      <c r="R9" s="32">
        <f>SUM(R2:R8)</f>
        <v>5678</v>
      </c>
      <c r="S9" s="33">
        <f>SUM(R9/Q9)</f>
        <v>195.79310344827587</v>
      </c>
      <c r="T9" s="32">
        <f>SUM(T2:T8)</f>
        <v>68</v>
      </c>
      <c r="U9" s="32">
        <f>SUM(U2:U8)</f>
        <v>48</v>
      </c>
      <c r="V9" s="34">
        <f>SUM(S9+U9)</f>
        <v>243.79310344827587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 B4:C4 B5:C5" name="Range1_5_1"/>
    <protectedRange algorithmName="SHA-512" hashValue="ON39YdpmFHfN9f47KpiRvqrKx0V9+erV1CNkpWzYhW/Qyc6aT8rEyCrvauWSYGZK2ia3o7vd3akF07acHAFpOA==" saltValue="yVW9XmDwTqEnmpSGai0KYg==" spinCount="100000" sqref="D2 D3 D4 D5" name="Range1_1_9_1"/>
    <protectedRange algorithmName="SHA-512" hashValue="ON39YdpmFHfN9f47KpiRvqrKx0V9+erV1CNkpWzYhW/Qyc6aT8rEyCrvauWSYGZK2ia3o7vd3akF07acHAFpOA==" saltValue="yVW9XmDwTqEnmpSGai0KYg==" spinCount="100000" sqref="T2 T3 T4 T5" name="Range1_3_5_13_1"/>
    <protectedRange algorithmName="SHA-512" hashValue="ON39YdpmFHfN9f47KpiRvqrKx0V9+erV1CNkpWzYhW/Qyc6aT8rEyCrvauWSYGZK2ia3o7vd3akF07acHAFpOA==" saltValue="yVW9XmDwTqEnmpSGai0KYg==" spinCount="100000" sqref="B6:C6" name="Range1_3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E6:P6 T6" name="Range1_3_5_5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6">
    <cfRule type="top10" dxfId="132" priority="14" rank="1"/>
  </conditionalFormatting>
  <conditionalFormatting sqref="G6">
    <cfRule type="top10" dxfId="131" priority="13" rank="1"/>
  </conditionalFormatting>
  <conditionalFormatting sqref="E6:P6">
    <cfRule type="cellIs" dxfId="130" priority="12" operator="greaterThanOrEqual">
      <formula>200</formula>
    </cfRule>
  </conditionalFormatting>
  <conditionalFormatting sqref="I6">
    <cfRule type="top10" dxfId="129" priority="11" rank="1"/>
  </conditionalFormatting>
  <conditionalFormatting sqref="K6">
    <cfRule type="top10" dxfId="128" priority="10" rank="1"/>
  </conditionalFormatting>
  <conditionalFormatting sqref="M6">
    <cfRule type="top10" dxfId="127" priority="9" rank="1"/>
  </conditionalFormatting>
  <conditionalFormatting sqref="O6">
    <cfRule type="top10" dxfId="126" priority="8" rank="1"/>
  </conditionalFormatting>
  <conditionalFormatting sqref="E7">
    <cfRule type="top10" dxfId="125" priority="7" rank="1"/>
  </conditionalFormatting>
  <conditionalFormatting sqref="G7">
    <cfRule type="top10" dxfId="124" priority="6" rank="1"/>
  </conditionalFormatting>
  <conditionalFormatting sqref="E7:P7">
    <cfRule type="cellIs" dxfId="123" priority="5" operator="greaterThanOrEqual">
      <formula>200</formula>
    </cfRule>
  </conditionalFormatting>
  <conditionalFormatting sqref="I7">
    <cfRule type="top10" dxfId="122" priority="4" rank="1"/>
  </conditionalFormatting>
  <conditionalFormatting sqref="K7">
    <cfRule type="top10" dxfId="121" priority="3" rank="1"/>
  </conditionalFormatting>
  <conditionalFormatting sqref="M7">
    <cfRule type="top10" dxfId="120" priority="2" rank="1"/>
  </conditionalFormatting>
  <conditionalFormatting sqref="O7">
    <cfRule type="top10" dxfId="119" priority="1" rank="1"/>
  </conditionalFormatting>
  <hyperlinks>
    <hyperlink ref="X1" location="'Georgia 2025'!A1" display="Return to Rankings" xr:uid="{51CB1515-9F2B-423D-8A07-65AF4A5F3BE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65AA96-AB15-4DEE-9D03-5730A5EAD72E}">
          <x14:formula1>
            <xm:f>'[11-15-25-ABRA 2025 Elberton GA Club Match.xlsm]DATA'!#REF!</xm:f>
          </x14:formula1>
          <xm:sqref>B7</xm:sqref>
        </x14:dataValidation>
        <x14:dataValidation type="list" allowBlank="1" showInputMessage="1" showErrorMessage="1" xr:uid="{1C9217D8-5AED-466F-A560-2C389795B862}">
          <x14:formula1>
            <xm:f>'[11-15-25-ABRA 2025 Elberton GA Club Match.xlsm]DATA'!#REF!</xm:f>
          </x14:formula1>
          <xm:sqref>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1C11-5F12-4B75-A9A5-B6ED97555283}">
  <dimension ref="A1:X15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45</v>
      </c>
      <c r="B2" s="2" t="s">
        <v>46</v>
      </c>
      <c r="C2" s="3">
        <v>45795</v>
      </c>
      <c r="D2" s="4" t="s">
        <v>35</v>
      </c>
      <c r="E2" s="5">
        <v>184</v>
      </c>
      <c r="F2" s="22">
        <v>1</v>
      </c>
      <c r="G2" s="23">
        <v>176</v>
      </c>
      <c r="H2" s="22">
        <v>0</v>
      </c>
      <c r="I2" s="5">
        <v>168</v>
      </c>
      <c r="J2" s="22">
        <v>0</v>
      </c>
      <c r="K2" s="5">
        <v>167</v>
      </c>
      <c r="L2" s="22">
        <v>0</v>
      </c>
      <c r="M2" s="5">
        <v>174</v>
      </c>
      <c r="N2" s="22">
        <v>0</v>
      </c>
      <c r="O2" s="5"/>
      <c r="P2" s="22"/>
      <c r="Q2" s="6">
        <v>5</v>
      </c>
      <c r="R2" s="6">
        <v>869</v>
      </c>
      <c r="S2" s="7">
        <v>173.8</v>
      </c>
      <c r="T2" s="36">
        <v>1</v>
      </c>
      <c r="U2" s="8">
        <v>11</v>
      </c>
      <c r="V2" s="9">
        <v>184.8</v>
      </c>
    </row>
    <row r="3" spans="1:24" x14ac:dyDescent="0.3">
      <c r="A3" s="1" t="s">
        <v>45</v>
      </c>
      <c r="B3" s="2" t="s">
        <v>46</v>
      </c>
      <c r="C3" s="3">
        <v>45857</v>
      </c>
      <c r="D3" s="4" t="s">
        <v>35</v>
      </c>
      <c r="E3" s="23">
        <v>185</v>
      </c>
      <c r="F3" s="22">
        <v>0</v>
      </c>
      <c r="G3" s="23">
        <v>185</v>
      </c>
      <c r="H3" s="22">
        <v>2</v>
      </c>
      <c r="I3" s="5">
        <v>186</v>
      </c>
      <c r="J3" s="22">
        <v>0</v>
      </c>
      <c r="K3" s="37">
        <v>190</v>
      </c>
      <c r="L3" s="22">
        <v>1</v>
      </c>
      <c r="M3" s="37">
        <v>188</v>
      </c>
      <c r="N3" s="22">
        <v>1</v>
      </c>
      <c r="O3" s="5">
        <v>190</v>
      </c>
      <c r="P3" s="22">
        <v>0</v>
      </c>
      <c r="Q3" s="6">
        <v>6</v>
      </c>
      <c r="R3" s="6">
        <v>1124</v>
      </c>
      <c r="S3" s="7">
        <v>187.33333333333334</v>
      </c>
      <c r="T3" s="36">
        <v>4</v>
      </c>
      <c r="U3" s="8">
        <v>10</v>
      </c>
      <c r="V3" s="9">
        <v>197.33333333333334</v>
      </c>
    </row>
    <row r="4" spans="1:24" x14ac:dyDescent="0.3">
      <c r="A4" s="1" t="s">
        <v>45</v>
      </c>
      <c r="B4" s="2" t="s">
        <v>46</v>
      </c>
      <c r="C4" s="3">
        <v>45858</v>
      </c>
      <c r="D4" s="4" t="s">
        <v>35</v>
      </c>
      <c r="E4" s="5">
        <v>192</v>
      </c>
      <c r="F4" s="22">
        <v>1</v>
      </c>
      <c r="G4" s="23">
        <v>192</v>
      </c>
      <c r="H4" s="22">
        <v>3</v>
      </c>
      <c r="I4" s="5">
        <v>191</v>
      </c>
      <c r="J4" s="22">
        <v>1</v>
      </c>
      <c r="K4" s="5">
        <v>195</v>
      </c>
      <c r="L4" s="22">
        <v>2</v>
      </c>
      <c r="M4" s="5">
        <v>185</v>
      </c>
      <c r="N4" s="22">
        <v>2</v>
      </c>
      <c r="O4" s="5"/>
      <c r="P4" s="22"/>
      <c r="Q4" s="6">
        <v>5</v>
      </c>
      <c r="R4" s="6">
        <v>955</v>
      </c>
      <c r="S4" s="7">
        <v>191</v>
      </c>
      <c r="T4" s="36">
        <v>9</v>
      </c>
      <c r="U4" s="8">
        <v>13</v>
      </c>
      <c r="V4" s="9">
        <v>204</v>
      </c>
    </row>
    <row r="5" spans="1:24" x14ac:dyDescent="0.3">
      <c r="A5" s="1" t="s">
        <v>45</v>
      </c>
      <c r="B5" s="2" t="s">
        <v>46</v>
      </c>
      <c r="C5" s="3">
        <v>45885</v>
      </c>
      <c r="D5" s="4" t="s">
        <v>35</v>
      </c>
      <c r="E5" s="23">
        <v>190</v>
      </c>
      <c r="F5" s="22">
        <v>0</v>
      </c>
      <c r="G5" s="23">
        <v>193</v>
      </c>
      <c r="H5" s="22">
        <v>1</v>
      </c>
      <c r="I5" s="5">
        <v>191</v>
      </c>
      <c r="J5" s="22">
        <v>2</v>
      </c>
      <c r="K5" s="37">
        <v>187</v>
      </c>
      <c r="L5" s="22">
        <v>2</v>
      </c>
      <c r="M5" s="37">
        <v>185</v>
      </c>
      <c r="N5" s="22">
        <v>1</v>
      </c>
      <c r="O5" s="5">
        <v>188</v>
      </c>
      <c r="P5" s="22">
        <v>1</v>
      </c>
      <c r="Q5" s="6">
        <v>6</v>
      </c>
      <c r="R5" s="6">
        <v>1134</v>
      </c>
      <c r="S5" s="7">
        <v>189</v>
      </c>
      <c r="T5" s="36">
        <v>7</v>
      </c>
      <c r="U5" s="8">
        <v>10</v>
      </c>
      <c r="V5" s="9">
        <v>199</v>
      </c>
    </row>
    <row r="6" spans="1:24" x14ac:dyDescent="0.3">
      <c r="A6" s="1" t="s">
        <v>45</v>
      </c>
      <c r="B6" s="2" t="s">
        <v>46</v>
      </c>
      <c r="C6" s="3">
        <v>45886</v>
      </c>
      <c r="D6" s="4" t="s">
        <v>35</v>
      </c>
      <c r="E6" s="23">
        <v>188</v>
      </c>
      <c r="F6" s="22">
        <v>4</v>
      </c>
      <c r="G6" s="23">
        <v>193</v>
      </c>
      <c r="H6" s="22">
        <v>1</v>
      </c>
      <c r="I6" s="5">
        <v>196</v>
      </c>
      <c r="J6" s="22">
        <v>5</v>
      </c>
      <c r="K6" s="37">
        <v>195</v>
      </c>
      <c r="L6" s="22">
        <v>3</v>
      </c>
      <c r="M6" s="37">
        <v>187</v>
      </c>
      <c r="N6" s="22">
        <v>2</v>
      </c>
      <c r="O6" s="5"/>
      <c r="P6" s="22"/>
      <c r="Q6" s="6">
        <v>5</v>
      </c>
      <c r="R6" s="6">
        <v>959</v>
      </c>
      <c r="S6" s="7">
        <v>191.8</v>
      </c>
      <c r="T6" s="36">
        <v>15</v>
      </c>
      <c r="U6" s="8">
        <v>15</v>
      </c>
      <c r="V6" s="9">
        <v>206.8</v>
      </c>
    </row>
    <row r="7" spans="1:24" x14ac:dyDescent="0.3">
      <c r="A7" s="1" t="s">
        <v>45</v>
      </c>
      <c r="B7" s="2" t="s">
        <v>46</v>
      </c>
      <c r="C7" s="3">
        <v>45942</v>
      </c>
      <c r="D7" s="4" t="s">
        <v>35</v>
      </c>
      <c r="E7" s="5">
        <v>192</v>
      </c>
      <c r="F7" s="22">
        <v>1</v>
      </c>
      <c r="G7" s="23">
        <v>191</v>
      </c>
      <c r="H7" s="22">
        <v>3</v>
      </c>
      <c r="I7" s="5">
        <v>189</v>
      </c>
      <c r="J7" s="22">
        <v>0</v>
      </c>
      <c r="K7" s="5">
        <v>187</v>
      </c>
      <c r="L7" s="22">
        <v>2</v>
      </c>
      <c r="M7" s="5">
        <v>186</v>
      </c>
      <c r="N7" s="22">
        <v>1</v>
      </c>
      <c r="O7" s="5"/>
      <c r="P7" s="22"/>
      <c r="Q7" s="6">
        <v>5</v>
      </c>
      <c r="R7" s="6">
        <v>945</v>
      </c>
      <c r="S7" s="7">
        <v>189</v>
      </c>
      <c r="T7" s="36">
        <v>7</v>
      </c>
      <c r="U7" s="8">
        <v>13</v>
      </c>
      <c r="V7" s="9">
        <v>202</v>
      </c>
    </row>
    <row r="9" spans="1:24" x14ac:dyDescent="0.3">
      <c r="Q9" s="32">
        <f>SUM(Q2:Q8)</f>
        <v>32</v>
      </c>
      <c r="R9" s="32">
        <f>SUM(R2:R8)</f>
        <v>5986</v>
      </c>
      <c r="S9" s="33">
        <f>SUM(R9/Q9)</f>
        <v>187.0625</v>
      </c>
      <c r="T9" s="32">
        <f>SUM(T2:T8)</f>
        <v>43</v>
      </c>
      <c r="U9" s="32">
        <f>SUM(U2:U8)</f>
        <v>72</v>
      </c>
      <c r="V9" s="34">
        <f>SUM(S9+U9)</f>
        <v>259.0625</v>
      </c>
    </row>
    <row r="12" spans="1:24" x14ac:dyDescent="0.3">
      <c r="A12" s="24" t="s">
        <v>1</v>
      </c>
      <c r="B12" s="25" t="s">
        <v>2</v>
      </c>
      <c r="C12" s="26" t="s">
        <v>3</v>
      </c>
      <c r="D12" s="27" t="s">
        <v>4</v>
      </c>
      <c r="E12" s="28" t="s">
        <v>19</v>
      </c>
      <c r="F12" s="28" t="s">
        <v>20</v>
      </c>
      <c r="G12" s="28" t="s">
        <v>21</v>
      </c>
      <c r="H12" s="28" t="s">
        <v>20</v>
      </c>
      <c r="I12" s="28" t="s">
        <v>22</v>
      </c>
      <c r="J12" s="28" t="s">
        <v>20</v>
      </c>
      <c r="K12" s="28" t="s">
        <v>23</v>
      </c>
      <c r="L12" s="28" t="s">
        <v>20</v>
      </c>
      <c r="M12" s="28" t="s">
        <v>24</v>
      </c>
      <c r="N12" s="28" t="s">
        <v>20</v>
      </c>
      <c r="O12" s="28" t="s">
        <v>25</v>
      </c>
      <c r="P12" s="28" t="s">
        <v>20</v>
      </c>
      <c r="Q12" s="29" t="s">
        <v>26</v>
      </c>
      <c r="R12" s="30" t="s">
        <v>27</v>
      </c>
      <c r="S12" s="31" t="s">
        <v>5</v>
      </c>
      <c r="T12" s="31" t="s">
        <v>28</v>
      </c>
      <c r="U12" s="30" t="s">
        <v>6</v>
      </c>
      <c r="V12" s="31" t="s">
        <v>29</v>
      </c>
    </row>
    <row r="13" spans="1:24" x14ac:dyDescent="0.3">
      <c r="A13" s="51" t="s">
        <v>11</v>
      </c>
      <c r="B13" s="2" t="s">
        <v>46</v>
      </c>
      <c r="C13" s="3">
        <v>45977</v>
      </c>
      <c r="D13" s="52" t="s">
        <v>35</v>
      </c>
      <c r="E13" s="5">
        <v>183</v>
      </c>
      <c r="F13" s="22">
        <v>2</v>
      </c>
      <c r="G13" s="23">
        <v>187</v>
      </c>
      <c r="H13" s="22">
        <v>1</v>
      </c>
      <c r="I13" s="5">
        <v>186</v>
      </c>
      <c r="J13" s="22">
        <v>1</v>
      </c>
      <c r="K13" s="5">
        <v>182</v>
      </c>
      <c r="L13" s="22">
        <v>1</v>
      </c>
      <c r="M13" s="5">
        <v>183</v>
      </c>
      <c r="N13" s="22">
        <v>1</v>
      </c>
      <c r="O13" s="5"/>
      <c r="P13" s="22"/>
      <c r="Q13" s="8">
        <v>5</v>
      </c>
      <c r="R13" s="8">
        <v>921</v>
      </c>
      <c r="S13" s="7">
        <v>184.2</v>
      </c>
      <c r="T13" s="36">
        <v>6</v>
      </c>
      <c r="U13" s="8">
        <v>3</v>
      </c>
      <c r="V13" s="7">
        <v>187.2</v>
      </c>
    </row>
    <row r="15" spans="1:24" x14ac:dyDescent="0.3">
      <c r="Q15" s="32">
        <f>SUM(Q13:Q14)</f>
        <v>5</v>
      </c>
      <c r="R15" s="32">
        <f>SUM(R13:R14)</f>
        <v>921</v>
      </c>
      <c r="S15" s="33">
        <f>SUM(R15/Q15)</f>
        <v>184.2</v>
      </c>
      <c r="T15" s="32">
        <f>SUM(T13:T14)</f>
        <v>6</v>
      </c>
      <c r="U15" s="32">
        <f>SUM(U13:U14)</f>
        <v>3</v>
      </c>
      <c r="V15" s="34">
        <f>SUM(S15+U15)</f>
        <v>187.2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sqref="B2:C6" name="Range1_2"/>
    <protectedRange sqref="D2:D6" name="Range1_1_1"/>
    <protectedRange sqref="T2:T6" name="Range1_3_5_1_1"/>
    <protectedRange algorithmName="SHA-512" hashValue="ON39YdpmFHfN9f47KpiRvqrKx0V9+erV1CNkpWzYhW/Qyc6aT8rEyCrvauWSYGZK2ia3o7vd3akF07acHAFpOA==" saltValue="yVW9XmDwTqEnmpSGai0KYg==" spinCount="100000" sqref="E7:P7 B7:C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B13:C13" name="Range1_13"/>
    <protectedRange algorithmName="SHA-512" hashValue="ON39YdpmFHfN9f47KpiRvqrKx0V9+erV1CNkpWzYhW/Qyc6aT8rEyCrvauWSYGZK2ia3o7vd3akF07acHAFpOA==" saltValue="yVW9XmDwTqEnmpSGai0KYg==" spinCount="100000" sqref="D13" name="Range1_1_3"/>
    <protectedRange algorithmName="SHA-512" hashValue="ON39YdpmFHfN9f47KpiRvqrKx0V9+erV1CNkpWzYhW/Qyc6aT8rEyCrvauWSYGZK2ia3o7vd3akF07acHAFpOA==" saltValue="yVW9XmDwTqEnmpSGai0KYg==" spinCount="100000" sqref="E13 H13:L13 N13" name="Range1_1_2_19_1"/>
    <protectedRange algorithmName="SHA-512" hashValue="ON39YdpmFHfN9f47KpiRvqrKx0V9+erV1CNkpWzYhW/Qyc6aT8rEyCrvauWSYGZK2ia3o7vd3akF07acHAFpOA==" saltValue="yVW9XmDwTqEnmpSGai0KYg==" spinCount="100000" sqref="T13" name="Range1_3_5_3"/>
  </protectedRanges>
  <conditionalFormatting sqref="E7">
    <cfRule type="top10" dxfId="118" priority="21" rank="1"/>
  </conditionalFormatting>
  <conditionalFormatting sqref="G7">
    <cfRule type="top10" dxfId="117" priority="20" rank="1"/>
  </conditionalFormatting>
  <conditionalFormatting sqref="I7">
    <cfRule type="top10" dxfId="116" priority="19" rank="1"/>
  </conditionalFormatting>
  <conditionalFormatting sqref="K7">
    <cfRule type="top10" dxfId="115" priority="18" rank="1"/>
  </conditionalFormatting>
  <conditionalFormatting sqref="M7">
    <cfRule type="top10" dxfId="114" priority="17" rank="1"/>
  </conditionalFormatting>
  <conditionalFormatting sqref="O7">
    <cfRule type="top10" dxfId="113" priority="16" rank="1"/>
  </conditionalFormatting>
  <conditionalFormatting sqref="E7:P7">
    <cfRule type="cellIs" dxfId="112" priority="15" operator="greaterThanOrEqual">
      <formula>200</formula>
    </cfRule>
  </conditionalFormatting>
  <conditionalFormatting sqref="E13">
    <cfRule type="top10" dxfId="111" priority="7" rank="1"/>
  </conditionalFormatting>
  <conditionalFormatting sqref="G13">
    <cfRule type="top10" dxfId="110" priority="6" rank="1"/>
  </conditionalFormatting>
  <conditionalFormatting sqref="I13">
    <cfRule type="top10" dxfId="109" priority="5" rank="1"/>
  </conditionalFormatting>
  <conditionalFormatting sqref="K13">
    <cfRule type="top10" dxfId="108" priority="4" rank="1"/>
  </conditionalFormatting>
  <conditionalFormatting sqref="M13">
    <cfRule type="top10" dxfId="107" priority="3" rank="1"/>
  </conditionalFormatting>
  <conditionalFormatting sqref="O13">
    <cfRule type="top10" dxfId="106" priority="2" rank="1"/>
  </conditionalFormatting>
  <conditionalFormatting sqref="E13:P13">
    <cfRule type="cellIs" dxfId="105" priority="1" operator="greaterThanOrEqual">
      <formula>200</formula>
    </cfRule>
  </conditionalFormatting>
  <hyperlinks>
    <hyperlink ref="X1" location="'Georgia 2025'!A1" display="Return to Rankings" xr:uid="{BF389E33-2795-42DD-9E9C-EEC090C390A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967D9E-22C4-416E-BF53-507BB7E50DA2}">
          <x14:formula1>
            <xm:f>'[11-16-25-ABRA 2025 Elberton GA Club Match.xlsm]DATA'!#REF!</xm:f>
          </x14:formula1>
          <xm:sqref>B13</xm:sqref>
        </x14:dataValidation>
        <x14:dataValidation type="list" allowBlank="1" showInputMessage="1" showErrorMessage="1" xr:uid="{D9C7F2BC-AE80-4B63-9532-9DCF4FEA8DED}">
          <x14:formula1>
            <xm:f>'[11-16-25-ABRA 2025 Elberton GA Club Match.xlsm]DATA'!#REF!</xm:f>
          </x14:formula1>
          <xm:sqref>D13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4A94-7382-48F5-B415-BAFEE4F3BAB7}">
  <dimension ref="A1:X25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45</v>
      </c>
      <c r="B2" s="2" t="s">
        <v>47</v>
      </c>
      <c r="C2" s="3">
        <v>45795</v>
      </c>
      <c r="D2" s="4" t="s">
        <v>35</v>
      </c>
      <c r="E2" s="23">
        <v>164</v>
      </c>
      <c r="F2" s="22">
        <v>0</v>
      </c>
      <c r="G2" s="23">
        <v>160</v>
      </c>
      <c r="H2" s="22">
        <v>0</v>
      </c>
      <c r="I2" s="5">
        <v>159</v>
      </c>
      <c r="J2" s="22">
        <v>0</v>
      </c>
      <c r="K2" s="37">
        <v>168</v>
      </c>
      <c r="L2" s="22">
        <v>0</v>
      </c>
      <c r="M2" s="37">
        <v>181</v>
      </c>
      <c r="N2" s="22">
        <v>0</v>
      </c>
      <c r="O2" s="5"/>
      <c r="P2" s="22"/>
      <c r="Q2" s="6">
        <v>5</v>
      </c>
      <c r="R2" s="6">
        <v>832</v>
      </c>
      <c r="S2" s="7">
        <v>166.4</v>
      </c>
      <c r="T2" s="36">
        <v>0</v>
      </c>
      <c r="U2" s="8">
        <v>8</v>
      </c>
      <c r="V2" s="9">
        <v>174.4</v>
      </c>
    </row>
    <row r="4" spans="1:24" x14ac:dyDescent="0.3">
      <c r="Q4" s="32">
        <f>SUM(Q2:Q3)</f>
        <v>5</v>
      </c>
      <c r="R4" s="32">
        <f>SUM(R2:R3)</f>
        <v>832</v>
      </c>
      <c r="S4" s="33">
        <f>SUM(R4/Q4)</f>
        <v>166.4</v>
      </c>
      <c r="T4" s="32">
        <f>SUM(T2:T3)</f>
        <v>0</v>
      </c>
      <c r="U4" s="32">
        <f>SUM(U2:U3)</f>
        <v>8</v>
      </c>
      <c r="V4" s="34">
        <f>SUM(S4+U4)</f>
        <v>174.4</v>
      </c>
    </row>
    <row r="7" spans="1:24" x14ac:dyDescent="0.3">
      <c r="A7" s="24" t="s">
        <v>1</v>
      </c>
      <c r="B7" s="25" t="s">
        <v>2</v>
      </c>
      <c r="C7" s="26" t="s">
        <v>3</v>
      </c>
      <c r="D7" s="27" t="s">
        <v>4</v>
      </c>
      <c r="E7" s="28" t="s">
        <v>19</v>
      </c>
      <c r="F7" s="28" t="s">
        <v>20</v>
      </c>
      <c r="G7" s="28" t="s">
        <v>21</v>
      </c>
      <c r="H7" s="28" t="s">
        <v>20</v>
      </c>
      <c r="I7" s="28" t="s">
        <v>22</v>
      </c>
      <c r="J7" s="28" t="s">
        <v>20</v>
      </c>
      <c r="K7" s="28" t="s">
        <v>23</v>
      </c>
      <c r="L7" s="28" t="s">
        <v>20</v>
      </c>
      <c r="M7" s="28" t="s">
        <v>24</v>
      </c>
      <c r="N7" s="28" t="s">
        <v>20</v>
      </c>
      <c r="O7" s="28" t="s">
        <v>25</v>
      </c>
      <c r="P7" s="28" t="s">
        <v>20</v>
      </c>
      <c r="Q7" s="29" t="s">
        <v>26</v>
      </c>
      <c r="R7" s="30" t="s">
        <v>27</v>
      </c>
      <c r="S7" s="31" t="s">
        <v>5</v>
      </c>
      <c r="T7" s="31" t="s">
        <v>28</v>
      </c>
      <c r="U7" s="30" t="s">
        <v>6</v>
      </c>
      <c r="V7" s="31" t="s">
        <v>29</v>
      </c>
    </row>
    <row r="8" spans="1:24" x14ac:dyDescent="0.3">
      <c r="A8" s="1" t="s">
        <v>51</v>
      </c>
      <c r="B8" s="2" t="s">
        <v>47</v>
      </c>
      <c r="C8" s="3">
        <v>45857</v>
      </c>
      <c r="D8" s="4" t="s">
        <v>35</v>
      </c>
      <c r="E8" s="5">
        <v>182</v>
      </c>
      <c r="F8" s="22">
        <v>2</v>
      </c>
      <c r="G8" s="5">
        <v>182</v>
      </c>
      <c r="H8" s="22">
        <v>1</v>
      </c>
      <c r="I8" s="5">
        <v>181</v>
      </c>
      <c r="J8" s="22">
        <v>1</v>
      </c>
      <c r="K8" s="5">
        <v>166</v>
      </c>
      <c r="L8" s="22">
        <v>1</v>
      </c>
      <c r="M8" s="5">
        <v>173</v>
      </c>
      <c r="N8" s="22">
        <v>0</v>
      </c>
      <c r="O8" s="5">
        <v>183</v>
      </c>
      <c r="P8" s="22">
        <v>1</v>
      </c>
      <c r="Q8" s="6">
        <v>6</v>
      </c>
      <c r="R8" s="6">
        <v>1067</v>
      </c>
      <c r="S8" s="7">
        <v>177.83333333333334</v>
      </c>
      <c r="T8" s="36">
        <v>6</v>
      </c>
      <c r="U8" s="8">
        <v>10</v>
      </c>
      <c r="V8" s="9">
        <v>187.83333333333334</v>
      </c>
    </row>
    <row r="9" spans="1:24" x14ac:dyDescent="0.3">
      <c r="A9" s="1" t="s">
        <v>51</v>
      </c>
      <c r="B9" s="2" t="s">
        <v>47</v>
      </c>
      <c r="C9" s="3">
        <v>45858</v>
      </c>
      <c r="D9" s="4" t="s">
        <v>35</v>
      </c>
      <c r="E9" s="5">
        <v>185</v>
      </c>
      <c r="F9" s="22">
        <v>1</v>
      </c>
      <c r="G9" s="5">
        <v>186</v>
      </c>
      <c r="H9" s="22">
        <v>0</v>
      </c>
      <c r="I9" s="5">
        <v>180</v>
      </c>
      <c r="J9" s="22">
        <v>1</v>
      </c>
      <c r="K9" s="5">
        <v>180</v>
      </c>
      <c r="L9" s="22">
        <v>1</v>
      </c>
      <c r="M9" s="5">
        <v>187</v>
      </c>
      <c r="N9" s="22">
        <v>0</v>
      </c>
      <c r="O9" s="5"/>
      <c r="P9" s="22"/>
      <c r="Q9" s="6">
        <v>5</v>
      </c>
      <c r="R9" s="6">
        <v>918</v>
      </c>
      <c r="S9" s="7">
        <v>183.6</v>
      </c>
      <c r="T9" s="36">
        <v>3</v>
      </c>
      <c r="U9" s="8">
        <v>5</v>
      </c>
      <c r="V9" s="9">
        <v>188.6</v>
      </c>
    </row>
    <row r="10" spans="1:24" x14ac:dyDescent="0.3">
      <c r="A10" s="1" t="s">
        <v>51</v>
      </c>
      <c r="B10" s="2" t="s">
        <v>47</v>
      </c>
      <c r="C10" s="3">
        <v>45885</v>
      </c>
      <c r="D10" s="4" t="s">
        <v>35</v>
      </c>
      <c r="E10" s="5">
        <v>185</v>
      </c>
      <c r="F10" s="22">
        <v>0</v>
      </c>
      <c r="G10" s="5">
        <v>178</v>
      </c>
      <c r="H10" s="22">
        <v>0</v>
      </c>
      <c r="I10" s="5">
        <v>175</v>
      </c>
      <c r="J10" s="22">
        <v>0</v>
      </c>
      <c r="K10" s="5">
        <v>186</v>
      </c>
      <c r="L10" s="22">
        <v>0</v>
      </c>
      <c r="M10" s="5">
        <v>180</v>
      </c>
      <c r="N10" s="22">
        <v>0</v>
      </c>
      <c r="O10" s="5">
        <v>186</v>
      </c>
      <c r="P10" s="22">
        <v>2</v>
      </c>
      <c r="Q10" s="6">
        <v>6</v>
      </c>
      <c r="R10" s="6">
        <v>1090</v>
      </c>
      <c r="S10" s="7">
        <v>181.66666666666666</v>
      </c>
      <c r="T10" s="36">
        <v>2</v>
      </c>
      <c r="U10" s="8">
        <v>16</v>
      </c>
      <c r="V10" s="9">
        <v>197.66666666666666</v>
      </c>
    </row>
    <row r="11" spans="1:24" x14ac:dyDescent="0.3">
      <c r="A11" s="1" t="s">
        <v>51</v>
      </c>
      <c r="B11" s="2" t="s">
        <v>47</v>
      </c>
      <c r="C11" s="3">
        <v>45886</v>
      </c>
      <c r="D11" s="4" t="s">
        <v>35</v>
      </c>
      <c r="E11" s="5">
        <v>183</v>
      </c>
      <c r="F11" s="22">
        <v>0</v>
      </c>
      <c r="G11" s="5">
        <v>175</v>
      </c>
      <c r="H11" s="22">
        <v>0</v>
      </c>
      <c r="I11" s="5">
        <v>181</v>
      </c>
      <c r="J11" s="22">
        <v>4</v>
      </c>
      <c r="K11" s="5">
        <v>177</v>
      </c>
      <c r="L11" s="22">
        <v>1</v>
      </c>
      <c r="M11" s="5">
        <v>179</v>
      </c>
      <c r="N11" s="22">
        <v>0</v>
      </c>
      <c r="O11" s="5"/>
      <c r="P11" s="22"/>
      <c r="Q11" s="6">
        <v>5</v>
      </c>
      <c r="R11" s="6">
        <v>895</v>
      </c>
      <c r="S11" s="7">
        <v>179</v>
      </c>
      <c r="T11" s="36">
        <v>5</v>
      </c>
      <c r="U11" s="8">
        <v>5</v>
      </c>
      <c r="V11" s="9">
        <v>184</v>
      </c>
    </row>
    <row r="12" spans="1:24" x14ac:dyDescent="0.3">
      <c r="A12" s="1" t="s">
        <v>51</v>
      </c>
      <c r="B12" s="2" t="s">
        <v>47</v>
      </c>
      <c r="C12" s="3">
        <v>45942</v>
      </c>
      <c r="D12" s="4" t="s">
        <v>35</v>
      </c>
      <c r="E12" s="5">
        <v>183</v>
      </c>
      <c r="F12" s="22">
        <v>1</v>
      </c>
      <c r="G12" s="5">
        <v>185</v>
      </c>
      <c r="H12" s="22">
        <v>1</v>
      </c>
      <c r="I12" s="5">
        <v>187</v>
      </c>
      <c r="J12" s="22">
        <v>1</v>
      </c>
      <c r="K12" s="5">
        <v>183</v>
      </c>
      <c r="L12" s="22">
        <v>0</v>
      </c>
      <c r="M12" s="5">
        <v>186</v>
      </c>
      <c r="N12" s="22">
        <v>2</v>
      </c>
      <c r="O12" s="5"/>
      <c r="P12" s="22"/>
      <c r="Q12" s="6">
        <v>5</v>
      </c>
      <c r="R12" s="6">
        <v>924</v>
      </c>
      <c r="S12" s="7">
        <v>184.8</v>
      </c>
      <c r="T12" s="36">
        <v>5</v>
      </c>
      <c r="U12" s="8">
        <v>5</v>
      </c>
      <c r="V12" s="9">
        <v>189.8</v>
      </c>
    </row>
    <row r="14" spans="1:24" x14ac:dyDescent="0.3">
      <c r="Q14" s="32">
        <f>SUM(Q8:Q13)</f>
        <v>27</v>
      </c>
      <c r="R14" s="32">
        <f>SUM(R8:R13)</f>
        <v>4894</v>
      </c>
      <c r="S14" s="33">
        <f>SUM(R14/Q14)</f>
        <v>181.25925925925927</v>
      </c>
      <c r="T14" s="32">
        <f>SUM(T8:T13)</f>
        <v>21</v>
      </c>
      <c r="U14" s="32">
        <f>SUM(U8:U13)</f>
        <v>41</v>
      </c>
      <c r="V14" s="34">
        <f>SUM(S14+U14)</f>
        <v>222.25925925925927</v>
      </c>
    </row>
    <row r="16" spans="1:24" x14ac:dyDescent="0.3">
      <c r="A16" s="24" t="s">
        <v>1</v>
      </c>
      <c r="B16" s="25" t="s">
        <v>2</v>
      </c>
      <c r="C16" s="26" t="s">
        <v>3</v>
      </c>
      <c r="D16" s="27" t="s">
        <v>4</v>
      </c>
      <c r="E16" s="28" t="s">
        <v>19</v>
      </c>
      <c r="F16" s="28" t="s">
        <v>20</v>
      </c>
      <c r="G16" s="28" t="s">
        <v>21</v>
      </c>
      <c r="H16" s="28" t="s">
        <v>20</v>
      </c>
      <c r="I16" s="28" t="s">
        <v>22</v>
      </c>
      <c r="J16" s="28" t="s">
        <v>20</v>
      </c>
      <c r="K16" s="28" t="s">
        <v>23</v>
      </c>
      <c r="L16" s="28" t="s">
        <v>20</v>
      </c>
      <c r="M16" s="28" t="s">
        <v>24</v>
      </c>
      <c r="N16" s="28" t="s">
        <v>20</v>
      </c>
      <c r="O16" s="28" t="s">
        <v>25</v>
      </c>
      <c r="P16" s="28" t="s">
        <v>20</v>
      </c>
      <c r="Q16" s="29" t="s">
        <v>26</v>
      </c>
      <c r="R16" s="30" t="s">
        <v>27</v>
      </c>
      <c r="S16" s="31" t="s">
        <v>5</v>
      </c>
      <c r="T16" s="31" t="s">
        <v>28</v>
      </c>
      <c r="U16" s="30" t="s">
        <v>6</v>
      </c>
      <c r="V16" s="31" t="s">
        <v>29</v>
      </c>
    </row>
    <row r="17" spans="1:22" x14ac:dyDescent="0.3">
      <c r="A17" s="51" t="s">
        <v>54</v>
      </c>
      <c r="B17" s="2" t="s">
        <v>47</v>
      </c>
      <c r="C17" s="3">
        <v>45976</v>
      </c>
      <c r="D17" s="52" t="s">
        <v>35</v>
      </c>
      <c r="E17" s="5">
        <v>158</v>
      </c>
      <c r="F17" s="22">
        <v>0</v>
      </c>
      <c r="G17" s="5">
        <v>182</v>
      </c>
      <c r="H17" s="22">
        <v>2</v>
      </c>
      <c r="I17" s="5">
        <v>181</v>
      </c>
      <c r="J17" s="22">
        <v>2</v>
      </c>
      <c r="K17" s="5">
        <v>182</v>
      </c>
      <c r="L17" s="22">
        <v>1</v>
      </c>
      <c r="M17" s="5">
        <v>184</v>
      </c>
      <c r="N17" s="22">
        <v>0</v>
      </c>
      <c r="O17" s="5"/>
      <c r="P17" s="22"/>
      <c r="Q17" s="8">
        <v>5</v>
      </c>
      <c r="R17" s="8">
        <v>887</v>
      </c>
      <c r="S17" s="7">
        <v>177.4</v>
      </c>
      <c r="T17" s="36">
        <v>5</v>
      </c>
      <c r="U17" s="8">
        <v>13</v>
      </c>
      <c r="V17" s="7">
        <v>190.4</v>
      </c>
    </row>
    <row r="19" spans="1:22" x14ac:dyDescent="0.3">
      <c r="Q19" s="32">
        <f>SUM(Q17:Q18)</f>
        <v>5</v>
      </c>
      <c r="R19" s="32">
        <f>SUM(R17:R18)</f>
        <v>887</v>
      </c>
      <c r="S19" s="33">
        <f>SUM(R19/Q19)</f>
        <v>177.4</v>
      </c>
      <c r="T19" s="32">
        <f>SUM(T17:T18)</f>
        <v>5</v>
      </c>
      <c r="U19" s="32">
        <f>SUM(U17:U18)</f>
        <v>13</v>
      </c>
      <c r="V19" s="34">
        <f>SUM(S19+U19)</f>
        <v>190.4</v>
      </c>
    </row>
    <row r="22" spans="1:22" x14ac:dyDescent="0.3">
      <c r="A22" s="24" t="s">
        <v>1</v>
      </c>
      <c r="B22" s="25" t="s">
        <v>2</v>
      </c>
      <c r="C22" s="26" t="s">
        <v>3</v>
      </c>
      <c r="D22" s="27" t="s">
        <v>4</v>
      </c>
      <c r="E22" s="28" t="s">
        <v>19</v>
      </c>
      <c r="F22" s="28" t="s">
        <v>20</v>
      </c>
      <c r="G22" s="28" t="s">
        <v>21</v>
      </c>
      <c r="H22" s="28" t="s">
        <v>20</v>
      </c>
      <c r="I22" s="28" t="s">
        <v>22</v>
      </c>
      <c r="J22" s="28" t="s">
        <v>20</v>
      </c>
      <c r="K22" s="28" t="s">
        <v>23</v>
      </c>
      <c r="L22" s="28" t="s">
        <v>20</v>
      </c>
      <c r="M22" s="28" t="s">
        <v>24</v>
      </c>
      <c r="N22" s="28" t="s">
        <v>20</v>
      </c>
      <c r="O22" s="28" t="s">
        <v>25</v>
      </c>
      <c r="P22" s="28" t="s">
        <v>20</v>
      </c>
      <c r="Q22" s="29" t="s">
        <v>26</v>
      </c>
      <c r="R22" s="30" t="s">
        <v>27</v>
      </c>
      <c r="S22" s="31" t="s">
        <v>5</v>
      </c>
      <c r="T22" s="31" t="s">
        <v>28</v>
      </c>
      <c r="U22" s="30" t="s">
        <v>6</v>
      </c>
      <c r="V22" s="31" t="s">
        <v>29</v>
      </c>
    </row>
    <row r="23" spans="1:22" x14ac:dyDescent="0.3">
      <c r="A23" s="51" t="s">
        <v>11</v>
      </c>
      <c r="B23" s="2" t="s">
        <v>47</v>
      </c>
      <c r="C23" s="3">
        <v>45977</v>
      </c>
      <c r="D23" s="52" t="s">
        <v>35</v>
      </c>
      <c r="E23" s="23">
        <v>191.001</v>
      </c>
      <c r="F23" s="22">
        <v>1</v>
      </c>
      <c r="G23" s="23">
        <v>190</v>
      </c>
      <c r="H23" s="22">
        <v>2</v>
      </c>
      <c r="I23" s="5">
        <v>185</v>
      </c>
      <c r="J23" s="22">
        <v>0</v>
      </c>
      <c r="K23" s="37">
        <v>191</v>
      </c>
      <c r="L23" s="22">
        <v>1</v>
      </c>
      <c r="M23" s="37">
        <v>187</v>
      </c>
      <c r="N23" s="22">
        <v>1</v>
      </c>
      <c r="O23" s="5"/>
      <c r="P23" s="22"/>
      <c r="Q23" s="8">
        <v>5</v>
      </c>
      <c r="R23" s="8">
        <v>944.00099999999998</v>
      </c>
      <c r="S23" s="7">
        <v>188.80019999999999</v>
      </c>
      <c r="T23" s="36">
        <v>5</v>
      </c>
      <c r="U23" s="8">
        <v>10</v>
      </c>
      <c r="V23" s="7">
        <v>198.80019999999999</v>
      </c>
    </row>
    <row r="25" spans="1:22" x14ac:dyDescent="0.3">
      <c r="Q25" s="32">
        <f>SUM(Q23:Q24)</f>
        <v>5</v>
      </c>
      <c r="R25" s="32">
        <f>SUM(R23:R24)</f>
        <v>944.00099999999998</v>
      </c>
      <c r="S25" s="33">
        <f>SUM(R25/Q25)</f>
        <v>188.80019999999999</v>
      </c>
      <c r="T25" s="32">
        <f>SUM(T23:T24)</f>
        <v>5</v>
      </c>
      <c r="U25" s="32">
        <f>SUM(U23:U24)</f>
        <v>10</v>
      </c>
      <c r="V25" s="34">
        <f>SUM(S25+U25)</f>
        <v>198.80019999999999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 B7 B16 B22" name="Range1_2_1_1"/>
    <protectedRange sqref="B2:C2 B8:C11" name="Range1_2"/>
    <protectedRange sqref="D2 D8:D11" name="Range1_1_1"/>
    <protectedRange sqref="T2 T8:T11" name="Range1_3_5_1_1"/>
    <protectedRange algorithmName="SHA-512" hashValue="ON39YdpmFHfN9f47KpiRvqrKx0V9+erV1CNkpWzYhW/Qyc6aT8rEyCrvauWSYGZK2ia3o7vd3akF07acHAFpOA==" saltValue="yVW9XmDwTqEnmpSGai0KYg==" spinCount="100000" sqref="B12:C12" name="Range1_11"/>
    <protectedRange algorithmName="SHA-512" hashValue="ON39YdpmFHfN9f47KpiRvqrKx0V9+erV1CNkpWzYhW/Qyc6aT8rEyCrvauWSYGZK2ia3o7vd3akF07acHAFpOA==" saltValue="yVW9XmDwTqEnmpSGai0KYg==" spinCount="100000" sqref="D12" name="Range1_1_16"/>
    <protectedRange algorithmName="SHA-512" hashValue="ON39YdpmFHfN9f47KpiRvqrKx0V9+erV1CNkpWzYhW/Qyc6aT8rEyCrvauWSYGZK2ia3o7vd3akF07acHAFpOA==" saltValue="yVW9XmDwTqEnmpSGai0KYg==" spinCount="100000" sqref="T12" name="Range1_3_5_16"/>
    <protectedRange algorithmName="SHA-512" hashValue="ON39YdpmFHfN9f47KpiRvqrKx0V9+erV1CNkpWzYhW/Qyc6aT8rEyCrvauWSYGZK2ia3o7vd3akF07acHAFpOA==" saltValue="yVW9XmDwTqEnmpSGai0KYg==" spinCount="100000" sqref="H17:P17 E17:F17 B17:C17" name="Range1_11_1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  <protectedRange algorithmName="SHA-512" hashValue="ON39YdpmFHfN9f47KpiRvqrKx0V9+erV1CNkpWzYhW/Qyc6aT8rEyCrvauWSYGZK2ia3o7vd3akF07acHAFpOA==" saltValue="yVW9XmDwTqEnmpSGai0KYg==" spinCount="100000" sqref="B23:C23" name="Range1_13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E23 G23:O23" name="Range1_33_1"/>
    <protectedRange algorithmName="SHA-512" hashValue="ON39YdpmFHfN9f47KpiRvqrKx0V9+erV1CNkpWzYhW/Qyc6aT8rEyCrvauWSYGZK2ia3o7vd3akF07acHAFpOA==" saltValue="yVW9XmDwTqEnmpSGai0KYg==" spinCount="100000" sqref="T23" name="Range1_3_5_3"/>
  </protectedRanges>
  <conditionalFormatting sqref="G12">
    <cfRule type="top10" dxfId="104" priority="28" rank="1"/>
  </conditionalFormatting>
  <conditionalFormatting sqref="I12">
    <cfRule type="top10" dxfId="103" priority="27" rank="1"/>
  </conditionalFormatting>
  <conditionalFormatting sqref="E12">
    <cfRule type="top10" dxfId="102" priority="26" rank="1"/>
  </conditionalFormatting>
  <conditionalFormatting sqref="M12">
    <cfRule type="top10" dxfId="101" priority="25" rank="1"/>
  </conditionalFormatting>
  <conditionalFormatting sqref="O12">
    <cfRule type="top10" dxfId="100" priority="24" rank="1"/>
  </conditionalFormatting>
  <conditionalFormatting sqref="E12:O12">
    <cfRule type="cellIs" dxfId="99" priority="23" operator="greaterThanOrEqual">
      <formula>200</formula>
    </cfRule>
  </conditionalFormatting>
  <conditionalFormatting sqref="K12">
    <cfRule type="top10" dxfId="98" priority="22" rank="1"/>
  </conditionalFormatting>
  <conditionalFormatting sqref="E17">
    <cfRule type="top10" dxfId="97" priority="21" rank="1"/>
  </conditionalFormatting>
  <conditionalFormatting sqref="G17">
    <cfRule type="top10" dxfId="96" priority="20" rank="1"/>
  </conditionalFormatting>
  <conditionalFormatting sqref="I17">
    <cfRule type="top10" dxfId="95" priority="19" rank="1"/>
  </conditionalFormatting>
  <conditionalFormatting sqref="K17">
    <cfRule type="top10" dxfId="94" priority="18" rank="1"/>
  </conditionalFormatting>
  <conditionalFormatting sqref="M17">
    <cfRule type="top10" dxfId="93" priority="17" rank="1"/>
  </conditionalFormatting>
  <conditionalFormatting sqref="O17">
    <cfRule type="top10" dxfId="92" priority="16" rank="1"/>
  </conditionalFormatting>
  <conditionalFormatting sqref="E17:O17">
    <cfRule type="cellIs" dxfId="91" priority="15" operator="greaterThanOrEqual">
      <formula>193</formula>
    </cfRule>
  </conditionalFormatting>
  <conditionalFormatting sqref="G23">
    <cfRule type="top10" dxfId="90" priority="6" rank="1"/>
  </conditionalFormatting>
  <conditionalFormatting sqref="I23">
    <cfRule type="top10" dxfId="89" priority="5" rank="1"/>
  </conditionalFormatting>
  <conditionalFormatting sqref="E23">
    <cfRule type="top10" dxfId="88" priority="7" rank="1"/>
  </conditionalFormatting>
  <conditionalFormatting sqref="K23">
    <cfRule type="top10" dxfId="87" priority="4" rank="1"/>
  </conditionalFormatting>
  <conditionalFormatting sqref="M23">
    <cfRule type="top10" dxfId="86" priority="3" rank="1"/>
  </conditionalFormatting>
  <conditionalFormatting sqref="O23">
    <cfRule type="top10" dxfId="85" priority="2" rank="1"/>
  </conditionalFormatting>
  <conditionalFormatting sqref="E23:P23">
    <cfRule type="cellIs" dxfId="84" priority="1" operator="greaterThanOrEqual">
      <formula>200</formula>
    </cfRule>
  </conditionalFormatting>
  <hyperlinks>
    <hyperlink ref="X1" location="'Georgia 2025'!A1" display="Return to Rankings" xr:uid="{B74B4213-8D59-4DCC-A922-942C6A5C5E1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34363EA-35FE-423A-96C7-81CD703297A4}">
          <x14:formula1>
            <xm:f>'[11-15-25-ABRA 2025 Elberton GA Club Match.xlsm]DATA'!#REF!</xm:f>
          </x14:formula1>
          <xm:sqref>B17</xm:sqref>
        </x14:dataValidation>
        <x14:dataValidation type="list" allowBlank="1" showInputMessage="1" showErrorMessage="1" xr:uid="{EF2115E2-DCA2-4AD1-B540-FB0BDE245906}">
          <x14:formula1>
            <xm:f>'[11-15-25-ABRA 2025 Elberton GA Club Match.xlsm]DATA'!#REF!</xm:f>
          </x14:formula1>
          <xm:sqref>D17</xm:sqref>
        </x14:dataValidation>
        <x14:dataValidation type="list" allowBlank="1" showInputMessage="1" showErrorMessage="1" xr:uid="{708B897C-2070-438D-A47C-EA38792888BD}">
          <x14:formula1>
            <xm:f>'[11-16-25-ABRA 2025 Elberton GA Club Match.xlsm]DATA'!#REF!</xm:f>
          </x14:formula1>
          <xm:sqref>B23</xm:sqref>
        </x14:dataValidation>
        <x14:dataValidation type="list" allowBlank="1" showInputMessage="1" showErrorMessage="1" xr:uid="{60F467B4-1497-4FF8-BBA2-A91E72AA72D0}">
          <x14:formula1>
            <xm:f>'[11-16-25-ABRA 2025 Elberton GA Club Match.xlsm]DATA'!#REF!</xm:f>
          </x14:formula1>
          <xm:sqref>D23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8B2F4-E718-47A0-A1DD-F089ED8CA67C}">
  <dimension ref="A1:X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48</v>
      </c>
      <c r="C2" s="3">
        <v>45818</v>
      </c>
      <c r="D2" s="4" t="s">
        <v>35</v>
      </c>
      <c r="E2" s="23">
        <v>177</v>
      </c>
      <c r="F2" s="22">
        <v>0</v>
      </c>
      <c r="G2" s="23">
        <v>174</v>
      </c>
      <c r="H2" s="22">
        <v>1</v>
      </c>
      <c r="I2" s="5">
        <v>166</v>
      </c>
      <c r="J2" s="22">
        <v>1</v>
      </c>
      <c r="K2" s="37"/>
      <c r="L2" s="22"/>
      <c r="M2" s="37"/>
      <c r="N2" s="22"/>
      <c r="O2" s="5"/>
      <c r="P2" s="22"/>
      <c r="Q2" s="6">
        <v>3</v>
      </c>
      <c r="R2" s="6">
        <v>517</v>
      </c>
      <c r="S2" s="7">
        <v>172.33333333333334</v>
      </c>
      <c r="T2" s="36">
        <v>2</v>
      </c>
      <c r="U2" s="8">
        <v>3</v>
      </c>
      <c r="V2" s="9">
        <v>175.33333333333334</v>
      </c>
    </row>
    <row r="3" spans="1:24" x14ac:dyDescent="0.3">
      <c r="A3" s="1" t="s">
        <v>11</v>
      </c>
      <c r="B3" s="2" t="s">
        <v>48</v>
      </c>
      <c r="C3" s="3">
        <v>45829</v>
      </c>
      <c r="D3" s="4" t="s">
        <v>35</v>
      </c>
      <c r="E3" s="5">
        <v>177</v>
      </c>
      <c r="F3" s="22">
        <v>0</v>
      </c>
      <c r="G3" s="23">
        <v>153</v>
      </c>
      <c r="H3" s="22">
        <v>1</v>
      </c>
      <c r="I3" s="5">
        <v>178</v>
      </c>
      <c r="J3" s="22">
        <v>0</v>
      </c>
      <c r="K3" s="5">
        <v>174</v>
      </c>
      <c r="L3" s="22">
        <v>0</v>
      </c>
      <c r="M3" s="5">
        <v>179</v>
      </c>
      <c r="N3" s="22">
        <v>1</v>
      </c>
      <c r="O3" s="5"/>
      <c r="P3" s="22"/>
      <c r="Q3" s="6">
        <v>5</v>
      </c>
      <c r="R3" s="6">
        <v>861</v>
      </c>
      <c r="S3" s="7">
        <v>172.2</v>
      </c>
      <c r="T3" s="36">
        <v>2</v>
      </c>
      <c r="U3" s="8">
        <v>2</v>
      </c>
      <c r="V3" s="9">
        <v>174.2</v>
      </c>
    </row>
    <row r="4" spans="1:24" x14ac:dyDescent="0.3">
      <c r="A4" s="1" t="s">
        <v>11</v>
      </c>
      <c r="B4" s="2" t="s">
        <v>48</v>
      </c>
      <c r="C4" s="3">
        <v>45830</v>
      </c>
      <c r="D4" s="4" t="s">
        <v>35</v>
      </c>
      <c r="E4" s="23">
        <v>179</v>
      </c>
      <c r="F4" s="22">
        <v>0</v>
      </c>
      <c r="G4" s="23">
        <v>176</v>
      </c>
      <c r="H4" s="22">
        <v>0</v>
      </c>
      <c r="I4" s="5">
        <v>180</v>
      </c>
      <c r="J4" s="22">
        <v>1</v>
      </c>
      <c r="K4" s="37">
        <v>180</v>
      </c>
      <c r="L4" s="22">
        <v>0</v>
      </c>
      <c r="M4" s="37">
        <v>178</v>
      </c>
      <c r="N4" s="22">
        <v>0</v>
      </c>
      <c r="O4" s="5"/>
      <c r="P4" s="22"/>
      <c r="Q4" s="6">
        <v>5</v>
      </c>
      <c r="R4" s="6">
        <v>893</v>
      </c>
      <c r="S4" s="7">
        <v>178.6</v>
      </c>
      <c r="T4" s="36">
        <v>1</v>
      </c>
      <c r="U4" s="8">
        <v>3</v>
      </c>
      <c r="V4" s="9">
        <v>181.6</v>
      </c>
    </row>
    <row r="5" spans="1:24" x14ac:dyDescent="0.3">
      <c r="A5" s="1" t="s">
        <v>11</v>
      </c>
      <c r="B5" s="2" t="s">
        <v>48</v>
      </c>
      <c r="C5" s="3">
        <v>45832</v>
      </c>
      <c r="D5" s="4" t="s">
        <v>35</v>
      </c>
      <c r="E5" s="23">
        <v>178</v>
      </c>
      <c r="F5" s="22">
        <v>0</v>
      </c>
      <c r="G5" s="23">
        <v>183</v>
      </c>
      <c r="H5" s="22">
        <v>1</v>
      </c>
      <c r="I5" s="5">
        <v>187</v>
      </c>
      <c r="J5" s="22">
        <v>0</v>
      </c>
      <c r="K5" s="37">
        <v>186</v>
      </c>
      <c r="L5" s="22">
        <v>1</v>
      </c>
      <c r="M5" s="37"/>
      <c r="N5" s="22"/>
      <c r="O5" s="5"/>
      <c r="P5" s="22"/>
      <c r="Q5" s="6">
        <v>4</v>
      </c>
      <c r="R5" s="6">
        <v>734</v>
      </c>
      <c r="S5" s="7">
        <v>183.5</v>
      </c>
      <c r="T5" s="36">
        <v>2</v>
      </c>
      <c r="U5" s="8">
        <v>5</v>
      </c>
      <c r="V5" s="9">
        <v>188.5</v>
      </c>
    </row>
    <row r="6" spans="1:24" x14ac:dyDescent="0.3">
      <c r="A6" s="1" t="s">
        <v>11</v>
      </c>
      <c r="B6" s="2" t="s">
        <v>48</v>
      </c>
      <c r="C6" s="3">
        <v>45857</v>
      </c>
      <c r="D6" s="4" t="s">
        <v>35</v>
      </c>
      <c r="E6" s="23">
        <v>185</v>
      </c>
      <c r="F6" s="22">
        <v>0</v>
      </c>
      <c r="G6" s="23">
        <v>187</v>
      </c>
      <c r="H6" s="22">
        <v>0</v>
      </c>
      <c r="I6" s="5">
        <v>179</v>
      </c>
      <c r="J6" s="22">
        <v>0</v>
      </c>
      <c r="K6" s="37">
        <v>190</v>
      </c>
      <c r="L6" s="22">
        <v>1</v>
      </c>
      <c r="M6" s="37">
        <v>180</v>
      </c>
      <c r="N6" s="22">
        <v>0</v>
      </c>
      <c r="O6" s="5">
        <v>188</v>
      </c>
      <c r="P6" s="22">
        <v>1</v>
      </c>
      <c r="Q6" s="6">
        <v>6</v>
      </c>
      <c r="R6" s="6">
        <v>1109</v>
      </c>
      <c r="S6" s="7">
        <v>184.83333333333334</v>
      </c>
      <c r="T6" s="36">
        <v>2</v>
      </c>
      <c r="U6" s="8">
        <v>6</v>
      </c>
      <c r="V6" s="9">
        <v>190.83333333333334</v>
      </c>
    </row>
    <row r="7" spans="1:24" x14ac:dyDescent="0.3">
      <c r="A7" s="1" t="s">
        <v>11</v>
      </c>
      <c r="B7" s="2" t="s">
        <v>58</v>
      </c>
      <c r="C7" s="3">
        <v>45885</v>
      </c>
      <c r="D7" s="4" t="s">
        <v>35</v>
      </c>
      <c r="E7" s="5">
        <v>185</v>
      </c>
      <c r="F7" s="22">
        <v>0</v>
      </c>
      <c r="G7" s="23">
        <v>177</v>
      </c>
      <c r="H7" s="22">
        <v>1</v>
      </c>
      <c r="I7" s="5">
        <v>180</v>
      </c>
      <c r="J7" s="22">
        <v>2</v>
      </c>
      <c r="K7" s="5">
        <v>181</v>
      </c>
      <c r="L7" s="22">
        <v>3</v>
      </c>
      <c r="M7" s="5">
        <v>182</v>
      </c>
      <c r="N7" s="22">
        <v>1</v>
      </c>
      <c r="O7" s="5">
        <v>185</v>
      </c>
      <c r="P7" s="22">
        <v>0</v>
      </c>
      <c r="Q7" s="6">
        <v>6</v>
      </c>
      <c r="R7" s="6">
        <v>1090</v>
      </c>
      <c r="S7" s="7">
        <v>181.66666666666666</v>
      </c>
      <c r="T7" s="36">
        <v>7</v>
      </c>
      <c r="U7" s="8">
        <v>4</v>
      </c>
      <c r="V7" s="9">
        <v>185.66666666666666</v>
      </c>
    </row>
    <row r="9" spans="1:24" x14ac:dyDescent="0.3">
      <c r="Q9" s="32">
        <f>SUM(Q2:Q8)</f>
        <v>29</v>
      </c>
      <c r="R9" s="32">
        <f>SUM(R2:R8)</f>
        <v>5204</v>
      </c>
      <c r="S9" s="33">
        <f>SUM(R9/Q9)</f>
        <v>179.44827586206895</v>
      </c>
      <c r="T9" s="32">
        <f>SUM(T2:T8)</f>
        <v>16</v>
      </c>
      <c r="U9" s="32">
        <f>SUM(U2:U8)</f>
        <v>23</v>
      </c>
      <c r="V9" s="34">
        <f>SUM(S9+U9)</f>
        <v>202.44827586206895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B3:C3 B4:C4 B5:C5 B6:C6 B7:C7" name="Range1_2"/>
    <protectedRange sqref="D2 D3 D4 D5 D6 D7" name="Range1_1_1"/>
    <protectedRange sqref="T2 T3 T4 T5 T6 T7" name="Range1_3_5_1_1"/>
  </protectedRanges>
  <hyperlinks>
    <hyperlink ref="X1" location="'Georgia 2025'!A1" display="Return to Rankings" xr:uid="{133AD229-08D9-4799-B95F-0CE9B4FEA98C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83A93-5FA1-4C7C-808A-443C15D18C1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4" t="s">
        <v>1</v>
      </c>
      <c r="B1" s="25" t="s">
        <v>2</v>
      </c>
      <c r="C1" s="26" t="s">
        <v>3</v>
      </c>
      <c r="D1" s="27" t="s">
        <v>4</v>
      </c>
      <c r="E1" s="28" t="s">
        <v>19</v>
      </c>
      <c r="F1" s="28" t="s">
        <v>20</v>
      </c>
      <c r="G1" s="28" t="s">
        <v>21</v>
      </c>
      <c r="H1" s="28" t="s">
        <v>20</v>
      </c>
      <c r="I1" s="28" t="s">
        <v>22</v>
      </c>
      <c r="J1" s="28" t="s">
        <v>20</v>
      </c>
      <c r="K1" s="28" t="s">
        <v>23</v>
      </c>
      <c r="L1" s="28" t="s">
        <v>20</v>
      </c>
      <c r="M1" s="28" t="s">
        <v>24</v>
      </c>
      <c r="N1" s="28" t="s">
        <v>20</v>
      </c>
      <c r="O1" s="28" t="s">
        <v>25</v>
      </c>
      <c r="P1" s="28" t="s">
        <v>20</v>
      </c>
      <c r="Q1" s="29" t="s">
        <v>26</v>
      </c>
      <c r="R1" s="30" t="s">
        <v>27</v>
      </c>
      <c r="S1" s="31" t="s">
        <v>5</v>
      </c>
      <c r="T1" s="31" t="s">
        <v>28</v>
      </c>
      <c r="U1" s="30" t="s">
        <v>6</v>
      </c>
      <c r="V1" s="31" t="s">
        <v>29</v>
      </c>
      <c r="X1" s="35" t="s">
        <v>31</v>
      </c>
    </row>
    <row r="2" spans="1:24" x14ac:dyDescent="0.3">
      <c r="A2" s="1" t="s">
        <v>11</v>
      </c>
      <c r="B2" s="2" t="s">
        <v>59</v>
      </c>
      <c r="C2" s="3">
        <v>45886</v>
      </c>
      <c r="D2" s="4" t="s">
        <v>35</v>
      </c>
      <c r="E2" s="23">
        <v>189.001</v>
      </c>
      <c r="F2" s="22">
        <v>2</v>
      </c>
      <c r="G2" s="23">
        <v>194</v>
      </c>
      <c r="H2" s="22">
        <v>2</v>
      </c>
      <c r="I2" s="5">
        <v>190</v>
      </c>
      <c r="J2" s="22">
        <v>1</v>
      </c>
      <c r="K2" s="37">
        <v>193</v>
      </c>
      <c r="L2" s="22">
        <v>0</v>
      </c>
      <c r="M2" s="37">
        <v>186</v>
      </c>
      <c r="N2" s="22">
        <v>1</v>
      </c>
      <c r="O2" s="5"/>
      <c r="P2" s="22"/>
      <c r="Q2" s="6">
        <v>5</v>
      </c>
      <c r="R2" s="6">
        <v>952.00099999999998</v>
      </c>
      <c r="S2" s="7">
        <v>190.40019999999998</v>
      </c>
      <c r="T2" s="36">
        <v>6</v>
      </c>
      <c r="U2" s="8">
        <v>9</v>
      </c>
      <c r="V2" s="9">
        <v>199.40019999999998</v>
      </c>
    </row>
    <row r="4" spans="1:24" x14ac:dyDescent="0.3">
      <c r="Q4" s="32">
        <f>SUM(Q2:Q3)</f>
        <v>5</v>
      </c>
      <c r="R4" s="32">
        <f>SUM(R2:R3)</f>
        <v>952.00099999999998</v>
      </c>
      <c r="S4" s="33">
        <f>SUM(R4/Q4)</f>
        <v>190.40019999999998</v>
      </c>
      <c r="T4" s="32">
        <f>SUM(T2:T3)</f>
        <v>6</v>
      </c>
      <c r="U4" s="32">
        <f>SUM(U2:U3)</f>
        <v>9</v>
      </c>
      <c r="V4" s="34">
        <f>SUM(S4+U4)</f>
        <v>199.40019999999998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"/>
    <protectedRange sqref="D2" name="Range1_1_1"/>
    <protectedRange sqref="T2" name="Range1_3_5_1_1"/>
  </protectedRanges>
  <hyperlinks>
    <hyperlink ref="X1" location="'Georgia 2025'!A1" display="Return to Rankings" xr:uid="{BC179BA9-E990-45D9-8EED-4F70F2E65DAD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Georgia 2025</vt:lpstr>
      <vt:lpstr>Bill Shaver</vt:lpstr>
      <vt:lpstr>Dave Eisenschmied</vt:lpstr>
      <vt:lpstr>Jerry Thompson</vt:lpstr>
      <vt:lpstr>Jim Haley</vt:lpstr>
      <vt:lpstr>Kelvin Swilling</vt:lpstr>
      <vt:lpstr>Melvin Ferguson</vt:lpstr>
      <vt:lpstr>Mike Case</vt:lpstr>
      <vt:lpstr>Patrick McPhee</vt:lpstr>
      <vt:lpstr>Pete Wheeler</vt:lpstr>
      <vt:lpstr>Rick Haley</vt:lpstr>
      <vt:lpstr>Roger Snider</vt:lpstr>
      <vt:lpstr>Ron Glenn</vt:lpstr>
      <vt:lpstr>Scott Dudley</vt:lpstr>
      <vt:lpstr>Steve Kiemele</vt:lpstr>
      <vt:lpstr>Tim Thomas</vt:lpstr>
      <vt:lpstr>Walter Smith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2025-11-18T02:12:14Z</dcterms:modified>
</cp:coreProperties>
</file>