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Texas\"/>
    </mc:Choice>
  </mc:AlternateContent>
  <xr:revisionPtr revIDLastSave="11" documentId="8_{B41B2308-F0F3-43F5-B79A-43DE57406E78}" xr6:coauthVersionLast="36" xr6:coauthVersionMax="36" xr10:uidLastSave="{5AF4FF59-39BC-4E23-B3E4-CDC1DDEE1469}"/>
  <bookViews>
    <workbookView xWindow="-120" yWindow="-120" windowWidth="29040" windowHeight="15720" xr2:uid="{A35FAFAA-3A44-445C-BAAA-3002DD1ECE94}"/>
  </bookViews>
  <sheets>
    <sheet name="Texas 2025" sheetId="1" r:id="rId1"/>
    <sheet name="Allen Evena" sheetId="316" r:id="rId2"/>
    <sheet name="Alan Weil" sheetId="298" r:id="rId3"/>
    <sheet name="Allen Wood" sheetId="250" r:id="rId4"/>
    <sheet name="Bill Mar" sheetId="315" r:id="rId5"/>
    <sheet name="Bill Middlebrook" sheetId="288" r:id="rId6"/>
    <sheet name="Bob Benavidez" sheetId="279" r:id="rId7"/>
    <sheet name="Brady Riley" sheetId="247" r:id="rId8"/>
    <sheet name="Brian Vincent" sheetId="282" r:id="rId9"/>
    <sheet name="BW Kennedy" sheetId="264" r:id="rId10"/>
    <sheet name="Chris Bissette" sheetId="286" r:id="rId11"/>
    <sheet name="Claudette Joe" sheetId="300" r:id="rId12"/>
    <sheet name="Claudia Escoto" sheetId="259" r:id="rId13"/>
    <sheet name="Curtis Jenkins" sheetId="248" r:id="rId14"/>
    <sheet name="Darren Krumwiede" sheetId="269" r:id="rId15"/>
    <sheet name="Darryl Crawford" sheetId="266" r:id="rId16"/>
    <sheet name="David Crawford" sheetId="267" r:id="rId17"/>
    <sheet name="David Ellwood" sheetId="253" r:id="rId18"/>
    <sheet name="David Joe" sheetId="277" r:id="rId19"/>
    <sheet name="David Strother" sheetId="265" r:id="rId20"/>
    <sheet name="Dennis Cahill" sheetId="258" r:id="rId21"/>
    <sheet name="Dow Mathis" sheetId="294" r:id="rId22"/>
    <sheet name="Evelio McDonald" sheetId="302" r:id="rId23"/>
    <sheet name="Gary Hicks" sheetId="263" r:id="rId24"/>
    <sheet name="Gary Ladd" sheetId="304" r:id="rId25"/>
    <sheet name="George Flynn" sheetId="309" r:id="rId26"/>
    <sheet name="Gerry Rodriguez" sheetId="246" r:id="rId27"/>
    <sheet name="Glen Dickson" sheetId="252" r:id="rId28"/>
    <sheet name="Glenn Gentile" sheetId="310" r:id="rId29"/>
    <sheet name="Glenn Stinson" sheetId="307" r:id="rId30"/>
    <sheet name="Gregg Pepper" sheetId="319" r:id="rId31"/>
    <sheet name="Howard Wilson" sheetId="272" r:id="rId32"/>
    <sheet name="Hubert Kelsheimer" sheetId="251" r:id="rId33"/>
    <sheet name="James Braddy" sheetId="257" r:id="rId34"/>
    <sheet name="James Clarke" sheetId="308" r:id="rId35"/>
    <sheet name="James Lopez" sheetId="318" r:id="rId36"/>
    <sheet name="Jay Horton" sheetId="317" r:id="rId37"/>
    <sheet name="Jeff Velasquez" sheetId="313" r:id="rId38"/>
    <sheet name="Jerry Coor" sheetId="270" r:id="rId39"/>
    <sheet name="Jerry Hensler" sheetId="289" r:id="rId40"/>
    <sheet name="Jerry Shelton" sheetId="273" r:id="rId41"/>
    <sheet name="Jerry Willeford" sheetId="261" r:id="rId42"/>
    <sheet name="Jesse Zwiebel" sheetId="254" r:id="rId43"/>
    <sheet name="Jim Riggs" sheetId="295" r:id="rId44"/>
    <sheet name="Joe Yanez" sheetId="238" r:id="rId45"/>
    <sheet name="John Rexroat" sheetId="306" r:id="rId46"/>
    <sheet name="Josie Hensler" sheetId="292" r:id="rId47"/>
    <sheet name="Juan Iracheta" sheetId="244" r:id="rId48"/>
    <sheet name="Ken Osmond" sheetId="260" r:id="rId49"/>
    <sheet name="Ken Patton" sheetId="285" r:id="rId50"/>
    <sheet name="Kirby Dahl" sheetId="321" r:id="rId51"/>
    <sheet name="Landon Stone" sheetId="283" r:id="rId52"/>
    <sheet name="Les Williams" sheetId="291" r:id="rId53"/>
    <sheet name="Luis Ordorica" sheetId="278" r:id="rId54"/>
    <sheet name="Marcom Majors" sheetId="299" r:id="rId55"/>
    <sheet name="Mark Graham" sheetId="320" r:id="rId56"/>
    <sheet name="Mark Zachman" sheetId="275" r:id="rId57"/>
    <sheet name="Matt Hartnett" sheetId="290" r:id="rId58"/>
    <sheet name="Merlin Orr" sheetId="305" r:id="rId59"/>
    <sheet name="Phil Lewis" sheetId="297" r:id="rId60"/>
    <sheet name="Philip Beekley" sheetId="281" r:id="rId61"/>
    <sheet name="Rene Melendez" sheetId="293" r:id="rId62"/>
    <sheet name="Robert Jackson" sheetId="255" r:id="rId63"/>
    <sheet name="Roland Odonnell" sheetId="314" r:id="rId64"/>
    <sheet name="Ron Schappaugh" sheetId="296" r:id="rId65"/>
    <sheet name="Ronald Borden" sheetId="256" r:id="rId66"/>
    <sheet name="Ronald Herring" sheetId="268" r:id="rId67"/>
    <sheet name="Royse Joe" sheetId="311" r:id="rId68"/>
    <sheet name="Scott Jackson" sheetId="276" r:id="rId69"/>
    <sheet name="Sonny Weathers" sheetId="301" r:id="rId70"/>
    <sheet name="Stan Hall" sheetId="280" r:id="rId71"/>
    <sheet name="Steve Hope" sheetId="284" r:id="rId72"/>
    <sheet name="Steve Hubbard" sheetId="312" r:id="rId73"/>
    <sheet name="Thomas Wells" sheetId="303" r:id="rId74"/>
    <sheet name="Timothy Carruth" sheetId="287" r:id="rId75"/>
    <sheet name="Tommy Fort" sheetId="249" r:id="rId76"/>
    <sheet name="Tony Carruth" sheetId="274" r:id="rId77"/>
    <sheet name="Wayne Argence" sheetId="271" r:id="rId78"/>
    <sheet name="Zack Turner" sheetId="262" r:id="rId79"/>
  </sheets>
  <externalReferences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xlnm._FilterDatabase" localSheetId="0" hidden="1">'Texas 2025'!$C$35:$I$35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9" i="1" l="1"/>
  <c r="H119" i="1"/>
  <c r="G119" i="1"/>
  <c r="F119" i="1"/>
  <c r="E119" i="1"/>
  <c r="D119" i="1"/>
  <c r="U27" i="248"/>
  <c r="T27" i="248"/>
  <c r="R27" i="248"/>
  <c r="Q27" i="248"/>
  <c r="I97" i="1"/>
  <c r="H97" i="1"/>
  <c r="G97" i="1"/>
  <c r="F97" i="1"/>
  <c r="E97" i="1"/>
  <c r="D97" i="1"/>
  <c r="U4" i="321"/>
  <c r="T4" i="321"/>
  <c r="R4" i="321"/>
  <c r="S4" i="321" s="1"/>
  <c r="V4" i="321" s="1"/>
  <c r="Q4" i="321"/>
  <c r="S27" i="248" l="1"/>
  <c r="V27" i="248" s="1"/>
  <c r="I144" i="1"/>
  <c r="H144" i="1"/>
  <c r="G144" i="1"/>
  <c r="F144" i="1"/>
  <c r="E144" i="1"/>
  <c r="D144" i="1"/>
  <c r="U14" i="282"/>
  <c r="T14" i="282"/>
  <c r="R14" i="282"/>
  <c r="Q14" i="282"/>
  <c r="I118" i="1"/>
  <c r="H118" i="1"/>
  <c r="G118" i="1"/>
  <c r="F118" i="1"/>
  <c r="E118" i="1"/>
  <c r="D118" i="1"/>
  <c r="U12" i="302"/>
  <c r="T12" i="302"/>
  <c r="R12" i="302"/>
  <c r="Q12" i="302"/>
  <c r="I62" i="1"/>
  <c r="H62" i="1"/>
  <c r="G62" i="1"/>
  <c r="F62" i="1"/>
  <c r="E62" i="1"/>
  <c r="D62" i="1"/>
  <c r="U4" i="320"/>
  <c r="T4" i="320"/>
  <c r="R4" i="320"/>
  <c r="Q4" i="320"/>
  <c r="I60" i="1"/>
  <c r="H60" i="1"/>
  <c r="G60" i="1"/>
  <c r="F60" i="1"/>
  <c r="E60" i="1"/>
  <c r="D60" i="1"/>
  <c r="U4" i="319"/>
  <c r="T4" i="319"/>
  <c r="R4" i="319"/>
  <c r="Q4" i="319"/>
  <c r="S14" i="282" l="1"/>
  <c r="V14" i="282" s="1"/>
  <c r="S12" i="302"/>
  <c r="V12" i="302" s="1"/>
  <c r="S4" i="320"/>
  <c r="V4" i="320" s="1"/>
  <c r="S4" i="319"/>
  <c r="V4" i="319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71" i="1"/>
  <c r="A72" i="1" s="1"/>
  <c r="A73" i="1" s="1"/>
  <c r="A74" i="1" s="1"/>
  <c r="A75" i="1" s="1"/>
  <c r="A76" i="1" s="1"/>
  <c r="A77" i="1" s="1"/>
  <c r="A78" i="1" s="1"/>
  <c r="A79" i="1" s="1"/>
  <c r="A142" i="1"/>
  <c r="A143" i="1" s="1"/>
  <c r="A144" i="1" s="1"/>
  <c r="A145" i="1" s="1"/>
  <c r="A146" i="1" s="1"/>
  <c r="A133" i="1"/>
  <c r="A134" i="1" s="1"/>
  <c r="A135" i="1" s="1"/>
  <c r="A136" i="1" s="1"/>
  <c r="A137" i="1" s="1"/>
  <c r="A138" i="1" s="1"/>
  <c r="A139" i="1" s="1"/>
  <c r="A118" i="1"/>
  <c r="A119" i="1" s="1"/>
  <c r="A120" i="1" s="1"/>
  <c r="A121" i="1" s="1"/>
  <c r="A122" i="1" s="1"/>
  <c r="A123" i="1" s="1"/>
  <c r="A124" i="1" s="1"/>
  <c r="A125" i="1" s="1"/>
  <c r="A107" i="1"/>
  <c r="A108" i="1" s="1"/>
  <c r="A109" i="1" s="1"/>
  <c r="A110" i="1" s="1"/>
  <c r="A111" i="1" s="1"/>
  <c r="A112" i="1" s="1"/>
  <c r="A113" i="1" s="1"/>
  <c r="A114" i="1" s="1"/>
  <c r="A115" i="1" s="1"/>
  <c r="G28" i="1"/>
  <c r="E28" i="1"/>
  <c r="D28" i="1"/>
  <c r="U30" i="260"/>
  <c r="H28" i="1" s="1"/>
  <c r="T30" i="260"/>
  <c r="R30" i="260"/>
  <c r="Q30" i="260"/>
  <c r="I91" i="1"/>
  <c r="H91" i="1"/>
  <c r="G91" i="1"/>
  <c r="F91" i="1"/>
  <c r="E91" i="1"/>
  <c r="D91" i="1"/>
  <c r="U4" i="318"/>
  <c r="T4" i="318"/>
  <c r="R4" i="318"/>
  <c r="S4" i="318" s="1"/>
  <c r="V4" i="318" s="1"/>
  <c r="Q4" i="318"/>
  <c r="A54" i="1"/>
  <c r="A55" i="1" s="1"/>
  <c r="A56" i="1" s="1"/>
  <c r="A57" i="1" s="1"/>
  <c r="A58" i="1" s="1"/>
  <c r="A59" i="1" s="1"/>
  <c r="A60" i="1" s="1"/>
  <c r="A61" i="1" s="1"/>
  <c r="A62" i="1" s="1"/>
  <c r="A63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I24" i="1"/>
  <c r="H24" i="1"/>
  <c r="G24" i="1"/>
  <c r="F24" i="1"/>
  <c r="E24" i="1"/>
  <c r="D24" i="1"/>
  <c r="U4" i="317"/>
  <c r="T4" i="317"/>
  <c r="R4" i="317"/>
  <c r="Q4" i="317"/>
  <c r="S4" i="317" s="1"/>
  <c r="V4" i="317" s="1"/>
  <c r="U38" i="238"/>
  <c r="H71" i="1" s="1"/>
  <c r="T38" i="238"/>
  <c r="G71" i="1" s="1"/>
  <c r="R38" i="238"/>
  <c r="E71" i="1" s="1"/>
  <c r="Q38" i="238"/>
  <c r="D71" i="1" s="1"/>
  <c r="T24" i="274"/>
  <c r="T33" i="274" s="1"/>
  <c r="G79" i="1" s="1"/>
  <c r="C24" i="274"/>
  <c r="U33" i="274"/>
  <c r="H79" i="1" s="1"/>
  <c r="R33" i="274"/>
  <c r="E79" i="1" s="1"/>
  <c r="Q33" i="274"/>
  <c r="D79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T40" i="276"/>
  <c r="T43" i="276" s="1"/>
  <c r="C40" i="276"/>
  <c r="U43" i="276"/>
  <c r="R43" i="276"/>
  <c r="Q43" i="276"/>
  <c r="T25" i="265"/>
  <c r="T35" i="265" s="1"/>
  <c r="G39" i="1" s="1"/>
  <c r="C25" i="265"/>
  <c r="D122" i="1"/>
  <c r="U24" i="260"/>
  <c r="H122" i="1" s="1"/>
  <c r="T24" i="260"/>
  <c r="G122" i="1" s="1"/>
  <c r="R24" i="260"/>
  <c r="S24" i="260" s="1"/>
  <c r="F122" i="1" s="1"/>
  <c r="Q24" i="260"/>
  <c r="U18" i="313"/>
  <c r="H57" i="1" s="1"/>
  <c r="T18" i="313"/>
  <c r="G57" i="1" s="1"/>
  <c r="R18" i="313"/>
  <c r="Q18" i="313"/>
  <c r="D57" i="1" s="1"/>
  <c r="G29" i="1"/>
  <c r="E29" i="1"/>
  <c r="D29" i="1"/>
  <c r="U4" i="316"/>
  <c r="H29" i="1" s="1"/>
  <c r="T4" i="316"/>
  <c r="R4" i="316"/>
  <c r="Q4" i="316"/>
  <c r="U12" i="315"/>
  <c r="H51" i="1" s="1"/>
  <c r="T12" i="315"/>
  <c r="G51" i="1" s="1"/>
  <c r="R12" i="315"/>
  <c r="E51" i="1" s="1"/>
  <c r="Q12" i="315"/>
  <c r="D51" i="1" s="1"/>
  <c r="U21" i="251"/>
  <c r="H81" i="1" s="1"/>
  <c r="T21" i="251"/>
  <c r="G81" i="1" s="1"/>
  <c r="R21" i="251"/>
  <c r="E81" i="1" s="1"/>
  <c r="Q21" i="251"/>
  <c r="D81" i="1" s="1"/>
  <c r="U45" i="265"/>
  <c r="H111" i="1" s="1"/>
  <c r="T45" i="265"/>
  <c r="G111" i="1" s="1"/>
  <c r="R45" i="265"/>
  <c r="E111" i="1" s="1"/>
  <c r="Q45" i="265"/>
  <c r="D111" i="1" s="1"/>
  <c r="H99" i="1"/>
  <c r="G99" i="1"/>
  <c r="E99" i="1"/>
  <c r="U4" i="314"/>
  <c r="T4" i="314"/>
  <c r="R4" i="314"/>
  <c r="Q4" i="314"/>
  <c r="D99" i="1" s="1"/>
  <c r="U5" i="313"/>
  <c r="H87" i="1" s="1"/>
  <c r="T5" i="313"/>
  <c r="G87" i="1" s="1"/>
  <c r="R5" i="313"/>
  <c r="E87" i="1" s="1"/>
  <c r="Q5" i="313"/>
  <c r="D87" i="1" s="1"/>
  <c r="U27" i="275"/>
  <c r="H83" i="1" s="1"/>
  <c r="T27" i="275"/>
  <c r="G83" i="1" s="1"/>
  <c r="R27" i="275"/>
  <c r="E83" i="1" s="1"/>
  <c r="Q27" i="275"/>
  <c r="D83" i="1" s="1"/>
  <c r="U21" i="280"/>
  <c r="H41" i="1" s="1"/>
  <c r="T21" i="280"/>
  <c r="G41" i="1" s="1"/>
  <c r="R21" i="280"/>
  <c r="E41" i="1" s="1"/>
  <c r="Q21" i="280"/>
  <c r="D41" i="1" s="1"/>
  <c r="E136" i="1"/>
  <c r="D136" i="1"/>
  <c r="U8" i="312"/>
  <c r="H114" i="1" s="1"/>
  <c r="T8" i="312"/>
  <c r="G114" i="1" s="1"/>
  <c r="R8" i="312"/>
  <c r="Q8" i="312"/>
  <c r="D114" i="1" s="1"/>
  <c r="U36" i="276"/>
  <c r="H84" i="1" s="1"/>
  <c r="T36" i="276"/>
  <c r="G84" i="1" s="1"/>
  <c r="R36" i="276"/>
  <c r="E84" i="1" s="1"/>
  <c r="Q36" i="276"/>
  <c r="D84" i="1" s="1"/>
  <c r="H59" i="1"/>
  <c r="G59" i="1"/>
  <c r="U4" i="311"/>
  <c r="T4" i="311"/>
  <c r="R4" i="311"/>
  <c r="Q4" i="311"/>
  <c r="D59" i="1" s="1"/>
  <c r="H145" i="1"/>
  <c r="G145" i="1"/>
  <c r="E145" i="1"/>
  <c r="U4" i="310"/>
  <c r="T4" i="310"/>
  <c r="R4" i="310"/>
  <c r="S4" i="310" s="1"/>
  <c r="F145" i="1" s="1"/>
  <c r="Q4" i="310"/>
  <c r="D145" i="1" s="1"/>
  <c r="E75" i="1"/>
  <c r="D75" i="1"/>
  <c r="U5" i="309"/>
  <c r="H92" i="1" s="1"/>
  <c r="T5" i="309"/>
  <c r="G92" i="1" s="1"/>
  <c r="R5" i="309"/>
  <c r="E92" i="1" s="1"/>
  <c r="Q5" i="309"/>
  <c r="D92" i="1" s="1"/>
  <c r="H61" i="1"/>
  <c r="U5" i="308"/>
  <c r="T5" i="308"/>
  <c r="G61" i="1" s="1"/>
  <c r="R5" i="308"/>
  <c r="Q5" i="308"/>
  <c r="D61" i="1" s="1"/>
  <c r="U36" i="272"/>
  <c r="H76" i="1" s="1"/>
  <c r="T36" i="272"/>
  <c r="G76" i="1" s="1"/>
  <c r="R36" i="272"/>
  <c r="E76" i="1" s="1"/>
  <c r="Q36" i="272"/>
  <c r="D76" i="1" s="1"/>
  <c r="U11" i="307"/>
  <c r="H77" i="1" s="1"/>
  <c r="T11" i="307"/>
  <c r="G77" i="1" s="1"/>
  <c r="R11" i="307"/>
  <c r="E77" i="1" s="1"/>
  <c r="Q11" i="307"/>
  <c r="D77" i="1" s="1"/>
  <c r="U29" i="276"/>
  <c r="H21" i="1" s="1"/>
  <c r="T29" i="276"/>
  <c r="G21" i="1" s="1"/>
  <c r="R29" i="276"/>
  <c r="E55" i="1" s="1"/>
  <c r="Q29" i="276"/>
  <c r="D21" i="1" s="1"/>
  <c r="E93" i="1"/>
  <c r="D93" i="1"/>
  <c r="U6" i="306"/>
  <c r="H93" i="1" s="1"/>
  <c r="T6" i="306"/>
  <c r="G93" i="1" s="1"/>
  <c r="R6" i="306"/>
  <c r="S6" i="306" s="1"/>
  <c r="Q6" i="306"/>
  <c r="D142" i="1"/>
  <c r="U11" i="257"/>
  <c r="H142" i="1" s="1"/>
  <c r="T11" i="257"/>
  <c r="G142" i="1" s="1"/>
  <c r="R11" i="257"/>
  <c r="E142" i="1" s="1"/>
  <c r="Q11" i="257"/>
  <c r="U4" i="305"/>
  <c r="H121" i="1" s="1"/>
  <c r="T4" i="305"/>
  <c r="G121" i="1" s="1"/>
  <c r="R4" i="305"/>
  <c r="E121" i="1" s="1"/>
  <c r="Q4" i="305"/>
  <c r="D121" i="1" s="1"/>
  <c r="H53" i="1"/>
  <c r="G53" i="1"/>
  <c r="U5" i="304"/>
  <c r="T5" i="304"/>
  <c r="R5" i="304"/>
  <c r="E53" i="1" s="1"/>
  <c r="Q5" i="304"/>
  <c r="D53" i="1" s="1"/>
  <c r="U5" i="303"/>
  <c r="H22" i="1" s="1"/>
  <c r="T5" i="303"/>
  <c r="G22" i="1" s="1"/>
  <c r="R5" i="303"/>
  <c r="E22" i="1" s="1"/>
  <c r="Q5" i="303"/>
  <c r="D22" i="1" s="1"/>
  <c r="U6" i="302"/>
  <c r="H20" i="1" s="1"/>
  <c r="T6" i="302"/>
  <c r="G20" i="1" s="1"/>
  <c r="R6" i="302"/>
  <c r="E20" i="1" s="1"/>
  <c r="Q6" i="302"/>
  <c r="D20" i="1" s="1"/>
  <c r="U6" i="301"/>
  <c r="H18" i="1" s="1"/>
  <c r="T6" i="301"/>
  <c r="G18" i="1" s="1"/>
  <c r="R6" i="301"/>
  <c r="E18" i="1" s="1"/>
  <c r="Q6" i="301"/>
  <c r="D18" i="1" s="1"/>
  <c r="U9" i="300"/>
  <c r="H46" i="1" s="1"/>
  <c r="T9" i="300"/>
  <c r="G46" i="1" s="1"/>
  <c r="R9" i="300"/>
  <c r="E46" i="1" s="1"/>
  <c r="Q9" i="300"/>
  <c r="D46" i="1" s="1"/>
  <c r="U24" i="269"/>
  <c r="H98" i="1" s="1"/>
  <c r="T24" i="269"/>
  <c r="G98" i="1" s="1"/>
  <c r="R24" i="269"/>
  <c r="E98" i="1" s="1"/>
  <c r="Q24" i="269"/>
  <c r="D98" i="1" s="1"/>
  <c r="U20" i="274"/>
  <c r="H115" i="1" s="1"/>
  <c r="T20" i="274"/>
  <c r="G115" i="1" s="1"/>
  <c r="R20" i="274"/>
  <c r="E115" i="1" s="1"/>
  <c r="Q20" i="274"/>
  <c r="D115" i="1" s="1"/>
  <c r="H146" i="1"/>
  <c r="G146" i="1"/>
  <c r="E146" i="1"/>
  <c r="U4" i="299"/>
  <c r="T4" i="299"/>
  <c r="R4" i="299"/>
  <c r="Q4" i="299"/>
  <c r="D146" i="1" s="1"/>
  <c r="U9" i="298"/>
  <c r="H139" i="1" s="1"/>
  <c r="T9" i="298"/>
  <c r="G139" i="1" s="1"/>
  <c r="R9" i="298"/>
  <c r="E139" i="1" s="1"/>
  <c r="Q9" i="298"/>
  <c r="D139" i="1" s="1"/>
  <c r="U21" i="276"/>
  <c r="H141" i="1" s="1"/>
  <c r="T21" i="276"/>
  <c r="G141" i="1" s="1"/>
  <c r="R21" i="276"/>
  <c r="E141" i="1" s="1"/>
  <c r="Q21" i="276"/>
  <c r="D141" i="1" s="1"/>
  <c r="E124" i="1"/>
  <c r="D124" i="1"/>
  <c r="U5" i="297"/>
  <c r="H124" i="1" s="1"/>
  <c r="T5" i="297"/>
  <c r="G124" i="1" s="1"/>
  <c r="R5" i="297"/>
  <c r="Q5" i="297"/>
  <c r="U14" i="296"/>
  <c r="H112" i="1" s="1"/>
  <c r="T14" i="296"/>
  <c r="G112" i="1" s="1"/>
  <c r="R14" i="296"/>
  <c r="E112" i="1" s="1"/>
  <c r="Q14" i="296"/>
  <c r="D112" i="1" s="1"/>
  <c r="U5" i="295"/>
  <c r="H88" i="1" s="1"/>
  <c r="T5" i="295"/>
  <c r="G88" i="1" s="1"/>
  <c r="R5" i="295"/>
  <c r="Q5" i="295"/>
  <c r="D88" i="1" s="1"/>
  <c r="U6" i="294"/>
  <c r="H82" i="1" s="1"/>
  <c r="T6" i="294"/>
  <c r="G82" i="1" s="1"/>
  <c r="R6" i="294"/>
  <c r="Q6" i="294"/>
  <c r="D82" i="1" s="1"/>
  <c r="U4" i="293"/>
  <c r="H27" i="1" s="1"/>
  <c r="T4" i="293"/>
  <c r="G27" i="1" s="1"/>
  <c r="R4" i="293"/>
  <c r="S4" i="293" s="1"/>
  <c r="V4" i="293" s="1"/>
  <c r="I27" i="1" s="1"/>
  <c r="Q4" i="293"/>
  <c r="D27" i="1" s="1"/>
  <c r="U6" i="292"/>
  <c r="H23" i="1" s="1"/>
  <c r="T6" i="292"/>
  <c r="G23" i="1" s="1"/>
  <c r="R6" i="292"/>
  <c r="Q6" i="292"/>
  <c r="D23" i="1" s="1"/>
  <c r="U7" i="291"/>
  <c r="H19" i="1" s="1"/>
  <c r="T7" i="291"/>
  <c r="G19" i="1" s="1"/>
  <c r="R7" i="291"/>
  <c r="Q7" i="291"/>
  <c r="D19" i="1" s="1"/>
  <c r="U11" i="290"/>
  <c r="H9" i="1" s="1"/>
  <c r="T11" i="290"/>
  <c r="G9" i="1" s="1"/>
  <c r="R11" i="290"/>
  <c r="E9" i="1" s="1"/>
  <c r="Q11" i="290"/>
  <c r="D9" i="1" s="1"/>
  <c r="U14" i="289"/>
  <c r="H6" i="1" s="1"/>
  <c r="T14" i="289"/>
  <c r="G6" i="1" s="1"/>
  <c r="R14" i="289"/>
  <c r="Q14" i="289"/>
  <c r="D6" i="1" s="1"/>
  <c r="U16" i="278"/>
  <c r="H75" i="1" s="1"/>
  <c r="T16" i="278"/>
  <c r="G75" i="1" s="1"/>
  <c r="R16" i="278"/>
  <c r="Q16" i="278"/>
  <c r="U18" i="254"/>
  <c r="H86" i="1" s="1"/>
  <c r="T18" i="254"/>
  <c r="G86" i="1" s="1"/>
  <c r="R18" i="254"/>
  <c r="E86" i="1" s="1"/>
  <c r="Q18" i="254"/>
  <c r="U20" i="275"/>
  <c r="H109" i="1" s="1"/>
  <c r="T20" i="275"/>
  <c r="G109" i="1" s="1"/>
  <c r="R20" i="275"/>
  <c r="Q20" i="275"/>
  <c r="D109" i="1" s="1"/>
  <c r="U40" i="268"/>
  <c r="H133" i="1" s="1"/>
  <c r="T40" i="268"/>
  <c r="G133" i="1" s="1"/>
  <c r="R40" i="268"/>
  <c r="E133" i="1" s="1"/>
  <c r="Q40" i="268"/>
  <c r="D133" i="1" s="1"/>
  <c r="U7" i="288"/>
  <c r="H25" i="1" s="1"/>
  <c r="T7" i="288"/>
  <c r="G25" i="1" s="1"/>
  <c r="R7" i="288"/>
  <c r="E25" i="1" s="1"/>
  <c r="Q7" i="288"/>
  <c r="D25" i="1" s="1"/>
  <c r="U10" i="287"/>
  <c r="H135" i="1" s="1"/>
  <c r="T10" i="287"/>
  <c r="G135" i="1" s="1"/>
  <c r="R10" i="287"/>
  <c r="E135" i="1" s="1"/>
  <c r="Q10" i="287"/>
  <c r="D135" i="1" s="1"/>
  <c r="U14" i="283"/>
  <c r="H54" i="1" s="1"/>
  <c r="T14" i="283"/>
  <c r="G54" i="1" s="1"/>
  <c r="R14" i="283"/>
  <c r="E54" i="1" s="1"/>
  <c r="Q14" i="283"/>
  <c r="S14" i="283" s="1"/>
  <c r="V14" i="283" s="1"/>
  <c r="I54" i="1" s="1"/>
  <c r="U13" i="246"/>
  <c r="H56" i="1" s="1"/>
  <c r="T13" i="246"/>
  <c r="G56" i="1" s="1"/>
  <c r="R13" i="246"/>
  <c r="E56" i="1" s="1"/>
  <c r="Q13" i="246"/>
  <c r="D56" i="1" s="1"/>
  <c r="U8" i="286"/>
  <c r="H136" i="1" s="1"/>
  <c r="T8" i="286"/>
  <c r="G136" i="1" s="1"/>
  <c r="R8" i="286"/>
  <c r="Q8" i="286"/>
  <c r="U9" i="285"/>
  <c r="H138" i="1" s="1"/>
  <c r="T9" i="285"/>
  <c r="G138" i="1" s="1"/>
  <c r="R9" i="285"/>
  <c r="E138" i="1" s="1"/>
  <c r="Q9" i="285"/>
  <c r="D138" i="1" s="1"/>
  <c r="H125" i="1"/>
  <c r="G125" i="1"/>
  <c r="U4" i="284"/>
  <c r="T4" i="284"/>
  <c r="R4" i="284"/>
  <c r="E125" i="1" s="1"/>
  <c r="Q4" i="284"/>
  <c r="D125" i="1" s="1"/>
  <c r="U15" i="247"/>
  <c r="H117" i="1" s="1"/>
  <c r="T15" i="247"/>
  <c r="G117" i="1" s="1"/>
  <c r="R15" i="247"/>
  <c r="E117" i="1" s="1"/>
  <c r="Q15" i="247"/>
  <c r="D117" i="1" s="1"/>
  <c r="U25" i="264"/>
  <c r="H44" i="1" s="1"/>
  <c r="T25" i="264"/>
  <c r="G44" i="1" s="1"/>
  <c r="R25" i="264"/>
  <c r="E44" i="1" s="1"/>
  <c r="Q25" i="264"/>
  <c r="D44" i="1" s="1"/>
  <c r="U7" i="283"/>
  <c r="H16" i="1" s="1"/>
  <c r="T7" i="283"/>
  <c r="G16" i="1" s="1"/>
  <c r="R7" i="283"/>
  <c r="E16" i="1" s="1"/>
  <c r="Q7" i="283"/>
  <c r="D16" i="1" s="1"/>
  <c r="U8" i="282"/>
  <c r="H78" i="1" s="1"/>
  <c r="T8" i="282"/>
  <c r="G78" i="1" s="1"/>
  <c r="R8" i="282"/>
  <c r="E78" i="1" s="1"/>
  <c r="Q8" i="282"/>
  <c r="D78" i="1" s="1"/>
  <c r="U12" i="281"/>
  <c r="H43" i="1" s="1"/>
  <c r="T12" i="281"/>
  <c r="G43" i="1" s="1"/>
  <c r="R12" i="281"/>
  <c r="E43" i="1" s="1"/>
  <c r="Q12" i="281"/>
  <c r="D43" i="1" s="1"/>
  <c r="U25" i="272"/>
  <c r="H50" i="1" s="1"/>
  <c r="T25" i="272"/>
  <c r="G50" i="1" s="1"/>
  <c r="R25" i="272"/>
  <c r="E50" i="1" s="1"/>
  <c r="Q25" i="272"/>
  <c r="D50" i="1" s="1"/>
  <c r="U8" i="280"/>
  <c r="H13" i="1" s="1"/>
  <c r="T8" i="280"/>
  <c r="G13" i="1" s="1"/>
  <c r="R8" i="280"/>
  <c r="E13" i="1" s="1"/>
  <c r="Q8" i="280"/>
  <c r="D13" i="1" s="1"/>
  <c r="U14" i="268"/>
  <c r="H26" i="1" s="1"/>
  <c r="T14" i="268"/>
  <c r="G26" i="1" s="1"/>
  <c r="R14" i="268"/>
  <c r="E26" i="1" s="1"/>
  <c r="Q14" i="268"/>
  <c r="D26" i="1" s="1"/>
  <c r="U6" i="279"/>
  <c r="H90" i="1" s="1"/>
  <c r="T6" i="279"/>
  <c r="G90" i="1" s="1"/>
  <c r="R6" i="279"/>
  <c r="E90" i="1" s="1"/>
  <c r="Q6" i="279"/>
  <c r="D90" i="1" s="1"/>
  <c r="U4" i="278"/>
  <c r="H123" i="1" s="1"/>
  <c r="T4" i="278"/>
  <c r="G123" i="1" s="1"/>
  <c r="R4" i="278"/>
  <c r="E123" i="1" s="1"/>
  <c r="Q4" i="278"/>
  <c r="D123" i="1" s="1"/>
  <c r="U26" i="277"/>
  <c r="H36" i="1" s="1"/>
  <c r="T26" i="277"/>
  <c r="G36" i="1" s="1"/>
  <c r="R26" i="277"/>
  <c r="E36" i="1" s="1"/>
  <c r="Q26" i="277"/>
  <c r="D36" i="1" s="1"/>
  <c r="U14" i="276"/>
  <c r="H107" i="1" s="1"/>
  <c r="T14" i="276"/>
  <c r="G107" i="1" s="1"/>
  <c r="R14" i="276"/>
  <c r="E107" i="1" s="1"/>
  <c r="Q14" i="276"/>
  <c r="D107" i="1" s="1"/>
  <c r="U23" i="249"/>
  <c r="H47" i="1" s="1"/>
  <c r="T23" i="249"/>
  <c r="G47" i="1" s="1"/>
  <c r="R23" i="249"/>
  <c r="E47" i="1" s="1"/>
  <c r="Q23" i="249"/>
  <c r="D47" i="1" s="1"/>
  <c r="U35" i="265"/>
  <c r="H39" i="1" s="1"/>
  <c r="R35" i="265"/>
  <c r="Q35" i="265"/>
  <c r="D39" i="1" s="1"/>
  <c r="U22" i="248"/>
  <c r="H42" i="1" s="1"/>
  <c r="T22" i="248"/>
  <c r="G42" i="1" s="1"/>
  <c r="R22" i="248"/>
  <c r="E42" i="1" s="1"/>
  <c r="Q22" i="248"/>
  <c r="D42" i="1" s="1"/>
  <c r="U5" i="275"/>
  <c r="H143" i="1" s="1"/>
  <c r="T5" i="275"/>
  <c r="G143" i="1" s="1"/>
  <c r="R5" i="275"/>
  <c r="Q5" i="275"/>
  <c r="D143" i="1" s="1"/>
  <c r="U10" i="274"/>
  <c r="H137" i="1" s="1"/>
  <c r="T10" i="274"/>
  <c r="G137" i="1" s="1"/>
  <c r="R10" i="274"/>
  <c r="E137" i="1" s="1"/>
  <c r="Q10" i="274"/>
  <c r="D137" i="1" s="1"/>
  <c r="U29" i="273"/>
  <c r="H132" i="1" s="1"/>
  <c r="T29" i="273"/>
  <c r="G132" i="1" s="1"/>
  <c r="R29" i="273"/>
  <c r="E132" i="1" s="1"/>
  <c r="Q29" i="273"/>
  <c r="D132" i="1" s="1"/>
  <c r="U15" i="272"/>
  <c r="H134" i="1" s="1"/>
  <c r="T15" i="272"/>
  <c r="G134" i="1" s="1"/>
  <c r="R15" i="272"/>
  <c r="E134" i="1" s="1"/>
  <c r="Q15" i="272"/>
  <c r="D134" i="1" s="1"/>
  <c r="U9" i="271"/>
  <c r="H113" i="1" s="1"/>
  <c r="T9" i="271"/>
  <c r="G113" i="1" s="1"/>
  <c r="R9" i="271"/>
  <c r="E113" i="1" s="1"/>
  <c r="Q9" i="271"/>
  <c r="D113" i="1" s="1"/>
  <c r="U23" i="270"/>
  <c r="H106" i="1" s="1"/>
  <c r="T23" i="270"/>
  <c r="G106" i="1" s="1"/>
  <c r="R23" i="270"/>
  <c r="E106" i="1" s="1"/>
  <c r="Q23" i="270"/>
  <c r="D106" i="1" s="1"/>
  <c r="U18" i="269"/>
  <c r="H108" i="1" s="1"/>
  <c r="T18" i="269"/>
  <c r="G108" i="1" s="1"/>
  <c r="R18" i="269"/>
  <c r="E108" i="1" s="1"/>
  <c r="Q18" i="269"/>
  <c r="D108" i="1" s="1"/>
  <c r="U8" i="268"/>
  <c r="H110" i="1" s="1"/>
  <c r="T8" i="268"/>
  <c r="G110" i="1" s="1"/>
  <c r="R8" i="268"/>
  <c r="Q8" i="268"/>
  <c r="D110" i="1" s="1"/>
  <c r="U45" i="261"/>
  <c r="H120" i="1" s="1"/>
  <c r="T45" i="261"/>
  <c r="G120" i="1" s="1"/>
  <c r="R45" i="261"/>
  <c r="E120" i="1" s="1"/>
  <c r="Q45" i="261"/>
  <c r="D120" i="1" s="1"/>
  <c r="U20" i="267"/>
  <c r="H72" i="1" s="1"/>
  <c r="T20" i="267"/>
  <c r="G72" i="1" s="1"/>
  <c r="R20" i="267"/>
  <c r="E72" i="1" s="1"/>
  <c r="Q20" i="267"/>
  <c r="D72" i="1" s="1"/>
  <c r="U5" i="266"/>
  <c r="H85" i="1" s="1"/>
  <c r="T5" i="266"/>
  <c r="G85" i="1" s="1"/>
  <c r="R5" i="266"/>
  <c r="E85" i="1" s="1"/>
  <c r="Q5" i="266"/>
  <c r="D85" i="1" s="1"/>
  <c r="U7" i="265"/>
  <c r="H95" i="1" s="1"/>
  <c r="T7" i="265"/>
  <c r="G95" i="1" s="1"/>
  <c r="R7" i="265"/>
  <c r="E95" i="1" s="1"/>
  <c r="Q7" i="265"/>
  <c r="U5" i="264"/>
  <c r="H96" i="1" s="1"/>
  <c r="T5" i="264"/>
  <c r="G96" i="1" s="1"/>
  <c r="R5" i="264"/>
  <c r="E96" i="1" s="1"/>
  <c r="Q5" i="264"/>
  <c r="D96" i="1" s="1"/>
  <c r="U19" i="263"/>
  <c r="H74" i="1" s="1"/>
  <c r="T19" i="263"/>
  <c r="G74" i="1" s="1"/>
  <c r="R19" i="263"/>
  <c r="E74" i="1" s="1"/>
  <c r="Q19" i="263"/>
  <c r="D74" i="1" s="1"/>
  <c r="U4" i="262"/>
  <c r="H94" i="1" s="1"/>
  <c r="T4" i="262"/>
  <c r="G94" i="1" s="1"/>
  <c r="R4" i="262"/>
  <c r="S4" i="262" s="1"/>
  <c r="V4" i="262" s="1"/>
  <c r="I94" i="1" s="1"/>
  <c r="Q4" i="262"/>
  <c r="D94" i="1" s="1"/>
  <c r="U39" i="261"/>
  <c r="H70" i="1" s="1"/>
  <c r="T39" i="261"/>
  <c r="G70" i="1" s="1"/>
  <c r="R39" i="261"/>
  <c r="Q39" i="261"/>
  <c r="D70" i="1" s="1"/>
  <c r="U18" i="260"/>
  <c r="H73" i="1" s="1"/>
  <c r="T18" i="260"/>
  <c r="G73" i="1" s="1"/>
  <c r="R18" i="260"/>
  <c r="Q18" i="260"/>
  <c r="D73" i="1" s="1"/>
  <c r="U14" i="259"/>
  <c r="H45" i="1" s="1"/>
  <c r="T14" i="259"/>
  <c r="G45" i="1" s="1"/>
  <c r="R14" i="259"/>
  <c r="E45" i="1" s="1"/>
  <c r="Q14" i="259"/>
  <c r="D45" i="1" s="1"/>
  <c r="U11" i="258"/>
  <c r="H48" i="1" s="1"/>
  <c r="T11" i="258"/>
  <c r="G48" i="1" s="1"/>
  <c r="R11" i="258"/>
  <c r="E48" i="1" s="1"/>
  <c r="Q11" i="258"/>
  <c r="D48" i="1" s="1"/>
  <c r="U5" i="257"/>
  <c r="H58" i="1" s="1"/>
  <c r="T5" i="257"/>
  <c r="G58" i="1" s="1"/>
  <c r="R5" i="257"/>
  <c r="E58" i="1" s="1"/>
  <c r="Q5" i="257"/>
  <c r="D58" i="1" s="1"/>
  <c r="U10" i="256"/>
  <c r="H49" i="1" s="1"/>
  <c r="T10" i="256"/>
  <c r="G49" i="1" s="1"/>
  <c r="R10" i="256"/>
  <c r="E49" i="1" s="1"/>
  <c r="Q10" i="256"/>
  <c r="D49" i="1" s="1"/>
  <c r="U26" i="255"/>
  <c r="H38" i="1" s="1"/>
  <c r="T26" i="255"/>
  <c r="G38" i="1" s="1"/>
  <c r="R26" i="255"/>
  <c r="E38" i="1" s="1"/>
  <c r="Q26" i="255"/>
  <c r="D38" i="1" s="1"/>
  <c r="U12" i="254"/>
  <c r="H40" i="1" s="1"/>
  <c r="T12" i="254"/>
  <c r="G40" i="1" s="1"/>
  <c r="R12" i="254"/>
  <c r="E40" i="1" s="1"/>
  <c r="Q12" i="254"/>
  <c r="D40" i="1" s="1"/>
  <c r="U14" i="253"/>
  <c r="H14" i="1" s="1"/>
  <c r="T14" i="253"/>
  <c r="G14" i="1" s="1"/>
  <c r="R14" i="253"/>
  <c r="E14" i="1" s="1"/>
  <c r="Q14" i="253"/>
  <c r="D14" i="1" s="1"/>
  <c r="U12" i="252"/>
  <c r="H10" i="1" s="1"/>
  <c r="T12" i="252"/>
  <c r="G10" i="1" s="1"/>
  <c r="R12" i="252"/>
  <c r="Q12" i="252"/>
  <c r="D10" i="1" s="1"/>
  <c r="U13" i="251"/>
  <c r="H11" i="1" s="1"/>
  <c r="T13" i="251"/>
  <c r="G11" i="1" s="1"/>
  <c r="R13" i="251"/>
  <c r="E11" i="1" s="1"/>
  <c r="Q13" i="251"/>
  <c r="D11" i="1" s="1"/>
  <c r="U11" i="250"/>
  <c r="H8" i="1" s="1"/>
  <c r="T11" i="250"/>
  <c r="G8" i="1" s="1"/>
  <c r="R11" i="250"/>
  <c r="E8" i="1" s="1"/>
  <c r="Q11" i="250"/>
  <c r="D8" i="1" s="1"/>
  <c r="U11" i="249"/>
  <c r="H12" i="1" s="1"/>
  <c r="T11" i="249"/>
  <c r="G12" i="1" s="1"/>
  <c r="R11" i="249"/>
  <c r="E12" i="1" s="1"/>
  <c r="Q11" i="249"/>
  <c r="D12" i="1" s="1"/>
  <c r="U7" i="248"/>
  <c r="H17" i="1" s="1"/>
  <c r="T7" i="248"/>
  <c r="G17" i="1" s="1"/>
  <c r="R7" i="248"/>
  <c r="Q7" i="248"/>
  <c r="D17" i="1" s="1"/>
  <c r="U9" i="247"/>
  <c r="H7" i="1" s="1"/>
  <c r="T9" i="247"/>
  <c r="G7" i="1" s="1"/>
  <c r="R9" i="247"/>
  <c r="Q9" i="247"/>
  <c r="D7" i="1" s="1"/>
  <c r="U4" i="246"/>
  <c r="H89" i="1" s="1"/>
  <c r="T4" i="246"/>
  <c r="G89" i="1" s="1"/>
  <c r="R4" i="246"/>
  <c r="E89" i="1" s="1"/>
  <c r="Q4" i="246"/>
  <c r="D89" i="1" s="1"/>
  <c r="U34" i="244"/>
  <c r="H37" i="1" s="1"/>
  <c r="T34" i="244"/>
  <c r="G37" i="1" s="1"/>
  <c r="R34" i="244"/>
  <c r="E37" i="1" s="1"/>
  <c r="Q34" i="244"/>
  <c r="D37" i="1" s="1"/>
  <c r="U4" i="238"/>
  <c r="H63" i="1" s="1"/>
  <c r="T4" i="238"/>
  <c r="G63" i="1" s="1"/>
  <c r="R4" i="238"/>
  <c r="E63" i="1" s="1"/>
  <c r="Q4" i="238"/>
  <c r="D63" i="1" s="1"/>
  <c r="E122" i="1" l="1"/>
  <c r="G55" i="1"/>
  <c r="S30" i="260"/>
  <c r="S18" i="313"/>
  <c r="F57" i="1" s="1"/>
  <c r="E57" i="1"/>
  <c r="V24" i="260"/>
  <c r="I122" i="1" s="1"/>
  <c r="S18" i="254"/>
  <c r="F86" i="1" s="1"/>
  <c r="D86" i="1"/>
  <c r="H55" i="1"/>
  <c r="S43" i="276"/>
  <c r="V43" i="276" s="1"/>
  <c r="D55" i="1"/>
  <c r="S12" i="252"/>
  <c r="F10" i="1" s="1"/>
  <c r="S33" i="274"/>
  <c r="F27" i="1"/>
  <c r="S4" i="299"/>
  <c r="S4" i="314"/>
  <c r="E27" i="1"/>
  <c r="E94" i="1"/>
  <c r="S4" i="311"/>
  <c r="E59" i="1"/>
  <c r="V18" i="313"/>
  <c r="I57" i="1" s="1"/>
  <c r="S4" i="316"/>
  <c r="F29" i="1" s="1"/>
  <c r="S6" i="294"/>
  <c r="V6" i="294" s="1"/>
  <c r="I82" i="1" s="1"/>
  <c r="S5" i="297"/>
  <c r="V6" i="306"/>
  <c r="I93" i="1" s="1"/>
  <c r="F94" i="1"/>
  <c r="S12" i="315"/>
  <c r="S8" i="312"/>
  <c r="V8" i="312" s="1"/>
  <c r="I114" i="1" s="1"/>
  <c r="S21" i="251"/>
  <c r="S7" i="283"/>
  <c r="V7" i="283" s="1"/>
  <c r="I16" i="1" s="1"/>
  <c r="F54" i="1"/>
  <c r="S45" i="265"/>
  <c r="E114" i="1"/>
  <c r="S5" i="308"/>
  <c r="E61" i="1"/>
  <c r="S14" i="289"/>
  <c r="V14" i="289" s="1"/>
  <c r="I6" i="1" s="1"/>
  <c r="S5" i="313"/>
  <c r="S27" i="275"/>
  <c r="S5" i="295"/>
  <c r="E88" i="1"/>
  <c r="S21" i="280"/>
  <c r="E10" i="1"/>
  <c r="E6" i="1"/>
  <c r="S29" i="276"/>
  <c r="F55" i="1" s="1"/>
  <c r="S36" i="276"/>
  <c r="F93" i="1"/>
  <c r="S11" i="258"/>
  <c r="S6" i="292"/>
  <c r="E23" i="1"/>
  <c r="E21" i="1"/>
  <c r="V4" i="310"/>
  <c r="I145" i="1" s="1"/>
  <c r="S20" i="275"/>
  <c r="F109" i="1" s="1"/>
  <c r="E109" i="1"/>
  <c r="E82" i="1"/>
  <c r="F82" i="1"/>
  <c r="S7" i="291"/>
  <c r="V7" i="291" s="1"/>
  <c r="I19" i="1" s="1"/>
  <c r="S36" i="272"/>
  <c r="F76" i="1" s="1"/>
  <c r="S11" i="249"/>
  <c r="S22" i="248"/>
  <c r="F42" i="1" s="1"/>
  <c r="S5" i="309"/>
  <c r="S6" i="301"/>
  <c r="S11" i="307"/>
  <c r="F77" i="1" s="1"/>
  <c r="S13" i="251"/>
  <c r="S11" i="290"/>
  <c r="F9" i="1" s="1"/>
  <c r="E19" i="1"/>
  <c r="S11" i="257"/>
  <c r="S4" i="305"/>
  <c r="S20" i="274"/>
  <c r="S5" i="304"/>
  <c r="S10" i="256"/>
  <c r="S5" i="303"/>
  <c r="S6" i="302"/>
  <c r="S9" i="300"/>
  <c r="S24" i="269"/>
  <c r="S7" i="265"/>
  <c r="F95" i="1" s="1"/>
  <c r="S7" i="248"/>
  <c r="F17" i="1" s="1"/>
  <c r="S4" i="278"/>
  <c r="S16" i="278"/>
  <c r="F75" i="1" s="1"/>
  <c r="S9" i="298"/>
  <c r="S9" i="285"/>
  <c r="F138" i="1" s="1"/>
  <c r="S8" i="286"/>
  <c r="F136" i="1" s="1"/>
  <c r="S21" i="276"/>
  <c r="S14" i="296"/>
  <c r="F112" i="1" s="1"/>
  <c r="S40" i="268"/>
  <c r="F133" i="1" s="1"/>
  <c r="S13" i="246"/>
  <c r="D54" i="1"/>
  <c r="S5" i="275"/>
  <c r="V5" i="275" s="1"/>
  <c r="I143" i="1" s="1"/>
  <c r="S8" i="282"/>
  <c r="F78" i="1" s="1"/>
  <c r="S12" i="281"/>
  <c r="F43" i="1" s="1"/>
  <c r="S5" i="257"/>
  <c r="S10" i="274"/>
  <c r="S35" i="265"/>
  <c r="E39" i="1"/>
  <c r="S7" i="288"/>
  <c r="F16" i="1"/>
  <c r="S38" i="238"/>
  <c r="F71" i="1" s="1"/>
  <c r="S10" i="287"/>
  <c r="S25" i="264"/>
  <c r="F44" i="1" s="1"/>
  <c r="S14" i="276"/>
  <c r="S39" i="261"/>
  <c r="V39" i="261" s="1"/>
  <c r="I70" i="1" s="1"/>
  <c r="S23" i="249"/>
  <c r="F47" i="1" s="1"/>
  <c r="E17" i="1"/>
  <c r="S6" i="279"/>
  <c r="F90" i="1" s="1"/>
  <c r="S29" i="273"/>
  <c r="S4" i="284"/>
  <c r="S9" i="247"/>
  <c r="V9" i="247" s="1"/>
  <c r="I7" i="1" s="1"/>
  <c r="S15" i="247"/>
  <c r="E70" i="1"/>
  <c r="D95" i="1"/>
  <c r="E143" i="1"/>
  <c r="S9" i="271"/>
  <c r="S23" i="270"/>
  <c r="F106" i="1" s="1"/>
  <c r="S19" i="263"/>
  <c r="S25" i="272"/>
  <c r="F50" i="1" s="1"/>
  <c r="S14" i="253"/>
  <c r="F14" i="1" s="1"/>
  <c r="S8" i="280"/>
  <c r="F13" i="1" s="1"/>
  <c r="S11" i="250"/>
  <c r="F8" i="1" s="1"/>
  <c r="S14" i="268"/>
  <c r="S26" i="277"/>
  <c r="F36" i="1" s="1"/>
  <c r="S15" i="272"/>
  <c r="S8" i="268"/>
  <c r="E110" i="1"/>
  <c r="S18" i="260"/>
  <c r="E73" i="1"/>
  <c r="S26" i="255"/>
  <c r="F38" i="1" s="1"/>
  <c r="S12" i="254"/>
  <c r="F40" i="1" s="1"/>
  <c r="E7" i="1"/>
  <c r="S18" i="269"/>
  <c r="F108" i="1" s="1"/>
  <c r="S45" i="261"/>
  <c r="S20" i="267"/>
  <c r="S5" i="266"/>
  <c r="S5" i="264"/>
  <c r="S14" i="259"/>
  <c r="F45" i="1" s="1"/>
  <c r="S4" i="238"/>
  <c r="S34" i="244"/>
  <c r="F37" i="1" s="1"/>
  <c r="S4" i="246"/>
  <c r="V30" i="260" l="1"/>
  <c r="I28" i="1" s="1"/>
  <c r="F28" i="1"/>
  <c r="V12" i="252"/>
  <c r="I10" i="1" s="1"/>
  <c r="V33" i="274"/>
  <c r="I79" i="1" s="1"/>
  <c r="F79" i="1"/>
  <c r="V18" i="254"/>
  <c r="I86" i="1" s="1"/>
  <c r="F19" i="1"/>
  <c r="V20" i="274"/>
  <c r="I115" i="1" s="1"/>
  <c r="F115" i="1"/>
  <c r="V5" i="297"/>
  <c r="I124" i="1" s="1"/>
  <c r="F124" i="1"/>
  <c r="V4" i="305"/>
  <c r="I121" i="1" s="1"/>
  <c r="F121" i="1"/>
  <c r="V11" i="257"/>
  <c r="I142" i="1" s="1"/>
  <c r="F142" i="1"/>
  <c r="V21" i="251"/>
  <c r="I81" i="1" s="1"/>
  <c r="F81" i="1"/>
  <c r="V4" i="311"/>
  <c r="I59" i="1" s="1"/>
  <c r="F59" i="1"/>
  <c r="V12" i="315"/>
  <c r="I51" i="1" s="1"/>
  <c r="F51" i="1"/>
  <c r="V4" i="316"/>
  <c r="I29" i="1" s="1"/>
  <c r="V4" i="314"/>
  <c r="I99" i="1" s="1"/>
  <c r="F99" i="1"/>
  <c r="V11" i="258"/>
  <c r="I48" i="1" s="1"/>
  <c r="F48" i="1"/>
  <c r="V4" i="299"/>
  <c r="I146" i="1" s="1"/>
  <c r="F146" i="1"/>
  <c r="V4" i="284"/>
  <c r="I125" i="1" s="1"/>
  <c r="F125" i="1"/>
  <c r="V5" i="313"/>
  <c r="I87" i="1" s="1"/>
  <c r="F87" i="1"/>
  <c r="V11" i="249"/>
  <c r="I12" i="1" s="1"/>
  <c r="F12" i="1"/>
  <c r="F114" i="1"/>
  <c r="V10" i="256"/>
  <c r="I49" i="1" s="1"/>
  <c r="F49" i="1"/>
  <c r="V5" i="304"/>
  <c r="I53" i="1" s="1"/>
  <c r="F53" i="1"/>
  <c r="F6" i="1"/>
  <c r="V9" i="285"/>
  <c r="I138" i="1" s="1"/>
  <c r="V45" i="265"/>
  <c r="I111" i="1" s="1"/>
  <c r="F111" i="1"/>
  <c r="V22" i="248"/>
  <c r="I42" i="1" s="1"/>
  <c r="V5" i="309"/>
  <c r="I92" i="1" s="1"/>
  <c r="F92" i="1"/>
  <c r="V27" i="275"/>
  <c r="I83" i="1" s="1"/>
  <c r="F83" i="1"/>
  <c r="V5" i="308"/>
  <c r="I61" i="1" s="1"/>
  <c r="F61" i="1"/>
  <c r="V21" i="280"/>
  <c r="I41" i="1" s="1"/>
  <c r="F41" i="1"/>
  <c r="V9" i="298"/>
  <c r="I139" i="1" s="1"/>
  <c r="F139" i="1"/>
  <c r="V20" i="275"/>
  <c r="I109" i="1" s="1"/>
  <c r="V5" i="295"/>
  <c r="I88" i="1" s="1"/>
  <c r="F88" i="1"/>
  <c r="V13" i="251"/>
  <c r="I11" i="1" s="1"/>
  <c r="F11" i="1"/>
  <c r="V5" i="303"/>
  <c r="I22" i="1" s="1"/>
  <c r="F22" i="1"/>
  <c r="V36" i="276"/>
  <c r="I84" i="1" s="1"/>
  <c r="F84" i="1"/>
  <c r="V29" i="276"/>
  <c r="F21" i="1"/>
  <c r="V6" i="292"/>
  <c r="I23" i="1" s="1"/>
  <c r="F23" i="1"/>
  <c r="V6" i="302"/>
  <c r="I20" i="1" s="1"/>
  <c r="F20" i="1"/>
  <c r="V11" i="307"/>
  <c r="I77" i="1" s="1"/>
  <c r="V36" i="272"/>
  <c r="I76" i="1" s="1"/>
  <c r="V7" i="248"/>
  <c r="I17" i="1" s="1"/>
  <c r="V6" i="301"/>
  <c r="I18" i="1" s="1"/>
  <c r="F18" i="1"/>
  <c r="F143" i="1"/>
  <c r="V11" i="290"/>
  <c r="I9" i="1" s="1"/>
  <c r="V14" i="296"/>
  <c r="I112" i="1" s="1"/>
  <c r="V24" i="269"/>
  <c r="I98" i="1" s="1"/>
  <c r="F98" i="1"/>
  <c r="V7" i="265"/>
  <c r="I95" i="1" s="1"/>
  <c r="V9" i="300"/>
  <c r="I46" i="1" s="1"/>
  <c r="F46" i="1"/>
  <c r="V40" i="268"/>
  <c r="I133" i="1" s="1"/>
  <c r="V10" i="287"/>
  <c r="I135" i="1" s="1"/>
  <c r="F135" i="1"/>
  <c r="V10" i="274"/>
  <c r="I137" i="1" s="1"/>
  <c r="F137" i="1"/>
  <c r="V21" i="276"/>
  <c r="I141" i="1" s="1"/>
  <c r="F141" i="1"/>
  <c r="V16" i="278"/>
  <c r="I75" i="1" s="1"/>
  <c r="V4" i="278"/>
  <c r="I123" i="1" s="1"/>
  <c r="F123" i="1"/>
  <c r="V8" i="286"/>
  <c r="I136" i="1" s="1"/>
  <c r="V38" i="238"/>
  <c r="I71" i="1" s="1"/>
  <c r="V13" i="246"/>
  <c r="I56" i="1" s="1"/>
  <c r="F56" i="1"/>
  <c r="V26" i="277"/>
  <c r="I36" i="1" s="1"/>
  <c r="V7" i="288"/>
  <c r="I25" i="1" s="1"/>
  <c r="F25" i="1"/>
  <c r="V8" i="282"/>
  <c r="I78" i="1" s="1"/>
  <c r="V12" i="281"/>
  <c r="I43" i="1" s="1"/>
  <c r="V5" i="257"/>
  <c r="I58" i="1" s="1"/>
  <c r="F58" i="1"/>
  <c r="V8" i="280"/>
  <c r="I13" i="1" s="1"/>
  <c r="V19" i="263"/>
  <c r="I74" i="1" s="1"/>
  <c r="F74" i="1"/>
  <c r="V35" i="265"/>
  <c r="I39" i="1" s="1"/>
  <c r="F39" i="1"/>
  <c r="F70" i="1"/>
  <c r="V5" i="264"/>
  <c r="I96" i="1" s="1"/>
  <c r="F96" i="1"/>
  <c r="V25" i="264"/>
  <c r="I44" i="1" s="1"/>
  <c r="V14" i="276"/>
  <c r="I107" i="1" s="1"/>
  <c r="F107" i="1"/>
  <c r="V23" i="249"/>
  <c r="I47" i="1" s="1"/>
  <c r="V15" i="247"/>
  <c r="I117" i="1" s="1"/>
  <c r="F117" i="1"/>
  <c r="F7" i="1"/>
  <c r="V6" i="279"/>
  <c r="I90" i="1" s="1"/>
  <c r="V29" i="273"/>
  <c r="I132" i="1" s="1"/>
  <c r="F132" i="1"/>
  <c r="V25" i="272"/>
  <c r="I50" i="1" s="1"/>
  <c r="V14" i="268"/>
  <c r="I26" i="1" s="1"/>
  <c r="F26" i="1"/>
  <c r="V45" i="261"/>
  <c r="I120" i="1" s="1"/>
  <c r="F120" i="1"/>
  <c r="V9" i="271"/>
  <c r="I113" i="1" s="1"/>
  <c r="F113" i="1"/>
  <c r="V23" i="270"/>
  <c r="I106" i="1" s="1"/>
  <c r="V5" i="266"/>
  <c r="I85" i="1" s="1"/>
  <c r="F85" i="1"/>
  <c r="V20" i="267"/>
  <c r="I72" i="1" s="1"/>
  <c r="F72" i="1"/>
  <c r="V14" i="259"/>
  <c r="I45" i="1" s="1"/>
  <c r="V14" i="253"/>
  <c r="I14" i="1" s="1"/>
  <c r="V11" i="250"/>
  <c r="I8" i="1" s="1"/>
  <c r="V4" i="238"/>
  <c r="I63" i="1" s="1"/>
  <c r="F63" i="1"/>
  <c r="V15" i="272"/>
  <c r="I134" i="1" s="1"/>
  <c r="F134" i="1"/>
  <c r="V18" i="269"/>
  <c r="I108" i="1" s="1"/>
  <c r="V8" i="268"/>
  <c r="I110" i="1" s="1"/>
  <c r="F110" i="1"/>
  <c r="V18" i="260"/>
  <c r="I73" i="1" s="1"/>
  <c r="F73" i="1"/>
  <c r="V26" i="255"/>
  <c r="I38" i="1" s="1"/>
  <c r="V12" i="254"/>
  <c r="I40" i="1" s="1"/>
  <c r="V4" i="246"/>
  <c r="I89" i="1" s="1"/>
  <c r="F89" i="1"/>
  <c r="V34" i="244"/>
  <c r="I37" i="1" s="1"/>
  <c r="I21" i="1" l="1"/>
  <c r="I55" i="1"/>
</calcChain>
</file>

<file path=xl/sharedStrings.xml><?xml version="1.0" encoding="utf-8"?>
<sst xmlns="http://schemas.openxmlformats.org/spreadsheetml/2006/main" count="4988" uniqueCount="126">
  <si>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</si>
  <si>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</si>
  <si>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</si>
  <si>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</si>
  <si>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</si>
  <si>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</si>
  <si>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</si>
  <si>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</si>
  <si>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</si>
  <si>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</si>
  <si>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</si>
  <si>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</si>
  <si>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</si>
  <si>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</si>
  <si>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</si>
  <si>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</si>
  <si>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</si>
  <si>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</si>
  <si>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</si>
  <si>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</si>
  <si>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</si>
  <si>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</si>
  <si>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</si>
  <si>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</si>
  <si>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</si>
  <si>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</si>
  <si>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</si>
  <si>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</si>
  <si>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</si>
  <si>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</si>
  <si>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</si>
  <si>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</si>
  <si>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</si>
  <si>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</si>
  <si>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Texas</t>
  </si>
  <si>
    <t>Juan Iracheta</t>
  </si>
  <si>
    <t>Edinburg, TX</t>
  </si>
  <si>
    <t>Joe Yanez</t>
  </si>
  <si>
    <t>Gerry Rodriguez</t>
  </si>
  <si>
    <t>Outlaw Heavy</t>
  </si>
  <si>
    <t>Brady Riley</t>
  </si>
  <si>
    <t xml:space="preserve">Outlaw Hvy </t>
  </si>
  <si>
    <t>San Angelo, TX</t>
  </si>
  <si>
    <t>Curtis Jenkins</t>
  </si>
  <si>
    <t>Tommy Fort</t>
  </si>
  <si>
    <t>Allen Wood</t>
  </si>
  <si>
    <t>Hubert Kelsheimer</t>
  </si>
  <si>
    <t>Glen Dickson</t>
  </si>
  <si>
    <t>David Ellwood</t>
  </si>
  <si>
    <t>Boerne, TX</t>
  </si>
  <si>
    <t>Jesse Zwiebel</t>
  </si>
  <si>
    <t>Robert Jackson</t>
  </si>
  <si>
    <t>Ronald Borden</t>
  </si>
  <si>
    <t>James Braddy</t>
  </si>
  <si>
    <t>Dennis Cahill</t>
  </si>
  <si>
    <t>Claudia Escoto</t>
  </si>
  <si>
    <t>Ken Osmond</t>
  </si>
  <si>
    <t>Jerry Willeford</t>
  </si>
  <si>
    <t>Zach Turner</t>
  </si>
  <si>
    <t>Gary Hicks</t>
  </si>
  <si>
    <t>BW Kennedy</t>
  </si>
  <si>
    <t>David Strother</t>
  </si>
  <si>
    <t>Darryl Crawford</t>
  </si>
  <si>
    <t>David Crawford</t>
  </si>
  <si>
    <t>Unlimited</t>
  </si>
  <si>
    <t xml:space="preserve">Unlimited </t>
  </si>
  <si>
    <t>Ronald Herring</t>
  </si>
  <si>
    <t>Darren Krumwiede</t>
  </si>
  <si>
    <t>Jerry Coor</t>
  </si>
  <si>
    <t>Wayne Argence</t>
  </si>
  <si>
    <t>Factory</t>
  </si>
  <si>
    <t>Howard Wilson</t>
  </si>
  <si>
    <t>Jerry Shelton</t>
  </si>
  <si>
    <t>Tony Carruth</t>
  </si>
  <si>
    <t xml:space="preserve">Factory </t>
  </si>
  <si>
    <t>Mark Zachman</t>
  </si>
  <si>
    <t>Scott Jackson</t>
  </si>
  <si>
    <t>David Joe</t>
  </si>
  <si>
    <t>Luis Ordorica</t>
  </si>
  <si>
    <t>Bob Benavidez</t>
  </si>
  <si>
    <t>Stan Hall</t>
  </si>
  <si>
    <t>Philip Beekley</t>
  </si>
  <si>
    <t>Brian Vincent</t>
  </si>
  <si>
    <t>Landon Stone</t>
  </si>
  <si>
    <t>Steve Hope</t>
  </si>
  <si>
    <t>Ken Patton</t>
  </si>
  <si>
    <t>Chris Bissette</t>
  </si>
  <si>
    <t>Timothy Carruth</t>
  </si>
  <si>
    <t>Bill Middlebrook</t>
  </si>
  <si>
    <t>Chris Bissett</t>
  </si>
  <si>
    <t>Jerry Hensler</t>
  </si>
  <si>
    <t>Matt Hartnett</t>
  </si>
  <si>
    <t>Les Williams</t>
  </si>
  <si>
    <t>Josie Hensler</t>
  </si>
  <si>
    <t>Rene Melendez</t>
  </si>
  <si>
    <t>Dow Mathis</t>
  </si>
  <si>
    <t>Jim Riggs</t>
  </si>
  <si>
    <t>Ron Schappaugh</t>
  </si>
  <si>
    <t>Phil Lewis</t>
  </si>
  <si>
    <t>Alan Weil</t>
  </si>
  <si>
    <t>Marcom Majors</t>
  </si>
  <si>
    <t>Claudette Joe</t>
  </si>
  <si>
    <t>Sonny Weathers</t>
  </si>
  <si>
    <t>Evelio McDonald</t>
  </si>
  <si>
    <t>Thomas Wells</t>
  </si>
  <si>
    <t>Gary Ladd</t>
  </si>
  <si>
    <t>Merlin Orr</t>
  </si>
  <si>
    <t>John Rexroat</t>
  </si>
  <si>
    <t>Glenn Stinson</t>
  </si>
  <si>
    <t>James Clarke</t>
  </si>
  <si>
    <t>George Flynn</t>
  </si>
  <si>
    <t>Glenn Gentile</t>
  </si>
  <si>
    <t>Royse Joe</t>
  </si>
  <si>
    <t>Steve Hubbard</t>
  </si>
  <si>
    <t>Jeff Velasquez</t>
  </si>
  <si>
    <t>Roland Odonnell</t>
  </si>
  <si>
    <t>Bill Mar</t>
  </si>
  <si>
    <t>Allen Elvena</t>
  </si>
  <si>
    <t>Allen Evena</t>
  </si>
  <si>
    <t>Beaumont, MS</t>
  </si>
  <si>
    <t>Jay Horton</t>
  </si>
  <si>
    <t>James Lopez</t>
  </si>
  <si>
    <t>Hubert Keisheimer</t>
  </si>
  <si>
    <t>Gregg Pepper</t>
  </si>
  <si>
    <t>Mark Graham</t>
  </si>
  <si>
    <t>Kirby 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</si>
</sst>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name val="Aei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5" fillId="0" borderId="0" xfId="1" applyFont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/>
      <protection locked="0"/>
    </xf>
    <xf numFmtId="0" fontId="7" fillId="3" borderId="0" xfId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1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Fill="1"/>
    <xf numFmtId="2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center"/>
    </xf>
    <xf numFmtId="0" fontId="7" fillId="4" borderId="0" xfId="1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1" fontId="9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79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5.xml"/><Relationship Id="rId89" Type="http://schemas.openxmlformats.org/officeDocument/2006/relationships/externalLink" Target="externalLinks/externalLink10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externalLink" Target="externalLinks/externalLink6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4.xml"/><Relationship Id="rId88" Type="http://schemas.openxmlformats.org/officeDocument/2006/relationships/externalLink" Target="externalLinks/externalLink9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externalLink" Target="externalLinks/externalLink7.xml"/><Relationship Id="rId9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8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8-25-ABRA%202025%20San%20AngeloTX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_10-28-25-ABRA%202025%20(Boerne,%20TX)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6-25-ABRA%20Edinburg%20TX%20Result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46"/>
  <sheetViews>
    <sheetView tabSelected="1" zoomScaleNormal="100" workbookViewId="0">
      <selection activeCell="J1" sqref="J1"/>
    </sheetView>
  </sheetViews>
  <sheetFormatPr defaultColWidth="9.109375" defaultRowHeight="13.8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>
      <c r="A2" s="101" t="s">
        <v>14</v>
      </c>
      <c r="B2" s="102"/>
      <c r="C2" s="102"/>
      <c r="D2" s="102"/>
      <c r="E2" s="102"/>
      <c r="F2" s="102"/>
      <c r="G2" s="102"/>
      <c r="H2" s="102"/>
      <c r="I2" s="102"/>
    </row>
    <row r="3" spans="1:9" ht="18">
      <c r="A3" s="103" t="s">
        <v>34</v>
      </c>
      <c r="B3" s="104"/>
      <c r="C3" s="104"/>
      <c r="D3" s="104"/>
      <c r="E3" s="104"/>
      <c r="F3" s="104"/>
      <c r="G3" s="104"/>
      <c r="H3" s="104"/>
      <c r="I3" s="104"/>
    </row>
    <row r="4" spans="1:9">
      <c r="A4" s="10"/>
      <c r="B4" s="10"/>
      <c r="C4" s="10"/>
      <c r="D4" s="10"/>
      <c r="E4" s="10"/>
      <c r="F4" s="11"/>
      <c r="G4" s="11"/>
      <c r="H4" s="21"/>
      <c r="I4" s="11"/>
    </row>
    <row r="5" spans="1:9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30</v>
      </c>
      <c r="H5" s="20" t="s">
        <v>6</v>
      </c>
      <c r="I5" s="19" t="s">
        <v>9</v>
      </c>
    </row>
    <row r="6" spans="1:9">
      <c r="A6" s="18">
        <v>1</v>
      </c>
      <c r="B6" s="18" t="s">
        <v>39</v>
      </c>
      <c r="C6" s="17" t="s">
        <v>90</v>
      </c>
      <c r="D6" s="20">
        <f>SUM('Jerry Hensler'!Q14)</f>
        <v>44</v>
      </c>
      <c r="E6" s="20">
        <f>SUM('Jerry Hensler'!R14)</f>
        <v>8604.0060000000012</v>
      </c>
      <c r="F6" s="19">
        <f>SUM('Jerry Hensler'!S14)</f>
        <v>195.54559090909095</v>
      </c>
      <c r="G6" s="20">
        <f>SUM('Jerry Hensler'!T14)</f>
        <v>142</v>
      </c>
      <c r="H6" s="20">
        <f>SUM('Jerry Hensler'!U14)</f>
        <v>113</v>
      </c>
      <c r="I6" s="19">
        <f>SUM('Jerry Hensler'!V14)</f>
        <v>308.54559090909095</v>
      </c>
    </row>
    <row r="7" spans="1:9">
      <c r="A7" s="18">
        <v>2</v>
      </c>
      <c r="B7" s="18" t="s">
        <v>39</v>
      </c>
      <c r="C7" s="17" t="s">
        <v>40</v>
      </c>
      <c r="D7" s="20">
        <f>SUM('Brady Riley'!Q9)</f>
        <v>28</v>
      </c>
      <c r="E7" s="20">
        <f>SUM('Brady Riley'!R9)</f>
        <v>5436.0030000000006</v>
      </c>
      <c r="F7" s="19">
        <f>SUM('Brady Riley'!S9)</f>
        <v>194.1429642857143</v>
      </c>
      <c r="G7" s="20">
        <f>SUM('Brady Riley'!T9)</f>
        <v>87</v>
      </c>
      <c r="H7" s="20">
        <f>SUM('Brady Riley'!U9)</f>
        <v>59</v>
      </c>
      <c r="I7" s="19">
        <f>SUM('Brady Riley'!V9)</f>
        <v>253.1429642857143</v>
      </c>
    </row>
    <row r="8" spans="1:9">
      <c r="A8" s="18">
        <v>3</v>
      </c>
      <c r="B8" s="18" t="s">
        <v>39</v>
      </c>
      <c r="C8" s="17" t="s">
        <v>45</v>
      </c>
      <c r="D8" s="20">
        <f>SUM('Allen Wood'!Q11)</f>
        <v>34</v>
      </c>
      <c r="E8" s="20">
        <f>SUM('Allen Wood'!R11)</f>
        <v>6492.0060000000003</v>
      </c>
      <c r="F8" s="19">
        <f>SUM('Allen Wood'!S11)</f>
        <v>190.94135294117649</v>
      </c>
      <c r="G8" s="20">
        <f>SUM('Allen Wood'!T11)</f>
        <v>81</v>
      </c>
      <c r="H8" s="20">
        <f>SUM('Allen Wood'!U11)</f>
        <v>58</v>
      </c>
      <c r="I8" s="19">
        <f>SUM('Allen Wood'!V11)</f>
        <v>248.94135294117649</v>
      </c>
    </row>
    <row r="9" spans="1:9">
      <c r="A9" s="18">
        <v>4</v>
      </c>
      <c r="B9" s="18" t="s">
        <v>39</v>
      </c>
      <c r="C9" s="17" t="s">
        <v>91</v>
      </c>
      <c r="D9" s="20">
        <f>SUM('Matt Hartnett'!Q11)</f>
        <v>32</v>
      </c>
      <c r="E9" s="20">
        <f>SUM('Matt Hartnett'!R11)</f>
        <v>6198.0010000000002</v>
      </c>
      <c r="F9" s="19">
        <f>SUM('Matt Hartnett'!S11)</f>
        <v>193.68753125000001</v>
      </c>
      <c r="G9" s="20">
        <f>SUM('Matt Hartnett'!T11)</f>
        <v>92</v>
      </c>
      <c r="H9" s="20">
        <f>SUM('Matt Hartnett'!U11)</f>
        <v>39</v>
      </c>
      <c r="I9" s="19">
        <f>SUM('Matt Hartnett'!V11)</f>
        <v>232.68753125000001</v>
      </c>
    </row>
    <row r="10" spans="1:9">
      <c r="A10" s="18">
        <v>5</v>
      </c>
      <c r="B10" s="18" t="s">
        <v>39</v>
      </c>
      <c r="C10" s="17" t="s">
        <v>47</v>
      </c>
      <c r="D10" s="20">
        <f>SUM('Glen Dickson'!Q12)</f>
        <v>38</v>
      </c>
      <c r="E10" s="20">
        <f>SUM('Glen Dickson'!R12)</f>
        <v>7291.0020000000004</v>
      </c>
      <c r="F10" s="19">
        <f>SUM('Glen Dickson'!S12)</f>
        <v>191.86847368421053</v>
      </c>
      <c r="G10" s="20">
        <f>SUM('Glen Dickson'!T12)</f>
        <v>92</v>
      </c>
      <c r="H10" s="20">
        <f>SUM('Glen Dickson'!U12)</f>
        <v>40</v>
      </c>
      <c r="I10" s="19">
        <f>SUM('Glen Dickson'!V12)</f>
        <v>231.86847368421053</v>
      </c>
    </row>
    <row r="11" spans="1:9">
      <c r="A11" s="18">
        <v>6</v>
      </c>
      <c r="B11" s="18" t="s">
        <v>39</v>
      </c>
      <c r="C11" s="17" t="s">
        <v>46</v>
      </c>
      <c r="D11" s="20">
        <f>SUM('Hubert Kelsheimer'!Q13)</f>
        <v>40</v>
      </c>
      <c r="E11" s="20">
        <f>SUM('Hubert Kelsheimer'!R13)</f>
        <v>7652.0039999999999</v>
      </c>
      <c r="F11" s="19">
        <f>SUM('Hubert Kelsheimer'!S13)</f>
        <v>191.30009999999999</v>
      </c>
      <c r="G11" s="20">
        <f>SUM('Hubert Kelsheimer'!T13)</f>
        <v>107</v>
      </c>
      <c r="H11" s="20">
        <f>SUM('Hubert Kelsheimer'!U13)</f>
        <v>40</v>
      </c>
      <c r="I11" s="19">
        <f>SUM('Hubert Kelsheimer'!V13)</f>
        <v>231.30009999999999</v>
      </c>
    </row>
    <row r="12" spans="1:9">
      <c r="A12" s="18">
        <v>7</v>
      </c>
      <c r="B12" s="18" t="s">
        <v>39</v>
      </c>
      <c r="C12" s="17" t="s">
        <v>44</v>
      </c>
      <c r="D12" s="20">
        <f>SUM('Tommy Fort'!Q11)</f>
        <v>34</v>
      </c>
      <c r="E12" s="20">
        <f>SUM('Tommy Fort'!R11)</f>
        <v>6374.0030000000006</v>
      </c>
      <c r="F12" s="19">
        <f>SUM('Tommy Fort'!S11)</f>
        <v>187.47067647058824</v>
      </c>
      <c r="G12" s="20">
        <f>SUM('Tommy Fort'!T11)</f>
        <v>71</v>
      </c>
      <c r="H12" s="20">
        <f>SUM('Tommy Fort'!U11)</f>
        <v>42</v>
      </c>
      <c r="I12" s="19">
        <f>SUM('Tommy Fort'!V11)</f>
        <v>229.47067647058824</v>
      </c>
    </row>
    <row r="13" spans="1:9">
      <c r="A13" s="18">
        <v>8</v>
      </c>
      <c r="B13" s="18" t="s">
        <v>39</v>
      </c>
      <c r="C13" s="17" t="s">
        <v>80</v>
      </c>
      <c r="D13" s="20">
        <f>SUM('Stan Hall'!Q8)</f>
        <v>20</v>
      </c>
      <c r="E13" s="20">
        <f>SUM('Stan Hall'!R8)</f>
        <v>3807.0010000000002</v>
      </c>
      <c r="F13" s="19">
        <f>SUM('Stan Hall'!S8)</f>
        <v>190.35005000000001</v>
      </c>
      <c r="G13" s="20">
        <f>SUM('Stan Hall'!T8)</f>
        <v>42</v>
      </c>
      <c r="H13" s="20">
        <f>SUM('Stan Hall'!U8)</f>
        <v>22</v>
      </c>
      <c r="I13" s="19">
        <f>SUM('Stan Hall'!V8)</f>
        <v>212.35005000000001</v>
      </c>
    </row>
    <row r="14" spans="1:9">
      <c r="A14" s="18">
        <v>9</v>
      </c>
      <c r="B14" s="18" t="s">
        <v>39</v>
      </c>
      <c r="C14" s="17" t="s">
        <v>48</v>
      </c>
      <c r="D14" s="20">
        <f>SUM('David Ellwood'!Q14)</f>
        <v>44</v>
      </c>
      <c r="E14" s="20">
        <f>SUM('David Ellwood'!R14)</f>
        <v>8000.0020000000004</v>
      </c>
      <c r="F14" s="19">
        <f>SUM('David Ellwood'!S14)</f>
        <v>181.81822727272728</v>
      </c>
      <c r="G14" s="20">
        <f>SUM('David Ellwood'!T14)</f>
        <v>39</v>
      </c>
      <c r="H14" s="20">
        <f>SUM('David Ellwood'!U14)</f>
        <v>22</v>
      </c>
      <c r="I14" s="19">
        <f>SUM('David Ellwood'!V14)</f>
        <v>203.81822727272728</v>
      </c>
    </row>
    <row r="15" spans="1:9">
      <c r="A15" s="56"/>
      <c r="B15" s="56"/>
      <c r="C15" s="65"/>
      <c r="D15" s="58"/>
      <c r="E15" s="58"/>
      <c r="F15" s="57"/>
      <c r="G15" s="58"/>
      <c r="H15" s="58"/>
      <c r="I15" s="57"/>
    </row>
    <row r="16" spans="1:9">
      <c r="A16" s="18">
        <v>10</v>
      </c>
      <c r="B16" s="18" t="s">
        <v>39</v>
      </c>
      <c r="C16" s="17" t="s">
        <v>83</v>
      </c>
      <c r="D16" s="20">
        <f>SUM('Landon Stone'!Q7)</f>
        <v>18</v>
      </c>
      <c r="E16" s="20">
        <f>SUM('Landon Stone'!R7)</f>
        <v>3459.0039999999999</v>
      </c>
      <c r="F16" s="19">
        <f>SUM('Landon Stone'!S7)</f>
        <v>192.16688888888888</v>
      </c>
      <c r="G16" s="20">
        <f>SUM('Landon Stone'!T7)</f>
        <v>53</v>
      </c>
      <c r="H16" s="20">
        <f>SUM('Landon Stone'!U7)</f>
        <v>48</v>
      </c>
      <c r="I16" s="19">
        <f>SUM('Landon Stone'!V7)</f>
        <v>240.16688888888888</v>
      </c>
    </row>
    <row r="17" spans="1:9">
      <c r="A17" s="18">
        <f>+A16+1</f>
        <v>11</v>
      </c>
      <c r="B17" s="18" t="s">
        <v>39</v>
      </c>
      <c r="C17" s="17" t="s">
        <v>43</v>
      </c>
      <c r="D17" s="20">
        <f>SUM('Curtis Jenkins'!Q7)</f>
        <v>16</v>
      </c>
      <c r="E17" s="20">
        <f>SUM('Curtis Jenkins'!R7)</f>
        <v>3051.0010000000002</v>
      </c>
      <c r="F17" s="19">
        <f>SUM('Curtis Jenkins'!S7)</f>
        <v>190.68756250000001</v>
      </c>
      <c r="G17" s="20">
        <f>SUM('Curtis Jenkins'!T7)</f>
        <v>26</v>
      </c>
      <c r="H17" s="20">
        <f>SUM('Curtis Jenkins'!U7)</f>
        <v>31</v>
      </c>
      <c r="I17" s="19">
        <f>SUM('Curtis Jenkins'!V7)</f>
        <v>221.68756250000001</v>
      </c>
    </row>
    <row r="18" spans="1:9">
      <c r="A18" s="18">
        <f t="shared" ref="A18:A29" si="0">+A17+1</f>
        <v>12</v>
      </c>
      <c r="B18" s="18" t="s">
        <v>39</v>
      </c>
      <c r="C18" s="17" t="s">
        <v>102</v>
      </c>
      <c r="D18" s="20">
        <f>SUM('Sonny Weathers'!Q6)</f>
        <v>14</v>
      </c>
      <c r="E18" s="20">
        <f>SUM('Sonny Weathers'!R6)</f>
        <v>2718.002</v>
      </c>
      <c r="F18" s="19">
        <f>SUM('Sonny Weathers'!S6)</f>
        <v>194.143</v>
      </c>
      <c r="G18" s="20">
        <f>SUM('Sonny Weathers'!T6)</f>
        <v>34</v>
      </c>
      <c r="H18" s="20">
        <f>SUM('Sonny Weathers'!U6)</f>
        <v>27</v>
      </c>
      <c r="I18" s="19">
        <f>SUM('Sonny Weathers'!V6)</f>
        <v>221.143</v>
      </c>
    </row>
    <row r="19" spans="1:9">
      <c r="A19" s="18">
        <f t="shared" si="0"/>
        <v>13</v>
      </c>
      <c r="B19" s="18" t="s">
        <v>39</v>
      </c>
      <c r="C19" s="17" t="s">
        <v>92</v>
      </c>
      <c r="D19" s="20">
        <f>SUM('Les Williams'!Q7)</f>
        <v>16</v>
      </c>
      <c r="E19" s="20">
        <f>SUM('Les Williams'!R7)</f>
        <v>3116</v>
      </c>
      <c r="F19" s="19">
        <f>SUM('Les Williams'!S7)</f>
        <v>194.75</v>
      </c>
      <c r="G19" s="20">
        <f>SUM('Les Williams'!T7)</f>
        <v>45</v>
      </c>
      <c r="H19" s="20">
        <f>SUM('Les Williams'!U7)</f>
        <v>24</v>
      </c>
      <c r="I19" s="19">
        <f>SUM('Les Williams'!V7)</f>
        <v>218.75</v>
      </c>
    </row>
    <row r="20" spans="1:9">
      <c r="A20" s="18">
        <f t="shared" si="0"/>
        <v>14</v>
      </c>
      <c r="B20" s="18" t="s">
        <v>39</v>
      </c>
      <c r="C20" s="17" t="s">
        <v>103</v>
      </c>
      <c r="D20" s="20">
        <f>SUM('Evelio McDonald'!Q6)</f>
        <v>14</v>
      </c>
      <c r="E20" s="20">
        <f>SUM('Evelio McDonald'!R6)</f>
        <v>2719.0010000000002</v>
      </c>
      <c r="F20" s="19">
        <f>SUM('Evelio McDonald'!S6)</f>
        <v>194.21435714285715</v>
      </c>
      <c r="G20" s="20">
        <f>SUM('Evelio McDonald'!T6)</f>
        <v>41</v>
      </c>
      <c r="H20" s="20">
        <f>SUM('Evelio McDonald'!U6)</f>
        <v>22</v>
      </c>
      <c r="I20" s="19">
        <f>SUM('Evelio McDonald'!V6)</f>
        <v>216.21435714285715</v>
      </c>
    </row>
    <row r="21" spans="1:9">
      <c r="A21" s="18">
        <f t="shared" si="0"/>
        <v>15</v>
      </c>
      <c r="B21" s="18" t="s">
        <v>39</v>
      </c>
      <c r="C21" s="40" t="s">
        <v>76</v>
      </c>
      <c r="D21" s="16">
        <f>SUM('Scott Jackson'!Q29)</f>
        <v>12</v>
      </c>
      <c r="E21" s="16">
        <f>SUM('Scott Jackson'!R29)</f>
        <v>2305</v>
      </c>
      <c r="F21" s="15">
        <f>SUM('Scott Jackson'!S29)</f>
        <v>192.08333333333334</v>
      </c>
      <c r="G21" s="16">
        <f>SUM('Scott Jackson'!T29)</f>
        <v>25</v>
      </c>
      <c r="H21" s="16">
        <f>SUM('Scott Jackson'!U29)</f>
        <v>22</v>
      </c>
      <c r="I21" s="15">
        <f>SUM('Scott Jackson'!V29)</f>
        <v>214.08333333333334</v>
      </c>
    </row>
    <row r="22" spans="1:9">
      <c r="A22" s="18">
        <f t="shared" si="0"/>
        <v>16</v>
      </c>
      <c r="B22" s="18" t="s">
        <v>39</v>
      </c>
      <c r="C22" s="17" t="s">
        <v>104</v>
      </c>
      <c r="D22" s="20">
        <f>SUM('Thomas Wells'!Q5)</f>
        <v>10</v>
      </c>
      <c r="E22" s="20">
        <f>SUM('Thomas Wells'!R5)</f>
        <v>1925.001</v>
      </c>
      <c r="F22" s="19">
        <f>SUM('Thomas Wells'!S5)</f>
        <v>192.5001</v>
      </c>
      <c r="G22" s="20">
        <f>SUM('Thomas Wells'!T5)</f>
        <v>22</v>
      </c>
      <c r="H22" s="20">
        <f>SUM('Thomas Wells'!U5)</f>
        <v>11</v>
      </c>
      <c r="I22" s="19">
        <f>SUM('Thomas Wells'!V5)</f>
        <v>203.5001</v>
      </c>
    </row>
    <row r="23" spans="1:9">
      <c r="A23" s="18">
        <f t="shared" si="0"/>
        <v>17</v>
      </c>
      <c r="B23" s="18" t="s">
        <v>39</v>
      </c>
      <c r="C23" s="17" t="s">
        <v>93</v>
      </c>
      <c r="D23" s="20">
        <f>SUM('Josie Hensler'!Q6)</f>
        <v>12</v>
      </c>
      <c r="E23" s="20">
        <f>SUM('Josie Hensler'!R6)</f>
        <v>2284</v>
      </c>
      <c r="F23" s="19">
        <f>SUM('Josie Hensler'!S6)</f>
        <v>190.33333333333334</v>
      </c>
      <c r="G23" s="20">
        <f>SUM('Josie Hensler'!T6)</f>
        <v>26</v>
      </c>
      <c r="H23" s="20">
        <f>SUM('Josie Hensler'!U6)</f>
        <v>7</v>
      </c>
      <c r="I23" s="19">
        <f>SUM('Josie Hensler'!V6)</f>
        <v>197.33333333333334</v>
      </c>
    </row>
    <row r="24" spans="1:9">
      <c r="A24" s="18">
        <f t="shared" si="0"/>
        <v>18</v>
      </c>
      <c r="B24" s="18" t="s">
        <v>39</v>
      </c>
      <c r="C24" s="17" t="s">
        <v>120</v>
      </c>
      <c r="D24" s="20">
        <f>+'Jay Horton'!Q4</f>
        <v>4</v>
      </c>
      <c r="E24" s="20">
        <f>+'Jay Horton'!R4</f>
        <v>760.00099999999998</v>
      </c>
      <c r="F24" s="19">
        <f>+'Jay Horton'!S4</f>
        <v>190.00024999999999</v>
      </c>
      <c r="G24" s="20">
        <f>+'Jay Horton'!T4</f>
        <v>9</v>
      </c>
      <c r="H24" s="20">
        <f>+'Jay Horton'!U4</f>
        <v>5</v>
      </c>
      <c r="I24" s="19">
        <f>+'Jay Horton'!V4</f>
        <v>195.00024999999999</v>
      </c>
    </row>
    <row r="25" spans="1:9">
      <c r="A25" s="18">
        <f t="shared" si="0"/>
        <v>19</v>
      </c>
      <c r="B25" s="18" t="s">
        <v>39</v>
      </c>
      <c r="C25" s="17" t="s">
        <v>88</v>
      </c>
      <c r="D25" s="20">
        <f>SUM('Bill Middlebrook'!Q7)</f>
        <v>16</v>
      </c>
      <c r="E25" s="20">
        <f>SUM('Bill Middlebrook'!R7)</f>
        <v>2796.0010000000002</v>
      </c>
      <c r="F25" s="19">
        <f>SUM('Bill Middlebrook'!S7)</f>
        <v>174.75006250000001</v>
      </c>
      <c r="G25" s="20">
        <f>SUM('Bill Middlebrook'!T7)</f>
        <v>17</v>
      </c>
      <c r="H25" s="20">
        <f>SUM('Bill Middlebrook'!U7)</f>
        <v>19</v>
      </c>
      <c r="I25" s="19">
        <f>SUM('Bill Middlebrook'!V7)</f>
        <v>193.75006250000001</v>
      </c>
    </row>
    <row r="26" spans="1:9">
      <c r="A26" s="18">
        <f t="shared" si="0"/>
        <v>20</v>
      </c>
      <c r="B26" s="18" t="s">
        <v>39</v>
      </c>
      <c r="C26" s="40" t="s">
        <v>66</v>
      </c>
      <c r="D26" s="16">
        <f>SUM('Ronald Herring'!Q14)</f>
        <v>4</v>
      </c>
      <c r="E26" s="16">
        <f>SUM('Ronald Herring'!R14)</f>
        <v>748</v>
      </c>
      <c r="F26" s="15">
        <f>SUM('Ronald Herring'!S14)</f>
        <v>187</v>
      </c>
      <c r="G26" s="16">
        <f>SUM('Ronald Herring'!T14)</f>
        <v>6</v>
      </c>
      <c r="H26" s="16">
        <f>SUM('Ronald Herring'!U14)</f>
        <v>6</v>
      </c>
      <c r="I26" s="15">
        <f>SUM('Ronald Herring'!V14)</f>
        <v>193</v>
      </c>
    </row>
    <row r="27" spans="1:9">
      <c r="A27" s="18">
        <f t="shared" si="0"/>
        <v>21</v>
      </c>
      <c r="B27" s="18" t="s">
        <v>39</v>
      </c>
      <c r="C27" s="17" t="s">
        <v>94</v>
      </c>
      <c r="D27" s="20">
        <f>SUM('Rene Melendez'!Q4)</f>
        <v>4</v>
      </c>
      <c r="E27" s="20">
        <f>SUM('Rene Melendez'!R4)</f>
        <v>756</v>
      </c>
      <c r="F27" s="19">
        <f>SUM('Rene Melendez'!S4)</f>
        <v>189</v>
      </c>
      <c r="G27" s="20">
        <f>SUM('Rene Melendez'!T4)</f>
        <v>3</v>
      </c>
      <c r="H27" s="20">
        <f>SUM('Rene Melendez'!U4)</f>
        <v>2</v>
      </c>
      <c r="I27" s="19">
        <f>SUM('Rene Melendez'!V4)</f>
        <v>191</v>
      </c>
    </row>
    <row r="28" spans="1:9">
      <c r="A28" s="18">
        <f t="shared" si="0"/>
        <v>22</v>
      </c>
      <c r="B28" s="18" t="s">
        <v>39</v>
      </c>
      <c r="C28" s="17" t="s">
        <v>56</v>
      </c>
      <c r="D28" s="20">
        <f>+'Ken Osmond'!Q30</f>
        <v>4</v>
      </c>
      <c r="E28" s="20">
        <f>+'Ken Osmond'!R30</f>
        <v>720</v>
      </c>
      <c r="F28" s="19">
        <f>+'Ken Osmond'!S30</f>
        <v>180</v>
      </c>
      <c r="G28" s="20">
        <f>+'Ken Osmond'!T30</f>
        <v>2</v>
      </c>
      <c r="H28" s="20">
        <f>+'Ken Osmond'!U30</f>
        <v>5</v>
      </c>
      <c r="I28" s="19">
        <f>+'Ken Osmond'!V30</f>
        <v>185</v>
      </c>
    </row>
    <row r="29" spans="1:9">
      <c r="A29" s="18">
        <f t="shared" si="0"/>
        <v>23</v>
      </c>
      <c r="B29" s="18" t="s">
        <v>39</v>
      </c>
      <c r="C29" s="17" t="s">
        <v>118</v>
      </c>
      <c r="D29" s="20">
        <f>SUM('Allen Evena'!Q4)</f>
        <v>4</v>
      </c>
      <c r="E29" s="20">
        <f>SUM('Allen Evena'!R4)</f>
        <v>705</v>
      </c>
      <c r="F29" s="19">
        <f>SUM('Allen Evena'!S4)</f>
        <v>176.25</v>
      </c>
      <c r="G29" s="20">
        <f>SUM('Allen Evena'!T4)</f>
        <v>6</v>
      </c>
      <c r="H29" s="20">
        <f>SUM('Allen Evena'!U4)</f>
        <v>5</v>
      </c>
      <c r="I29" s="19">
        <f>SUM('Allen Evena'!V4)</f>
        <v>181.25</v>
      </c>
    </row>
    <row r="31" spans="1:9">
      <c r="A31" s="10"/>
      <c r="B31" s="10"/>
      <c r="C31" s="10"/>
      <c r="D31" s="10"/>
      <c r="E31" s="10"/>
      <c r="F31" s="11"/>
      <c r="G31" s="11"/>
      <c r="H31" s="21"/>
      <c r="I31" s="11"/>
    </row>
    <row r="32" spans="1:9" ht="28.8">
      <c r="A32" s="101" t="s">
        <v>15</v>
      </c>
      <c r="B32" s="102"/>
      <c r="C32" s="102"/>
      <c r="D32" s="102"/>
      <c r="E32" s="102"/>
      <c r="F32" s="102"/>
      <c r="G32" s="102"/>
      <c r="H32" s="102"/>
      <c r="I32" s="102"/>
    </row>
    <row r="33" spans="1:9" ht="18">
      <c r="A33" s="103" t="s">
        <v>34</v>
      </c>
      <c r="B33" s="104"/>
      <c r="C33" s="104"/>
      <c r="D33" s="104"/>
      <c r="E33" s="104"/>
      <c r="F33" s="104"/>
      <c r="G33" s="104"/>
      <c r="H33" s="104"/>
      <c r="I33" s="104"/>
    </row>
    <row r="34" spans="1:9" ht="17.399999999999999">
      <c r="A34" s="10"/>
      <c r="B34" s="10"/>
      <c r="C34" s="10"/>
      <c r="D34" s="13"/>
      <c r="E34" s="10"/>
      <c r="F34" s="11"/>
      <c r="G34" s="11"/>
      <c r="H34" s="21"/>
      <c r="I34" s="11"/>
    </row>
    <row r="35" spans="1:9">
      <c r="A35" s="18" t="s">
        <v>0</v>
      </c>
      <c r="B35" s="18" t="s">
        <v>1</v>
      </c>
      <c r="C35" s="18" t="s">
        <v>2</v>
      </c>
      <c r="D35" s="18" t="s">
        <v>10</v>
      </c>
      <c r="E35" s="18" t="s">
        <v>7</v>
      </c>
      <c r="F35" s="19" t="s">
        <v>8</v>
      </c>
      <c r="G35" s="19" t="s">
        <v>30</v>
      </c>
      <c r="H35" s="20" t="s">
        <v>6</v>
      </c>
      <c r="I35" s="19" t="s">
        <v>9</v>
      </c>
    </row>
    <row r="36" spans="1:9">
      <c r="A36" s="18">
        <v>1</v>
      </c>
      <c r="B36" s="18" t="s">
        <v>12</v>
      </c>
      <c r="C36" s="17" t="s">
        <v>77</v>
      </c>
      <c r="D36" s="20">
        <f>SUM('David Joe'!Q26)</f>
        <v>100</v>
      </c>
      <c r="E36" s="20">
        <f>SUM('David Joe'!R26)</f>
        <v>18831.004000000001</v>
      </c>
      <c r="F36" s="19">
        <f>SUM('David Joe'!S26)</f>
        <v>188.31004000000001</v>
      </c>
      <c r="G36" s="20">
        <f>SUM('David Joe'!T26)</f>
        <v>151</v>
      </c>
      <c r="H36" s="20">
        <f>SUM('David Joe'!U26)</f>
        <v>249</v>
      </c>
      <c r="I36" s="19">
        <f>SUM('David Joe'!V26)</f>
        <v>437.31004000000001</v>
      </c>
    </row>
    <row r="37" spans="1:9">
      <c r="A37" s="18">
        <f>+A36+1</f>
        <v>2</v>
      </c>
      <c r="B37" s="18" t="s">
        <v>12</v>
      </c>
      <c r="C37" s="17" t="s">
        <v>35</v>
      </c>
      <c r="D37" s="20">
        <f>SUM('Juan Iracheta'!Q34)</f>
        <v>128</v>
      </c>
      <c r="E37" s="20">
        <f>SUM('Juan Iracheta'!R34)</f>
        <v>23650.017</v>
      </c>
      <c r="F37" s="19">
        <f>SUM('Juan Iracheta'!S34)</f>
        <v>184.7657578125</v>
      </c>
      <c r="G37" s="20">
        <f>SUM('Juan Iracheta'!T34)</f>
        <v>155</v>
      </c>
      <c r="H37" s="20">
        <f>SUM('Juan Iracheta'!U34)</f>
        <v>205</v>
      </c>
      <c r="I37" s="19">
        <f>SUM('Juan Iracheta'!V34)</f>
        <v>389.7657578125</v>
      </c>
    </row>
    <row r="38" spans="1:9">
      <c r="A38" s="18">
        <f t="shared" ref="A38:A51" si="1">+A37+1</f>
        <v>3</v>
      </c>
      <c r="B38" s="18" t="s">
        <v>12</v>
      </c>
      <c r="C38" s="17" t="s">
        <v>51</v>
      </c>
      <c r="D38" s="20">
        <f>SUM('Robert Jackson'!Q26)</f>
        <v>94</v>
      </c>
      <c r="E38" s="20">
        <f>SUM('Robert Jackson'!R26)</f>
        <v>17700.004000000001</v>
      </c>
      <c r="F38" s="19">
        <f>SUM('Robert Jackson'!S26)</f>
        <v>188.29791489361702</v>
      </c>
      <c r="G38" s="20">
        <f>SUM('Robert Jackson'!T26)</f>
        <v>171</v>
      </c>
      <c r="H38" s="20">
        <f>SUM('Robert Jackson'!U26)</f>
        <v>185</v>
      </c>
      <c r="I38" s="19">
        <f>SUM('Robert Jackson'!V26)</f>
        <v>373.29791489361702</v>
      </c>
    </row>
    <row r="39" spans="1:9">
      <c r="A39" s="18">
        <f t="shared" si="1"/>
        <v>4</v>
      </c>
      <c r="B39" s="18" t="s">
        <v>12</v>
      </c>
      <c r="C39" s="40" t="s">
        <v>61</v>
      </c>
      <c r="D39" s="16">
        <f>SUM('David Strother'!Q35)</f>
        <v>96</v>
      </c>
      <c r="E39" s="16">
        <f>SUM('David Strother'!R35)</f>
        <v>18080.006000000001</v>
      </c>
      <c r="F39" s="15">
        <f>SUM('David Strother'!S35)</f>
        <v>188.33339583333336</v>
      </c>
      <c r="G39" s="16">
        <f>SUM('David Strother'!T35)</f>
        <v>911.00199999999995</v>
      </c>
      <c r="H39" s="16">
        <f>SUM('David Strother'!U35)</f>
        <v>165</v>
      </c>
      <c r="I39" s="15">
        <f>SUM('David Strother'!V35)</f>
        <v>353.33339583333338</v>
      </c>
    </row>
    <row r="40" spans="1:9">
      <c r="A40" s="18">
        <f t="shared" si="1"/>
        <v>5</v>
      </c>
      <c r="B40" s="18" t="s">
        <v>12</v>
      </c>
      <c r="C40" s="17" t="s">
        <v>50</v>
      </c>
      <c r="D40" s="20">
        <f>SUM('Jesse Zwiebel'!Q12)</f>
        <v>38</v>
      </c>
      <c r="E40" s="20">
        <f>SUM('Jesse Zwiebel'!R12)</f>
        <v>7244.0040000000008</v>
      </c>
      <c r="F40" s="19">
        <f>SUM('Jesse Zwiebel'!S12)</f>
        <v>190.63168421052634</v>
      </c>
      <c r="G40" s="20">
        <f>SUM('Jesse Zwiebel'!T12)</f>
        <v>70</v>
      </c>
      <c r="H40" s="20">
        <f>SUM('Jesse Zwiebel'!U12)</f>
        <v>84</v>
      </c>
      <c r="I40" s="19">
        <f>SUM('Jesse Zwiebel'!V12)</f>
        <v>274.63168421052637</v>
      </c>
    </row>
    <row r="41" spans="1:9">
      <c r="A41" s="18">
        <f t="shared" si="1"/>
        <v>6</v>
      </c>
      <c r="B41" s="18" t="s">
        <v>12</v>
      </c>
      <c r="C41" s="17" t="s">
        <v>80</v>
      </c>
      <c r="D41" s="20">
        <f>SUM('Stan Hall'!Q21)</f>
        <v>32</v>
      </c>
      <c r="E41" s="20">
        <f>SUM('Stan Hall'!R21)</f>
        <v>6092.0010000000002</v>
      </c>
      <c r="F41" s="19">
        <f>SUM('Stan Hall'!S21)</f>
        <v>190.37503125000001</v>
      </c>
      <c r="G41" s="20">
        <f>SUM('Stan Hall'!T21)</f>
        <v>60</v>
      </c>
      <c r="H41" s="20">
        <f>SUM('Stan Hall'!U21)</f>
        <v>75</v>
      </c>
      <c r="I41" s="19">
        <f>SUM('Stan Hall'!V21)</f>
        <v>265.37503125000001</v>
      </c>
    </row>
    <row r="42" spans="1:9">
      <c r="A42" s="18">
        <f t="shared" si="1"/>
        <v>7</v>
      </c>
      <c r="B42" s="18" t="s">
        <v>12</v>
      </c>
      <c r="C42" s="17" t="s">
        <v>43</v>
      </c>
      <c r="D42" s="20">
        <f>SUM('Curtis Jenkins'!Q22)</f>
        <v>44</v>
      </c>
      <c r="E42" s="20">
        <f>SUM('Curtis Jenkins'!R22)</f>
        <v>8319.0020000000004</v>
      </c>
      <c r="F42" s="19">
        <f>SUM('Curtis Jenkins'!S22)</f>
        <v>189.06822727272728</v>
      </c>
      <c r="G42" s="20">
        <f>SUM('Curtis Jenkins'!T22)</f>
        <v>79</v>
      </c>
      <c r="H42" s="20">
        <f>SUM('Curtis Jenkins'!U22)</f>
        <v>68</v>
      </c>
      <c r="I42" s="19">
        <f>SUM('Curtis Jenkins'!V22)</f>
        <v>257.06822727272731</v>
      </c>
    </row>
    <row r="43" spans="1:9">
      <c r="A43" s="18">
        <f t="shared" si="1"/>
        <v>8</v>
      </c>
      <c r="B43" s="18" t="s">
        <v>12</v>
      </c>
      <c r="C43" s="17" t="s">
        <v>81</v>
      </c>
      <c r="D43" s="20">
        <f>SUM('Philip Beekley'!Q12)</f>
        <v>36</v>
      </c>
      <c r="E43" s="20">
        <f>SUM('Philip Beekley'!R12)</f>
        <v>6738.0010000000002</v>
      </c>
      <c r="F43" s="19">
        <f>SUM('Philip Beekley'!S12)</f>
        <v>187.16669444444446</v>
      </c>
      <c r="G43" s="20">
        <f>SUM('Philip Beekley'!T12)</f>
        <v>50</v>
      </c>
      <c r="H43" s="20">
        <f>SUM('Philip Beekley'!U12)</f>
        <v>68</v>
      </c>
      <c r="I43" s="19">
        <f>SUM('Philip Beekley'!V12)</f>
        <v>255.16669444444446</v>
      </c>
    </row>
    <row r="44" spans="1:9">
      <c r="A44" s="18">
        <f t="shared" si="1"/>
        <v>9</v>
      </c>
      <c r="B44" s="18" t="s">
        <v>12</v>
      </c>
      <c r="C44" s="40" t="s">
        <v>60</v>
      </c>
      <c r="D44" s="16">
        <f>SUM('BW Kennedy'!Q25)</f>
        <v>60</v>
      </c>
      <c r="E44" s="16">
        <f>SUM('BW Kennedy'!R25)</f>
        <v>10806.003000000001</v>
      </c>
      <c r="F44" s="15">
        <f>SUM('BW Kennedy'!S25)</f>
        <v>180.10005000000001</v>
      </c>
      <c r="G44" s="16">
        <f>SUM('BW Kennedy'!T25)</f>
        <v>65</v>
      </c>
      <c r="H44" s="16">
        <f>SUM('BW Kennedy'!U25)</f>
        <v>58</v>
      </c>
      <c r="I44" s="15">
        <f>SUM('BW Kennedy'!V25)</f>
        <v>238.10005000000001</v>
      </c>
    </row>
    <row r="45" spans="1:9">
      <c r="A45" s="18">
        <f t="shared" si="1"/>
        <v>10</v>
      </c>
      <c r="B45" s="18" t="s">
        <v>12</v>
      </c>
      <c r="C45" s="17" t="s">
        <v>55</v>
      </c>
      <c r="D45" s="20">
        <f>SUM('Claudia Escoto'!Q14)</f>
        <v>44</v>
      </c>
      <c r="E45" s="20">
        <f>SUM('Claudia Escoto'!R14)</f>
        <v>8186.0040000000008</v>
      </c>
      <c r="F45" s="19">
        <f>SUM('Claudia Escoto'!S14)</f>
        <v>186.04554545454548</v>
      </c>
      <c r="G45" s="20">
        <f>SUM('Claudia Escoto'!T14)</f>
        <v>56</v>
      </c>
      <c r="H45" s="20">
        <f>SUM('Claudia Escoto'!U14)</f>
        <v>47</v>
      </c>
      <c r="I45" s="19">
        <f>SUM('Claudia Escoto'!V14)</f>
        <v>233.04554545454548</v>
      </c>
    </row>
    <row r="46" spans="1:9">
      <c r="A46" s="18">
        <f t="shared" si="1"/>
        <v>11</v>
      </c>
      <c r="B46" s="18" t="s">
        <v>12</v>
      </c>
      <c r="C46" s="17" t="s">
        <v>101</v>
      </c>
      <c r="D46" s="20">
        <f>SUM('Claudette Joe'!Q9)</f>
        <v>26</v>
      </c>
      <c r="E46" s="20">
        <f>SUM('Claudette Joe'!R9)</f>
        <v>4866</v>
      </c>
      <c r="F46" s="19">
        <f>SUM('Claudette Joe'!S9)</f>
        <v>187.15384615384616</v>
      </c>
      <c r="G46" s="20">
        <f>SUM('Claudette Joe'!T9)</f>
        <v>38</v>
      </c>
      <c r="H46" s="20">
        <f>SUM('Claudette Joe'!U9)</f>
        <v>38</v>
      </c>
      <c r="I46" s="19">
        <f>SUM('Claudette Joe'!V9)</f>
        <v>225.15384615384616</v>
      </c>
    </row>
    <row r="47" spans="1:9">
      <c r="A47" s="18">
        <f t="shared" si="1"/>
        <v>12</v>
      </c>
      <c r="B47" s="18" t="s">
        <v>12</v>
      </c>
      <c r="C47" s="17" t="s">
        <v>44</v>
      </c>
      <c r="D47" s="20">
        <f>SUM('Tommy Fort'!Q23)</f>
        <v>30</v>
      </c>
      <c r="E47" s="20">
        <f>SUM('Tommy Fort'!R23)</f>
        <v>5498.0010000000002</v>
      </c>
      <c r="F47" s="19">
        <f>SUM('Tommy Fort'!S23)</f>
        <v>183.26670000000001</v>
      </c>
      <c r="G47" s="20">
        <f>SUM('Tommy Fort'!T23)</f>
        <v>29</v>
      </c>
      <c r="H47" s="20">
        <f>SUM('Tommy Fort'!U23)</f>
        <v>41</v>
      </c>
      <c r="I47" s="19">
        <f>SUM('Tommy Fort'!V23)</f>
        <v>224.26670000000001</v>
      </c>
    </row>
    <row r="48" spans="1:9">
      <c r="A48" s="18">
        <f t="shared" si="1"/>
        <v>13</v>
      </c>
      <c r="B48" s="18" t="s">
        <v>12</v>
      </c>
      <c r="C48" s="17" t="s">
        <v>54</v>
      </c>
      <c r="D48" s="20">
        <f>SUM('Dennis Cahill'!Q11)</f>
        <v>32</v>
      </c>
      <c r="E48" s="20">
        <f>SUM('Dennis Cahill'!R11)</f>
        <v>6016.0010000000002</v>
      </c>
      <c r="F48" s="19">
        <f>SUM('Dennis Cahill'!S11)</f>
        <v>188.00003125000001</v>
      </c>
      <c r="G48" s="20">
        <f>SUM('Dennis Cahill'!T11)</f>
        <v>48</v>
      </c>
      <c r="H48" s="20">
        <f>SUM('Dennis Cahill'!U11)</f>
        <v>36</v>
      </c>
      <c r="I48" s="19">
        <f>SUM('Dennis Cahill'!V11)</f>
        <v>224.00003125000001</v>
      </c>
    </row>
    <row r="49" spans="1:9">
      <c r="A49" s="18">
        <f t="shared" si="1"/>
        <v>14</v>
      </c>
      <c r="B49" s="18" t="s">
        <v>12</v>
      </c>
      <c r="C49" s="17" t="s">
        <v>52</v>
      </c>
      <c r="D49" s="20">
        <f>SUM('Ronald Borden'!Q10)</f>
        <v>30</v>
      </c>
      <c r="E49" s="20">
        <f>SUM('Ronald Borden'!R10)</f>
        <v>5454.0010000000002</v>
      </c>
      <c r="F49" s="19">
        <f>SUM('Ronald Borden'!S10)</f>
        <v>181.80003333333335</v>
      </c>
      <c r="G49" s="20">
        <f>SUM('Ronald Borden'!T10)</f>
        <v>29</v>
      </c>
      <c r="H49" s="20">
        <f>SUM('Ronald Borden'!U10)</f>
        <v>34</v>
      </c>
      <c r="I49" s="19">
        <f>SUM('Ronald Borden'!V10)</f>
        <v>215.80003333333335</v>
      </c>
    </row>
    <row r="50" spans="1:9">
      <c r="A50" s="18">
        <f t="shared" si="1"/>
        <v>15</v>
      </c>
      <c r="B50" s="18" t="s">
        <v>12</v>
      </c>
      <c r="C50" s="40" t="s">
        <v>71</v>
      </c>
      <c r="D50" s="16">
        <f>SUM('Howard Wilson'!Q25)</f>
        <v>20</v>
      </c>
      <c r="E50" s="16">
        <f>SUM('Howard Wilson'!R25)</f>
        <v>3461</v>
      </c>
      <c r="F50" s="15">
        <f>SUM('Howard Wilson'!S25)</f>
        <v>173.05</v>
      </c>
      <c r="G50" s="16">
        <f>SUM('Howard Wilson'!T25)</f>
        <v>18</v>
      </c>
      <c r="H50" s="16">
        <f>SUM('Howard Wilson'!U25)</f>
        <v>15</v>
      </c>
      <c r="I50" s="15">
        <f>SUM('Howard Wilson'!V25)</f>
        <v>188.05</v>
      </c>
    </row>
    <row r="51" spans="1:9">
      <c r="A51" s="18">
        <f t="shared" si="1"/>
        <v>16</v>
      </c>
      <c r="B51" s="18" t="s">
        <v>12</v>
      </c>
      <c r="C51" s="17" t="s">
        <v>116</v>
      </c>
      <c r="D51" s="20">
        <f>SUM('Bill Mar'!Q12)</f>
        <v>36</v>
      </c>
      <c r="E51" s="20">
        <f>SUM('Bill Mar'!R12)</f>
        <v>5618</v>
      </c>
      <c r="F51" s="19">
        <f>SUM('Bill Mar'!S12)</f>
        <v>156.05555555555554</v>
      </c>
      <c r="G51" s="20">
        <f>SUM('Bill Mar'!T12)</f>
        <v>8</v>
      </c>
      <c r="H51" s="20">
        <f>SUM('Bill Mar'!U12)</f>
        <v>25</v>
      </c>
      <c r="I51" s="19">
        <f>SUM('Bill Mar'!V12)</f>
        <v>181.05555555555554</v>
      </c>
    </row>
    <row r="52" spans="1:9">
      <c r="A52" s="56"/>
      <c r="B52" s="56"/>
      <c r="C52" s="65"/>
      <c r="D52" s="58"/>
      <c r="E52" s="58"/>
      <c r="F52" s="57"/>
      <c r="G52" s="58"/>
      <c r="H52" s="58"/>
      <c r="I52" s="57"/>
    </row>
    <row r="53" spans="1:9">
      <c r="A53" s="18">
        <v>17</v>
      </c>
      <c r="B53" s="18" t="s">
        <v>12</v>
      </c>
      <c r="C53" s="40" t="s">
        <v>105</v>
      </c>
      <c r="D53" s="16">
        <f>SUM('Gary Ladd'!Q5)</f>
        <v>10</v>
      </c>
      <c r="E53" s="16">
        <f>SUM('Gary Ladd'!R5)</f>
        <v>1902</v>
      </c>
      <c r="F53" s="15">
        <f>SUM('Gary Ladd'!S5)</f>
        <v>190.2</v>
      </c>
      <c r="G53" s="16">
        <f>SUM('Gary Ladd'!T5)</f>
        <v>16</v>
      </c>
      <c r="H53" s="16">
        <f>SUM('Gary Ladd'!U5)</f>
        <v>41</v>
      </c>
      <c r="I53" s="15">
        <f>SUM('Gary Ladd'!V5)</f>
        <v>231.2</v>
      </c>
    </row>
    <row r="54" spans="1:9">
      <c r="A54" s="18">
        <f>+A53+1</f>
        <v>18</v>
      </c>
      <c r="B54" s="18" t="s">
        <v>12</v>
      </c>
      <c r="C54" s="17" t="s">
        <v>83</v>
      </c>
      <c r="D54" s="20">
        <f>SUM('Landon Stone'!Q14)</f>
        <v>10</v>
      </c>
      <c r="E54" s="20">
        <f>SUM('Landon Stone'!R14)</f>
        <v>1890.001</v>
      </c>
      <c r="F54" s="19">
        <f>SUM('Landon Stone'!S14)</f>
        <v>189.0001</v>
      </c>
      <c r="G54" s="20">
        <f>SUM('Landon Stone'!T14)</f>
        <v>19</v>
      </c>
      <c r="H54" s="20">
        <f>SUM('Landon Stone'!U14)</f>
        <v>28</v>
      </c>
      <c r="I54" s="19">
        <f>SUM('Landon Stone'!V14)</f>
        <v>217.0001</v>
      </c>
    </row>
    <row r="55" spans="1:9">
      <c r="A55" s="18">
        <f t="shared" ref="A55:A63" si="2">+A54+1</f>
        <v>19</v>
      </c>
      <c r="B55" s="18" t="s">
        <v>12</v>
      </c>
      <c r="C55" s="17" t="s">
        <v>76</v>
      </c>
      <c r="D55" s="20">
        <f>+'Scott Jackson'!Q29</f>
        <v>12</v>
      </c>
      <c r="E55" s="20">
        <f>+'Scott Jackson'!R29</f>
        <v>2305</v>
      </c>
      <c r="F55" s="19">
        <f>+'Scott Jackson'!S29</f>
        <v>192.08333333333334</v>
      </c>
      <c r="G55" s="20">
        <f>+'Scott Jackson'!T29</f>
        <v>25</v>
      </c>
      <c r="H55" s="20">
        <f>+'Scott Jackson'!U29</f>
        <v>22</v>
      </c>
      <c r="I55" s="19">
        <f>+'Scott Jackson'!V29</f>
        <v>214.08333333333334</v>
      </c>
    </row>
    <row r="56" spans="1:9">
      <c r="A56" s="18">
        <f t="shared" si="2"/>
        <v>20</v>
      </c>
      <c r="B56" s="18" t="s">
        <v>12</v>
      </c>
      <c r="C56" s="38" t="s">
        <v>38</v>
      </c>
      <c r="D56" s="16">
        <f>SUM('Gerry Rodriguez'!Q13)</f>
        <v>18</v>
      </c>
      <c r="E56" s="16">
        <f>SUM('Gerry Rodriguez'!R13)</f>
        <v>3272.0010000000002</v>
      </c>
      <c r="F56" s="15">
        <f>SUM('Gerry Rodriguez'!S13)</f>
        <v>181.77783333333335</v>
      </c>
      <c r="G56" s="16">
        <f>SUM('Gerry Rodriguez'!T13)</f>
        <v>13</v>
      </c>
      <c r="H56" s="16">
        <f>SUM('Gerry Rodriguez'!U13)</f>
        <v>25</v>
      </c>
      <c r="I56" s="15">
        <f>SUM('Gerry Rodriguez'!V13)</f>
        <v>206.77783333333335</v>
      </c>
    </row>
    <row r="57" spans="1:9">
      <c r="A57" s="18">
        <f t="shared" si="2"/>
        <v>21</v>
      </c>
      <c r="B57" s="18" t="s">
        <v>12</v>
      </c>
      <c r="C57" s="40" t="s">
        <v>114</v>
      </c>
      <c r="D57" s="20">
        <f>SUM('Jeff Velasquez'!Q18)</f>
        <v>12</v>
      </c>
      <c r="E57" s="20">
        <f>SUM('Jeff Velasquez'!R18)</f>
        <v>2220.0010000000002</v>
      </c>
      <c r="F57" s="19">
        <f>SUM('Jeff Velasquez'!S18)</f>
        <v>185.00008333333335</v>
      </c>
      <c r="G57" s="20">
        <f>SUM('Jeff Velasquez'!T18)</f>
        <v>14</v>
      </c>
      <c r="H57" s="20">
        <f>SUM('Jeff Velasquez'!U18)</f>
        <v>17</v>
      </c>
      <c r="I57" s="19">
        <f>SUM('Jeff Velasquez'!V18)</f>
        <v>202.00008333333335</v>
      </c>
    </row>
    <row r="58" spans="1:9">
      <c r="A58" s="18">
        <f t="shared" si="2"/>
        <v>22</v>
      </c>
      <c r="B58" s="18" t="s">
        <v>12</v>
      </c>
      <c r="C58" s="17" t="s">
        <v>53</v>
      </c>
      <c r="D58" s="20">
        <f>SUM('James Braddy'!Q5)</f>
        <v>8</v>
      </c>
      <c r="E58" s="20">
        <f>SUM('James Braddy'!R5)</f>
        <v>1483</v>
      </c>
      <c r="F58" s="19">
        <f>SUM('James Braddy'!S5)</f>
        <v>185.375</v>
      </c>
      <c r="G58" s="20">
        <f>SUM('James Braddy'!T5)</f>
        <v>14</v>
      </c>
      <c r="H58" s="20">
        <f>SUM('James Braddy'!U5)</f>
        <v>13</v>
      </c>
      <c r="I58" s="19">
        <f>SUM('James Braddy'!V5)</f>
        <v>198.375</v>
      </c>
    </row>
    <row r="59" spans="1:9">
      <c r="A59" s="18">
        <f t="shared" si="2"/>
        <v>23</v>
      </c>
      <c r="B59" s="18" t="s">
        <v>12</v>
      </c>
      <c r="C59" s="17" t="s">
        <v>112</v>
      </c>
      <c r="D59" s="20">
        <f>SUM('Royse Joe'!Q4)</f>
        <v>4</v>
      </c>
      <c r="E59" s="20">
        <f>SUM('Royse Joe'!R4)</f>
        <v>760</v>
      </c>
      <c r="F59" s="19">
        <f>SUM('Royse Joe'!S4)</f>
        <v>190</v>
      </c>
      <c r="G59" s="20">
        <f>SUM('Royse Joe'!T4)</f>
        <v>6</v>
      </c>
      <c r="H59" s="20">
        <f>SUM('Royse Joe'!U4)</f>
        <v>6</v>
      </c>
      <c r="I59" s="19">
        <f>SUM('Royse Joe'!V4)</f>
        <v>196</v>
      </c>
    </row>
    <row r="60" spans="1:9">
      <c r="A60" s="18">
        <f t="shared" si="2"/>
        <v>24</v>
      </c>
      <c r="B60" s="18" t="s">
        <v>12</v>
      </c>
      <c r="C60" s="17" t="s">
        <v>123</v>
      </c>
      <c r="D60" s="20">
        <f>+'Gregg Pepper'!Q4</f>
        <v>4</v>
      </c>
      <c r="E60" s="20">
        <f>+'Gregg Pepper'!R4</f>
        <v>747.00099999999998</v>
      </c>
      <c r="F60" s="19">
        <f>+'Gregg Pepper'!S4</f>
        <v>186.75024999999999</v>
      </c>
      <c r="G60" s="20">
        <f>+'Gregg Pepper'!T4</f>
        <v>8</v>
      </c>
      <c r="H60" s="20">
        <f>+'Gregg Pepper'!U4</f>
        <v>7</v>
      </c>
      <c r="I60" s="19">
        <f>+'Gregg Pepper'!V4</f>
        <v>193.75024999999999</v>
      </c>
    </row>
    <row r="61" spans="1:9">
      <c r="A61" s="18">
        <f t="shared" si="2"/>
        <v>25</v>
      </c>
      <c r="B61" s="18" t="s">
        <v>12</v>
      </c>
      <c r="C61" s="17" t="s">
        <v>109</v>
      </c>
      <c r="D61" s="20">
        <f>SUM('James Clarke'!Q5)</f>
        <v>8</v>
      </c>
      <c r="E61" s="20">
        <f>SUM('James Clarke'!R5)</f>
        <v>1448</v>
      </c>
      <c r="F61" s="19">
        <f>SUM('James Clarke'!S5)</f>
        <v>181</v>
      </c>
      <c r="G61" s="20">
        <f>SUM('James Clarke'!T5)</f>
        <v>11</v>
      </c>
      <c r="H61" s="20">
        <f>SUM('James Clarke'!U5)</f>
        <v>11</v>
      </c>
      <c r="I61" s="19">
        <f>SUM('James Clarke'!V5)</f>
        <v>192</v>
      </c>
    </row>
    <row r="62" spans="1:9">
      <c r="A62" s="18">
        <f t="shared" si="2"/>
        <v>26</v>
      </c>
      <c r="B62" s="18" t="s">
        <v>12</v>
      </c>
      <c r="C62" s="17" t="s">
        <v>124</v>
      </c>
      <c r="D62" s="20">
        <f>+'Mark Graham'!Q4</f>
        <v>4</v>
      </c>
      <c r="E62" s="20">
        <f>+'Mark Graham'!R4</f>
        <v>710</v>
      </c>
      <c r="F62" s="19">
        <f>+'Mark Graham'!S4</f>
        <v>177.5</v>
      </c>
      <c r="G62" s="20">
        <f>+'Mark Graham'!T4</f>
        <v>3</v>
      </c>
      <c r="H62" s="20">
        <f>+'Mark Graham'!U4</f>
        <v>2</v>
      </c>
      <c r="I62" s="19">
        <f>+'Mark Graham'!V4</f>
        <v>179.5</v>
      </c>
    </row>
    <row r="63" spans="1:9">
      <c r="A63" s="18">
        <f t="shared" si="2"/>
        <v>27</v>
      </c>
      <c r="B63" s="18" t="s">
        <v>12</v>
      </c>
      <c r="C63" s="17" t="s">
        <v>37</v>
      </c>
      <c r="D63" s="20">
        <f>SUM('Joe Yanez'!Q4)</f>
        <v>4</v>
      </c>
      <c r="E63" s="20">
        <f>SUM('Joe Yanez'!R4)</f>
        <v>694</v>
      </c>
      <c r="F63" s="19">
        <f>SUM('Joe Yanez'!S4)</f>
        <v>173.5</v>
      </c>
      <c r="G63" s="20">
        <f>SUM('Joe Yanez'!T4)</f>
        <v>4</v>
      </c>
      <c r="H63" s="20">
        <f>SUM('Joe Yanez'!U4)</f>
        <v>4</v>
      </c>
      <c r="I63" s="19">
        <f>SUM('Joe Yanez'!V4)</f>
        <v>177.5</v>
      </c>
    </row>
    <row r="65" spans="1:9">
      <c r="A65" s="10"/>
      <c r="B65" s="10"/>
      <c r="C65" s="10"/>
      <c r="D65" s="10"/>
      <c r="E65" s="10"/>
      <c r="F65" s="11"/>
      <c r="G65" s="11"/>
      <c r="H65" s="21"/>
      <c r="I65" s="11"/>
    </row>
    <row r="66" spans="1:9" ht="28.8">
      <c r="A66" s="101" t="s">
        <v>16</v>
      </c>
      <c r="B66" s="102"/>
      <c r="C66" s="102"/>
      <c r="D66" s="102"/>
      <c r="E66" s="102"/>
      <c r="F66" s="102"/>
      <c r="G66" s="102"/>
      <c r="H66" s="102"/>
      <c r="I66" s="102"/>
    </row>
    <row r="67" spans="1:9" ht="18">
      <c r="A67" s="103" t="s">
        <v>34</v>
      </c>
      <c r="B67" s="104"/>
      <c r="C67" s="104"/>
      <c r="D67" s="104"/>
      <c r="E67" s="104"/>
      <c r="F67" s="104"/>
      <c r="G67" s="104"/>
      <c r="H67" s="104"/>
      <c r="I67" s="104"/>
    </row>
    <row r="68" spans="1:9" ht="17.399999999999999">
      <c r="A68" s="10"/>
      <c r="B68" s="10"/>
      <c r="C68" s="10"/>
      <c r="D68" s="13"/>
      <c r="E68" s="10"/>
      <c r="F68" s="11"/>
      <c r="G68" s="11"/>
      <c r="H68" s="21"/>
      <c r="I68" s="11"/>
    </row>
    <row r="69" spans="1:9">
      <c r="A69" s="18" t="s">
        <v>0</v>
      </c>
      <c r="B69" s="18" t="s">
        <v>1</v>
      </c>
      <c r="C69" s="18" t="s">
        <v>2</v>
      </c>
      <c r="D69" s="18" t="s">
        <v>10</v>
      </c>
      <c r="E69" s="18" t="s">
        <v>7</v>
      </c>
      <c r="F69" s="19" t="s">
        <v>8</v>
      </c>
      <c r="G69" s="19" t="s">
        <v>30</v>
      </c>
      <c r="H69" s="20" t="s">
        <v>6</v>
      </c>
      <c r="I69" s="19" t="s">
        <v>9</v>
      </c>
    </row>
    <row r="70" spans="1:9">
      <c r="A70" s="14">
        <v>1</v>
      </c>
      <c r="B70" s="14" t="s">
        <v>32</v>
      </c>
      <c r="C70" s="40" t="s">
        <v>57</v>
      </c>
      <c r="D70" s="16">
        <f>SUM('Jerry Willeford'!Q39)</f>
        <v>150</v>
      </c>
      <c r="E70" s="16">
        <f>SUM('Jerry Willeford'!R39)</f>
        <v>27451.010000000002</v>
      </c>
      <c r="F70" s="15">
        <f>SUM('Jerry Willeford'!S39)</f>
        <v>183.00673333333336</v>
      </c>
      <c r="G70" s="16">
        <f>SUM('Jerry Willeford'!T39)</f>
        <v>146</v>
      </c>
      <c r="H70" s="16">
        <f>SUM('Jerry Willeford'!U39)</f>
        <v>364</v>
      </c>
      <c r="I70" s="15">
        <f>SUM('Jerry Willeford'!V39)</f>
        <v>547.00673333333339</v>
      </c>
    </row>
    <row r="71" spans="1:9">
      <c r="A71" s="14">
        <f>+A70+1</f>
        <v>2</v>
      </c>
      <c r="B71" s="14" t="s">
        <v>32</v>
      </c>
      <c r="C71" s="17" t="s">
        <v>37</v>
      </c>
      <c r="D71" s="20">
        <f>SUM('Joe Yanez'!Q38)</f>
        <v>120</v>
      </c>
      <c r="E71" s="20">
        <f>SUM('Joe Yanez'!R38)</f>
        <v>21796.002</v>
      </c>
      <c r="F71" s="19">
        <f>SUM('Joe Yanez'!S38)</f>
        <v>181.63335000000001</v>
      </c>
      <c r="G71" s="20">
        <f>SUM('Joe Yanez'!T38)</f>
        <v>79</v>
      </c>
      <c r="H71" s="20">
        <f>SUM('Joe Yanez'!U38)</f>
        <v>237</v>
      </c>
      <c r="I71" s="19">
        <f>SUM('Joe Yanez'!V38)</f>
        <v>418.63335000000001</v>
      </c>
    </row>
    <row r="72" spans="1:9">
      <c r="A72" s="14">
        <f t="shared" ref="A72:A79" si="3">+A71+1</f>
        <v>3</v>
      </c>
      <c r="B72" s="14" t="s">
        <v>32</v>
      </c>
      <c r="C72" s="40" t="s">
        <v>63</v>
      </c>
      <c r="D72" s="16">
        <f>SUM('David Crawford'!Q20)</f>
        <v>72</v>
      </c>
      <c r="E72" s="16">
        <f>SUM('David Crawford'!R20)</f>
        <v>13032.003000000001</v>
      </c>
      <c r="F72" s="15">
        <f>SUM('David Crawford'!S20)</f>
        <v>181.00004166666668</v>
      </c>
      <c r="G72" s="16">
        <f>SUM('David Crawford'!T20)</f>
        <v>74</v>
      </c>
      <c r="H72" s="16">
        <f>SUM('David Crawford'!U20)</f>
        <v>123</v>
      </c>
      <c r="I72" s="15">
        <f>SUM('David Crawford'!V20)</f>
        <v>304.00004166666668</v>
      </c>
    </row>
    <row r="73" spans="1:9">
      <c r="A73" s="14">
        <f t="shared" si="3"/>
        <v>4</v>
      </c>
      <c r="B73" s="14" t="s">
        <v>32</v>
      </c>
      <c r="C73" s="40" t="s">
        <v>56</v>
      </c>
      <c r="D73" s="16">
        <f>SUM('Ken Osmond'!Q18)</f>
        <v>62</v>
      </c>
      <c r="E73" s="16">
        <f>SUM('Ken Osmond'!R18)</f>
        <v>11072.002</v>
      </c>
      <c r="F73" s="15">
        <f>SUM('Ken Osmond'!S18)</f>
        <v>178.58067741935486</v>
      </c>
      <c r="G73" s="16">
        <f>SUM('Ken Osmond'!T18)</f>
        <v>52</v>
      </c>
      <c r="H73" s="16">
        <f>SUM('Ken Osmond'!U18)</f>
        <v>102</v>
      </c>
      <c r="I73" s="15">
        <f>SUM('Ken Osmond'!V18)</f>
        <v>280.58067741935486</v>
      </c>
    </row>
    <row r="74" spans="1:9">
      <c r="A74" s="14">
        <f t="shared" si="3"/>
        <v>5</v>
      </c>
      <c r="B74" s="14" t="s">
        <v>32</v>
      </c>
      <c r="C74" s="40" t="s">
        <v>59</v>
      </c>
      <c r="D74" s="16">
        <f>SUM('Gary Hicks'!Q19)</f>
        <v>66</v>
      </c>
      <c r="E74" s="16">
        <f>SUM('Gary Hicks'!R19)</f>
        <v>11503.002</v>
      </c>
      <c r="F74" s="15">
        <f>SUM('Gary Hicks'!S19)</f>
        <v>174.2879090909091</v>
      </c>
      <c r="G74" s="16">
        <f>SUM('Gary Hicks'!T19)</f>
        <v>41</v>
      </c>
      <c r="H74" s="16">
        <f>SUM('Gary Hicks'!U19)</f>
        <v>77</v>
      </c>
      <c r="I74" s="15">
        <f>SUM('Gary Hicks'!V19)</f>
        <v>251.2879090909091</v>
      </c>
    </row>
    <row r="75" spans="1:9">
      <c r="A75" s="14">
        <f t="shared" si="3"/>
        <v>6</v>
      </c>
      <c r="B75" s="14" t="s">
        <v>32</v>
      </c>
      <c r="C75" s="45" t="s">
        <v>78</v>
      </c>
      <c r="D75" s="16">
        <f>SUM('Luis Ordorica'!Q16)</f>
        <v>30</v>
      </c>
      <c r="E75" s="16">
        <f>SUM('Luis Ordorica'!R16)</f>
        <v>5262</v>
      </c>
      <c r="F75" s="15">
        <f>SUM('Luis Ordorica'!S16)</f>
        <v>175.4</v>
      </c>
      <c r="G75" s="16">
        <f>SUM('Luis Ordorica'!T16)</f>
        <v>18</v>
      </c>
      <c r="H75" s="16">
        <f>SUM('Luis Ordorica'!U16)</f>
        <v>52</v>
      </c>
      <c r="I75" s="15">
        <f>SUM('Luis Ordorica'!V16)</f>
        <v>227.4</v>
      </c>
    </row>
    <row r="76" spans="1:9">
      <c r="A76" s="14">
        <f t="shared" si="3"/>
        <v>7</v>
      </c>
      <c r="B76" s="14" t="s">
        <v>32</v>
      </c>
      <c r="C76" s="40" t="s">
        <v>71</v>
      </c>
      <c r="D76" s="16">
        <f>SUM('Howard Wilson'!Q36)</f>
        <v>24</v>
      </c>
      <c r="E76" s="16">
        <f>SUM('Howard Wilson'!R36)</f>
        <v>4286</v>
      </c>
      <c r="F76" s="15">
        <f>SUM('Howard Wilson'!S36)</f>
        <v>178.58333333333334</v>
      </c>
      <c r="G76" s="16">
        <f>SUM('Howard Wilson'!T36)</f>
        <v>24</v>
      </c>
      <c r="H76" s="16">
        <f>SUM('Howard Wilson'!U36)</f>
        <v>30</v>
      </c>
      <c r="I76" s="15">
        <f>SUM('Howard Wilson'!V36)</f>
        <v>208.58333333333334</v>
      </c>
    </row>
    <row r="77" spans="1:9">
      <c r="A77" s="14">
        <f t="shared" si="3"/>
        <v>8</v>
      </c>
      <c r="B77" s="14" t="s">
        <v>32</v>
      </c>
      <c r="C77" s="40" t="s">
        <v>108</v>
      </c>
      <c r="D77" s="16">
        <f>SUM('Glenn Stinson'!Q11)</f>
        <v>32</v>
      </c>
      <c r="E77" s="16">
        <f>SUM('Glenn Stinson'!R11)</f>
        <v>5658.0010000000002</v>
      </c>
      <c r="F77" s="15">
        <f>SUM('Glenn Stinson'!S11)</f>
        <v>176.81253125000001</v>
      </c>
      <c r="G77" s="16">
        <f>SUM('Glenn Stinson'!T11)</f>
        <v>32</v>
      </c>
      <c r="H77" s="16">
        <f>SUM('Glenn Stinson'!U11)</f>
        <v>30</v>
      </c>
      <c r="I77" s="15">
        <f>SUM('Glenn Stinson'!V11)</f>
        <v>206.81253125000001</v>
      </c>
    </row>
    <row r="78" spans="1:9">
      <c r="A78" s="14">
        <f t="shared" si="3"/>
        <v>9</v>
      </c>
      <c r="B78" s="14" t="s">
        <v>32</v>
      </c>
      <c r="C78" s="40" t="s">
        <v>82</v>
      </c>
      <c r="D78" s="16">
        <f>SUM('Brian Vincent'!Q8)</f>
        <v>20</v>
      </c>
      <c r="E78" s="16">
        <f>SUM('Brian Vincent'!R8)</f>
        <v>3588.0010000000002</v>
      </c>
      <c r="F78" s="15">
        <f>SUM('Brian Vincent'!S8)</f>
        <v>179.40005000000002</v>
      </c>
      <c r="G78" s="16">
        <f>SUM('Brian Vincent'!T8)</f>
        <v>15</v>
      </c>
      <c r="H78" s="16">
        <f>SUM('Brian Vincent'!U8)</f>
        <v>23</v>
      </c>
      <c r="I78" s="15">
        <f>SUM('Brian Vincent'!V8)</f>
        <v>202.40005000000002</v>
      </c>
    </row>
    <row r="79" spans="1:9">
      <c r="A79" s="14">
        <f t="shared" si="3"/>
        <v>10</v>
      </c>
      <c r="B79" s="14" t="s">
        <v>32</v>
      </c>
      <c r="C79" s="40" t="s">
        <v>73</v>
      </c>
      <c r="D79" s="16">
        <f>+'Tony Carruth'!Q33</f>
        <v>34</v>
      </c>
      <c r="E79" s="16">
        <f>+'Tony Carruth'!R33</f>
        <v>5683</v>
      </c>
      <c r="F79" s="15">
        <f>+'Tony Carruth'!S33</f>
        <v>167.14705882352942</v>
      </c>
      <c r="G79" s="16">
        <f>+'Tony Carruth'!T33</f>
        <v>21</v>
      </c>
      <c r="H79" s="16">
        <f>+'Tony Carruth'!U33</f>
        <v>27</v>
      </c>
      <c r="I79" s="15">
        <f>+'Tony Carruth'!V33</f>
        <v>194.14705882352942</v>
      </c>
    </row>
    <row r="80" spans="1:9">
      <c r="A80" s="59"/>
      <c r="B80" s="59"/>
      <c r="C80" s="60"/>
      <c r="D80" s="61"/>
      <c r="E80" s="61"/>
      <c r="F80" s="62"/>
      <c r="G80" s="61"/>
      <c r="H80" s="61"/>
      <c r="I80" s="62"/>
    </row>
    <row r="81" spans="1:9">
      <c r="A81" s="14">
        <v>11</v>
      </c>
      <c r="B81" s="14" t="s">
        <v>32</v>
      </c>
      <c r="C81" s="17" t="s">
        <v>46</v>
      </c>
      <c r="D81" s="20">
        <f>SUM('Hubert Kelsheimer'!Q21)</f>
        <v>12</v>
      </c>
      <c r="E81" s="20">
        <f>SUM('Hubert Kelsheimer'!R21)</f>
        <v>2177.0010000000002</v>
      </c>
      <c r="F81" s="19">
        <f>SUM('Hubert Kelsheimer'!S21)</f>
        <v>181.41675000000001</v>
      </c>
      <c r="G81" s="20">
        <f>SUM('Hubert Kelsheimer'!T21)</f>
        <v>16</v>
      </c>
      <c r="H81" s="20">
        <f>SUM('Hubert Kelsheimer'!U21)</f>
        <v>29</v>
      </c>
      <c r="I81" s="19">
        <f>SUM('Hubert Kelsheimer'!V21)</f>
        <v>210.41675000000001</v>
      </c>
    </row>
    <row r="82" spans="1:9">
      <c r="A82" s="14">
        <f>+A81+1</f>
        <v>12</v>
      </c>
      <c r="B82" s="14" t="s">
        <v>32</v>
      </c>
      <c r="C82" s="40" t="s">
        <v>95</v>
      </c>
      <c r="D82" s="16">
        <f>SUM('Dow Mathis'!Q6)</f>
        <v>12</v>
      </c>
      <c r="E82" s="16">
        <f>SUM('Dow Mathis'!R6)</f>
        <v>2155</v>
      </c>
      <c r="F82" s="15">
        <f>SUM('Dow Mathis'!S6)</f>
        <v>179.58333333333334</v>
      </c>
      <c r="G82" s="16">
        <f>SUM('Dow Mathis'!T6)</f>
        <v>7</v>
      </c>
      <c r="H82" s="16">
        <f>SUM('Dow Mathis'!U6)</f>
        <v>28</v>
      </c>
      <c r="I82" s="15">
        <f>SUM('Dow Mathis'!V6)</f>
        <v>207.58333333333334</v>
      </c>
    </row>
    <row r="83" spans="1:9">
      <c r="A83" s="14">
        <f t="shared" ref="A83:A99" si="4">+A82+1</f>
        <v>13</v>
      </c>
      <c r="B83" s="14" t="s">
        <v>32</v>
      </c>
      <c r="C83" s="40" t="s">
        <v>75</v>
      </c>
      <c r="D83" s="16">
        <f>SUM('Mark Zachman'!Q27)</f>
        <v>8</v>
      </c>
      <c r="E83" s="16">
        <f>SUM('Mark Zachman'!R27)</f>
        <v>1491.002</v>
      </c>
      <c r="F83" s="15">
        <f>SUM('Mark Zachman'!S27)</f>
        <v>186.37524999999999</v>
      </c>
      <c r="G83" s="16">
        <f>SUM('Mark Zachman'!T27)</f>
        <v>14</v>
      </c>
      <c r="H83" s="16">
        <f>SUM('Mark Zachman'!U27)</f>
        <v>15</v>
      </c>
      <c r="I83" s="15">
        <f>SUM('Mark Zachman'!V27)</f>
        <v>201.37524999999999</v>
      </c>
    </row>
    <row r="84" spans="1:9">
      <c r="A84" s="14">
        <f t="shared" si="4"/>
        <v>14</v>
      </c>
      <c r="B84" s="14" t="s">
        <v>32</v>
      </c>
      <c r="C84" s="40" t="s">
        <v>76</v>
      </c>
      <c r="D84" s="16">
        <f>SUM('Scott Jackson'!Q36)</f>
        <v>8</v>
      </c>
      <c r="E84" s="16">
        <f>SUM('Scott Jackson'!R36)</f>
        <v>1468</v>
      </c>
      <c r="F84" s="15">
        <f>SUM('Scott Jackson'!S36)</f>
        <v>183.5</v>
      </c>
      <c r="G84" s="16">
        <f>SUM('Scott Jackson'!T36)</f>
        <v>9</v>
      </c>
      <c r="H84" s="16">
        <f>SUM('Scott Jackson'!U36)</f>
        <v>12</v>
      </c>
      <c r="I84" s="15">
        <f>SUM('Scott Jackson'!V36)</f>
        <v>195.5</v>
      </c>
    </row>
    <row r="85" spans="1:9">
      <c r="A85" s="14">
        <f t="shared" si="4"/>
        <v>15</v>
      </c>
      <c r="B85" s="14" t="s">
        <v>32</v>
      </c>
      <c r="C85" s="40" t="s">
        <v>62</v>
      </c>
      <c r="D85" s="16">
        <f>SUM('Darryl Crawford'!Q5)</f>
        <v>8</v>
      </c>
      <c r="E85" s="16">
        <f>SUM('Darryl Crawford'!R5)</f>
        <v>1414</v>
      </c>
      <c r="F85" s="15">
        <f>SUM('Darryl Crawford'!S5)</f>
        <v>176.75</v>
      </c>
      <c r="G85" s="16">
        <f>SUM('Darryl Crawford'!T5)</f>
        <v>4</v>
      </c>
      <c r="H85" s="16">
        <f>SUM('Darryl Crawford'!U5)</f>
        <v>18</v>
      </c>
      <c r="I85" s="15">
        <f>SUM('Darryl Crawford'!V5)</f>
        <v>194.75</v>
      </c>
    </row>
    <row r="86" spans="1:9">
      <c r="A86" s="14">
        <f t="shared" si="4"/>
        <v>16</v>
      </c>
      <c r="B86" s="14" t="s">
        <v>32</v>
      </c>
      <c r="C86" s="17" t="s">
        <v>50</v>
      </c>
      <c r="D86" s="20">
        <f>SUM('Jesse Zwiebel'!Q18)</f>
        <v>4</v>
      </c>
      <c r="E86" s="20">
        <f>SUM('Jesse Zwiebel'!R18)</f>
        <v>729</v>
      </c>
      <c r="F86" s="19">
        <f>SUM('Jesse Zwiebel'!S18)</f>
        <v>182.25</v>
      </c>
      <c r="G86" s="20">
        <f>SUM('Jesse Zwiebel'!T18)</f>
        <v>3</v>
      </c>
      <c r="H86" s="20">
        <f>SUM('Jesse Zwiebel'!U18)</f>
        <v>11</v>
      </c>
      <c r="I86" s="19">
        <f>SUM('Jesse Zwiebel'!V18)</f>
        <v>193.25</v>
      </c>
    </row>
    <row r="87" spans="1:9">
      <c r="A87" s="14">
        <f t="shared" si="4"/>
        <v>17</v>
      </c>
      <c r="B87" s="14" t="s">
        <v>32</v>
      </c>
      <c r="C87" s="40" t="s">
        <v>114</v>
      </c>
      <c r="D87" s="16">
        <f>SUM('Jeff Velasquez'!Q5)</f>
        <v>4</v>
      </c>
      <c r="E87" s="16">
        <f>SUM('Jeff Velasquez'!R5)</f>
        <v>722</v>
      </c>
      <c r="F87" s="15">
        <f>SUM('Jeff Velasquez'!S5)</f>
        <v>180.5</v>
      </c>
      <c r="G87" s="16">
        <f>SUM('Jeff Velasquez'!T5)</f>
        <v>5</v>
      </c>
      <c r="H87" s="16">
        <f>SUM('Jeff Velasquez'!U5)</f>
        <v>11</v>
      </c>
      <c r="I87" s="15">
        <f>SUM('Jeff Velasquez'!V5)</f>
        <v>191.5</v>
      </c>
    </row>
    <row r="88" spans="1:9">
      <c r="A88" s="14">
        <f t="shared" si="4"/>
        <v>18</v>
      </c>
      <c r="B88" s="14" t="s">
        <v>32</v>
      </c>
      <c r="C88" s="40" t="s">
        <v>96</v>
      </c>
      <c r="D88" s="16">
        <f>SUM('Jim Riggs'!Q5)</f>
        <v>8</v>
      </c>
      <c r="E88" s="16">
        <f>SUM('Jim Riggs'!R5)</f>
        <v>1420</v>
      </c>
      <c r="F88" s="15">
        <f>SUM('Jim Riggs'!S5)</f>
        <v>177.5</v>
      </c>
      <c r="G88" s="16">
        <f>SUM('Jim Riggs'!T5)</f>
        <v>3</v>
      </c>
      <c r="H88" s="16">
        <f>SUM('Jim Riggs'!U5)</f>
        <v>9</v>
      </c>
      <c r="I88" s="15">
        <f>SUM('Jim Riggs'!V5)</f>
        <v>186.5</v>
      </c>
    </row>
    <row r="89" spans="1:9">
      <c r="A89" s="14">
        <f t="shared" si="4"/>
        <v>19</v>
      </c>
      <c r="B89" s="14" t="s">
        <v>32</v>
      </c>
      <c r="C89" s="38" t="s">
        <v>38</v>
      </c>
      <c r="D89" s="16">
        <f>SUM('Gerry Rodriguez'!Q4)</f>
        <v>4</v>
      </c>
      <c r="E89" s="16">
        <f>SUM('Gerry Rodriguez'!R4)</f>
        <v>717</v>
      </c>
      <c r="F89" s="15">
        <f>SUM('Gerry Rodriguez'!S4)</f>
        <v>179.25</v>
      </c>
      <c r="G89" s="16">
        <f>SUM('Gerry Rodriguez'!T4)</f>
        <v>2</v>
      </c>
      <c r="H89" s="16">
        <f>SUM('Gerry Rodriguez'!U4)</f>
        <v>5</v>
      </c>
      <c r="I89" s="15">
        <f>SUM('Gerry Rodriguez'!V4)</f>
        <v>184.25</v>
      </c>
    </row>
    <row r="90" spans="1:9">
      <c r="A90" s="14">
        <f t="shared" si="4"/>
        <v>20</v>
      </c>
      <c r="B90" s="14" t="s">
        <v>32</v>
      </c>
      <c r="C90" s="40" t="s">
        <v>79</v>
      </c>
      <c r="D90" s="16">
        <f>SUM('Bob Benavidez'!Q6)</f>
        <v>12</v>
      </c>
      <c r="E90" s="16">
        <f>SUM('Bob Benavidez'!R6)</f>
        <v>2033</v>
      </c>
      <c r="F90" s="15">
        <f>SUM('Bob Benavidez'!S6)</f>
        <v>169.41666666666666</v>
      </c>
      <c r="G90" s="16">
        <f>SUM('Bob Benavidez'!T6)</f>
        <v>3</v>
      </c>
      <c r="H90" s="16">
        <f>SUM('Bob Benavidez'!U6)</f>
        <v>14</v>
      </c>
      <c r="I90" s="15">
        <f>SUM('Bob Benavidez'!V6)</f>
        <v>183.41666666666666</v>
      </c>
    </row>
    <row r="91" spans="1:9">
      <c r="A91" s="14">
        <f t="shared" si="4"/>
        <v>21</v>
      </c>
      <c r="B91" s="14" t="s">
        <v>32</v>
      </c>
      <c r="C91" s="40" t="s">
        <v>121</v>
      </c>
      <c r="D91" s="16">
        <f>+'James Lopez'!Q4</f>
        <v>4</v>
      </c>
      <c r="E91" s="16">
        <f>+'James Lopez'!R4</f>
        <v>709</v>
      </c>
      <c r="F91" s="15">
        <f>+'James Lopez'!S4</f>
        <v>177.25</v>
      </c>
      <c r="G91" s="16">
        <f>+'James Lopez'!T4</f>
        <v>2</v>
      </c>
      <c r="H91" s="16">
        <f>+'James Lopez'!U4</f>
        <v>6</v>
      </c>
      <c r="I91" s="15">
        <f>+'James Lopez'!V4</f>
        <v>183.25</v>
      </c>
    </row>
    <row r="92" spans="1:9">
      <c r="A92" s="14">
        <f t="shared" si="4"/>
        <v>22</v>
      </c>
      <c r="B92" s="14" t="s">
        <v>32</v>
      </c>
      <c r="C92" s="40" t="s">
        <v>110</v>
      </c>
      <c r="D92" s="16">
        <f>SUM('George Flynn'!Q5)</f>
        <v>8</v>
      </c>
      <c r="E92" s="16">
        <f>SUM('George Flynn'!R5)</f>
        <v>1405</v>
      </c>
      <c r="F92" s="15">
        <f>SUM('George Flynn'!S5)</f>
        <v>175.625</v>
      </c>
      <c r="G92" s="16">
        <f>SUM('George Flynn'!T5)</f>
        <v>5</v>
      </c>
      <c r="H92" s="16">
        <f>SUM('George Flynn'!U5)</f>
        <v>5</v>
      </c>
      <c r="I92" s="15">
        <f>SUM('George Flynn'!V5)</f>
        <v>180.625</v>
      </c>
    </row>
    <row r="93" spans="1:9">
      <c r="A93" s="14">
        <f t="shared" si="4"/>
        <v>23</v>
      </c>
      <c r="B93" s="14" t="s">
        <v>32</v>
      </c>
      <c r="C93" s="40" t="s">
        <v>107</v>
      </c>
      <c r="D93" s="16">
        <f>SUM('John Rexroat'!Q6)</f>
        <v>12</v>
      </c>
      <c r="E93" s="16">
        <f>SUM('John Rexroat'!R6)</f>
        <v>2028</v>
      </c>
      <c r="F93" s="15">
        <f>SUM('John Rexroat'!S6)</f>
        <v>169</v>
      </c>
      <c r="G93" s="16">
        <f>SUM('John Rexroat'!T6)</f>
        <v>9</v>
      </c>
      <c r="H93" s="16">
        <f>SUM('John Rexroat'!U6)</f>
        <v>10</v>
      </c>
      <c r="I93" s="15">
        <f>SUM('John Rexroat'!V6)</f>
        <v>179</v>
      </c>
    </row>
    <row r="94" spans="1:9">
      <c r="A94" s="14">
        <f t="shared" si="4"/>
        <v>24</v>
      </c>
      <c r="B94" s="14" t="s">
        <v>32</v>
      </c>
      <c r="C94" s="40" t="s">
        <v>58</v>
      </c>
      <c r="D94" s="16">
        <f>SUM('Zack Turner'!Q4)</f>
        <v>4</v>
      </c>
      <c r="E94" s="16">
        <f>SUM('Zack Turner'!R4)</f>
        <v>698</v>
      </c>
      <c r="F94" s="15">
        <f>SUM('Zack Turner'!S4)</f>
        <v>174.5</v>
      </c>
      <c r="G94" s="16">
        <f>SUM('Zack Turner'!T4)</f>
        <v>3</v>
      </c>
      <c r="H94" s="16">
        <f>SUM('Zack Turner'!U4)</f>
        <v>3</v>
      </c>
      <c r="I94" s="15">
        <f>SUM('Zack Turner'!V4)</f>
        <v>177.5</v>
      </c>
    </row>
    <row r="95" spans="1:9">
      <c r="A95" s="14">
        <f t="shared" si="4"/>
        <v>25</v>
      </c>
      <c r="B95" s="14" t="s">
        <v>32</v>
      </c>
      <c r="C95" s="40" t="s">
        <v>61</v>
      </c>
      <c r="D95" s="16">
        <f>SUM('David Strother'!Q7)</f>
        <v>16</v>
      </c>
      <c r="E95" s="16">
        <f>SUM('David Strother'!R7)</f>
        <v>2578.0010000000002</v>
      </c>
      <c r="F95" s="15">
        <f>SUM('David Strother'!S7)</f>
        <v>161.12506250000001</v>
      </c>
      <c r="G95" s="16">
        <f>SUM('David Strother'!T7)</f>
        <v>14</v>
      </c>
      <c r="H95" s="16">
        <f>SUM('David Strother'!U7)</f>
        <v>14</v>
      </c>
      <c r="I95" s="15">
        <f>SUM('David Strother'!V7)</f>
        <v>175.12506250000001</v>
      </c>
    </row>
    <row r="96" spans="1:9">
      <c r="A96" s="14">
        <f t="shared" si="4"/>
        <v>26</v>
      </c>
      <c r="B96" s="14" t="s">
        <v>32</v>
      </c>
      <c r="C96" s="40" t="s">
        <v>60</v>
      </c>
      <c r="D96" s="16">
        <f>SUM('BW Kennedy'!Q5)</f>
        <v>8</v>
      </c>
      <c r="E96" s="16">
        <f>SUM('BW Kennedy'!R5)</f>
        <v>1338</v>
      </c>
      <c r="F96" s="15">
        <f>SUM('BW Kennedy'!S5)</f>
        <v>167.25</v>
      </c>
      <c r="G96" s="16">
        <f>SUM('BW Kennedy'!T5)</f>
        <v>3</v>
      </c>
      <c r="H96" s="16">
        <f>SUM('BW Kennedy'!U5)</f>
        <v>7</v>
      </c>
      <c r="I96" s="15">
        <f>SUM('BW Kennedy'!V5)</f>
        <v>174.25</v>
      </c>
    </row>
    <row r="97" spans="1:9">
      <c r="A97" s="14">
        <f t="shared" si="4"/>
        <v>27</v>
      </c>
      <c r="B97" s="14" t="s">
        <v>32</v>
      </c>
      <c r="C97" s="40" t="s">
        <v>125</v>
      </c>
      <c r="D97" s="16">
        <f>+'Kirby Dahl'!Q4</f>
        <v>4</v>
      </c>
      <c r="E97" s="16">
        <f>+'Kirby Dahl'!R4</f>
        <v>652</v>
      </c>
      <c r="F97" s="15">
        <f>+'Kirby Dahl'!S4</f>
        <v>163</v>
      </c>
      <c r="G97" s="16">
        <f>+'Kirby Dahl'!T4</f>
        <v>2</v>
      </c>
      <c r="H97" s="16">
        <f>+'Kirby Dahl'!U4</f>
        <v>3</v>
      </c>
      <c r="I97" s="15">
        <f>+'Kirby Dahl'!V4</f>
        <v>166</v>
      </c>
    </row>
    <row r="98" spans="1:9">
      <c r="A98" s="14">
        <f t="shared" si="4"/>
        <v>28</v>
      </c>
      <c r="B98" s="14" t="s">
        <v>32</v>
      </c>
      <c r="C98" s="40" t="s">
        <v>67</v>
      </c>
      <c r="D98" s="16">
        <f>SUM('Darren Krumwiede'!Q24)</f>
        <v>4</v>
      </c>
      <c r="E98" s="16">
        <f>SUM('Darren Krumwiede'!R24)</f>
        <v>625</v>
      </c>
      <c r="F98" s="15">
        <f>SUM('Darren Krumwiede'!S24)</f>
        <v>156.25</v>
      </c>
      <c r="G98" s="16">
        <f>SUM('Darren Krumwiede'!T24)</f>
        <v>0</v>
      </c>
      <c r="H98" s="16">
        <f>SUM('Darren Krumwiede'!U24)</f>
        <v>2</v>
      </c>
      <c r="I98" s="15">
        <f>SUM('Darren Krumwiede'!V24)</f>
        <v>158.25</v>
      </c>
    </row>
    <row r="99" spans="1:9">
      <c r="A99" s="14">
        <f t="shared" si="4"/>
        <v>29</v>
      </c>
      <c r="B99" s="14" t="s">
        <v>32</v>
      </c>
      <c r="C99" s="40" t="s">
        <v>115</v>
      </c>
      <c r="D99" s="16">
        <f>SUM('Roland Odonnell'!Q4)</f>
        <v>4</v>
      </c>
      <c r="E99" s="16">
        <f>SUM('Roland Odonnell'!R4)</f>
        <v>615</v>
      </c>
      <c r="F99" s="15">
        <f>SUM('Roland Odonnell'!S4)</f>
        <v>153.75</v>
      </c>
      <c r="G99" s="16">
        <f>SUM('Roland Odonnell'!T4)</f>
        <v>2</v>
      </c>
      <c r="H99" s="16">
        <f>SUM('Roland Odonnell'!U4)</f>
        <v>2</v>
      </c>
      <c r="I99" s="15">
        <f>SUM('Roland Odonnell'!V4)</f>
        <v>155.75</v>
      </c>
    </row>
    <row r="101" spans="1:9">
      <c r="A101" s="10"/>
      <c r="B101" s="10"/>
      <c r="C101" s="10"/>
      <c r="D101" s="10"/>
      <c r="E101" s="10"/>
      <c r="F101" s="11"/>
      <c r="G101" s="11"/>
      <c r="H101" s="21"/>
      <c r="I101" s="11"/>
    </row>
    <row r="102" spans="1:9" ht="28.8">
      <c r="A102" s="101" t="s">
        <v>17</v>
      </c>
      <c r="B102" s="102"/>
      <c r="C102" s="102"/>
      <c r="D102" s="102"/>
      <c r="E102" s="102"/>
      <c r="F102" s="102"/>
      <c r="G102" s="102"/>
      <c r="H102" s="102"/>
      <c r="I102" s="102"/>
    </row>
    <row r="103" spans="1:9" ht="18">
      <c r="A103" s="103" t="s">
        <v>34</v>
      </c>
      <c r="B103" s="104"/>
      <c r="C103" s="104"/>
      <c r="D103" s="104"/>
      <c r="E103" s="104"/>
      <c r="F103" s="104"/>
      <c r="G103" s="104"/>
      <c r="H103" s="104"/>
      <c r="I103" s="104"/>
    </row>
    <row r="104" spans="1:9">
      <c r="A104" s="10"/>
      <c r="B104" s="10"/>
      <c r="C104" s="10"/>
      <c r="D104" s="10"/>
      <c r="E104" s="10"/>
      <c r="F104" s="11"/>
      <c r="G104" s="11"/>
      <c r="H104" s="21"/>
      <c r="I104" s="11"/>
    </row>
    <row r="105" spans="1:9">
      <c r="A105" s="18" t="s">
        <v>0</v>
      </c>
      <c r="B105" s="18" t="s">
        <v>1</v>
      </c>
      <c r="C105" s="18" t="s">
        <v>2</v>
      </c>
      <c r="D105" s="18" t="s">
        <v>10</v>
      </c>
      <c r="E105" s="18" t="s">
        <v>7</v>
      </c>
      <c r="F105" s="19" t="s">
        <v>8</v>
      </c>
      <c r="G105" s="19" t="s">
        <v>30</v>
      </c>
      <c r="H105" s="20" t="s">
        <v>6</v>
      </c>
      <c r="I105" s="19" t="s">
        <v>9</v>
      </c>
    </row>
    <row r="106" spans="1:9">
      <c r="A106" s="14">
        <v>1</v>
      </c>
      <c r="B106" s="14" t="s">
        <v>64</v>
      </c>
      <c r="C106" s="40" t="s">
        <v>68</v>
      </c>
      <c r="D106" s="16">
        <f>SUM('Jerry Coor'!Q23)</f>
        <v>86</v>
      </c>
      <c r="E106" s="16">
        <f>SUM('Jerry Coor'!R23)</f>
        <v>16358.003000000001</v>
      </c>
      <c r="F106" s="15">
        <f>SUM('Jerry Coor'!S23)</f>
        <v>190.20933720930233</v>
      </c>
      <c r="G106" s="16">
        <f>SUM('Jerry Coor'!T23)</f>
        <v>168</v>
      </c>
      <c r="H106" s="16">
        <f>SUM('Jerry Coor'!U23)</f>
        <v>242</v>
      </c>
      <c r="I106" s="15">
        <f>SUM('Jerry Coor'!V23)</f>
        <v>432.20933720930236</v>
      </c>
    </row>
    <row r="107" spans="1:9">
      <c r="A107" s="14">
        <f>+A106+1</f>
        <v>2</v>
      </c>
      <c r="B107" s="14" t="s">
        <v>64</v>
      </c>
      <c r="C107" s="40" t="s">
        <v>76</v>
      </c>
      <c r="D107" s="16">
        <f>SUM('Scott Jackson'!Q14)</f>
        <v>50</v>
      </c>
      <c r="E107" s="16">
        <f>SUM('Scott Jackson'!R14)</f>
        <v>9551.0010000000002</v>
      </c>
      <c r="F107" s="15">
        <f>SUM('Scott Jackson'!S14)</f>
        <v>191.02002000000002</v>
      </c>
      <c r="G107" s="16">
        <f>SUM('Scott Jackson'!T14)</f>
        <v>129</v>
      </c>
      <c r="H107" s="16">
        <f>SUM('Scott Jackson'!U14)</f>
        <v>157</v>
      </c>
      <c r="I107" s="15">
        <f>SUM('Scott Jackson'!V14)</f>
        <v>348.02002000000005</v>
      </c>
    </row>
    <row r="108" spans="1:9">
      <c r="A108" s="14">
        <f t="shared" ref="A108:A115" si="5">+A107+1</f>
        <v>3</v>
      </c>
      <c r="B108" s="14" t="s">
        <v>64</v>
      </c>
      <c r="C108" s="40" t="s">
        <v>67</v>
      </c>
      <c r="D108" s="16">
        <f>SUM('Darren Krumwiede'!Q18)</f>
        <v>62</v>
      </c>
      <c r="E108" s="16">
        <f>SUM('Darren Krumwiede'!R18)</f>
        <v>11432.004000000001</v>
      </c>
      <c r="F108" s="15">
        <f>SUM('Darren Krumwiede'!S18)</f>
        <v>184.38716129032258</v>
      </c>
      <c r="G108" s="16">
        <f>SUM('Darren Krumwiede'!T18)</f>
        <v>86</v>
      </c>
      <c r="H108" s="16">
        <f>SUM('Darren Krumwiede'!U18)</f>
        <v>92</v>
      </c>
      <c r="I108" s="15">
        <f>SUM('Darren Krumwiede'!V18)</f>
        <v>276.38716129032258</v>
      </c>
    </row>
    <row r="109" spans="1:9">
      <c r="A109" s="14">
        <f t="shared" si="5"/>
        <v>4</v>
      </c>
      <c r="B109" s="14" t="s">
        <v>64</v>
      </c>
      <c r="C109" s="40" t="s">
        <v>75</v>
      </c>
      <c r="D109" s="16">
        <f>SUM('Mark Zachman'!Q20)</f>
        <v>40</v>
      </c>
      <c r="E109" s="16">
        <f>SUM('Mark Zachman'!R20)</f>
        <v>7405.0010000000002</v>
      </c>
      <c r="F109" s="15">
        <f>SUM('Mark Zachman'!S20)</f>
        <v>185.12502499999999</v>
      </c>
      <c r="G109" s="16">
        <f>SUM('Mark Zachman'!T20)</f>
        <v>56</v>
      </c>
      <c r="H109" s="16">
        <f>SUM('Mark Zachman'!U20)</f>
        <v>45</v>
      </c>
      <c r="I109" s="15">
        <f>SUM('Mark Zachman'!V20)</f>
        <v>230.12502499999999</v>
      </c>
    </row>
    <row r="110" spans="1:9">
      <c r="A110" s="14">
        <f t="shared" si="5"/>
        <v>5</v>
      </c>
      <c r="B110" s="14" t="s">
        <v>64</v>
      </c>
      <c r="C110" s="40" t="s">
        <v>66</v>
      </c>
      <c r="D110" s="16">
        <f>SUM('Ronald Herring'!Q8)</f>
        <v>22</v>
      </c>
      <c r="E110" s="16">
        <f>SUM('Ronald Herring'!R8)</f>
        <v>4105.0039999999999</v>
      </c>
      <c r="F110" s="15">
        <f>SUM('Ronald Herring'!S8)</f>
        <v>186.59109090909089</v>
      </c>
      <c r="G110" s="16">
        <f>SUM('Ronald Herring'!T8)</f>
        <v>40</v>
      </c>
      <c r="H110" s="16">
        <f>SUM('Ronald Herring'!U8)</f>
        <v>36</v>
      </c>
      <c r="I110" s="15">
        <f>SUM('Ronald Herring'!V8)</f>
        <v>222.59109090909089</v>
      </c>
    </row>
    <row r="111" spans="1:9">
      <c r="A111" s="14">
        <f t="shared" si="5"/>
        <v>6</v>
      </c>
      <c r="B111" s="14" t="s">
        <v>64</v>
      </c>
      <c r="C111" s="40" t="s">
        <v>61</v>
      </c>
      <c r="D111" s="16">
        <f>SUM('David Strother'!Q45)</f>
        <v>20</v>
      </c>
      <c r="E111" s="16">
        <f>SUM('David Strother'!R45)</f>
        <v>3704</v>
      </c>
      <c r="F111" s="15">
        <f>SUM('David Strother'!S45)</f>
        <v>185.2</v>
      </c>
      <c r="G111" s="16">
        <f>SUM('David Strother'!T45)</f>
        <v>30</v>
      </c>
      <c r="H111" s="16">
        <f>SUM('David Strother'!U45)</f>
        <v>37</v>
      </c>
      <c r="I111" s="15">
        <f>SUM('David Strother'!V45)</f>
        <v>222.2</v>
      </c>
    </row>
    <row r="112" spans="1:9">
      <c r="A112" s="14">
        <f t="shared" si="5"/>
        <v>7</v>
      </c>
      <c r="B112" s="14" t="s">
        <v>64</v>
      </c>
      <c r="C112" s="40" t="s">
        <v>97</v>
      </c>
      <c r="D112" s="16">
        <f>SUM('Ron Schappaugh'!Q14)</f>
        <v>46</v>
      </c>
      <c r="E112" s="16">
        <f>SUM('Ron Schappaugh'!R14)</f>
        <v>8004</v>
      </c>
      <c r="F112" s="15">
        <f>SUM('Ron Schappaugh'!S14)</f>
        <v>174</v>
      </c>
      <c r="G112" s="16">
        <f>SUM('Ron Schappaugh'!T14)</f>
        <v>26</v>
      </c>
      <c r="H112" s="16">
        <f>SUM('Ron Schappaugh'!U14)</f>
        <v>33</v>
      </c>
      <c r="I112" s="15">
        <f>SUM('Ron Schappaugh'!V14)</f>
        <v>207</v>
      </c>
    </row>
    <row r="113" spans="1:9">
      <c r="A113" s="14">
        <f t="shared" si="5"/>
        <v>8</v>
      </c>
      <c r="B113" s="14" t="s">
        <v>64</v>
      </c>
      <c r="C113" s="40" t="s">
        <v>69</v>
      </c>
      <c r="D113" s="16">
        <f>SUM('Wayne Argence'!Q9)</f>
        <v>24</v>
      </c>
      <c r="E113" s="16">
        <f>SUM('Wayne Argence'!R9)</f>
        <v>4286.0010000000002</v>
      </c>
      <c r="F113" s="15">
        <f>SUM('Wayne Argence'!S9)</f>
        <v>178.58337500000002</v>
      </c>
      <c r="G113" s="16">
        <f>SUM('Wayne Argence'!T9)</f>
        <v>14</v>
      </c>
      <c r="H113" s="16">
        <f>SUM('Wayne Argence'!U9)</f>
        <v>26</v>
      </c>
      <c r="I113" s="15">
        <f>SUM('Wayne Argence'!V9)</f>
        <v>204.58337500000002</v>
      </c>
    </row>
    <row r="114" spans="1:9">
      <c r="A114" s="14">
        <f t="shared" si="5"/>
        <v>9</v>
      </c>
      <c r="B114" s="14" t="s">
        <v>64</v>
      </c>
      <c r="C114" s="40" t="s">
        <v>113</v>
      </c>
      <c r="D114" s="16">
        <f>SUM('Steve Hubbard'!Q8)</f>
        <v>20</v>
      </c>
      <c r="E114" s="16">
        <f>SUM('Steve Hubbard'!R8)</f>
        <v>3677.0020000000004</v>
      </c>
      <c r="F114" s="15">
        <f>SUM('Steve Hubbard'!S8)</f>
        <v>183.85010000000003</v>
      </c>
      <c r="G114" s="16">
        <f>SUM('Steve Hubbard'!T8)</f>
        <v>26</v>
      </c>
      <c r="H114" s="16">
        <f>SUM('Steve Hubbard'!U8)</f>
        <v>15</v>
      </c>
      <c r="I114" s="15">
        <f>SUM('Steve Hubbard'!V8)</f>
        <v>198.85010000000003</v>
      </c>
    </row>
    <row r="115" spans="1:9">
      <c r="A115" s="14">
        <f t="shared" si="5"/>
        <v>10</v>
      </c>
      <c r="B115" s="14" t="s">
        <v>64</v>
      </c>
      <c r="C115" s="40" t="s">
        <v>73</v>
      </c>
      <c r="D115" s="16">
        <f>SUM('Tony Carruth'!Q20)</f>
        <v>20</v>
      </c>
      <c r="E115" s="16">
        <f>SUM('Tony Carruth'!R20)</f>
        <v>3583.0010000000002</v>
      </c>
      <c r="F115" s="15">
        <f>SUM('Tony Carruth'!S20)</f>
        <v>179.15005000000002</v>
      </c>
      <c r="G115" s="16">
        <f>SUM('Tony Carruth'!T20)</f>
        <v>16</v>
      </c>
      <c r="H115" s="16">
        <f>SUM('Tony Carruth'!U20)</f>
        <v>19</v>
      </c>
      <c r="I115" s="15">
        <f>SUM('Tony Carruth'!V20)</f>
        <v>198.15005000000002</v>
      </c>
    </row>
    <row r="116" spans="1:9">
      <c r="A116" s="80"/>
      <c r="B116" s="80"/>
      <c r="C116" s="81"/>
      <c r="D116" s="82"/>
      <c r="E116" s="82"/>
      <c r="F116" s="83"/>
      <c r="G116" s="82"/>
      <c r="H116" s="82"/>
      <c r="I116" s="83"/>
    </row>
    <row r="117" spans="1:9">
      <c r="A117" s="14">
        <v>11</v>
      </c>
      <c r="B117" s="14" t="s">
        <v>64</v>
      </c>
      <c r="C117" s="17" t="s">
        <v>40</v>
      </c>
      <c r="D117" s="20">
        <f>SUM('Brady Riley'!Q15)</f>
        <v>4</v>
      </c>
      <c r="E117" s="20">
        <f>SUM('Brady Riley'!R15)</f>
        <v>763</v>
      </c>
      <c r="F117" s="19">
        <f>SUM('Brady Riley'!S15)</f>
        <v>190.75</v>
      </c>
      <c r="G117" s="20">
        <f>SUM('Brady Riley'!T15)</f>
        <v>5</v>
      </c>
      <c r="H117" s="20">
        <f>SUM('Brady Riley'!U15)</f>
        <v>13</v>
      </c>
      <c r="I117" s="19">
        <f>SUM('Brady Riley'!V15)</f>
        <v>203.75</v>
      </c>
    </row>
    <row r="118" spans="1:9">
      <c r="A118" s="14">
        <f>+A117+1</f>
        <v>12</v>
      </c>
      <c r="B118" s="14" t="s">
        <v>64</v>
      </c>
      <c r="C118" s="40" t="s">
        <v>103</v>
      </c>
      <c r="D118" s="16">
        <f>+'Evelio McDonald'!Q12</f>
        <v>4</v>
      </c>
      <c r="E118" s="16">
        <f>+'Evelio McDonald'!R12</f>
        <v>762</v>
      </c>
      <c r="F118" s="15">
        <f>+'Evelio McDonald'!S12</f>
        <v>190.5</v>
      </c>
      <c r="G118" s="16">
        <f>+'Evelio McDonald'!T12</f>
        <v>13</v>
      </c>
      <c r="H118" s="16">
        <f>+'Evelio McDonald'!U12</f>
        <v>11</v>
      </c>
      <c r="I118" s="15">
        <f>+'Evelio McDonald'!V12</f>
        <v>201.5</v>
      </c>
    </row>
    <row r="119" spans="1:9">
      <c r="A119" s="14">
        <f t="shared" ref="A119:A125" si="6">+A118+1</f>
        <v>13</v>
      </c>
      <c r="B119" s="14" t="s">
        <v>64</v>
      </c>
      <c r="C119" s="40" t="s">
        <v>43</v>
      </c>
      <c r="D119" s="16">
        <f>+'Curtis Jenkins'!Q27</f>
        <v>4</v>
      </c>
      <c r="E119" s="16">
        <f>+'Curtis Jenkins'!R27</f>
        <v>756</v>
      </c>
      <c r="F119" s="15">
        <f>+'Curtis Jenkins'!S27</f>
        <v>189</v>
      </c>
      <c r="G119" s="16">
        <f>+'Curtis Jenkins'!T27</f>
        <v>6</v>
      </c>
      <c r="H119" s="16">
        <f>+'Curtis Jenkins'!U27</f>
        <v>11</v>
      </c>
      <c r="I119" s="15">
        <f>+'Curtis Jenkins'!V27</f>
        <v>200</v>
      </c>
    </row>
    <row r="120" spans="1:9">
      <c r="A120" s="14">
        <f t="shared" si="6"/>
        <v>14</v>
      </c>
      <c r="B120" s="14" t="s">
        <v>64</v>
      </c>
      <c r="C120" s="40" t="s">
        <v>57</v>
      </c>
      <c r="D120" s="16">
        <f>SUM('Jerry Willeford'!Q45)</f>
        <v>4</v>
      </c>
      <c r="E120" s="16">
        <f>SUM('Jerry Willeford'!R45)</f>
        <v>751</v>
      </c>
      <c r="F120" s="15">
        <f>SUM('Jerry Willeford'!S45)</f>
        <v>187.75</v>
      </c>
      <c r="G120" s="16">
        <f>SUM('Jerry Willeford'!T45)</f>
        <v>8</v>
      </c>
      <c r="H120" s="16">
        <f>SUM('Jerry Willeford'!U45)</f>
        <v>4</v>
      </c>
      <c r="I120" s="15">
        <f>SUM('Jerry Willeford'!V45)</f>
        <v>191.75</v>
      </c>
    </row>
    <row r="121" spans="1:9">
      <c r="A121" s="14">
        <f t="shared" si="6"/>
        <v>15</v>
      </c>
      <c r="B121" s="14" t="s">
        <v>64</v>
      </c>
      <c r="C121" s="40" t="s">
        <v>106</v>
      </c>
      <c r="D121" s="16">
        <f>SUM('Merlin Orr'!Q4)</f>
        <v>6</v>
      </c>
      <c r="E121" s="16">
        <f>SUM('Merlin Orr'!R4)</f>
        <v>1094</v>
      </c>
      <c r="F121" s="15">
        <f>SUM('Merlin Orr'!S4)</f>
        <v>182.33333333333334</v>
      </c>
      <c r="G121" s="16">
        <f>SUM('Merlin Orr'!T4)</f>
        <v>8</v>
      </c>
      <c r="H121" s="16">
        <f>SUM('Merlin Orr'!U4)</f>
        <v>6</v>
      </c>
      <c r="I121" s="15">
        <f>SUM('Merlin Orr'!V4)</f>
        <v>188.33333333333334</v>
      </c>
    </row>
    <row r="122" spans="1:9">
      <c r="A122" s="14">
        <f t="shared" si="6"/>
        <v>16</v>
      </c>
      <c r="B122" s="14" t="s">
        <v>64</v>
      </c>
      <c r="C122" s="40" t="s">
        <v>56</v>
      </c>
      <c r="D122" s="16">
        <f>+'Ken Osmond'!Q24</f>
        <v>4</v>
      </c>
      <c r="E122" s="16">
        <f>+'Ken Osmond'!R24</f>
        <v>716</v>
      </c>
      <c r="F122" s="15">
        <f>+'Ken Osmond'!S24</f>
        <v>179</v>
      </c>
      <c r="G122" s="16">
        <f>+'Ken Osmond'!T24</f>
        <v>3</v>
      </c>
      <c r="H122" s="16">
        <f>+'Ken Osmond'!U24</f>
        <v>5</v>
      </c>
      <c r="I122" s="15">
        <f>+'Ken Osmond'!V24</f>
        <v>184</v>
      </c>
    </row>
    <row r="123" spans="1:9">
      <c r="A123" s="14">
        <f t="shared" si="6"/>
        <v>17</v>
      </c>
      <c r="B123" s="14" t="s">
        <v>64</v>
      </c>
      <c r="C123" s="45" t="s">
        <v>78</v>
      </c>
      <c r="D123" s="16">
        <f>SUM('Luis Ordorica'!Q4)</f>
        <v>4</v>
      </c>
      <c r="E123" s="16">
        <f>SUM('Luis Ordorica'!R4)</f>
        <v>702</v>
      </c>
      <c r="F123" s="15">
        <f>SUM('Luis Ordorica'!S4)</f>
        <v>175.5</v>
      </c>
      <c r="G123" s="16">
        <f>SUM('Luis Ordorica'!T4)</f>
        <v>2</v>
      </c>
      <c r="H123" s="16">
        <f>SUM('Luis Ordorica'!U4)</f>
        <v>5</v>
      </c>
      <c r="I123" s="15">
        <f>SUM('Luis Ordorica'!V4)</f>
        <v>180.5</v>
      </c>
    </row>
    <row r="124" spans="1:9">
      <c r="A124" s="14">
        <f t="shared" si="6"/>
        <v>18</v>
      </c>
      <c r="B124" s="14" t="s">
        <v>64</v>
      </c>
      <c r="C124" s="40" t="s">
        <v>98</v>
      </c>
      <c r="D124" s="16">
        <f>SUM('Phil Lewis'!Q5)</f>
        <v>8</v>
      </c>
      <c r="E124" s="16">
        <f>SUM('Phil Lewis'!R5)</f>
        <v>1298</v>
      </c>
      <c r="F124" s="15">
        <f>SUM('Phil Lewis'!S5)</f>
        <v>162.25</v>
      </c>
      <c r="G124" s="16">
        <f>SUM('Phil Lewis'!T5)</f>
        <v>13</v>
      </c>
      <c r="H124" s="16">
        <f>SUM('Phil Lewis'!U5)</f>
        <v>6</v>
      </c>
      <c r="I124" s="15">
        <f>SUM('Phil Lewis'!V5)</f>
        <v>168.25</v>
      </c>
    </row>
    <row r="125" spans="1:9">
      <c r="A125" s="14">
        <f t="shared" si="6"/>
        <v>19</v>
      </c>
      <c r="B125" s="14" t="s">
        <v>64</v>
      </c>
      <c r="C125" s="40" t="s">
        <v>84</v>
      </c>
      <c r="D125" s="16">
        <f>SUM('Steve Hope'!Q4)</f>
        <v>4</v>
      </c>
      <c r="E125" s="16">
        <f>SUM('Steve Hope'!R4)</f>
        <v>654</v>
      </c>
      <c r="F125" s="15">
        <f>SUM('Steve Hope'!S4)</f>
        <v>163.5</v>
      </c>
      <c r="G125" s="16">
        <f>SUM('Steve Hope'!T4)</f>
        <v>1</v>
      </c>
      <c r="H125" s="16">
        <f>SUM('Steve Hope'!U4)</f>
        <v>2</v>
      </c>
      <c r="I125" s="15">
        <f>SUM('Steve Hope'!V4)</f>
        <v>165.5</v>
      </c>
    </row>
    <row r="126" spans="1:9">
      <c r="C126" s="17"/>
    </row>
    <row r="127" spans="1:9">
      <c r="A127" s="10"/>
      <c r="B127" s="10"/>
      <c r="C127" s="10"/>
      <c r="D127" s="10"/>
      <c r="E127" s="10"/>
      <c r="F127" s="11"/>
      <c r="G127" s="11"/>
      <c r="H127" s="21"/>
      <c r="I127" s="11"/>
    </row>
    <row r="128" spans="1:9" ht="28.8">
      <c r="A128" s="101" t="s">
        <v>18</v>
      </c>
      <c r="B128" s="102"/>
      <c r="C128" s="102"/>
      <c r="D128" s="102"/>
      <c r="E128" s="102"/>
      <c r="F128" s="102"/>
      <c r="G128" s="102"/>
      <c r="H128" s="102"/>
      <c r="I128" s="102"/>
    </row>
    <row r="129" spans="1:9" ht="18">
      <c r="A129" s="103" t="s">
        <v>34</v>
      </c>
      <c r="B129" s="104"/>
      <c r="C129" s="104"/>
      <c r="D129" s="104"/>
      <c r="E129" s="104"/>
      <c r="F129" s="104"/>
      <c r="G129" s="104"/>
      <c r="H129" s="104"/>
      <c r="I129" s="104"/>
    </row>
    <row r="130" spans="1:9" ht="17.25" customHeight="1">
      <c r="A130" s="10"/>
      <c r="B130" s="10"/>
      <c r="C130" s="10"/>
      <c r="D130" s="10"/>
      <c r="E130" s="10"/>
      <c r="F130" s="11"/>
      <c r="G130" s="11"/>
      <c r="H130" s="21"/>
      <c r="I130" s="11"/>
    </row>
    <row r="131" spans="1:9">
      <c r="A131" s="18" t="s">
        <v>0</v>
      </c>
      <c r="B131" s="18" t="s">
        <v>1</v>
      </c>
      <c r="C131" s="18" t="s">
        <v>2</v>
      </c>
      <c r="D131" s="18" t="s">
        <v>10</v>
      </c>
      <c r="E131" s="18" t="s">
        <v>7</v>
      </c>
      <c r="F131" s="19" t="s">
        <v>8</v>
      </c>
      <c r="G131" s="19" t="s">
        <v>30</v>
      </c>
      <c r="H131" s="20" t="s">
        <v>6</v>
      </c>
      <c r="I131" s="19" t="s">
        <v>9</v>
      </c>
    </row>
    <row r="132" spans="1:9">
      <c r="A132" s="14">
        <v>1</v>
      </c>
      <c r="B132" s="14" t="s">
        <v>70</v>
      </c>
      <c r="C132" s="40" t="s">
        <v>72</v>
      </c>
      <c r="D132" s="16">
        <f>SUM('Jerry Shelton'!Q29)</f>
        <v>110</v>
      </c>
      <c r="E132" s="16">
        <f>SUM('Jerry Shelton'!R29)</f>
        <v>20069.007000000001</v>
      </c>
      <c r="F132" s="15">
        <f>SUM('Jerry Shelton'!S29)</f>
        <v>182.44551818181819</v>
      </c>
      <c r="G132" s="16">
        <f>SUM('Jerry Shelton'!T29)</f>
        <v>105</v>
      </c>
      <c r="H132" s="16">
        <f>SUM('Jerry Shelton'!U29)</f>
        <v>227</v>
      </c>
      <c r="I132" s="15">
        <f>SUM('Jerry Shelton'!V29)</f>
        <v>409.44551818181822</v>
      </c>
    </row>
    <row r="133" spans="1:9">
      <c r="A133" s="14">
        <f>+A132+1</f>
        <v>2</v>
      </c>
      <c r="B133" s="14" t="s">
        <v>70</v>
      </c>
      <c r="C133" s="40" t="s">
        <v>66</v>
      </c>
      <c r="D133" s="16">
        <f>SUM('Ronald Herring'!Q40)</f>
        <v>86</v>
      </c>
      <c r="E133" s="16">
        <f>SUM('Ronald Herring'!R40)</f>
        <v>15544.006000000001</v>
      </c>
      <c r="F133" s="15">
        <f>SUM('Ronald Herring'!S40)</f>
        <v>180.74425581395352</v>
      </c>
      <c r="G133" s="16">
        <f>SUM('Ronald Herring'!T40)</f>
        <v>79</v>
      </c>
      <c r="H133" s="16">
        <f>SUM('Ronald Herring'!U40)</f>
        <v>176</v>
      </c>
      <c r="I133" s="15">
        <f>SUM('Ronald Herring'!V40)</f>
        <v>356.74425581395349</v>
      </c>
    </row>
    <row r="134" spans="1:9">
      <c r="A134" s="14">
        <f t="shared" ref="A134:A139" si="7">+A133+1</f>
        <v>3</v>
      </c>
      <c r="B134" s="14" t="s">
        <v>70</v>
      </c>
      <c r="C134" s="40" t="s">
        <v>71</v>
      </c>
      <c r="D134" s="16">
        <f>SUM('Howard Wilson'!Q15)</f>
        <v>52</v>
      </c>
      <c r="E134" s="16">
        <f>SUM('Howard Wilson'!R15)</f>
        <v>9473.0030000000006</v>
      </c>
      <c r="F134" s="15">
        <f>SUM('Howard Wilson'!S15)</f>
        <v>182.17313461538464</v>
      </c>
      <c r="G134" s="16">
        <f>SUM('Howard Wilson'!T15)</f>
        <v>49</v>
      </c>
      <c r="H134" s="16">
        <f>SUM('Howard Wilson'!U15)</f>
        <v>106</v>
      </c>
      <c r="I134" s="15">
        <f>SUM('Howard Wilson'!V15)</f>
        <v>288.17313461538464</v>
      </c>
    </row>
    <row r="135" spans="1:9">
      <c r="A135" s="14">
        <f t="shared" si="7"/>
        <v>4</v>
      </c>
      <c r="B135" s="14" t="s">
        <v>70</v>
      </c>
      <c r="C135" s="40" t="s">
        <v>87</v>
      </c>
      <c r="D135" s="16">
        <f>SUM('Timothy Carruth'!Q10)</f>
        <v>30</v>
      </c>
      <c r="E135" s="16">
        <f>SUM('Timothy Carruth'!R10)</f>
        <v>5362.0010000000002</v>
      </c>
      <c r="F135" s="15">
        <f>SUM('Timothy Carruth'!S10)</f>
        <v>178.73336666666668</v>
      </c>
      <c r="G135" s="16">
        <f>SUM('Timothy Carruth'!T10)</f>
        <v>27</v>
      </c>
      <c r="H135" s="16">
        <f>SUM('Timothy Carruth'!U10)</f>
        <v>42</v>
      </c>
      <c r="I135" s="15">
        <f>SUM('Timothy Carruth'!V10)</f>
        <v>220.73336666666668</v>
      </c>
    </row>
    <row r="136" spans="1:9">
      <c r="A136" s="14">
        <f t="shared" si="7"/>
        <v>5</v>
      </c>
      <c r="B136" s="14" t="s">
        <v>70</v>
      </c>
      <c r="C136" s="40" t="s">
        <v>86</v>
      </c>
      <c r="D136" s="16">
        <f>SUM('Chris Bissette'!Q8)</f>
        <v>20</v>
      </c>
      <c r="E136" s="16">
        <f>SUM('Chris Bissette'!R8)</f>
        <v>3526.0010000000002</v>
      </c>
      <c r="F136" s="15">
        <f>SUM('Chris Bissette'!S8)</f>
        <v>176.30005</v>
      </c>
      <c r="G136" s="16">
        <f>SUM('Chris Bissette'!T8)</f>
        <v>18</v>
      </c>
      <c r="H136" s="16">
        <f>SUM('Chris Bissette'!U8)</f>
        <v>24</v>
      </c>
      <c r="I136" s="15">
        <f>SUM('Chris Bissette'!V8)</f>
        <v>200.30005</v>
      </c>
    </row>
    <row r="137" spans="1:9">
      <c r="A137" s="14">
        <f t="shared" si="7"/>
        <v>6</v>
      </c>
      <c r="B137" s="14" t="s">
        <v>70</v>
      </c>
      <c r="C137" s="40" t="s">
        <v>73</v>
      </c>
      <c r="D137" s="16">
        <f>SUM('Tony Carruth'!Q10)</f>
        <v>30</v>
      </c>
      <c r="E137" s="16">
        <f>SUM('Tony Carruth'!R10)</f>
        <v>5193.0020000000004</v>
      </c>
      <c r="F137" s="15">
        <f>SUM('Tony Carruth'!S10)</f>
        <v>173.10006666666669</v>
      </c>
      <c r="G137" s="16">
        <f>SUM('Tony Carruth'!T10)</f>
        <v>20</v>
      </c>
      <c r="H137" s="16">
        <f>SUM('Tony Carruth'!U10)</f>
        <v>26</v>
      </c>
      <c r="I137" s="15">
        <f>SUM('Tony Carruth'!V10)</f>
        <v>199.10006666666669</v>
      </c>
    </row>
    <row r="138" spans="1:9">
      <c r="A138" s="14">
        <f t="shared" si="7"/>
        <v>7</v>
      </c>
      <c r="B138" s="14" t="s">
        <v>70</v>
      </c>
      <c r="C138" s="40" t="s">
        <v>85</v>
      </c>
      <c r="D138" s="16">
        <f>SUM('Ken Patton'!Q9)</f>
        <v>24</v>
      </c>
      <c r="E138" s="16">
        <f>SUM('Ken Patton'!R9)</f>
        <v>4218</v>
      </c>
      <c r="F138" s="15">
        <f>SUM('Ken Patton'!S9)</f>
        <v>175.75</v>
      </c>
      <c r="G138" s="16">
        <f>SUM('Ken Patton'!T9)</f>
        <v>17</v>
      </c>
      <c r="H138" s="16">
        <f>SUM('Ken Patton'!U9)</f>
        <v>21</v>
      </c>
      <c r="I138" s="15">
        <f>SUM('Ken Patton'!V9)</f>
        <v>196.75</v>
      </c>
    </row>
    <row r="139" spans="1:9">
      <c r="A139" s="14">
        <f t="shared" si="7"/>
        <v>8</v>
      </c>
      <c r="B139" s="14" t="s">
        <v>70</v>
      </c>
      <c r="C139" s="40" t="s">
        <v>99</v>
      </c>
      <c r="D139" s="16">
        <f>SUM('Alan Weil'!Q9)</f>
        <v>24</v>
      </c>
      <c r="E139" s="16">
        <f>SUM('Alan Weil'!R9)</f>
        <v>3951</v>
      </c>
      <c r="F139" s="15">
        <f>SUM('Alan Weil'!S9)</f>
        <v>164.625</v>
      </c>
      <c r="G139" s="16">
        <f>SUM('Alan Weil'!T9)</f>
        <v>9</v>
      </c>
      <c r="H139" s="16">
        <f>SUM('Alan Weil'!U9)</f>
        <v>28</v>
      </c>
      <c r="I139" s="15">
        <f>SUM('Alan Weil'!V9)</f>
        <v>192.625</v>
      </c>
    </row>
    <row r="140" spans="1:9">
      <c r="A140" s="59"/>
      <c r="B140" s="59"/>
      <c r="C140" s="60"/>
      <c r="D140" s="61"/>
      <c r="E140" s="61"/>
      <c r="F140" s="62"/>
      <c r="G140" s="61"/>
      <c r="H140" s="61"/>
      <c r="I140" s="62"/>
    </row>
    <row r="141" spans="1:9">
      <c r="A141" s="14">
        <v>9</v>
      </c>
      <c r="B141" s="14" t="s">
        <v>70</v>
      </c>
      <c r="C141" s="40" t="s">
        <v>76</v>
      </c>
      <c r="D141" s="16">
        <f>SUM('Scott Jackson'!Q21)</f>
        <v>8</v>
      </c>
      <c r="E141" s="16">
        <f>SUM('Scott Jackson'!R21)</f>
        <v>1425</v>
      </c>
      <c r="F141" s="15">
        <f>SUM('Scott Jackson'!S21)</f>
        <v>178.125</v>
      </c>
      <c r="G141" s="16">
        <f>SUM('Scott Jackson'!T21)</f>
        <v>9</v>
      </c>
      <c r="H141" s="16">
        <f>SUM('Scott Jackson'!U21)</f>
        <v>21</v>
      </c>
      <c r="I141" s="15">
        <f>SUM('Scott Jackson'!V21)</f>
        <v>199.125</v>
      </c>
    </row>
    <row r="142" spans="1:9">
      <c r="A142" s="14">
        <f>+A141+1</f>
        <v>10</v>
      </c>
      <c r="B142" s="14" t="s">
        <v>70</v>
      </c>
      <c r="C142" s="17" t="s">
        <v>53</v>
      </c>
      <c r="D142" s="20">
        <f>SUM('James Braddy'!Q11)</f>
        <v>6</v>
      </c>
      <c r="E142" s="20">
        <f>SUM('James Braddy'!R11)</f>
        <v>1061</v>
      </c>
      <c r="F142" s="19">
        <f>SUM('James Braddy'!S11)</f>
        <v>176.83333333333334</v>
      </c>
      <c r="G142" s="20">
        <f>SUM('James Braddy'!T11)</f>
        <v>4</v>
      </c>
      <c r="H142" s="20">
        <f>SUM('James Braddy'!U11)</f>
        <v>20</v>
      </c>
      <c r="I142" s="19">
        <f>SUM('James Braddy'!V11)</f>
        <v>196.83333333333334</v>
      </c>
    </row>
    <row r="143" spans="1:9">
      <c r="A143" s="14">
        <f t="shared" ref="A143:A146" si="8">+A142+1</f>
        <v>11</v>
      </c>
      <c r="B143" s="14" t="s">
        <v>70</v>
      </c>
      <c r="C143" s="40" t="s">
        <v>75</v>
      </c>
      <c r="D143" s="16">
        <f>SUM('Mark Zachman'!Q5)</f>
        <v>8</v>
      </c>
      <c r="E143" s="16">
        <f>SUM('Mark Zachman'!R5)</f>
        <v>1456</v>
      </c>
      <c r="F143" s="15">
        <f>SUM('Mark Zachman'!S5)</f>
        <v>182</v>
      </c>
      <c r="G143" s="16">
        <f>SUM('Mark Zachman'!T5)</f>
        <v>6</v>
      </c>
      <c r="H143" s="16">
        <f>SUM('Mark Zachman'!U5)</f>
        <v>10</v>
      </c>
      <c r="I143" s="15">
        <f>SUM('Mark Zachman'!V5)</f>
        <v>192</v>
      </c>
    </row>
    <row r="144" spans="1:9">
      <c r="A144" s="14">
        <f t="shared" si="8"/>
        <v>12</v>
      </c>
      <c r="B144" s="14" t="s">
        <v>70</v>
      </c>
      <c r="C144" s="40" t="s">
        <v>82</v>
      </c>
      <c r="D144" s="16">
        <f>+'Brian Vincent'!Q14</f>
        <v>4</v>
      </c>
      <c r="E144" s="16">
        <f>+'Brian Vincent'!R14</f>
        <v>709</v>
      </c>
      <c r="F144" s="15">
        <f>+'Brian Vincent'!S14</f>
        <v>177.25</v>
      </c>
      <c r="G144" s="16">
        <f>+'Brian Vincent'!T14</f>
        <v>2</v>
      </c>
      <c r="H144" s="16">
        <f>+'Brian Vincent'!U14</f>
        <v>13</v>
      </c>
      <c r="I144" s="15">
        <f>+'Brian Vincent'!V14</f>
        <v>190.25</v>
      </c>
    </row>
    <row r="145" spans="1:9">
      <c r="A145" s="14">
        <f t="shared" si="8"/>
        <v>13</v>
      </c>
      <c r="B145" s="14" t="s">
        <v>70</v>
      </c>
      <c r="C145" s="40" t="s">
        <v>111</v>
      </c>
      <c r="D145" s="16">
        <f>SUM('Glenn Gentile'!Q4)</f>
        <v>4</v>
      </c>
      <c r="E145" s="16">
        <f>SUM('Glenn Gentile'!R4)</f>
        <v>702</v>
      </c>
      <c r="F145" s="15">
        <f>SUM('Glenn Gentile'!S4)</f>
        <v>175.5</v>
      </c>
      <c r="G145" s="16">
        <f>SUM('Glenn Gentile'!T4)</f>
        <v>4</v>
      </c>
      <c r="H145" s="16">
        <f>SUM('Glenn Gentile'!U4)</f>
        <v>5</v>
      </c>
      <c r="I145" s="15">
        <f>SUM('Glenn Gentile'!V4)</f>
        <v>180.5</v>
      </c>
    </row>
    <row r="146" spans="1:9">
      <c r="A146" s="14">
        <f t="shared" si="8"/>
        <v>14</v>
      </c>
      <c r="B146" s="14" t="s">
        <v>70</v>
      </c>
      <c r="C146" s="40" t="s">
        <v>100</v>
      </c>
      <c r="D146" s="16">
        <f>SUM('Marcom Majors'!Q4)</f>
        <v>4</v>
      </c>
      <c r="E146" s="16">
        <f>SUM('Marcom Majors'!R4)</f>
        <v>612</v>
      </c>
      <c r="F146" s="15">
        <f>SUM('Marcom Majors'!S4)</f>
        <v>153</v>
      </c>
      <c r="G146" s="16">
        <f>SUM('Marcom Majors'!T4)</f>
        <v>2</v>
      </c>
      <c r="H146" s="16">
        <f>SUM('Marcom Majors'!U4)</f>
        <v>3</v>
      </c>
      <c r="I146" s="15">
        <f>SUM('Marcom Majors'!V4)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C110 C36:C38 C6:C7 C92 C9 C125 C11:C12 C79 C83:C87 C14:C16 C41:C53 C89:C90 C76:C77 C57:C63 C94:C99" name="Range1_9_1_1"/>
    <protectedRange algorithmName="SHA-512" hashValue="ON39YdpmFHfN9f47KpiRvqrKx0V9+erV1CNkpWzYhW/Qyc6aT8rEyCrvauWSYGZK2ia3o7vd3akF07acHAFpOA==" saltValue="yVW9XmDwTqEnmpSGai0KYg==" spinCount="100000" sqref="C126" name="Range1_7_3"/>
  </protectedRanges>
  <sortState ref="C141:I146">
    <sortCondition descending="1" ref="I132:I146"/>
  </sortState>
  <mergeCells count="10">
    <mergeCell ref="A102:I102"/>
    <mergeCell ref="A103:I103"/>
    <mergeCell ref="A128:I128"/>
    <mergeCell ref="A129:I129"/>
    <mergeCell ref="A2:I2"/>
    <mergeCell ref="A3:I3"/>
    <mergeCell ref="A32:I32"/>
    <mergeCell ref="A33:I33"/>
    <mergeCell ref="A66:I66"/>
    <mergeCell ref="A67:I67"/>
  </mergeCells>
  <hyperlinks>
    <hyperlink ref="C89" location="'Gerry Rodriguez'!A1" display="Gerry Rodriguez" xr:uid="{099463A6-F892-4C32-9A08-F62DAE369A16}"/>
    <hyperlink ref="C63" location="'Joe Yanez'!A1" display="Joe Yanez" xr:uid="{4FF2E665-96D8-4314-A6C9-68F621CE12CE}"/>
    <hyperlink ref="C7" location="'Brady Riley'!A1" display="Brady Riley" xr:uid="{0817EA8A-ADF8-4095-AF39-62BCC819F271}"/>
    <hyperlink ref="C17" location="'Curtis Jenkins'!A1" display="Curtis Jenkins" xr:uid="{1E95B6B6-FC51-406A-9667-95FA663C0005}"/>
    <hyperlink ref="C58" location="'James Braddy'!A1" display="James Braddy" xr:uid="{B916843D-BFD6-4F51-ACF3-9D319CE3C8AE}"/>
    <hyperlink ref="C73" location="'Ken Osmond'!A1" display="Ken Osmond" xr:uid="{BB639D99-F4FD-4640-8E94-84596A3D4A74}"/>
    <hyperlink ref="C70" location="'Jerry Willeford'!A1" display="Jerry Willeford" xr:uid="{C15F39E3-9D5F-4B70-A9A1-5F1DBF7E47F5}"/>
    <hyperlink ref="C94" location="'Zack Turner'!A1" display="Zach Turner" xr:uid="{57DC7A44-FA66-4F8E-B5B1-EF36C01C434F}"/>
    <hyperlink ref="C96" location="'BW Kennedy'!A1" display="BW Kennedy" xr:uid="{963659B4-742F-4751-9CB5-7E23682EB1A3}"/>
    <hyperlink ref="C95" location="'David Strother'!A1" display="David Strother" xr:uid="{562A9F02-6A89-44E1-86DA-F8C0670B0658}"/>
    <hyperlink ref="C85" location="'Darryl Crawford'!A1" display="Darryl Crawford" xr:uid="{E3996986-206F-455F-AB07-A4ED9FDDCEB7}"/>
    <hyperlink ref="C72" location="'David Crawford'!A1" display="David Crawford" xr:uid="{579CB16E-C190-42CF-B967-AECE9E2BA257}"/>
    <hyperlink ref="C120" location="'Jerry Willeford'!A1" display="Jerry Willeford" xr:uid="{560D5318-9C4C-415E-9B16-16564E7177F6}"/>
    <hyperlink ref="C110" location="'Ronald Herring'!A1" display="Ronald Herring" xr:uid="{5C598D28-AEFE-4CA0-9FA7-30566B60D35B}"/>
    <hyperlink ref="C113" location="'Wayne Argence'!A1" display="Wayne Argence" xr:uid="{077BABC9-123D-4C87-9746-ECE740287875}"/>
    <hyperlink ref="C134" location="'Howard Wilson'!A1" display="Howard Wilson" xr:uid="{0A5AC97B-FC36-470E-AABA-902D8978A689}"/>
    <hyperlink ref="C132" location="'Jerry Shelton'!A1" display="Jerry Shelton" xr:uid="{46886086-D80F-4831-A535-F9D124EC2C0C}"/>
    <hyperlink ref="C143" location="'Mark Zachman'!A1" display="Mark Zackman" xr:uid="{B520AC03-828E-4B73-B467-265BAFDF75D4}"/>
    <hyperlink ref="C107" location="'Scott Jackson'!A1" display="Scott Jackson" xr:uid="{82757A7C-D9A2-45ED-8C4C-1D563721663A}"/>
    <hyperlink ref="C123" location="'Luis Ordorica'!A1" display="Luis Ordorica" xr:uid="{F5324A79-5EE8-44E0-B996-20CC406639CC}"/>
    <hyperlink ref="C90" location="'Bob Benavidez'!A1" display="Bob Benavidez" xr:uid="{29480DD0-55B0-4176-A810-E260B620BA6A}"/>
    <hyperlink ref="C26" location="'Ronald Herring'!A1" display="Ronald Herring" xr:uid="{74C83144-E557-4FC5-8635-05AFD9BFC261}"/>
    <hyperlink ref="C16" location="'Landon Stone'!A1" display="Landon Stone" xr:uid="{48CAF6F4-CF9A-43DE-8417-1440A5308E12}"/>
    <hyperlink ref="C125" location="'Steve Hope'!A1" display="Steve Hope" xr:uid="{16BED9EB-8299-4A7D-AF14-3F3808A24192}"/>
    <hyperlink ref="C117" location="'Brady Riley'!A1" display="Brady Riley" xr:uid="{15DC9AFF-546B-44ED-894C-49DEC2D4E7AB}"/>
    <hyperlink ref="C56" location="'Gerry Rodriguez'!A1" display="Gerry Rodriguez" xr:uid="{A4B9083F-7041-433F-8791-504FC432297B}"/>
    <hyperlink ref="C37" location="'Juan Iracheta'!A1" display="Juan Iracheta" xr:uid="{578FE5D2-C960-4140-B7AE-C5F438775EEB}"/>
    <hyperlink ref="C54" location="'Landon Stone'!A1" display="Landon Stone" xr:uid="{3E1179D6-2C21-4815-BC7D-97D33B92AFBB}"/>
    <hyperlink ref="C74" location="'Gary Hicks'!A1" display="Jerry Willeford" xr:uid="{5D2C57C8-A4BC-40A3-9973-55EE073DB572}"/>
    <hyperlink ref="C39" location="'David Strother'!A1" display="David Strother" xr:uid="{9F088E03-C66A-45E7-8EC3-F44CFF2ACA07}"/>
    <hyperlink ref="C135" location="'Timothy Carruth'!A1" display="Timothy Carruth" xr:uid="{6DC3B230-2B38-4D14-AC15-E430F65EF6EE}"/>
    <hyperlink ref="C71" location="'Joe Yanez'!A1" display="Joe Yanez" xr:uid="{C811FEE3-A2FF-445D-8828-24D6ACA25BB0}"/>
    <hyperlink ref="C25" location="'Bill Middlebrook'!A1" display="Bill Middlebrook" xr:uid="{4280B9B5-87CF-443D-BEE5-B12AADBB5290}"/>
    <hyperlink ref="C109" location="'Mark Zachman'!A1" display="Mark Zackman" xr:uid="{6CC1C4D6-C507-4B64-9ED5-AD986A8382E5}"/>
    <hyperlink ref="C86" location="'Jesse Zwiebel'!A1" display="Jesse Zwiebel" xr:uid="{6A8F4BC3-D74F-4CEC-A53E-4D12D49649D0}"/>
    <hyperlink ref="C108" location="'Darren Krumwiede'!A1" display="Darren Krumwiede" xr:uid="{B9379586-BC23-4E25-B1A3-9591FFEE716B}"/>
    <hyperlink ref="C137" location="'Tony Carruth'!A1" display="Tony Carruth" xr:uid="{22D7CF95-B5C3-44EC-A6AF-8FDDF8158003}"/>
    <hyperlink ref="C6" location="'Jerry Hensler'!A1" display="Jerry Hensler" xr:uid="{8F8DD27F-5F7F-4A4A-AE5F-C54072A5CDD1}"/>
    <hyperlink ref="C19" location="'Les Williams'!A1" display="Les Williams" xr:uid="{8338F711-DC20-4FDB-9D40-92BD81E26CEA}"/>
    <hyperlink ref="C23" location="'Josie Hensler'!A1" display="Josie Hensler" xr:uid="{11F9BC94-D3F1-41A9-8BDB-BAA5FCD52295}"/>
    <hyperlink ref="C27" location="'Rene Melendez'!A1" display="Rene Melendez" xr:uid="{903D9DC5-CCA7-444C-A4A1-D77ACD9E5A36}"/>
    <hyperlink ref="C82" location="'Dow Mathis'!A1" display="Dow Mathis" xr:uid="{71EEB573-B345-46C0-A948-6C02250CB196}"/>
    <hyperlink ref="C88" location="'Jim Riggs'!A1" display="Jim Riggs" xr:uid="{058682BA-AC27-4A4E-82C8-123ED7C207A2}"/>
    <hyperlink ref="C124" location="'Phil Lewis'!A1" display="Phil Lewis" xr:uid="{0846D8EA-94E9-4DF5-8358-4104A25EF7F0}"/>
    <hyperlink ref="C106" location="'Jerry Coor'!A1" display="Jerry Coor" xr:uid="{5066A0E9-9D40-45F1-A632-BC8C47F1761C}"/>
    <hyperlink ref="C141" location="'Scott Jackson'!A1" display="Scott Jackson" xr:uid="{53976465-B453-45F0-A378-62FFEFDD0D4C}"/>
    <hyperlink ref="C139" location="'Alan Weil'!A1" display="Alan Weil" xr:uid="{B45F75FB-8624-449F-BF20-7CA78D55D0FF}"/>
    <hyperlink ref="C146" location="'Marcom Majors'!A1" display="Marcom Majors" xr:uid="{C03D80D6-BD53-49C7-986A-2ED32E49E8BF}"/>
    <hyperlink ref="C38" location="'Robert Jackson'!A1" display="Robert Jackson" xr:uid="{42ADC143-9EAA-4784-AA25-0C3CED7D64EE}"/>
    <hyperlink ref="C98" location="'Darren Krumwiede'!A1" display="Darren Krumwiede" xr:uid="{EDEB5383-7535-4E49-9564-E2EDA9B973A9}"/>
    <hyperlink ref="C46" location="'Claudette Joe'!A1" display="Claudette Joe" xr:uid="{FA448E80-98FE-4582-B715-304E8D10AB52}"/>
    <hyperlink ref="C40" location="'Jesse Zwiebel'!A1" display="Jesse Zwiebel" xr:uid="{23557C35-3522-42AD-911F-19C7CF041506}"/>
    <hyperlink ref="C18" location="'Sonny Weathers'!A1" display="Sonny Weathers" xr:uid="{30C3E942-0613-4034-B63B-6DF1D0600B26}"/>
    <hyperlink ref="C20" location="'Evelio McDonald'!A1" display="Evelio McDonald" xr:uid="{CE58E314-2DF9-4A5D-878D-A46249D215AF}"/>
    <hyperlink ref="C22" location="'Thomas Wells'!A1" display="Thomas Wells" xr:uid="{F4582551-A6EA-4741-B157-F7C6C6C01E6F}"/>
    <hyperlink ref="C50" location="'Howard Wilson'!A1" display="Howard Wilson" xr:uid="{7A394D71-DE3C-425A-98AF-076EF676A4F3}"/>
    <hyperlink ref="C53" location="'Gary Ladd'!A1" display="Gary Ladd" xr:uid="{B0C8B97B-C6E2-4022-B415-47AF66D7D08B}"/>
    <hyperlink ref="C121" location="'Merlin Orr'!A1" display="Merlin Orr" xr:uid="{EEB9C6E8-645E-479A-BDB9-CCEF4098B2C9}"/>
    <hyperlink ref="C142" location="'James Braddy'!A1" display="James Braddy" xr:uid="{83517322-354D-4013-8154-478A97FB5C8F}"/>
    <hyperlink ref="C93" location="'John Rexroat'!A1" display="John Rexroat" xr:uid="{F19AFCBE-ECDA-4069-8A1B-DFE6C56D21F8}"/>
    <hyperlink ref="C21" location="'Scott Jackson'!A1" display="Scott Jackson" xr:uid="{4D537A64-7A06-408F-A796-F51FF1592E7E}"/>
    <hyperlink ref="C44" location="'BW Kennedy'!A1" display="BW Kennedy" xr:uid="{48DC52CD-047E-4A61-99F8-A269E226634C}"/>
    <hyperlink ref="C133" location="'Ronald Herring'!A1" display="Ronald Herring" xr:uid="{5F0C66E2-7BD1-41C6-8DAB-D27425EF4E2B}"/>
    <hyperlink ref="C10" location="'Glen Dickson'!A1" display="Geln Dickson" xr:uid="{AF6A3B1E-D1D9-45FA-948D-95D28C1AFA96}"/>
    <hyperlink ref="C43" location="'Philip Beekley'!A1" display="Philip Beekley" xr:uid="{7B4B33EE-AA36-4EB0-B7AE-DCDE7F82437F}"/>
    <hyperlink ref="C61" location="'James Clarke'!A1" display="James Clarke" xr:uid="{B8A6AE3F-4895-4EBA-A7A7-714FBC53DC14}"/>
    <hyperlink ref="C92" location="'George Flynn'!A1" display="George Flynn" xr:uid="{E0CFCFBC-F8D3-4952-A355-BFA24E73F2E5}"/>
    <hyperlink ref="C36" location="'David Joe'!A1" display="David Joe" xr:uid="{504B7661-E0BE-4758-8570-C7807D5B2E51}"/>
    <hyperlink ref="C75" location="'Luis Ordorica'!A1" display="Luis Ordorica" xr:uid="{CF3C60A8-1D76-4633-8933-22AEF86705AF}"/>
    <hyperlink ref="C42" location="'Curtis Jenkins'!A1" display="Curtis Jenkins" xr:uid="{A5FE44DB-7213-460D-9DA1-8EDCB7999D6E}"/>
    <hyperlink ref="C11" location="'Hubert Kelsheimer'!A1" display="Hubert Kelsheimer" xr:uid="{DDA0D089-85E1-4F8E-9D74-FF176E1C2C3B}"/>
    <hyperlink ref="C14" location="'David Ellwood'!A1" display="David Ellwood" xr:uid="{9BDD3CD9-F013-408D-B075-713949A7E878}"/>
    <hyperlink ref="C45" location="'Claudia Escoto'!A1" display="Claudia Escoto" xr:uid="{AA3310A2-06CA-4467-9193-93DBF5A7880E}"/>
    <hyperlink ref="C112" location="'Ron Schappaugh'!A1" display="Ron Schappaugh" xr:uid="{1C1A5550-D940-4C79-B03E-594131A1D9B0}"/>
    <hyperlink ref="C145" location="'Glenn Gentile'!A1" display="Glenn Gentile" xr:uid="{4E4C6937-0FEA-460E-AFBB-B7859EC66921}"/>
    <hyperlink ref="C59" location="'Royse Joe'!A1" display="Royse Joe" xr:uid="{E586142E-E49D-4D44-B544-02586BBC29D1}"/>
    <hyperlink ref="C47" location="'Tommy Fort'!A1" display="Tommy Fort" xr:uid="{6A1C2977-BAB2-4B4C-B1AD-52044E15B5A9}"/>
    <hyperlink ref="C84" location="'Scott Jackson'!A1" display="Scott Jackson" xr:uid="{B415EDE5-8C79-4114-ADDA-2F32EEE07BE3}"/>
    <hyperlink ref="C76" location="'Howard Wilson'!A1" display="Howard Wilson" xr:uid="{19B8D417-A087-4482-87E8-5EDAE8215F54}"/>
    <hyperlink ref="C8" location="'Allen Wood'!A1" display="Allen Wood" xr:uid="{96A02A9C-3EFA-48BC-A9B1-28E98ABD650D}"/>
    <hyperlink ref="C13" location="'Stan Hall'!A1" display="Stan Hall" xr:uid="{EDB2718A-5B98-4135-B969-A8411799C712}"/>
    <hyperlink ref="C114" location="'Steve Hubbard'!A1" display="Steve Hubbard" xr:uid="{EE2A70D8-68E3-4156-A833-189451F2882B}"/>
    <hyperlink ref="C136" location="'Chris Bissette'!A1" display="Chris Bissette" xr:uid="{D3E15EFD-D8B0-4163-BEA6-D76C1D27A9F0}"/>
    <hyperlink ref="C49" location="'Ronald Borden'!A1" display="Ronald Borden" xr:uid="{EEE1926F-2725-4DD0-8E4A-FA49A1C9570D}"/>
    <hyperlink ref="C41" location="'Stan Hall'!A1" display="Stan Hall" xr:uid="{3593C795-6979-4BBB-B5DC-B685727A0219}"/>
    <hyperlink ref="C83" location="'Mark Zachman'!A1" display="Mark Zackman" xr:uid="{164661F8-F3E2-4A0B-9FAF-0122F7DDFFDF}"/>
    <hyperlink ref="C87" location="'Jeff Velasquez'!A1" display="Jeff Velasquez" xr:uid="{CB271C3E-A578-4DE5-8614-E7644FB40047}"/>
    <hyperlink ref="C78" location="'Brian Vincent'!A1" display="Brian Vincent" xr:uid="{7FAD0876-FBBC-49D6-9872-F9A73C352664}"/>
    <hyperlink ref="C99" location="'Roland Odonnell'!A1" display="Roland Odonnell" xr:uid="{4EF0A02B-CF68-49E7-9804-1041AE9F4728}"/>
    <hyperlink ref="C111" location="'David Strother'!A1" display="David Strother" xr:uid="{17535389-A1CE-4EFB-8785-A10A7E8002FF}"/>
    <hyperlink ref="C12" location="'Tommy Fort'!A1" display="Tommy Fort" xr:uid="{9E7738C2-85D6-4DEB-8783-BFC35FA658AA}"/>
    <hyperlink ref="C77" location="'Glenn Stinson'!A1" display="Glenn Stinson" xr:uid="{0682082F-6FD5-409D-9CBC-7B7393FDCA9D}"/>
    <hyperlink ref="C115" location="'Tony Carruth'!A1" display="Tony Carruth" xr:uid="{106324C6-EA74-4010-8180-EE25E8D7D061}"/>
    <hyperlink ref="C138" location="'Ken Patton'!A1" display="Ken Patton" xr:uid="{E288F14A-9A79-4C69-8DE7-B4DA37178F65}"/>
    <hyperlink ref="C9" location="'Matt Hartnett'!A1" display="Matt Hartnett" xr:uid="{713D0C51-2B52-445F-BFC3-EC8D32F1299E}"/>
    <hyperlink ref="C48" location="'Dennis Cahill'!A1" display="Dennis Cahill" xr:uid="{7A8F9C98-E20A-4EDD-B19E-EF43584EA53C}"/>
    <hyperlink ref="C81" location="'Hubert Kelsheimer'!A1" display="Hubert Kelsheimer" xr:uid="{A12230F2-D03B-47E5-B364-9FFE0F61A0E7}"/>
    <hyperlink ref="C51" location="'Bill Mar'!A1" display="Bill Mar" xr:uid="{8001C82E-3196-4814-9624-414D19804ED8}"/>
    <hyperlink ref="C29" location="'Allen Evena'!A1" display="Allen Evena" xr:uid="{2D3FC835-5B19-4AB9-BE9E-F823BE0D64C5}"/>
    <hyperlink ref="C57" location="'Jeff Velasquez'!A1" display="Jeff Velasquez" xr:uid="{A01D62A0-06BA-4803-914E-B36F06C63ACE}"/>
    <hyperlink ref="C122" location="'Ken Osmond'!A1" display="Ken Osmond" xr:uid="{5DB73BB7-944F-41DD-8C93-31EB106ADC6E}"/>
    <hyperlink ref="C55" location="'Scott Jackson'!A1" display="Scott Jackson" xr:uid="{DFC488DC-24A5-42FB-A8D6-B6A059289403}"/>
    <hyperlink ref="C79" location="'Tony Carruth'!A1" display="Tony Carruth" xr:uid="{BBF11511-5EE3-4577-8F93-4622A3942801}"/>
    <hyperlink ref="C24" location="'Jay Horton'!A1" display="Jay Horton" xr:uid="{3257179D-29B3-4316-859F-202B1DD61A1F}"/>
    <hyperlink ref="C91" location="'James Lopez'!A1" display="James Lopez" xr:uid="{F0DDDE4F-DDF6-446A-AA0A-AF47211DC9AB}"/>
    <hyperlink ref="C28" location="'Ken Osmond'!A1" display="Ken Osmond" xr:uid="{02FD8E2F-383D-403A-A1B1-E8492086B814}"/>
    <hyperlink ref="C60" location="'Gregg Pepper'!A1" display="Gregg Pepper" xr:uid="{BB3C2620-E3EB-49B2-B246-8BF2EC108978}"/>
    <hyperlink ref="C62" location="'Mark Graham'!A1" display="Mark Graham" xr:uid="{AA68F145-C138-4997-ABF8-3F848341CF7D}"/>
    <hyperlink ref="C118" location="'Evelio McDonald'!A1" display="Evelio McDonald" xr:uid="{B5BCDF3E-D36C-428A-AD3E-E1C6662AD735}"/>
    <hyperlink ref="C144" location="'Brian Vincent'!A1" display="Brian Vincent" xr:uid="{D42AEA4E-732C-4352-921E-37B75FEB114C}"/>
    <hyperlink ref="C97" location="'Kirby Dahl'!A1" display="Kirby Dahl" xr:uid="{82508CBC-C3FA-4172-AAA6-2FBF327510D5}"/>
    <hyperlink ref="C119" location="'Curtis Jenkins'!A1" display="Curtis Jenkins" xr:uid="{47D3064B-70C9-42D3-903A-CB69E192CCC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1955-40C1-4CDE-93B1-0960BCFE61B8}">
  <dimension ref="A1:X25"/>
  <sheetViews>
    <sheetView topLeftCell="A10" workbookViewId="0">
      <selection activeCell="A23" sqref="A23:V23"/>
    </sheetView>
  </sheetViews>
  <sheetFormatPr defaultColWidth="11.109375" defaultRowHeight="14.4"/>
  <cols>
    <col min="1" max="1" width="14.44140625" customWidth="1"/>
    <col min="2" max="2" width="20" customWidth="1"/>
    <col min="3" max="3" width="11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60</v>
      </c>
      <c r="C2" s="3">
        <v>45696</v>
      </c>
      <c r="D2" s="4" t="s">
        <v>42</v>
      </c>
      <c r="E2" s="5">
        <v>158</v>
      </c>
      <c r="F2" s="22">
        <v>0</v>
      </c>
      <c r="G2" s="5">
        <v>144</v>
      </c>
      <c r="H2" s="22">
        <v>0</v>
      </c>
      <c r="I2" s="5">
        <v>158</v>
      </c>
      <c r="J2" s="22">
        <v>1</v>
      </c>
      <c r="K2" s="5">
        <v>144</v>
      </c>
      <c r="L2" s="22">
        <v>0</v>
      </c>
      <c r="M2" s="5"/>
      <c r="N2" s="22"/>
      <c r="O2" s="5"/>
      <c r="P2" s="22"/>
      <c r="Q2" s="6">
        <v>4</v>
      </c>
      <c r="R2" s="6">
        <v>604</v>
      </c>
      <c r="S2" s="7">
        <v>151</v>
      </c>
      <c r="T2" s="39">
        <v>1</v>
      </c>
      <c r="U2" s="8">
        <v>2</v>
      </c>
      <c r="V2" s="9">
        <v>153</v>
      </c>
    </row>
    <row r="3" spans="1:24">
      <c r="A3" s="1" t="s">
        <v>33</v>
      </c>
      <c r="B3" s="2" t="s">
        <v>63</v>
      </c>
      <c r="C3" s="3">
        <v>45912</v>
      </c>
      <c r="D3" s="4" t="s">
        <v>119</v>
      </c>
      <c r="E3" s="23">
        <v>181</v>
      </c>
      <c r="F3" s="22">
        <v>0</v>
      </c>
      <c r="G3" s="23">
        <v>185</v>
      </c>
      <c r="H3" s="22">
        <v>1</v>
      </c>
      <c r="I3" s="5">
        <v>189</v>
      </c>
      <c r="J3" s="22">
        <v>1</v>
      </c>
      <c r="K3" s="37">
        <v>179</v>
      </c>
      <c r="L3" s="22">
        <v>0</v>
      </c>
      <c r="M3" s="37"/>
      <c r="N3" s="22"/>
      <c r="O3" s="5"/>
      <c r="P3" s="22"/>
      <c r="Q3" s="6">
        <v>4</v>
      </c>
      <c r="R3" s="6">
        <v>734</v>
      </c>
      <c r="S3" s="7">
        <v>183.5</v>
      </c>
      <c r="T3" s="36">
        <v>2</v>
      </c>
      <c r="U3" s="8">
        <v>5</v>
      </c>
      <c r="V3" s="9">
        <v>188.5</v>
      </c>
    </row>
    <row r="5" spans="1:24">
      <c r="Q5" s="32">
        <f>SUM(Q2:Q4)</f>
        <v>8</v>
      </c>
      <c r="R5" s="32">
        <f>SUM(R2:R4)</f>
        <v>1338</v>
      </c>
      <c r="S5" s="33">
        <f>SUM(R5/Q5)</f>
        <v>167.25</v>
      </c>
      <c r="T5" s="32">
        <f>SUM(T2:T4)</f>
        <v>3</v>
      </c>
      <c r="U5" s="32">
        <f>SUM(U2:U4)</f>
        <v>7</v>
      </c>
      <c r="V5" s="34">
        <f>SUM(S5+U5)</f>
        <v>174.25</v>
      </c>
    </row>
    <row r="8" spans="1:24">
      <c r="A8" s="24" t="s">
        <v>1</v>
      </c>
      <c r="B8" s="25" t="s">
        <v>2</v>
      </c>
      <c r="C8" s="26" t="s">
        <v>3</v>
      </c>
      <c r="D8" s="27" t="s">
        <v>4</v>
      </c>
      <c r="E8" s="28" t="s">
        <v>19</v>
      </c>
      <c r="F8" s="28" t="s">
        <v>20</v>
      </c>
      <c r="G8" s="28" t="s">
        <v>21</v>
      </c>
      <c r="H8" s="28" t="s">
        <v>20</v>
      </c>
      <c r="I8" s="28" t="s">
        <v>22</v>
      </c>
      <c r="J8" s="28" t="s">
        <v>20</v>
      </c>
      <c r="K8" s="28" t="s">
        <v>23</v>
      </c>
      <c r="L8" s="28" t="s">
        <v>20</v>
      </c>
      <c r="M8" s="28" t="s">
        <v>24</v>
      </c>
      <c r="N8" s="28" t="s">
        <v>20</v>
      </c>
      <c r="O8" s="28" t="s">
        <v>25</v>
      </c>
      <c r="P8" s="28" t="s">
        <v>20</v>
      </c>
      <c r="Q8" s="29" t="s">
        <v>26</v>
      </c>
      <c r="R8" s="30" t="s">
        <v>27</v>
      </c>
      <c r="S8" s="31" t="s">
        <v>5</v>
      </c>
      <c r="T8" s="31" t="s">
        <v>28</v>
      </c>
      <c r="U8" s="30" t="s">
        <v>6</v>
      </c>
      <c r="V8" s="31" t="s">
        <v>29</v>
      </c>
    </row>
    <row r="9" spans="1:24">
      <c r="A9" s="1" t="s">
        <v>11</v>
      </c>
      <c r="B9" s="2" t="s">
        <v>60</v>
      </c>
      <c r="C9" s="3">
        <v>45738</v>
      </c>
      <c r="D9" s="4" t="s">
        <v>42</v>
      </c>
      <c r="E9" s="5">
        <v>174</v>
      </c>
      <c r="F9" s="22">
        <v>0</v>
      </c>
      <c r="G9" s="23">
        <v>175</v>
      </c>
      <c r="H9" s="22">
        <v>1</v>
      </c>
      <c r="I9" s="5">
        <v>175</v>
      </c>
      <c r="J9" s="22">
        <v>0</v>
      </c>
      <c r="K9" s="5">
        <v>169</v>
      </c>
      <c r="L9" s="22">
        <v>0</v>
      </c>
      <c r="M9" s="5"/>
      <c r="N9" s="22"/>
      <c r="O9" s="5"/>
      <c r="P9" s="22"/>
      <c r="Q9" s="6">
        <v>4</v>
      </c>
      <c r="R9" s="6">
        <v>693</v>
      </c>
      <c r="S9" s="7">
        <v>173.25</v>
      </c>
      <c r="T9" s="36">
        <v>1</v>
      </c>
      <c r="U9" s="8">
        <v>4</v>
      </c>
      <c r="V9" s="9">
        <v>177.25</v>
      </c>
    </row>
    <row r="10" spans="1:24">
      <c r="A10" s="1" t="s">
        <v>11</v>
      </c>
      <c r="B10" s="2" t="s">
        <v>60</v>
      </c>
      <c r="C10" s="3">
        <v>45748</v>
      </c>
      <c r="D10" s="4" t="s">
        <v>42</v>
      </c>
      <c r="E10" s="5">
        <v>171</v>
      </c>
      <c r="F10" s="22">
        <v>1</v>
      </c>
      <c r="G10" s="23">
        <v>183</v>
      </c>
      <c r="H10" s="22">
        <v>0</v>
      </c>
      <c r="I10" s="5">
        <v>181</v>
      </c>
      <c r="J10" s="22">
        <v>1</v>
      </c>
      <c r="K10" s="5">
        <v>181</v>
      </c>
      <c r="L10" s="22">
        <v>2</v>
      </c>
      <c r="M10" s="5"/>
      <c r="N10" s="22"/>
      <c r="O10" s="5"/>
      <c r="P10" s="22"/>
      <c r="Q10" s="6">
        <v>4</v>
      </c>
      <c r="R10" s="6">
        <v>716</v>
      </c>
      <c r="S10" s="7">
        <v>179</v>
      </c>
      <c r="T10" s="36">
        <v>4</v>
      </c>
      <c r="U10" s="8">
        <v>6</v>
      </c>
      <c r="V10" s="9">
        <v>185</v>
      </c>
    </row>
    <row r="11" spans="1:24">
      <c r="A11" s="1" t="s">
        <v>11</v>
      </c>
      <c r="B11" s="2" t="s">
        <v>60</v>
      </c>
      <c r="C11" s="3">
        <v>45759</v>
      </c>
      <c r="D11" s="4" t="s">
        <v>42</v>
      </c>
      <c r="E11" s="5">
        <v>175</v>
      </c>
      <c r="F11" s="22">
        <v>2</v>
      </c>
      <c r="G11" s="23">
        <v>164</v>
      </c>
      <c r="H11" s="22">
        <v>1</v>
      </c>
      <c r="I11" s="5">
        <v>178</v>
      </c>
      <c r="J11" s="22">
        <v>0</v>
      </c>
      <c r="K11" s="5">
        <v>181</v>
      </c>
      <c r="L11" s="22">
        <v>1</v>
      </c>
      <c r="M11" s="5"/>
      <c r="N11" s="22"/>
      <c r="O11" s="5"/>
      <c r="P11" s="22"/>
      <c r="Q11" s="6">
        <v>4</v>
      </c>
      <c r="R11" s="6">
        <v>698</v>
      </c>
      <c r="S11" s="7">
        <v>174.5</v>
      </c>
      <c r="T11" s="36">
        <v>4</v>
      </c>
      <c r="U11" s="8">
        <v>2</v>
      </c>
      <c r="V11" s="9">
        <v>176.5</v>
      </c>
    </row>
    <row r="12" spans="1:24">
      <c r="A12" s="1" t="s">
        <v>11</v>
      </c>
      <c r="B12" s="2" t="s">
        <v>60</v>
      </c>
      <c r="C12" s="3">
        <v>45801</v>
      </c>
      <c r="D12" s="4" t="s">
        <v>42</v>
      </c>
      <c r="E12" s="23">
        <v>176</v>
      </c>
      <c r="F12" s="22">
        <v>0</v>
      </c>
      <c r="G12" s="23">
        <v>180</v>
      </c>
      <c r="H12" s="22">
        <v>3</v>
      </c>
      <c r="I12" s="5">
        <v>179</v>
      </c>
      <c r="J12" s="22">
        <v>2</v>
      </c>
      <c r="K12" s="37">
        <v>174</v>
      </c>
      <c r="L12" s="22">
        <v>1</v>
      </c>
      <c r="M12" s="37"/>
      <c r="N12" s="22"/>
      <c r="O12" s="5"/>
      <c r="P12" s="22"/>
      <c r="Q12" s="6">
        <v>4</v>
      </c>
      <c r="R12" s="6">
        <v>709</v>
      </c>
      <c r="S12" s="7">
        <v>177.25</v>
      </c>
      <c r="T12" s="36">
        <v>6</v>
      </c>
      <c r="U12" s="8">
        <v>3</v>
      </c>
      <c r="V12" s="9">
        <v>180.25</v>
      </c>
    </row>
    <row r="13" spans="1:24">
      <c r="A13" s="1" t="s">
        <v>11</v>
      </c>
      <c r="B13" s="2" t="s">
        <v>60</v>
      </c>
      <c r="C13" s="3">
        <v>45811</v>
      </c>
      <c r="D13" s="4" t="s">
        <v>42</v>
      </c>
      <c r="E13" s="23">
        <v>177</v>
      </c>
      <c r="F13" s="22">
        <v>3</v>
      </c>
      <c r="G13" s="23">
        <v>177</v>
      </c>
      <c r="H13" s="22">
        <v>1</v>
      </c>
      <c r="I13" s="5">
        <v>182</v>
      </c>
      <c r="J13" s="22">
        <v>0</v>
      </c>
      <c r="K13" s="37">
        <v>184</v>
      </c>
      <c r="L13" s="22">
        <v>1</v>
      </c>
      <c r="M13" s="37"/>
      <c r="N13" s="22"/>
      <c r="O13" s="5"/>
      <c r="P13" s="22"/>
      <c r="Q13" s="6">
        <v>4</v>
      </c>
      <c r="R13" s="6">
        <v>720</v>
      </c>
      <c r="S13" s="7">
        <v>180</v>
      </c>
      <c r="T13" s="36">
        <v>5</v>
      </c>
      <c r="U13" s="8">
        <v>3</v>
      </c>
      <c r="V13" s="9">
        <v>183</v>
      </c>
    </row>
    <row r="14" spans="1:24">
      <c r="A14" s="1" t="s">
        <v>11</v>
      </c>
      <c r="B14" s="2" t="s">
        <v>60</v>
      </c>
      <c r="C14" s="3">
        <v>45822</v>
      </c>
      <c r="D14" s="4" t="s">
        <v>42</v>
      </c>
      <c r="E14" s="5">
        <v>174</v>
      </c>
      <c r="F14" s="22">
        <v>0</v>
      </c>
      <c r="G14" s="23">
        <v>178</v>
      </c>
      <c r="H14" s="22">
        <v>0</v>
      </c>
      <c r="I14" s="5">
        <v>170</v>
      </c>
      <c r="J14" s="22">
        <v>1</v>
      </c>
      <c r="K14" s="5">
        <v>171</v>
      </c>
      <c r="L14" s="22">
        <v>1</v>
      </c>
      <c r="M14" s="5"/>
      <c r="N14" s="22"/>
      <c r="O14" s="5"/>
      <c r="P14" s="22"/>
      <c r="Q14" s="6">
        <v>4</v>
      </c>
      <c r="R14" s="6">
        <v>693</v>
      </c>
      <c r="S14" s="7">
        <v>173.25</v>
      </c>
      <c r="T14" s="36">
        <v>2</v>
      </c>
      <c r="U14" s="8">
        <v>2</v>
      </c>
      <c r="V14" s="9">
        <v>175.25</v>
      </c>
    </row>
    <row r="15" spans="1:24">
      <c r="A15" s="1" t="s">
        <v>11</v>
      </c>
      <c r="B15" s="2" t="s">
        <v>60</v>
      </c>
      <c r="C15" s="3">
        <v>45850</v>
      </c>
      <c r="D15" s="4" t="s">
        <v>42</v>
      </c>
      <c r="E15" s="5">
        <v>171</v>
      </c>
      <c r="F15" s="22">
        <v>0</v>
      </c>
      <c r="G15" s="23">
        <v>178</v>
      </c>
      <c r="H15" s="22">
        <v>1</v>
      </c>
      <c r="I15" s="5">
        <v>168</v>
      </c>
      <c r="J15" s="22">
        <v>0</v>
      </c>
      <c r="K15" s="5">
        <v>157</v>
      </c>
      <c r="L15" s="22">
        <v>0</v>
      </c>
      <c r="M15" s="5"/>
      <c r="N15" s="22"/>
      <c r="O15" s="5"/>
      <c r="P15" s="22"/>
      <c r="Q15" s="6">
        <v>4</v>
      </c>
      <c r="R15" s="6">
        <v>674</v>
      </c>
      <c r="S15" s="7">
        <v>168.5</v>
      </c>
      <c r="T15" s="36">
        <v>1</v>
      </c>
      <c r="U15" s="8">
        <v>2</v>
      </c>
      <c r="V15" s="9">
        <v>170.5</v>
      </c>
    </row>
    <row r="16" spans="1:24">
      <c r="A16" s="1" t="s">
        <v>11</v>
      </c>
      <c r="B16" s="2" t="s">
        <v>60</v>
      </c>
      <c r="C16" s="3">
        <v>45874</v>
      </c>
      <c r="D16" s="4" t="s">
        <v>42</v>
      </c>
      <c r="E16" s="23">
        <v>179</v>
      </c>
      <c r="F16" s="22">
        <v>0</v>
      </c>
      <c r="G16" s="23">
        <v>187.001</v>
      </c>
      <c r="H16" s="22">
        <v>2</v>
      </c>
      <c r="I16" s="5">
        <v>179</v>
      </c>
      <c r="J16" s="22">
        <v>0</v>
      </c>
      <c r="K16" s="37">
        <v>180</v>
      </c>
      <c r="L16" s="22">
        <v>0</v>
      </c>
      <c r="M16" s="37"/>
      <c r="N16" s="22"/>
      <c r="O16" s="5"/>
      <c r="P16" s="22"/>
      <c r="Q16" s="6">
        <v>4</v>
      </c>
      <c r="R16" s="6">
        <v>725.00099999999998</v>
      </c>
      <c r="S16" s="7">
        <v>181.25024999999999</v>
      </c>
      <c r="T16" s="36">
        <v>2</v>
      </c>
      <c r="U16" s="8">
        <v>5</v>
      </c>
      <c r="V16" s="9">
        <v>186.25024999999999</v>
      </c>
    </row>
    <row r="17" spans="1:22">
      <c r="A17" s="1" t="s">
        <v>11</v>
      </c>
      <c r="B17" s="2" t="s">
        <v>60</v>
      </c>
      <c r="C17" s="3">
        <v>45878</v>
      </c>
      <c r="D17" s="4" t="s">
        <v>42</v>
      </c>
      <c r="E17" s="5">
        <v>175</v>
      </c>
      <c r="F17" s="22">
        <v>0</v>
      </c>
      <c r="G17" s="23">
        <v>177</v>
      </c>
      <c r="H17" s="22">
        <v>2</v>
      </c>
      <c r="I17" s="5">
        <v>177</v>
      </c>
      <c r="J17" s="22">
        <v>0</v>
      </c>
      <c r="K17" s="5">
        <v>179</v>
      </c>
      <c r="L17" s="22">
        <v>1</v>
      </c>
      <c r="M17" s="5"/>
      <c r="N17" s="22"/>
      <c r="O17" s="5"/>
      <c r="P17" s="22"/>
      <c r="Q17" s="6">
        <v>4</v>
      </c>
      <c r="R17" s="6">
        <v>708</v>
      </c>
      <c r="S17" s="7">
        <v>177</v>
      </c>
      <c r="T17" s="36">
        <v>3</v>
      </c>
      <c r="U17" s="8">
        <v>2</v>
      </c>
      <c r="V17" s="9">
        <v>179</v>
      </c>
    </row>
    <row r="18" spans="1:22">
      <c r="A18" s="1" t="s">
        <v>11</v>
      </c>
      <c r="B18" s="2" t="s">
        <v>60</v>
      </c>
      <c r="C18" s="3">
        <v>45892</v>
      </c>
      <c r="D18" s="4" t="s">
        <v>42</v>
      </c>
      <c r="E18" s="5">
        <v>188</v>
      </c>
      <c r="F18" s="22">
        <v>1</v>
      </c>
      <c r="G18" s="23">
        <v>183</v>
      </c>
      <c r="H18" s="22">
        <v>4</v>
      </c>
      <c r="I18" s="5">
        <v>188</v>
      </c>
      <c r="J18" s="22">
        <v>3</v>
      </c>
      <c r="K18" s="5">
        <v>192</v>
      </c>
      <c r="L18" s="22">
        <v>0</v>
      </c>
      <c r="M18" s="5"/>
      <c r="N18" s="22"/>
      <c r="O18" s="5"/>
      <c r="P18" s="22"/>
      <c r="Q18" s="6">
        <v>4</v>
      </c>
      <c r="R18" s="6">
        <v>751</v>
      </c>
      <c r="S18" s="7">
        <v>187.75</v>
      </c>
      <c r="T18" s="36">
        <v>8</v>
      </c>
      <c r="U18" s="8">
        <v>2</v>
      </c>
      <c r="V18" s="9">
        <v>189.75</v>
      </c>
    </row>
    <row r="19" spans="1:22">
      <c r="A19" s="1" t="s">
        <v>11</v>
      </c>
      <c r="B19" s="2" t="s">
        <v>60</v>
      </c>
      <c r="C19" s="3">
        <v>45897</v>
      </c>
      <c r="D19" s="4" t="s">
        <v>42</v>
      </c>
      <c r="E19" s="23">
        <v>170</v>
      </c>
      <c r="F19" s="22">
        <v>0</v>
      </c>
      <c r="G19" s="23">
        <v>185</v>
      </c>
      <c r="H19" s="22">
        <v>2</v>
      </c>
      <c r="I19" s="5">
        <v>183</v>
      </c>
      <c r="J19" s="22">
        <v>0</v>
      </c>
      <c r="K19" s="37">
        <v>181</v>
      </c>
      <c r="L19" s="22">
        <v>2</v>
      </c>
      <c r="M19" s="37"/>
      <c r="N19" s="22"/>
      <c r="O19" s="5"/>
      <c r="P19" s="22"/>
      <c r="Q19" s="6">
        <v>4</v>
      </c>
      <c r="R19" s="6">
        <v>719</v>
      </c>
      <c r="S19" s="7">
        <v>179.75</v>
      </c>
      <c r="T19" s="36">
        <v>4</v>
      </c>
      <c r="U19" s="8">
        <v>4</v>
      </c>
      <c r="V19" s="9">
        <v>183.75</v>
      </c>
    </row>
    <row r="20" spans="1:22">
      <c r="A20" s="1" t="s">
        <v>11</v>
      </c>
      <c r="B20" s="2" t="s">
        <v>60</v>
      </c>
      <c r="C20" s="3">
        <v>45902</v>
      </c>
      <c r="D20" s="4" t="s">
        <v>42</v>
      </c>
      <c r="E20" s="5">
        <v>193</v>
      </c>
      <c r="F20" s="22">
        <v>3</v>
      </c>
      <c r="G20" s="23">
        <v>190</v>
      </c>
      <c r="H20" s="22">
        <v>1</v>
      </c>
      <c r="I20" s="5">
        <v>192</v>
      </c>
      <c r="J20" s="22">
        <v>1</v>
      </c>
      <c r="K20" s="5">
        <v>192</v>
      </c>
      <c r="L20" s="22">
        <v>3</v>
      </c>
      <c r="M20" s="5"/>
      <c r="N20" s="22"/>
      <c r="O20" s="5"/>
      <c r="P20" s="22"/>
      <c r="Q20" s="6">
        <v>4</v>
      </c>
      <c r="R20" s="6">
        <v>767</v>
      </c>
      <c r="S20" s="7">
        <v>191.75</v>
      </c>
      <c r="T20" s="36">
        <v>8</v>
      </c>
      <c r="U20" s="8">
        <v>7</v>
      </c>
      <c r="V20" s="9">
        <v>198.75</v>
      </c>
    </row>
    <row r="21" spans="1:22">
      <c r="A21" s="74" t="s">
        <v>11</v>
      </c>
      <c r="B21" s="2" t="s">
        <v>60</v>
      </c>
      <c r="C21" s="3">
        <v>45937</v>
      </c>
      <c r="D21" s="75" t="s">
        <v>42</v>
      </c>
      <c r="E21" s="5">
        <v>185</v>
      </c>
      <c r="F21" s="22">
        <v>1</v>
      </c>
      <c r="G21" s="23">
        <v>187</v>
      </c>
      <c r="H21" s="22">
        <v>0</v>
      </c>
      <c r="I21" s="5">
        <v>184</v>
      </c>
      <c r="J21" s="22">
        <v>0</v>
      </c>
      <c r="K21" s="5">
        <v>176</v>
      </c>
      <c r="L21" s="22">
        <v>0</v>
      </c>
      <c r="M21" s="5"/>
      <c r="N21" s="22"/>
      <c r="O21" s="5"/>
      <c r="P21" s="22"/>
      <c r="Q21" s="8">
        <v>4</v>
      </c>
      <c r="R21" s="8">
        <v>732</v>
      </c>
      <c r="S21" s="7">
        <v>183</v>
      </c>
      <c r="T21" s="36">
        <v>1</v>
      </c>
      <c r="U21" s="8">
        <v>3</v>
      </c>
      <c r="V21" s="7">
        <v>186</v>
      </c>
    </row>
    <row r="22" spans="1:22">
      <c r="A22" s="74" t="s">
        <v>11</v>
      </c>
      <c r="B22" s="2" t="s">
        <v>60</v>
      </c>
      <c r="C22" s="3">
        <v>45965</v>
      </c>
      <c r="D22" s="75" t="s">
        <v>42</v>
      </c>
      <c r="E22" s="5">
        <v>187</v>
      </c>
      <c r="F22" s="22">
        <v>3</v>
      </c>
      <c r="G22" s="23">
        <v>182</v>
      </c>
      <c r="H22" s="22">
        <v>2</v>
      </c>
      <c r="I22" s="5">
        <v>183</v>
      </c>
      <c r="J22" s="22">
        <v>1</v>
      </c>
      <c r="K22" s="5">
        <v>185</v>
      </c>
      <c r="L22" s="22">
        <v>1</v>
      </c>
      <c r="M22" s="5"/>
      <c r="N22" s="22"/>
      <c r="O22" s="5"/>
      <c r="P22" s="22"/>
      <c r="Q22" s="8">
        <v>4</v>
      </c>
      <c r="R22" s="8">
        <v>737</v>
      </c>
      <c r="S22" s="7">
        <v>184.25</v>
      </c>
      <c r="T22" s="36">
        <v>7</v>
      </c>
      <c r="U22" s="8">
        <v>4</v>
      </c>
      <c r="V22" s="7">
        <v>188.25</v>
      </c>
    </row>
    <row r="23" spans="1:22">
      <c r="A23" s="74" t="s">
        <v>11</v>
      </c>
      <c r="B23" s="2" t="s">
        <v>60</v>
      </c>
      <c r="C23" s="3">
        <v>45969</v>
      </c>
      <c r="D23" s="75" t="s">
        <v>42</v>
      </c>
      <c r="E23" s="5">
        <v>193</v>
      </c>
      <c r="F23" s="22">
        <v>2</v>
      </c>
      <c r="G23" s="23">
        <v>194.00200000000001</v>
      </c>
      <c r="H23" s="22">
        <v>1</v>
      </c>
      <c r="I23" s="5">
        <v>188</v>
      </c>
      <c r="J23" s="22">
        <v>5</v>
      </c>
      <c r="K23" s="5">
        <v>189</v>
      </c>
      <c r="L23" s="22">
        <v>1</v>
      </c>
      <c r="M23" s="5"/>
      <c r="N23" s="22"/>
      <c r="O23" s="5"/>
      <c r="P23" s="22"/>
      <c r="Q23" s="8">
        <v>4</v>
      </c>
      <c r="R23" s="8">
        <v>764.00199999999995</v>
      </c>
      <c r="S23" s="7">
        <v>191.00049999999999</v>
      </c>
      <c r="T23" s="36">
        <v>9</v>
      </c>
      <c r="U23" s="8">
        <v>9</v>
      </c>
      <c r="V23" s="7">
        <v>200.00049999999999</v>
      </c>
    </row>
    <row r="25" spans="1:22">
      <c r="Q25" s="32">
        <f>SUM(Q9:Q24)</f>
        <v>60</v>
      </c>
      <c r="R25" s="32">
        <f>SUM(R9:R24)</f>
        <v>10806.003000000001</v>
      </c>
      <c r="S25" s="33">
        <f>SUM(R25/Q25)</f>
        <v>180.10005000000001</v>
      </c>
      <c r="T25" s="32">
        <f>SUM(T9:T24)</f>
        <v>65</v>
      </c>
      <c r="U25" s="32">
        <f>SUM(U9:U24)</f>
        <v>58</v>
      </c>
      <c r="V25" s="34">
        <f>SUM(S25+U25)</f>
        <v>238.10005000000001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2:C2 E2:P2 B9:C9 E9:P9 E10:P10 B10:C10" name="Range1_6_1_1"/>
    <protectedRange algorithmName="SHA-512" hashValue="ON39YdpmFHfN9f47KpiRvqrKx0V9+erV1CNkpWzYhW/Qyc6aT8rEyCrvauWSYGZK2ia3o7vd3akF07acHAFpOA==" saltValue="yVW9XmDwTqEnmpSGai0KYg==" spinCount="100000" sqref="D2 D9 D10" name="Range1_1_10_1_1"/>
    <protectedRange algorithmName="SHA-512" hashValue="ON39YdpmFHfN9f47KpiRvqrKx0V9+erV1CNkpWzYhW/Qyc6aT8rEyCrvauWSYGZK2ia3o7vd3akF07acHAFpOA==" saltValue="yVW9XmDwTqEnmpSGai0KYg==" spinCount="100000" sqref="T2 T9 T10" name="Range1_3_5_14_1_1"/>
    <protectedRange algorithmName="SHA-512" hashValue="ON39YdpmFHfN9f47KpiRvqrKx0V9+erV1CNkpWzYhW/Qyc6aT8rEyCrvauWSYGZK2ia3o7vd3akF07acHAFpOA==" saltValue="yVW9XmDwTqEnmpSGai0KYg==" spinCount="100000" sqref="E11 B11:C11 H11:L11 N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G11 M11 O11" name="Range1_33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B20:C20" name="Range1_13_1_1"/>
    <protectedRange algorithmName="SHA-512" hashValue="ON39YdpmFHfN9f47KpiRvqrKx0V9+erV1CNkpWzYhW/Qyc6aT8rEyCrvauWSYGZK2ia3o7vd3akF07acHAFpOA==" saltValue="yVW9XmDwTqEnmpSGai0KYg==" spinCount="100000" sqref="D20" name="Range1_1_4_1_1"/>
    <protectedRange algorithmName="SHA-512" hashValue="ON39YdpmFHfN9f47KpiRvqrKx0V9+erV1CNkpWzYhW/Qyc6aT8rEyCrvauWSYGZK2ia3o7vd3akF07acHAFpOA==" saltValue="yVW9XmDwTqEnmpSGai0KYg==" spinCount="100000" sqref="T20" name="Range1_3_5_4_1_1"/>
    <protectedRange algorithmName="SHA-512" hashValue="ON39YdpmFHfN9f47KpiRvqrKx0V9+erV1CNkpWzYhW/Qyc6aT8rEyCrvauWSYGZK2ia3o7vd3akF07acHAFpOA==" saltValue="yVW9XmDwTqEnmpSGai0KYg==" spinCount="100000" sqref="E3:P3 B3:C3" name="Range1_10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E21 H21:L21 N21" name="Range1_1_2_19_1_1"/>
    <protectedRange algorithmName="SHA-512" hashValue="ON39YdpmFHfN9f47KpiRvqrKx0V9+erV1CNkpWzYhW/Qyc6aT8rEyCrvauWSYGZK2ia3o7vd3akF07acHAFpOA==" saltValue="yVW9XmDwTqEnmpSGai0KYg==" spinCount="100000" sqref="T21" name="Range1_3_5_9_1"/>
    <protectedRange algorithmName="SHA-512" hashValue="ON39YdpmFHfN9f47KpiRvqrKx0V9+erV1CNkpWzYhW/Qyc6aT8rEyCrvauWSYGZK2ia3o7vd3akF07acHAFpOA==" saltValue="yVW9XmDwTqEnmpSGai0KYg==" spinCount="100000" sqref="B22:C22" name="Range1_9_1"/>
    <protectedRange algorithmName="SHA-512" hashValue="ON39YdpmFHfN9f47KpiRvqrKx0V9+erV1CNkpWzYhW/Qyc6aT8rEyCrvauWSYGZK2ia3o7vd3akF07acHAFpOA==" saltValue="yVW9XmDwTqEnmpSGai0KYg==" spinCount="100000" sqref="D22" name="Range1_1_13_2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9_2"/>
    <protectedRange algorithmName="SHA-512" hashValue="ON39YdpmFHfN9f47KpiRvqrKx0V9+erV1CNkpWzYhW/Qyc6aT8rEyCrvauWSYGZK2ia3o7vd3akF07acHAFpOA==" saltValue="yVW9XmDwTqEnmpSGai0KYg==" spinCount="100000" sqref="B23:C23" name="Range1_12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" name="Range1_3_5"/>
  </protectedRanges>
  <conditionalFormatting sqref="E20">
    <cfRule type="top10" dxfId="1466" priority="42" rank="1"/>
  </conditionalFormatting>
  <conditionalFormatting sqref="E20:P20">
    <cfRule type="cellIs" dxfId="1465" priority="36" operator="greaterThanOrEqual">
      <formula>200</formula>
    </cfRule>
  </conditionalFormatting>
  <conditionalFormatting sqref="G20">
    <cfRule type="top10" dxfId="1464" priority="41" rank="1"/>
  </conditionalFormatting>
  <conditionalFormatting sqref="I20">
    <cfRule type="top10" dxfId="1463" priority="40" rank="1"/>
  </conditionalFormatting>
  <conditionalFormatting sqref="K20">
    <cfRule type="top10" dxfId="1462" priority="39" rank="1"/>
  </conditionalFormatting>
  <conditionalFormatting sqref="M20">
    <cfRule type="top10" dxfId="1461" priority="38" rank="1"/>
  </conditionalFormatting>
  <conditionalFormatting sqref="O20">
    <cfRule type="top10" dxfId="1460" priority="37" rank="1"/>
  </conditionalFormatting>
  <conditionalFormatting sqref="E3">
    <cfRule type="top10" dxfId="1459" priority="35" rank="1"/>
  </conditionalFormatting>
  <conditionalFormatting sqref="G3">
    <cfRule type="top10" dxfId="1458" priority="34" rank="1"/>
  </conditionalFormatting>
  <conditionalFormatting sqref="I3">
    <cfRule type="top10" dxfId="1457" priority="33" rank="1"/>
  </conditionalFormatting>
  <conditionalFormatting sqref="K3">
    <cfRule type="top10" dxfId="1456" priority="32" rank="1"/>
  </conditionalFormatting>
  <conditionalFormatting sqref="M3">
    <cfRule type="top10" dxfId="1455" priority="31" rank="1"/>
  </conditionalFormatting>
  <conditionalFormatting sqref="O3">
    <cfRule type="top10" dxfId="1454" priority="30" rank="1"/>
  </conditionalFormatting>
  <conditionalFormatting sqref="E3:P3">
    <cfRule type="cellIs" dxfId="1453" priority="29" operator="greaterThanOrEqual">
      <formula>200</formula>
    </cfRule>
  </conditionalFormatting>
  <conditionalFormatting sqref="E21">
    <cfRule type="top10" dxfId="1452" priority="28" rank="1"/>
  </conditionalFormatting>
  <conditionalFormatting sqref="G21">
    <cfRule type="top10" dxfId="1451" priority="27" rank="1"/>
  </conditionalFormatting>
  <conditionalFormatting sqref="I21">
    <cfRule type="top10" dxfId="1450" priority="26" rank="1"/>
  </conditionalFormatting>
  <conditionalFormatting sqref="K21">
    <cfRule type="top10" dxfId="1449" priority="25" rank="1"/>
  </conditionalFormatting>
  <conditionalFormatting sqref="M21">
    <cfRule type="top10" dxfId="1448" priority="24" rank="1"/>
  </conditionalFormatting>
  <conditionalFormatting sqref="O21">
    <cfRule type="top10" dxfId="1447" priority="23" rank="1"/>
  </conditionalFormatting>
  <conditionalFormatting sqref="E21:P21">
    <cfRule type="cellIs" dxfId="1446" priority="22" operator="greaterThanOrEqual">
      <formula>200</formula>
    </cfRule>
  </conditionalFormatting>
  <conditionalFormatting sqref="E22">
    <cfRule type="top10" dxfId="1445" priority="21" rank="1"/>
  </conditionalFormatting>
  <conditionalFormatting sqref="G22">
    <cfRule type="top10" dxfId="1444" priority="20" rank="1"/>
  </conditionalFormatting>
  <conditionalFormatting sqref="I22">
    <cfRule type="top10" dxfId="1443" priority="19" rank="1"/>
  </conditionalFormatting>
  <conditionalFormatting sqref="K22">
    <cfRule type="top10" dxfId="1442" priority="18" rank="1"/>
  </conditionalFormatting>
  <conditionalFormatting sqref="M22">
    <cfRule type="top10" dxfId="1441" priority="17" rank="1"/>
  </conditionalFormatting>
  <conditionalFormatting sqref="O22">
    <cfRule type="top10" dxfId="1440" priority="16" rank="1"/>
  </conditionalFormatting>
  <conditionalFormatting sqref="E22:P22">
    <cfRule type="cellIs" dxfId="1439" priority="15" operator="greaterThanOrEqual">
      <formula>200</formula>
    </cfRule>
  </conditionalFormatting>
  <conditionalFormatting sqref="E23:P23">
    <cfRule type="cellIs" dxfId="1438" priority="1" operator="greaterThanOrEqual">
      <formula>200</formula>
    </cfRule>
  </conditionalFormatting>
  <conditionalFormatting sqref="E23">
    <cfRule type="top10" dxfId="1437" priority="7" rank="1"/>
  </conditionalFormatting>
  <conditionalFormatting sqref="G23">
    <cfRule type="top10" dxfId="1436" priority="6" rank="1"/>
  </conditionalFormatting>
  <conditionalFormatting sqref="I23">
    <cfRule type="top10" dxfId="1435" priority="5" rank="1"/>
  </conditionalFormatting>
  <conditionalFormatting sqref="K23">
    <cfRule type="top10" dxfId="1434" priority="4" rank="1"/>
  </conditionalFormatting>
  <conditionalFormatting sqref="M23">
    <cfRule type="top10" dxfId="1433" priority="3" rank="1"/>
  </conditionalFormatting>
  <conditionalFormatting sqref="O23">
    <cfRule type="top10" dxfId="1432" priority="2" rank="1"/>
  </conditionalFormatting>
  <hyperlinks>
    <hyperlink ref="X1" location="'Texas 2025'!A1" display="Return to Rankings" xr:uid="{9E284D47-A37C-4B38-8C17-1EA1AF12878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603648-7B57-414A-8D03-C46B6E294DD0}">
          <x14:formula1>
            <xm:f>'C:\Users\jmfg1\Downloads\[SAGC-11-04-25-ABRA 2025 San AngeloTX Scoring.xlsm]DATA'!#REF!</xm:f>
          </x14:formula1>
          <xm:sqref>B22</xm:sqref>
        </x14:dataValidation>
        <x14:dataValidation type="list" allowBlank="1" showInputMessage="1" showErrorMessage="1" xr:uid="{FD0CDEF2-70DE-44AE-880B-1705F934493B}">
          <x14:formula1>
            <xm:f>'C:\Users\jmfg1\Downloads\[SAGC-11-04-25-ABRA 2025 San AngeloTX Scoring.xlsm]DATA'!#REF!</xm:f>
          </x14:formula1>
          <xm:sqref>D22</xm:sqref>
        </x14:dataValidation>
        <x14:dataValidation type="list" allowBlank="1" showInputMessage="1" showErrorMessage="1" xr:uid="{50D52FA0-3E89-4575-AF80-989F257ABFC7}">
          <x14:formula1>
            <xm:f>'[SAGC-11-08-25-ABRA 2025 San AngeloTX Scoring.xlsm]DATA'!#REF!</xm:f>
          </x14:formula1>
          <xm:sqref>B23</xm:sqref>
        </x14:dataValidation>
        <x14:dataValidation type="list" allowBlank="1" showInputMessage="1" showErrorMessage="1" xr:uid="{DE6F4E6D-0599-4BF2-8CBC-70BA1A6D10DB}">
          <x14:formula1>
            <xm:f>'[SAGC-11-08-25-ABRA 2025 San AngeloTX Scoring.xlsm]DATA'!#REF!</xm:f>
          </x14:formula1>
          <xm:sqref>D23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3451-4639-4C74-B62D-F9AB7FC6FC3D}">
  <dimension ref="A1:X8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89</v>
      </c>
      <c r="C2" s="3">
        <v>45738</v>
      </c>
      <c r="D2" s="4" t="s">
        <v>42</v>
      </c>
      <c r="E2" s="5">
        <v>179</v>
      </c>
      <c r="F2" s="22">
        <v>0</v>
      </c>
      <c r="G2" s="41">
        <v>165</v>
      </c>
      <c r="H2" s="22">
        <v>0</v>
      </c>
      <c r="I2" s="5">
        <v>170</v>
      </c>
      <c r="J2" s="22">
        <v>2</v>
      </c>
      <c r="K2" s="41">
        <v>156</v>
      </c>
      <c r="L2" s="22">
        <v>0</v>
      </c>
      <c r="M2" s="5"/>
      <c r="N2" s="22"/>
      <c r="O2" s="5"/>
      <c r="P2" s="22"/>
      <c r="Q2" s="6">
        <v>4</v>
      </c>
      <c r="R2" s="6">
        <v>670</v>
      </c>
      <c r="S2" s="7">
        <v>167.5</v>
      </c>
      <c r="T2" s="36">
        <v>2</v>
      </c>
      <c r="U2" s="8">
        <v>2</v>
      </c>
      <c r="V2" s="9">
        <v>169.5</v>
      </c>
    </row>
    <row r="3" spans="1:24">
      <c r="A3" s="1" t="s">
        <v>74</v>
      </c>
      <c r="B3" s="2" t="s">
        <v>89</v>
      </c>
      <c r="C3" s="3">
        <v>45773</v>
      </c>
      <c r="D3" s="4" t="s">
        <v>42</v>
      </c>
      <c r="E3" s="5">
        <v>181</v>
      </c>
      <c r="F3" s="22">
        <v>0</v>
      </c>
      <c r="G3" s="5">
        <v>184</v>
      </c>
      <c r="H3" s="22">
        <v>1</v>
      </c>
      <c r="I3" s="5">
        <v>183</v>
      </c>
      <c r="J3" s="22">
        <v>1</v>
      </c>
      <c r="K3" s="5">
        <v>173</v>
      </c>
      <c r="L3" s="22">
        <v>0</v>
      </c>
      <c r="M3" s="5"/>
      <c r="N3" s="22"/>
      <c r="O3" s="5"/>
      <c r="P3" s="22"/>
      <c r="Q3" s="6">
        <v>4</v>
      </c>
      <c r="R3" s="6">
        <v>721</v>
      </c>
      <c r="S3" s="7">
        <v>180.25</v>
      </c>
      <c r="T3" s="36">
        <v>2</v>
      </c>
      <c r="U3" s="8">
        <v>9</v>
      </c>
      <c r="V3" s="9">
        <v>189.25</v>
      </c>
    </row>
    <row r="4" spans="1:24">
      <c r="A4" s="1" t="s">
        <v>74</v>
      </c>
      <c r="B4" s="2" t="s">
        <v>89</v>
      </c>
      <c r="C4" s="3">
        <v>45801</v>
      </c>
      <c r="D4" s="4" t="s">
        <v>42</v>
      </c>
      <c r="E4" s="5">
        <v>177.001</v>
      </c>
      <c r="F4" s="22">
        <v>1</v>
      </c>
      <c r="G4" s="5">
        <v>172</v>
      </c>
      <c r="H4" s="22">
        <v>1</v>
      </c>
      <c r="I4" s="5">
        <v>178</v>
      </c>
      <c r="J4" s="22">
        <v>1</v>
      </c>
      <c r="K4" s="5">
        <v>169</v>
      </c>
      <c r="L4" s="22">
        <v>1</v>
      </c>
      <c r="M4" s="5"/>
      <c r="N4" s="22"/>
      <c r="O4" s="5"/>
      <c r="P4" s="22"/>
      <c r="Q4" s="6">
        <v>4</v>
      </c>
      <c r="R4" s="6">
        <v>696.00099999999998</v>
      </c>
      <c r="S4" s="7">
        <v>174.00024999999999</v>
      </c>
      <c r="T4" s="36">
        <v>4</v>
      </c>
      <c r="U4" s="8">
        <v>8</v>
      </c>
      <c r="V4" s="9">
        <v>182.00024999999999</v>
      </c>
    </row>
    <row r="5" spans="1:24">
      <c r="A5" s="1" t="s">
        <v>74</v>
      </c>
      <c r="B5" s="2" t="s">
        <v>89</v>
      </c>
      <c r="C5" s="3">
        <v>45836</v>
      </c>
      <c r="D5" s="4" t="s">
        <v>42</v>
      </c>
      <c r="E5" s="5">
        <v>175</v>
      </c>
      <c r="F5" s="22">
        <v>0</v>
      </c>
      <c r="G5" s="5">
        <v>177</v>
      </c>
      <c r="H5" s="22">
        <v>1</v>
      </c>
      <c r="I5" s="5">
        <v>179</v>
      </c>
      <c r="J5" s="22">
        <v>1</v>
      </c>
      <c r="K5" s="5">
        <v>167</v>
      </c>
      <c r="L5" s="22">
        <v>0</v>
      </c>
      <c r="M5" s="5"/>
      <c r="N5" s="22"/>
      <c r="O5" s="5"/>
      <c r="P5" s="22"/>
      <c r="Q5" s="6">
        <v>4</v>
      </c>
      <c r="R5" s="6">
        <v>698</v>
      </c>
      <c r="S5" s="7">
        <v>174.5</v>
      </c>
      <c r="T5" s="36">
        <v>2</v>
      </c>
      <c r="U5" s="8">
        <v>2</v>
      </c>
      <c r="V5" s="9">
        <v>176.5</v>
      </c>
    </row>
    <row r="6" spans="1:24">
      <c r="A6" s="1" t="s">
        <v>74</v>
      </c>
      <c r="B6" s="2" t="s">
        <v>89</v>
      </c>
      <c r="C6" s="3">
        <v>45864</v>
      </c>
      <c r="D6" s="4" t="s">
        <v>42</v>
      </c>
      <c r="E6" s="5">
        <v>187</v>
      </c>
      <c r="F6" s="22">
        <v>3</v>
      </c>
      <c r="G6" s="5">
        <v>187</v>
      </c>
      <c r="H6" s="22">
        <v>3</v>
      </c>
      <c r="I6" s="5">
        <v>181</v>
      </c>
      <c r="J6" s="22">
        <v>1</v>
      </c>
      <c r="K6" s="5">
        <v>186</v>
      </c>
      <c r="L6" s="22">
        <v>1</v>
      </c>
      <c r="M6" s="5"/>
      <c r="N6" s="22"/>
      <c r="O6" s="5"/>
      <c r="P6" s="22"/>
      <c r="Q6" s="6">
        <v>4</v>
      </c>
      <c r="R6" s="6">
        <v>741</v>
      </c>
      <c r="S6" s="7">
        <v>185.25</v>
      </c>
      <c r="T6" s="36">
        <v>8</v>
      </c>
      <c r="U6" s="8">
        <v>3</v>
      </c>
      <c r="V6" s="9">
        <v>188.25</v>
      </c>
    </row>
    <row r="8" spans="1:24">
      <c r="Q8" s="32">
        <f>SUM(Q2:Q7)</f>
        <v>20</v>
      </c>
      <c r="R8" s="32">
        <f>SUM(R2:R7)</f>
        <v>3526.0010000000002</v>
      </c>
      <c r="S8" s="33">
        <f>SUM(R8/Q8)</f>
        <v>176.30005</v>
      </c>
      <c r="T8" s="32">
        <f>SUM(T2:T7)</f>
        <v>18</v>
      </c>
      <c r="U8" s="32">
        <f>SUM(U2:U7)</f>
        <v>24</v>
      </c>
      <c r="V8" s="34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</protectedRanges>
  <hyperlinks>
    <hyperlink ref="X1" location="'Texas 2025'!A1" display="Return to Rankings" xr:uid="{6B25DD94-DCF9-4AF5-BF25-7DBAFF46AE80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EF56-4827-4A93-9D2C-869386637BDE}">
  <dimension ref="A1:X9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101</v>
      </c>
      <c r="C2" s="3">
        <v>45791</v>
      </c>
      <c r="D2" s="4" t="s">
        <v>36</v>
      </c>
      <c r="E2" s="23">
        <v>176</v>
      </c>
      <c r="F2" s="22">
        <v>2</v>
      </c>
      <c r="G2" s="23">
        <v>181</v>
      </c>
      <c r="H2" s="22"/>
      <c r="I2" s="5">
        <v>179</v>
      </c>
      <c r="J2" s="22"/>
      <c r="K2" s="37">
        <v>187</v>
      </c>
      <c r="L2" s="22">
        <v>2</v>
      </c>
      <c r="M2" s="37"/>
      <c r="N2" s="22"/>
      <c r="O2" s="5"/>
      <c r="P2" s="22"/>
      <c r="Q2" s="6">
        <v>4</v>
      </c>
      <c r="R2" s="6">
        <v>723</v>
      </c>
      <c r="S2" s="7">
        <v>180.75</v>
      </c>
      <c r="T2" s="36">
        <v>4</v>
      </c>
      <c r="U2" s="8">
        <v>2</v>
      </c>
      <c r="V2" s="9">
        <v>182.75</v>
      </c>
    </row>
    <row r="3" spans="1:24">
      <c r="A3" s="1" t="s">
        <v>11</v>
      </c>
      <c r="B3" s="2" t="s">
        <v>101</v>
      </c>
      <c r="C3" s="3">
        <v>45798</v>
      </c>
      <c r="D3" s="4" t="s">
        <v>36</v>
      </c>
      <c r="E3" s="23">
        <v>185</v>
      </c>
      <c r="F3" s="22">
        <v>1</v>
      </c>
      <c r="G3" s="23">
        <v>180</v>
      </c>
      <c r="H3" s="22"/>
      <c r="I3" s="5">
        <v>185</v>
      </c>
      <c r="J3" s="22"/>
      <c r="K3" s="37">
        <v>189</v>
      </c>
      <c r="L3" s="22">
        <v>2</v>
      </c>
      <c r="M3" s="37"/>
      <c r="N3" s="22"/>
      <c r="O3" s="5"/>
      <c r="P3" s="22"/>
      <c r="Q3" s="6">
        <v>4</v>
      </c>
      <c r="R3" s="6">
        <v>739</v>
      </c>
      <c r="S3" s="7">
        <v>184.75</v>
      </c>
      <c r="T3" s="36">
        <v>3</v>
      </c>
      <c r="U3" s="8">
        <v>5</v>
      </c>
      <c r="V3" s="9">
        <v>189.75</v>
      </c>
    </row>
    <row r="4" spans="1:24">
      <c r="A4" s="1" t="s">
        <v>11</v>
      </c>
      <c r="B4" s="2" t="s">
        <v>101</v>
      </c>
      <c r="C4" s="3">
        <v>45833</v>
      </c>
      <c r="D4" s="4" t="s">
        <v>36</v>
      </c>
      <c r="E4" s="23">
        <v>192</v>
      </c>
      <c r="F4" s="22">
        <v>1</v>
      </c>
      <c r="G4" s="23">
        <v>193</v>
      </c>
      <c r="H4" s="22">
        <v>2</v>
      </c>
      <c r="I4" s="5">
        <v>193</v>
      </c>
      <c r="J4" s="22"/>
      <c r="K4" s="37">
        <v>190</v>
      </c>
      <c r="L4" s="22">
        <v>2</v>
      </c>
      <c r="M4" s="37"/>
      <c r="N4" s="22"/>
      <c r="O4" s="5"/>
      <c r="P4" s="22"/>
      <c r="Q4" s="6">
        <v>4</v>
      </c>
      <c r="R4" s="6">
        <v>768</v>
      </c>
      <c r="S4" s="7">
        <v>192</v>
      </c>
      <c r="T4" s="36">
        <v>5</v>
      </c>
      <c r="U4" s="8">
        <v>11</v>
      </c>
      <c r="V4" s="9">
        <v>203</v>
      </c>
    </row>
    <row r="5" spans="1:24">
      <c r="A5" s="1" t="s">
        <v>11</v>
      </c>
      <c r="B5" s="2" t="s">
        <v>101</v>
      </c>
      <c r="C5" s="3">
        <v>45883</v>
      </c>
      <c r="D5" s="4" t="s">
        <v>36</v>
      </c>
      <c r="E5" s="23">
        <v>194</v>
      </c>
      <c r="F5" s="22">
        <v>1</v>
      </c>
      <c r="G5" s="23">
        <v>180</v>
      </c>
      <c r="H5" s="22">
        <v>2</v>
      </c>
      <c r="I5" s="5">
        <v>188</v>
      </c>
      <c r="J5" s="22">
        <v>1</v>
      </c>
      <c r="K5" s="37">
        <v>191</v>
      </c>
      <c r="L5" s="22">
        <v>2</v>
      </c>
      <c r="M5" s="37"/>
      <c r="N5" s="22"/>
      <c r="O5" s="5"/>
      <c r="P5" s="22"/>
      <c r="Q5" s="6">
        <v>4</v>
      </c>
      <c r="R5" s="6">
        <v>753</v>
      </c>
      <c r="S5" s="7">
        <v>188.25</v>
      </c>
      <c r="T5" s="36">
        <v>6</v>
      </c>
      <c r="U5" s="8">
        <v>11</v>
      </c>
      <c r="V5" s="9">
        <v>199.25</v>
      </c>
    </row>
    <row r="6" spans="1:24">
      <c r="A6" s="1" t="s">
        <v>11</v>
      </c>
      <c r="B6" s="2" t="s">
        <v>101</v>
      </c>
      <c r="C6" s="3">
        <v>45914</v>
      </c>
      <c r="D6" s="4" t="s">
        <v>49</v>
      </c>
      <c r="E6" s="23">
        <v>183</v>
      </c>
      <c r="F6" s="22">
        <v>1</v>
      </c>
      <c r="G6" s="23">
        <v>189</v>
      </c>
      <c r="H6" s="22">
        <v>4</v>
      </c>
      <c r="I6" s="5">
        <v>194</v>
      </c>
      <c r="J6" s="22">
        <v>1</v>
      </c>
      <c r="K6" s="37">
        <v>191</v>
      </c>
      <c r="L6" s="22">
        <v>5</v>
      </c>
      <c r="M6" s="37"/>
      <c r="N6" s="22"/>
      <c r="O6" s="5"/>
      <c r="P6" s="22"/>
      <c r="Q6" s="6">
        <v>4</v>
      </c>
      <c r="R6" s="6">
        <v>757</v>
      </c>
      <c r="S6" s="7">
        <v>189.25</v>
      </c>
      <c r="T6" s="36">
        <v>11</v>
      </c>
      <c r="U6" s="8">
        <v>5</v>
      </c>
      <c r="V6" s="9">
        <v>194.25</v>
      </c>
    </row>
    <row r="7" spans="1:24">
      <c r="A7" s="74" t="s">
        <v>11</v>
      </c>
      <c r="B7" s="2" t="s">
        <v>101</v>
      </c>
      <c r="C7" s="3">
        <v>45949</v>
      </c>
      <c r="D7" s="75" t="s">
        <v>42</v>
      </c>
      <c r="E7" s="5">
        <v>189</v>
      </c>
      <c r="F7" s="22">
        <v>1</v>
      </c>
      <c r="G7" s="23">
        <v>190</v>
      </c>
      <c r="H7" s="22">
        <v>0</v>
      </c>
      <c r="I7" s="5">
        <v>185</v>
      </c>
      <c r="J7" s="22">
        <v>1</v>
      </c>
      <c r="K7" s="5">
        <v>183</v>
      </c>
      <c r="L7" s="22">
        <v>2</v>
      </c>
      <c r="M7" s="5">
        <v>189</v>
      </c>
      <c r="N7" s="22">
        <v>4</v>
      </c>
      <c r="O7" s="5">
        <v>190</v>
      </c>
      <c r="P7" s="22">
        <v>1</v>
      </c>
      <c r="Q7" s="8">
        <v>6</v>
      </c>
      <c r="R7" s="8">
        <v>1126</v>
      </c>
      <c r="S7" s="7">
        <v>187.66666666666666</v>
      </c>
      <c r="T7" s="36">
        <v>9</v>
      </c>
      <c r="U7" s="8">
        <v>4</v>
      </c>
      <c r="V7" s="7">
        <v>191.66666666666666</v>
      </c>
    </row>
    <row r="9" spans="1:24">
      <c r="Q9" s="32">
        <f>SUM(Q2:Q8)</f>
        <v>26</v>
      </c>
      <c r="R9" s="32">
        <f>SUM(R2:R8)</f>
        <v>4866</v>
      </c>
      <c r="S9" s="33">
        <f>SUM(R9/Q9)</f>
        <v>187.15384615384616</v>
      </c>
      <c r="T9" s="32">
        <f>SUM(T2:T8)</f>
        <v>38</v>
      </c>
      <c r="U9" s="32">
        <f>SUM(U2:U8)</f>
        <v>38</v>
      </c>
      <c r="V9" s="34">
        <f>SUM(S9+U9)</f>
        <v>225.15384615384616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9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9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E7 B7:C7 H7:L7 N7" name="Range1_9_11"/>
    <protectedRange algorithmName="SHA-512" hashValue="ON39YdpmFHfN9f47KpiRvqrKx0V9+erV1CNkpWzYhW/Qyc6aT8rEyCrvauWSYGZK2ia3o7vd3akF07acHAFpOA==" saltValue="yVW9XmDwTqEnmpSGai0KYg==" spinCount="100000" sqref="D7" name="Range1_1_14_8"/>
    <protectedRange algorithmName="SHA-512" hashValue="ON39YdpmFHfN9f47KpiRvqrKx0V9+erV1CNkpWzYhW/Qyc6aT8rEyCrvauWSYGZK2ia3o7vd3akF07acHAFpOA==" saltValue="yVW9XmDwTqEnmpSGai0KYg==" spinCount="100000" sqref="G7 M7 O7" name="Range1_33_1_1_9"/>
    <protectedRange algorithmName="SHA-512" hashValue="ON39YdpmFHfN9f47KpiRvqrKx0V9+erV1CNkpWzYhW/Qyc6aT8rEyCrvauWSYGZK2ia3o7vd3akF07acHAFpOA==" saltValue="yVW9XmDwTqEnmpSGai0KYg==" spinCount="100000" sqref="T7" name="Range1_3_5_6_7"/>
  </protectedRanges>
  <conditionalFormatting sqref="L5:P5">
    <cfRule type="cellIs" dxfId="1431" priority="15" operator="greaterThanOrEqual">
      <formula>200</formula>
    </cfRule>
  </conditionalFormatting>
  <conditionalFormatting sqref="M5">
    <cfRule type="top10" dxfId="1430" priority="17" rank="1"/>
  </conditionalFormatting>
  <conditionalFormatting sqref="O5">
    <cfRule type="top10" dxfId="1429" priority="16" rank="1"/>
  </conditionalFormatting>
  <conditionalFormatting sqref="E6">
    <cfRule type="top10" dxfId="1428" priority="14" rank="1"/>
  </conditionalFormatting>
  <conditionalFormatting sqref="G6">
    <cfRule type="top10" dxfId="1427" priority="13" rank="1"/>
  </conditionalFormatting>
  <conditionalFormatting sqref="I6">
    <cfRule type="top10" dxfId="1426" priority="12" rank="1"/>
  </conditionalFormatting>
  <conditionalFormatting sqref="K6">
    <cfRule type="top10" dxfId="1425" priority="11" rank="1"/>
  </conditionalFormatting>
  <conditionalFormatting sqref="M6">
    <cfRule type="top10" dxfId="1424" priority="10" rank="1"/>
  </conditionalFormatting>
  <conditionalFormatting sqref="O6">
    <cfRule type="top10" dxfId="1423" priority="9" rank="1"/>
  </conditionalFormatting>
  <conditionalFormatting sqref="E6:P6">
    <cfRule type="cellIs" dxfId="1422" priority="8" operator="greaterThanOrEqual">
      <formula>200</formula>
    </cfRule>
  </conditionalFormatting>
  <conditionalFormatting sqref="E7">
    <cfRule type="top10" dxfId="1421" priority="7" rank="1"/>
  </conditionalFormatting>
  <conditionalFormatting sqref="G7">
    <cfRule type="top10" dxfId="1420" priority="6" rank="1"/>
  </conditionalFormatting>
  <conditionalFormatting sqref="I7">
    <cfRule type="top10" dxfId="1419" priority="5" rank="1"/>
  </conditionalFormatting>
  <conditionalFormatting sqref="K7">
    <cfRule type="top10" dxfId="1418" priority="4" rank="1"/>
  </conditionalFormatting>
  <conditionalFormatting sqref="M7">
    <cfRule type="top10" dxfId="1417" priority="3" rank="1"/>
  </conditionalFormatting>
  <conditionalFormatting sqref="O7">
    <cfRule type="top10" dxfId="1416" priority="2" rank="1"/>
  </conditionalFormatting>
  <conditionalFormatting sqref="E7:P7">
    <cfRule type="cellIs" dxfId="1415" priority="1" operator="greaterThanOrEqual">
      <formula>200</formula>
    </cfRule>
  </conditionalFormatting>
  <hyperlinks>
    <hyperlink ref="X1" location="'Texas 2025'!A1" display="Return to Rankings" xr:uid="{A63320BC-4437-4619-84E3-71B4456491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0DB503-C8D5-4ED4-95F6-0613339B6C11}">
          <x14:formula1>
            <xm:f>'C:\Users\jmfg1\Downloads\[SAGC_10-19-25-ABRA 2025 San Angelo Texas Scoring.xlsm]DATA'!#REF!</xm:f>
          </x14:formula1>
          <xm:sqref>D7</xm:sqref>
        </x14:dataValidation>
        <x14:dataValidation type="list" allowBlank="1" showInputMessage="1" showErrorMessage="1" xr:uid="{492C0A01-8A07-4D11-9D4E-E8A34EEA596D}">
          <x14:formula1>
            <xm:f>'C:\Users\jmfg1\Downloads\[SAGC_10-19-25-ABRA 2025 San Angelo Texas Scoring.xlsm]DATA'!#REF!</xm:f>
          </x14:formula1>
          <xm:sqref>B7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DED8-AA68-4013-8B4B-4A6DF219F345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55</v>
      </c>
      <c r="C2" s="3">
        <v>45697</v>
      </c>
      <c r="D2" s="4" t="s">
        <v>49</v>
      </c>
      <c r="E2" s="5">
        <v>186</v>
      </c>
      <c r="F2" s="22">
        <v>0</v>
      </c>
      <c r="G2" s="37">
        <v>189</v>
      </c>
      <c r="H2" s="22">
        <v>1</v>
      </c>
      <c r="I2" s="5">
        <v>186</v>
      </c>
      <c r="J2" s="22">
        <v>0</v>
      </c>
      <c r="K2" s="5">
        <v>193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39">
        <v>5</v>
      </c>
      <c r="U2" s="8">
        <v>4</v>
      </c>
      <c r="V2" s="9">
        <v>192.5</v>
      </c>
    </row>
    <row r="3" spans="1:24">
      <c r="A3" s="46" t="s">
        <v>11</v>
      </c>
      <c r="B3" s="43" t="s">
        <v>55</v>
      </c>
      <c r="C3" s="47">
        <v>45725</v>
      </c>
      <c r="D3" s="48" t="s">
        <v>49</v>
      </c>
      <c r="E3" s="49">
        <v>181</v>
      </c>
      <c r="F3" s="50">
        <v>0</v>
      </c>
      <c r="G3" s="23">
        <v>184</v>
      </c>
      <c r="H3" s="50">
        <v>0</v>
      </c>
      <c r="I3" s="49">
        <v>181</v>
      </c>
      <c r="J3" s="50">
        <v>0</v>
      </c>
      <c r="K3" s="49">
        <v>180</v>
      </c>
      <c r="L3" s="50">
        <v>0</v>
      </c>
      <c r="M3" s="49"/>
      <c r="N3" s="50"/>
      <c r="O3" s="49"/>
      <c r="P3" s="50"/>
      <c r="Q3" s="51">
        <v>4</v>
      </c>
      <c r="R3" s="51">
        <v>726</v>
      </c>
      <c r="S3" s="52">
        <v>181.5</v>
      </c>
      <c r="T3" s="39">
        <v>0</v>
      </c>
      <c r="U3" s="53">
        <v>8</v>
      </c>
      <c r="V3" s="54">
        <v>189.5</v>
      </c>
    </row>
    <row r="4" spans="1:24">
      <c r="A4" s="1" t="s">
        <v>11</v>
      </c>
      <c r="B4" s="2" t="s">
        <v>55</v>
      </c>
      <c r="C4" s="3">
        <v>45804</v>
      </c>
      <c r="D4" s="4" t="s">
        <v>49</v>
      </c>
      <c r="E4" s="5">
        <v>186</v>
      </c>
      <c r="F4" s="22">
        <v>0</v>
      </c>
      <c r="G4" s="23">
        <v>191</v>
      </c>
      <c r="H4" s="22">
        <v>1</v>
      </c>
      <c r="I4" s="5">
        <v>185</v>
      </c>
      <c r="J4" s="22">
        <v>0</v>
      </c>
      <c r="K4" s="5">
        <v>183</v>
      </c>
      <c r="L4" s="22">
        <v>2</v>
      </c>
      <c r="M4" s="5"/>
      <c r="N4" s="22"/>
      <c r="O4" s="5"/>
      <c r="P4" s="22"/>
      <c r="Q4" s="6">
        <v>4</v>
      </c>
      <c r="R4" s="6">
        <v>745</v>
      </c>
      <c r="S4" s="7">
        <v>186.25</v>
      </c>
      <c r="T4" s="39">
        <v>3</v>
      </c>
      <c r="U4" s="8">
        <v>4</v>
      </c>
      <c r="V4" s="9">
        <v>190.25</v>
      </c>
    </row>
    <row r="5" spans="1:24">
      <c r="A5" s="1" t="s">
        <v>11</v>
      </c>
      <c r="B5" s="2" t="s">
        <v>55</v>
      </c>
      <c r="C5" s="3">
        <v>45816</v>
      </c>
      <c r="D5" s="4" t="s">
        <v>49</v>
      </c>
      <c r="E5" s="5">
        <v>191</v>
      </c>
      <c r="F5" s="22">
        <v>2</v>
      </c>
      <c r="G5" s="37">
        <v>191.001</v>
      </c>
      <c r="H5" s="22">
        <v>3</v>
      </c>
      <c r="I5" s="5">
        <v>187</v>
      </c>
      <c r="J5" s="22">
        <v>0</v>
      </c>
      <c r="K5" s="5">
        <v>190</v>
      </c>
      <c r="L5" s="22">
        <v>1</v>
      </c>
      <c r="M5" s="5"/>
      <c r="N5" s="22"/>
      <c r="O5" s="5"/>
      <c r="P5" s="22"/>
      <c r="Q5" s="6">
        <v>4</v>
      </c>
      <c r="R5" s="6">
        <v>759.00099999999998</v>
      </c>
      <c r="S5" s="7">
        <v>189.75024999999999</v>
      </c>
      <c r="T5" s="39">
        <v>6</v>
      </c>
      <c r="U5" s="8">
        <v>8</v>
      </c>
      <c r="V5" s="9">
        <v>197.75024999999999</v>
      </c>
    </row>
    <row r="6" spans="1:24">
      <c r="A6" s="1" t="s">
        <v>11</v>
      </c>
      <c r="B6" s="2" t="s">
        <v>55</v>
      </c>
      <c r="C6" s="3">
        <v>45832</v>
      </c>
      <c r="D6" s="4" t="s">
        <v>49</v>
      </c>
      <c r="E6" s="5">
        <v>192.001</v>
      </c>
      <c r="F6" s="22">
        <v>2</v>
      </c>
      <c r="G6" s="23">
        <v>185</v>
      </c>
      <c r="H6" s="22">
        <v>2</v>
      </c>
      <c r="I6" s="5">
        <v>188</v>
      </c>
      <c r="J6" s="22">
        <v>1</v>
      </c>
      <c r="K6" s="5">
        <v>188</v>
      </c>
      <c r="L6" s="22">
        <v>1</v>
      </c>
      <c r="M6" s="5"/>
      <c r="N6" s="22"/>
      <c r="O6" s="5"/>
      <c r="P6" s="22"/>
      <c r="Q6" s="6">
        <v>4</v>
      </c>
      <c r="R6" s="6">
        <v>753.00099999999998</v>
      </c>
      <c r="S6" s="7">
        <v>188.25024999999999</v>
      </c>
      <c r="T6" s="39">
        <v>6</v>
      </c>
      <c r="U6" s="8">
        <v>8</v>
      </c>
      <c r="V6" s="9">
        <v>196.25024999999999</v>
      </c>
    </row>
    <row r="7" spans="1:24">
      <c r="A7" s="1" t="s">
        <v>11</v>
      </c>
      <c r="B7" s="2" t="s">
        <v>55</v>
      </c>
      <c r="C7" s="3">
        <v>45879</v>
      </c>
      <c r="D7" s="4" t="s">
        <v>49</v>
      </c>
      <c r="E7" s="5">
        <v>186</v>
      </c>
      <c r="F7" s="22">
        <v>2</v>
      </c>
      <c r="G7" s="37">
        <v>186</v>
      </c>
      <c r="H7" s="22">
        <v>1</v>
      </c>
      <c r="I7" s="5">
        <v>188.001</v>
      </c>
      <c r="J7" s="22">
        <v>5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750.00099999999998</v>
      </c>
      <c r="S7" s="7">
        <v>187.50024999999999</v>
      </c>
      <c r="T7" s="39">
        <v>8</v>
      </c>
      <c r="U7" s="8">
        <v>3</v>
      </c>
      <c r="V7" s="9">
        <v>190.50024999999999</v>
      </c>
    </row>
    <row r="8" spans="1:24">
      <c r="A8" s="1" t="s">
        <v>11</v>
      </c>
      <c r="B8" s="2" t="s">
        <v>55</v>
      </c>
      <c r="C8" s="3">
        <v>45914</v>
      </c>
      <c r="D8" s="4" t="s">
        <v>49</v>
      </c>
      <c r="E8" s="5">
        <v>189</v>
      </c>
      <c r="F8" s="22">
        <v>2</v>
      </c>
      <c r="G8" s="23">
        <v>184</v>
      </c>
      <c r="H8" s="22">
        <v>1</v>
      </c>
      <c r="I8" s="5">
        <v>185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748</v>
      </c>
      <c r="S8" s="7">
        <v>187</v>
      </c>
      <c r="T8" s="36">
        <v>5</v>
      </c>
      <c r="U8" s="8">
        <v>2</v>
      </c>
      <c r="V8" s="9">
        <v>189</v>
      </c>
    </row>
    <row r="9" spans="1:24">
      <c r="A9" s="1" t="s">
        <v>11</v>
      </c>
      <c r="B9" s="2" t="s">
        <v>55</v>
      </c>
      <c r="C9" s="3">
        <v>45930</v>
      </c>
      <c r="D9" s="4" t="s">
        <v>49</v>
      </c>
      <c r="E9" s="5">
        <v>193</v>
      </c>
      <c r="F9" s="22">
        <v>0</v>
      </c>
      <c r="G9" s="23">
        <v>194</v>
      </c>
      <c r="H9" s="22">
        <v>1</v>
      </c>
      <c r="I9" s="5">
        <v>193</v>
      </c>
      <c r="J9" s="22">
        <v>5</v>
      </c>
      <c r="K9" s="5">
        <v>186</v>
      </c>
      <c r="L9" s="22">
        <v>2</v>
      </c>
      <c r="M9" s="5"/>
      <c r="N9" s="22"/>
      <c r="O9" s="5"/>
      <c r="P9" s="22"/>
      <c r="Q9" s="6">
        <v>4</v>
      </c>
      <c r="R9" s="6">
        <v>766</v>
      </c>
      <c r="S9" s="7">
        <v>191.5</v>
      </c>
      <c r="T9" s="36">
        <v>8</v>
      </c>
      <c r="U9" s="8">
        <v>2</v>
      </c>
      <c r="V9" s="9">
        <v>193.5</v>
      </c>
    </row>
    <row r="10" spans="1:24">
      <c r="A10" s="74" t="s">
        <v>11</v>
      </c>
      <c r="B10" s="2" t="s">
        <v>55</v>
      </c>
      <c r="C10" s="3">
        <v>45942</v>
      </c>
      <c r="D10" s="75" t="s">
        <v>49</v>
      </c>
      <c r="E10" s="5">
        <v>185</v>
      </c>
      <c r="F10" s="22">
        <v>2</v>
      </c>
      <c r="G10" s="23">
        <v>186.001</v>
      </c>
      <c r="H10" s="22">
        <v>1</v>
      </c>
      <c r="I10" s="5">
        <v>184</v>
      </c>
      <c r="J10" s="22">
        <v>1</v>
      </c>
      <c r="K10" s="5">
        <v>180</v>
      </c>
      <c r="L10" s="22">
        <v>2</v>
      </c>
      <c r="M10" s="5"/>
      <c r="N10" s="22"/>
      <c r="O10" s="5"/>
      <c r="P10" s="22"/>
      <c r="Q10" s="8">
        <v>4</v>
      </c>
      <c r="R10" s="8">
        <v>735.00099999999998</v>
      </c>
      <c r="S10" s="7">
        <v>183.75024999999999</v>
      </c>
      <c r="T10" s="36">
        <v>6</v>
      </c>
      <c r="U10" s="8">
        <v>2</v>
      </c>
      <c r="V10" s="7">
        <v>185.75024999999999</v>
      </c>
    </row>
    <row r="11" spans="1:24">
      <c r="A11" s="1" t="s">
        <v>11</v>
      </c>
      <c r="B11" s="2" t="s">
        <v>55</v>
      </c>
      <c r="C11" s="3">
        <v>45958</v>
      </c>
      <c r="D11" s="4" t="s">
        <v>49</v>
      </c>
      <c r="E11" s="5">
        <v>183</v>
      </c>
      <c r="F11" s="22">
        <v>2</v>
      </c>
      <c r="G11" s="23">
        <v>170</v>
      </c>
      <c r="H11" s="22">
        <v>0</v>
      </c>
      <c r="I11" s="5">
        <v>184</v>
      </c>
      <c r="J11" s="22">
        <v>2</v>
      </c>
      <c r="K11" s="5">
        <v>178</v>
      </c>
      <c r="L11" s="22">
        <v>2</v>
      </c>
      <c r="M11" s="5"/>
      <c r="N11" s="22"/>
      <c r="O11" s="5"/>
      <c r="P11" s="22"/>
      <c r="Q11" s="6">
        <v>4</v>
      </c>
      <c r="R11" s="6">
        <v>715</v>
      </c>
      <c r="S11" s="7">
        <v>178.75</v>
      </c>
      <c r="T11" s="36">
        <v>6</v>
      </c>
      <c r="U11" s="8">
        <v>4</v>
      </c>
      <c r="V11" s="9">
        <v>182.75</v>
      </c>
    </row>
    <row r="12" spans="1:24">
      <c r="A12" s="74" t="s">
        <v>11</v>
      </c>
      <c r="B12" s="2" t="s">
        <v>55</v>
      </c>
      <c r="C12" s="3">
        <v>45970</v>
      </c>
      <c r="D12" s="75" t="s">
        <v>49</v>
      </c>
      <c r="E12" s="5">
        <v>180</v>
      </c>
      <c r="F12" s="22">
        <v>0</v>
      </c>
      <c r="G12" s="23">
        <v>184</v>
      </c>
      <c r="H12" s="22">
        <v>0</v>
      </c>
      <c r="I12" s="5">
        <v>184</v>
      </c>
      <c r="J12" s="22">
        <v>1</v>
      </c>
      <c r="K12" s="5">
        <v>187</v>
      </c>
      <c r="L12" s="22">
        <v>2</v>
      </c>
      <c r="M12" s="5"/>
      <c r="N12" s="22"/>
      <c r="O12" s="5"/>
      <c r="P12" s="22"/>
      <c r="Q12" s="8">
        <v>4</v>
      </c>
      <c r="R12" s="8">
        <v>735</v>
      </c>
      <c r="S12" s="7">
        <v>183.75</v>
      </c>
      <c r="T12" s="36">
        <v>3</v>
      </c>
      <c r="U12" s="8">
        <v>2</v>
      </c>
      <c r="V12" s="7">
        <v>185.75</v>
      </c>
    </row>
    <row r="14" spans="1:24">
      <c r="Q14" s="32">
        <f>SUM(Q2:Q13)</f>
        <v>44</v>
      </c>
      <c r="R14" s="32">
        <f>SUM(R2:R13)</f>
        <v>8186.0040000000008</v>
      </c>
      <c r="S14" s="33">
        <f>SUM(R14/Q14)</f>
        <v>186.04554545454548</v>
      </c>
      <c r="T14" s="32">
        <f>SUM(T2:T13)</f>
        <v>56</v>
      </c>
      <c r="U14" s="32">
        <f>SUM(U2:U13)</f>
        <v>47</v>
      </c>
      <c r="V14" s="34">
        <f>SUM(S14+U14)</f>
        <v>233.04554545454548</v>
      </c>
    </row>
  </sheetData>
  <protectedRanges>
    <protectedRange algorithmName="SHA-512" hashValue="ON39YdpmFHfN9f47KpiRvqrKx0V9+erV1CNkpWzYhW/Qyc6aT8rEyCrvauWSYGZK2ia3o7vd3akF07acHAFpOA==" saltValue="yVW9XmDwTqEnmpSGai0KYg==" spinCount="100000" sqref="B1 B2:C3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B5:C5" name="Range1_6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G5:O5" name="Range1_33_1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E8 H8:L8 N8 B8:C8" name="Range1_9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8"/>
    <protectedRange algorithmName="SHA-512" hashValue="ON39YdpmFHfN9f47KpiRvqrKx0V9+erV1CNkpWzYhW/Qyc6aT8rEyCrvauWSYGZK2ia3o7vd3akF07acHAFpOA==" saltValue="yVW9XmDwTqEnmpSGai0KYg==" spinCount="100000" sqref="E9 B9:C9 H9:L9 N9" name="Range1_12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G9 M9 O9" name="Range1_33_1_1_1"/>
    <protectedRange algorithmName="SHA-512" hashValue="ON39YdpmFHfN9f47KpiRvqrKx0V9+erV1CNkpWzYhW/Qyc6aT8rEyCrvauWSYGZK2ia3o7vd3akF07acHAFpOA==" saltValue="yVW9XmDwTqEnmpSGai0KYg==" spinCount="100000" sqref="T9" name="Range1_3_5_4"/>
    <protectedRange algorithmName="SHA-512" hashValue="ON39YdpmFHfN9f47KpiRvqrKx0V9+erV1CNkpWzYhW/Qyc6aT8rEyCrvauWSYGZK2ia3o7vd3akF07acHAFpOA==" saltValue="yVW9XmDwTqEnmpSGai0KYg==" spinCount="100000" sqref="E10 B10:C10 H10:L10 N10" name="Range1_13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T10" name="Range1_3_5_3"/>
    <protectedRange algorithmName="SHA-512" hashValue="ON39YdpmFHfN9f47KpiRvqrKx0V9+erV1CNkpWzYhW/Qyc6aT8rEyCrvauWSYGZK2ia3o7vd3akF07acHAFpOA==" saltValue="yVW9XmDwTqEnmpSGai0KYg==" spinCount="100000" sqref="B11:C11" name="Range1_13_1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E11 G11:O11" name="Range1_33_1_1_2"/>
    <protectedRange algorithmName="SHA-512" hashValue="ON39YdpmFHfN9f47KpiRvqrKx0V9+erV1CNkpWzYhW/Qyc6aT8rEyCrvauWSYGZK2ia3o7vd3akF07acHAFpOA==" saltValue="yVW9XmDwTqEnmpSGai0KYg==" spinCount="100000" sqref="T11" name="Range1_3_5_4_1"/>
    <protectedRange algorithmName="SHA-512" hashValue="ON39YdpmFHfN9f47KpiRvqrKx0V9+erV1CNkpWzYhW/Qyc6aT8rEyCrvauWSYGZK2ia3o7vd3akF07acHAFpOA==" saltValue="yVW9XmDwTqEnmpSGai0KYg==" spinCount="100000" sqref="E12 B12:C12 H12:L12 N12" name="Range1_13_2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G12 M12 O12" name="Range1_33_1"/>
    <protectedRange algorithmName="SHA-512" hashValue="ON39YdpmFHfN9f47KpiRvqrKx0V9+erV1CNkpWzYhW/Qyc6aT8rEyCrvauWSYGZK2ia3o7vd3akF07acHAFpOA==" saltValue="yVW9XmDwTqEnmpSGai0KYg==" spinCount="100000" sqref="T12" name="Range1_3_5_3_1"/>
  </protectedRanges>
  <conditionalFormatting sqref="E8">
    <cfRule type="top10" dxfId="1414" priority="35" rank="1"/>
  </conditionalFormatting>
  <conditionalFormatting sqref="G8">
    <cfRule type="top10" dxfId="1413" priority="34" rank="1"/>
  </conditionalFormatting>
  <conditionalFormatting sqref="I8">
    <cfRule type="top10" dxfId="1412" priority="33" rank="1"/>
  </conditionalFormatting>
  <conditionalFormatting sqref="K8">
    <cfRule type="top10" dxfId="1411" priority="32" rank="1"/>
  </conditionalFormatting>
  <conditionalFormatting sqref="M8">
    <cfRule type="top10" dxfId="1410" priority="31" rank="1"/>
  </conditionalFormatting>
  <conditionalFormatting sqref="O8">
    <cfRule type="top10" dxfId="1409" priority="30" rank="1"/>
  </conditionalFormatting>
  <conditionalFormatting sqref="E8:P8">
    <cfRule type="cellIs" dxfId="1408" priority="29" operator="greaterThanOrEqual">
      <formula>200</formula>
    </cfRule>
  </conditionalFormatting>
  <conditionalFormatting sqref="E9">
    <cfRule type="top10" dxfId="1407" priority="28" rank="1"/>
  </conditionalFormatting>
  <conditionalFormatting sqref="G9">
    <cfRule type="top10" dxfId="1406" priority="27" rank="1"/>
  </conditionalFormatting>
  <conditionalFormatting sqref="I9">
    <cfRule type="top10" dxfId="1405" priority="26" rank="1"/>
  </conditionalFormatting>
  <conditionalFormatting sqref="K9">
    <cfRule type="top10" dxfId="1404" priority="25" rank="1"/>
  </conditionalFormatting>
  <conditionalFormatting sqref="M9">
    <cfRule type="top10" dxfId="1403" priority="24" rank="1"/>
  </conditionalFormatting>
  <conditionalFormatting sqref="O9">
    <cfRule type="top10" dxfId="1402" priority="23" rank="1"/>
  </conditionalFormatting>
  <conditionalFormatting sqref="E9:P9">
    <cfRule type="cellIs" dxfId="1401" priority="22" operator="greaterThanOrEqual">
      <formula>200</formula>
    </cfRule>
  </conditionalFormatting>
  <conditionalFormatting sqref="E10">
    <cfRule type="top10" dxfId="1400" priority="21" rank="1"/>
  </conditionalFormatting>
  <conditionalFormatting sqref="G10">
    <cfRule type="top10" dxfId="1399" priority="20" rank="1"/>
  </conditionalFormatting>
  <conditionalFormatting sqref="I10">
    <cfRule type="top10" dxfId="1398" priority="19" rank="1"/>
  </conditionalFormatting>
  <conditionalFormatting sqref="K10">
    <cfRule type="top10" dxfId="1397" priority="18" rank="1"/>
  </conditionalFormatting>
  <conditionalFormatting sqref="M10">
    <cfRule type="top10" dxfId="1396" priority="17" rank="1"/>
  </conditionalFormatting>
  <conditionalFormatting sqref="O10">
    <cfRule type="top10" dxfId="1395" priority="16" rank="1"/>
  </conditionalFormatting>
  <conditionalFormatting sqref="E10:P10">
    <cfRule type="cellIs" dxfId="1394" priority="15" operator="greaterThanOrEqual">
      <formula>200</formula>
    </cfRule>
  </conditionalFormatting>
  <conditionalFormatting sqref="E11">
    <cfRule type="top10" dxfId="1393" priority="14" rank="1"/>
  </conditionalFormatting>
  <conditionalFormatting sqref="G11">
    <cfRule type="top10" dxfId="1392" priority="13" rank="1"/>
  </conditionalFormatting>
  <conditionalFormatting sqref="I11">
    <cfRule type="top10" dxfId="1391" priority="12" rank="1"/>
  </conditionalFormatting>
  <conditionalFormatting sqref="K11">
    <cfRule type="top10" dxfId="1390" priority="11" rank="1"/>
  </conditionalFormatting>
  <conditionalFormatting sqref="M11">
    <cfRule type="top10" dxfId="1389" priority="10" rank="1"/>
  </conditionalFormatting>
  <conditionalFormatting sqref="O11">
    <cfRule type="top10" dxfId="1388" priority="9" rank="1"/>
  </conditionalFormatting>
  <conditionalFormatting sqref="E11:P11">
    <cfRule type="cellIs" dxfId="1387" priority="8" operator="greaterThanOrEqual">
      <formula>200</formula>
    </cfRule>
  </conditionalFormatting>
  <conditionalFormatting sqref="E12">
    <cfRule type="top10" dxfId="1386" priority="7" rank="1"/>
  </conditionalFormatting>
  <conditionalFormatting sqref="G12">
    <cfRule type="top10" dxfId="1385" priority="6" rank="1"/>
  </conditionalFormatting>
  <conditionalFormatting sqref="I12">
    <cfRule type="top10" dxfId="1384" priority="5" rank="1"/>
  </conditionalFormatting>
  <conditionalFormatting sqref="K12">
    <cfRule type="top10" dxfId="1383" priority="4" rank="1"/>
  </conditionalFormatting>
  <conditionalFormatting sqref="M12">
    <cfRule type="top10" dxfId="1382" priority="3" rank="1"/>
  </conditionalFormatting>
  <conditionalFormatting sqref="O12">
    <cfRule type="top10" dxfId="1381" priority="2" rank="1"/>
  </conditionalFormatting>
  <conditionalFormatting sqref="E12:P12">
    <cfRule type="cellIs" dxfId="1380" priority="1" operator="greaterThanOrEqual">
      <formula>200</formula>
    </cfRule>
  </conditionalFormatting>
  <hyperlinks>
    <hyperlink ref="X1" location="'Texas 2025'!A1" display="Return to Rankings" xr:uid="{56BE5456-D619-47DC-B626-1C87826ED14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E572AD-55AC-45F9-8D01-7D2159C9640D}">
          <x14:formula1>
            <xm:f>'C:\Users\jmfg1\Downloads\[BSC_10-28-25-ABRA 2025 (Boerne, TX) Scoring.xlsm]DATA'!#REF!</xm:f>
          </x14:formula1>
          <xm:sqref>B11</xm:sqref>
        </x14:dataValidation>
        <x14:dataValidation type="list" allowBlank="1" showInputMessage="1" showErrorMessage="1" xr:uid="{9CCF066C-5111-4D56-B637-DE4264003DE1}">
          <x14:formula1>
            <xm:f>'C:\Users\jmfg1\Downloads\[BSC_10-28-25-ABRA 2025 (Boerne, TX) Scoring.xlsm]DATA'!#REF!</xm:f>
          </x14:formula1>
          <xm:sqref>D11</xm:sqref>
        </x14:dataValidation>
        <x14:dataValidation type="list" allowBlank="1" showInputMessage="1" showErrorMessage="1" xr:uid="{212ACAE4-A417-4620-A76A-D7D7C54DFA88}">
          <x14:formula1>
            <xm:f>'[BSC-11-09-2025-ABRA 2025 (Boerne TX) Scoring.xlsm]DATA'!#REF!</xm:f>
          </x14:formula1>
          <xm:sqref>D12 B12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FCF5-BB2D-4A5B-8642-6C350BD9A686}">
  <dimension ref="A1:X27"/>
  <sheetViews>
    <sheetView topLeftCell="A10" workbookViewId="0">
      <selection activeCell="A25" sqref="A25:V25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9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43</v>
      </c>
      <c r="C2" s="3">
        <v>45696</v>
      </c>
      <c r="D2" s="4" t="s">
        <v>42</v>
      </c>
      <c r="E2" s="5">
        <v>187.001</v>
      </c>
      <c r="F2" s="22">
        <v>4</v>
      </c>
      <c r="G2" s="5">
        <v>193</v>
      </c>
      <c r="H2" s="22">
        <v>3</v>
      </c>
      <c r="I2" s="5">
        <v>191</v>
      </c>
      <c r="J2" s="22">
        <v>2</v>
      </c>
      <c r="K2" s="5">
        <v>192</v>
      </c>
      <c r="L2" s="22">
        <v>0</v>
      </c>
      <c r="M2" s="5"/>
      <c r="N2" s="22"/>
      <c r="O2" s="5"/>
      <c r="P2" s="22"/>
      <c r="Q2" s="6">
        <v>4</v>
      </c>
      <c r="R2" s="6">
        <v>763.00099999999998</v>
      </c>
      <c r="S2" s="7">
        <v>190.75024999999999</v>
      </c>
      <c r="T2" s="39">
        <v>9</v>
      </c>
      <c r="U2" s="8">
        <v>6</v>
      </c>
      <c r="V2" s="9">
        <v>196.75024999999999</v>
      </c>
    </row>
    <row r="3" spans="1:24" ht="15" customHeight="1">
      <c r="A3" s="1" t="s">
        <v>41</v>
      </c>
      <c r="B3" s="2" t="s">
        <v>43</v>
      </c>
      <c r="C3" s="3">
        <v>45724</v>
      </c>
      <c r="D3" s="4" t="s">
        <v>42</v>
      </c>
      <c r="E3" s="5">
        <v>195</v>
      </c>
      <c r="F3" s="22">
        <v>0</v>
      </c>
      <c r="G3" s="5">
        <v>189</v>
      </c>
      <c r="H3" s="22">
        <v>1</v>
      </c>
      <c r="I3" s="5">
        <v>194</v>
      </c>
      <c r="J3" s="22">
        <v>5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36">
        <v>7</v>
      </c>
      <c r="U3" s="8">
        <v>11</v>
      </c>
      <c r="V3" s="9">
        <v>203.25</v>
      </c>
    </row>
    <row r="4" spans="1:24">
      <c r="A4" s="74" t="s">
        <v>41</v>
      </c>
      <c r="B4" s="2" t="s">
        <v>43</v>
      </c>
      <c r="C4" s="3">
        <v>45913</v>
      </c>
      <c r="D4" s="75" t="s">
        <v>42</v>
      </c>
      <c r="E4" s="5">
        <v>189</v>
      </c>
      <c r="F4" s="22">
        <v>2</v>
      </c>
      <c r="G4" s="5">
        <v>182</v>
      </c>
      <c r="H4" s="22">
        <v>2</v>
      </c>
      <c r="I4" s="5">
        <v>190</v>
      </c>
      <c r="J4" s="22">
        <v>1</v>
      </c>
      <c r="K4" s="5">
        <v>188</v>
      </c>
      <c r="L4" s="22">
        <v>0</v>
      </c>
      <c r="M4" s="5"/>
      <c r="N4" s="22"/>
      <c r="O4" s="5"/>
      <c r="P4" s="22"/>
      <c r="Q4" s="8">
        <v>4</v>
      </c>
      <c r="R4" s="8">
        <v>749</v>
      </c>
      <c r="S4" s="7">
        <v>187.25</v>
      </c>
      <c r="T4" s="36">
        <v>5</v>
      </c>
      <c r="U4" s="8">
        <v>5</v>
      </c>
      <c r="V4" s="7">
        <v>192.25</v>
      </c>
    </row>
    <row r="5" spans="1:24">
      <c r="A5" s="74" t="s">
        <v>41</v>
      </c>
      <c r="B5" s="2" t="s">
        <v>43</v>
      </c>
      <c r="C5" s="3">
        <v>45928</v>
      </c>
      <c r="D5" s="75" t="s">
        <v>42</v>
      </c>
      <c r="E5" s="5">
        <v>193</v>
      </c>
      <c r="F5" s="22">
        <v>2</v>
      </c>
      <c r="G5" s="5">
        <v>195</v>
      </c>
      <c r="H5" s="22">
        <v>1</v>
      </c>
      <c r="I5" s="5">
        <v>193</v>
      </c>
      <c r="J5" s="22">
        <v>1</v>
      </c>
      <c r="K5" s="5">
        <v>189</v>
      </c>
      <c r="L5" s="22">
        <v>1</v>
      </c>
      <c r="M5" s="5"/>
      <c r="N5" s="22"/>
      <c r="O5" s="5"/>
      <c r="P5" s="22"/>
      <c r="Q5" s="8">
        <v>4</v>
      </c>
      <c r="R5" s="8">
        <v>770</v>
      </c>
      <c r="S5" s="7">
        <v>192.5</v>
      </c>
      <c r="T5" s="36">
        <v>5</v>
      </c>
      <c r="U5" s="8">
        <v>9</v>
      </c>
      <c r="V5" s="7">
        <v>201.5</v>
      </c>
    </row>
    <row r="7" spans="1:24">
      <c r="Q7" s="32">
        <f>SUM(Q2:Q6)</f>
        <v>16</v>
      </c>
      <c r="R7" s="32">
        <f>SUM(R2:R6)</f>
        <v>3051.0010000000002</v>
      </c>
      <c r="S7" s="33">
        <f>SUM(R7/Q7)</f>
        <v>190.68756250000001</v>
      </c>
      <c r="T7" s="32">
        <f>SUM(T2:T6)</f>
        <v>26</v>
      </c>
      <c r="U7" s="32">
        <f>SUM(U2:U6)</f>
        <v>31</v>
      </c>
      <c r="V7" s="34">
        <f>SUM(S7+U7)</f>
        <v>221.68756250000001</v>
      </c>
    </row>
    <row r="8" spans="1:24" ht="15" customHeight="1"/>
    <row r="9" spans="1:24" ht="15" customHeight="1"/>
    <row r="10" spans="1:24" ht="15" customHeight="1">
      <c r="A10" s="24" t="s">
        <v>1</v>
      </c>
      <c r="B10" s="25" t="s">
        <v>2</v>
      </c>
      <c r="C10" s="26" t="s">
        <v>3</v>
      </c>
      <c r="D10" s="27" t="s">
        <v>4</v>
      </c>
      <c r="E10" s="28" t="s">
        <v>19</v>
      </c>
      <c r="F10" s="28" t="s">
        <v>20</v>
      </c>
      <c r="G10" s="28" t="s">
        <v>21</v>
      </c>
      <c r="H10" s="28" t="s">
        <v>20</v>
      </c>
      <c r="I10" s="28" t="s">
        <v>22</v>
      </c>
      <c r="J10" s="28" t="s">
        <v>20</v>
      </c>
      <c r="K10" s="28" t="s">
        <v>23</v>
      </c>
      <c r="L10" s="28" t="s">
        <v>20</v>
      </c>
      <c r="M10" s="28" t="s">
        <v>24</v>
      </c>
      <c r="N10" s="28" t="s">
        <v>20</v>
      </c>
      <c r="O10" s="28" t="s">
        <v>25</v>
      </c>
      <c r="P10" s="28" t="s">
        <v>20</v>
      </c>
      <c r="Q10" s="29" t="s">
        <v>26</v>
      </c>
      <c r="R10" s="30" t="s">
        <v>27</v>
      </c>
      <c r="S10" s="31" t="s">
        <v>5</v>
      </c>
      <c r="T10" s="31" t="s">
        <v>28</v>
      </c>
      <c r="U10" s="30" t="s">
        <v>6</v>
      </c>
      <c r="V10" s="31" t="s">
        <v>29</v>
      </c>
    </row>
    <row r="11" spans="1:24" ht="15" customHeight="1">
      <c r="A11" s="1" t="s">
        <v>11</v>
      </c>
      <c r="B11" s="2" t="s">
        <v>43</v>
      </c>
      <c r="C11" s="3">
        <v>45710</v>
      </c>
      <c r="D11" s="4" t="s">
        <v>42</v>
      </c>
      <c r="E11" s="5">
        <v>193</v>
      </c>
      <c r="F11" s="22">
        <v>2</v>
      </c>
      <c r="G11" s="23">
        <v>193</v>
      </c>
      <c r="H11" s="22">
        <v>2</v>
      </c>
      <c r="I11" s="5">
        <v>188</v>
      </c>
      <c r="J11" s="22">
        <v>2</v>
      </c>
      <c r="K11" s="5">
        <v>193</v>
      </c>
      <c r="L11" s="22">
        <v>2</v>
      </c>
      <c r="M11" s="5"/>
      <c r="N11" s="22"/>
      <c r="O11" s="5"/>
      <c r="P11" s="22"/>
      <c r="Q11" s="6">
        <v>4</v>
      </c>
      <c r="R11" s="6">
        <v>767</v>
      </c>
      <c r="S11" s="7">
        <v>191.75</v>
      </c>
      <c r="T11" s="36">
        <v>8</v>
      </c>
      <c r="U11" s="8">
        <v>4</v>
      </c>
      <c r="V11" s="9">
        <v>195.75</v>
      </c>
    </row>
    <row r="12" spans="1:24" ht="15" customHeight="1">
      <c r="A12" s="1" t="s">
        <v>11</v>
      </c>
      <c r="B12" s="2" t="s">
        <v>43</v>
      </c>
      <c r="C12" s="3">
        <v>45745</v>
      </c>
      <c r="D12" s="4" t="s">
        <v>42</v>
      </c>
      <c r="E12" s="5">
        <v>182</v>
      </c>
      <c r="F12" s="22">
        <v>0</v>
      </c>
      <c r="G12" s="23">
        <v>189</v>
      </c>
      <c r="H12" s="22">
        <v>2</v>
      </c>
      <c r="I12" s="5">
        <v>190</v>
      </c>
      <c r="J12" s="22">
        <v>1</v>
      </c>
      <c r="K12" s="5">
        <v>185</v>
      </c>
      <c r="L12" s="22">
        <v>1</v>
      </c>
      <c r="M12" s="5">
        <v>189</v>
      </c>
      <c r="N12" s="22">
        <v>1</v>
      </c>
      <c r="O12" s="5">
        <v>191</v>
      </c>
      <c r="P12" s="22">
        <v>3</v>
      </c>
      <c r="Q12" s="6">
        <v>6</v>
      </c>
      <c r="R12" s="6">
        <v>1126</v>
      </c>
      <c r="S12" s="7">
        <v>187.66666666666666</v>
      </c>
      <c r="T12" s="36">
        <v>8</v>
      </c>
      <c r="U12" s="8">
        <v>12</v>
      </c>
      <c r="V12" s="9">
        <v>199.66666666666666</v>
      </c>
    </row>
    <row r="13" spans="1:24" ht="15" customHeight="1">
      <c r="A13" s="1" t="s">
        <v>11</v>
      </c>
      <c r="B13" s="2" t="s">
        <v>43</v>
      </c>
      <c r="C13" s="3">
        <v>45759</v>
      </c>
      <c r="D13" s="4" t="s">
        <v>42</v>
      </c>
      <c r="E13" s="23">
        <v>186</v>
      </c>
      <c r="F13" s="22">
        <v>0</v>
      </c>
      <c r="G13" s="23">
        <v>179</v>
      </c>
      <c r="H13" s="22">
        <v>0</v>
      </c>
      <c r="I13" s="5">
        <v>187</v>
      </c>
      <c r="J13" s="22">
        <v>0</v>
      </c>
      <c r="K13" s="37">
        <v>189</v>
      </c>
      <c r="L13" s="22">
        <v>3</v>
      </c>
      <c r="M13" s="37"/>
      <c r="N13" s="22"/>
      <c r="O13" s="5"/>
      <c r="P13" s="22"/>
      <c r="Q13" s="6">
        <v>4</v>
      </c>
      <c r="R13" s="6">
        <v>741</v>
      </c>
      <c r="S13" s="7">
        <v>185.25</v>
      </c>
      <c r="T13" s="36">
        <v>3</v>
      </c>
      <c r="U13" s="8">
        <v>6</v>
      </c>
      <c r="V13" s="9">
        <v>191.25</v>
      </c>
    </row>
    <row r="14" spans="1:24" ht="15" customHeight="1">
      <c r="A14" s="1" t="s">
        <v>11</v>
      </c>
      <c r="B14" s="2" t="s">
        <v>43</v>
      </c>
      <c r="C14" s="3">
        <v>45787</v>
      </c>
      <c r="D14" s="4" t="s">
        <v>42</v>
      </c>
      <c r="E14" s="5">
        <v>195</v>
      </c>
      <c r="F14" s="22">
        <v>4</v>
      </c>
      <c r="G14" s="23">
        <v>192</v>
      </c>
      <c r="H14" s="22">
        <v>5</v>
      </c>
      <c r="I14" s="5">
        <v>194</v>
      </c>
      <c r="J14" s="22">
        <v>3</v>
      </c>
      <c r="K14" s="5">
        <v>193</v>
      </c>
      <c r="L14" s="22">
        <v>3</v>
      </c>
      <c r="M14" s="5"/>
      <c r="N14" s="22"/>
      <c r="O14" s="5"/>
      <c r="P14" s="22"/>
      <c r="Q14" s="6">
        <v>4</v>
      </c>
      <c r="R14" s="6">
        <v>774</v>
      </c>
      <c r="S14" s="7">
        <v>193.5</v>
      </c>
      <c r="T14" s="36">
        <v>15</v>
      </c>
      <c r="U14" s="8">
        <v>13</v>
      </c>
      <c r="V14" s="9">
        <v>206.5</v>
      </c>
    </row>
    <row r="15" spans="1:24" ht="15" customHeight="1">
      <c r="A15" s="1" t="s">
        <v>11</v>
      </c>
      <c r="B15" s="2" t="s">
        <v>43</v>
      </c>
      <c r="C15" s="3">
        <v>45822</v>
      </c>
      <c r="D15" s="4" t="s">
        <v>42</v>
      </c>
      <c r="E15" s="23">
        <v>187</v>
      </c>
      <c r="F15" s="22">
        <v>1</v>
      </c>
      <c r="G15" s="23">
        <v>188</v>
      </c>
      <c r="H15" s="22">
        <v>2</v>
      </c>
      <c r="I15" s="5">
        <v>184</v>
      </c>
      <c r="J15" s="22">
        <v>1</v>
      </c>
      <c r="K15" s="37">
        <v>186</v>
      </c>
      <c r="L15" s="22">
        <v>2</v>
      </c>
      <c r="M15" s="37"/>
      <c r="N15" s="22"/>
      <c r="O15" s="5"/>
      <c r="P15" s="22"/>
      <c r="Q15" s="6">
        <v>4</v>
      </c>
      <c r="R15" s="6">
        <v>745</v>
      </c>
      <c r="S15" s="7">
        <v>186.25</v>
      </c>
      <c r="T15" s="36">
        <v>6</v>
      </c>
      <c r="U15" s="8">
        <v>3</v>
      </c>
      <c r="V15" s="9">
        <v>189.25</v>
      </c>
    </row>
    <row r="16" spans="1:24">
      <c r="A16" s="1" t="s">
        <v>11</v>
      </c>
      <c r="B16" s="2" t="s">
        <v>43</v>
      </c>
      <c r="C16" s="3">
        <v>45850</v>
      </c>
      <c r="D16" s="4" t="s">
        <v>42</v>
      </c>
      <c r="E16" s="23">
        <v>194</v>
      </c>
      <c r="F16" s="22">
        <v>1</v>
      </c>
      <c r="G16" s="23">
        <v>193</v>
      </c>
      <c r="H16" s="22">
        <v>2</v>
      </c>
      <c r="I16" s="5">
        <v>194</v>
      </c>
      <c r="J16" s="22">
        <v>2</v>
      </c>
      <c r="K16" s="37">
        <v>185</v>
      </c>
      <c r="L16" s="22">
        <v>2</v>
      </c>
      <c r="M16" s="37"/>
      <c r="N16" s="22"/>
      <c r="O16" s="5"/>
      <c r="P16" s="22"/>
      <c r="Q16" s="6">
        <v>4</v>
      </c>
      <c r="R16" s="6">
        <v>766</v>
      </c>
      <c r="S16" s="7">
        <v>191.5</v>
      </c>
      <c r="T16" s="36">
        <v>7</v>
      </c>
      <c r="U16" s="8">
        <v>5</v>
      </c>
      <c r="V16" s="9">
        <v>196.5</v>
      </c>
    </row>
    <row r="17" spans="1:22">
      <c r="A17" s="1" t="s">
        <v>11</v>
      </c>
      <c r="B17" s="2" t="s">
        <v>43</v>
      </c>
      <c r="C17" s="3">
        <v>45864</v>
      </c>
      <c r="D17" s="4" t="s">
        <v>42</v>
      </c>
      <c r="E17" s="23">
        <v>191</v>
      </c>
      <c r="F17" s="22">
        <v>3</v>
      </c>
      <c r="G17" s="23">
        <v>188</v>
      </c>
      <c r="H17" s="22">
        <v>1</v>
      </c>
      <c r="I17" s="5">
        <v>185</v>
      </c>
      <c r="J17" s="22">
        <v>2</v>
      </c>
      <c r="K17" s="37">
        <v>188.001</v>
      </c>
      <c r="L17" s="22">
        <v>1</v>
      </c>
      <c r="M17" s="37"/>
      <c r="N17" s="22"/>
      <c r="O17" s="5"/>
      <c r="P17" s="22"/>
      <c r="Q17" s="6">
        <v>4</v>
      </c>
      <c r="R17" s="6">
        <v>752.00099999999998</v>
      </c>
      <c r="S17" s="7">
        <v>188.00024999999999</v>
      </c>
      <c r="T17" s="36">
        <v>7</v>
      </c>
      <c r="U17" s="8">
        <v>6</v>
      </c>
      <c r="V17" s="9">
        <v>194.00024999999999</v>
      </c>
    </row>
    <row r="18" spans="1:22">
      <c r="A18" s="1" t="s">
        <v>11</v>
      </c>
      <c r="B18" s="2" t="s">
        <v>43</v>
      </c>
      <c r="C18" s="3">
        <v>45878</v>
      </c>
      <c r="D18" s="4" t="s">
        <v>42</v>
      </c>
      <c r="E18" s="23">
        <v>184</v>
      </c>
      <c r="F18" s="22">
        <v>0</v>
      </c>
      <c r="G18" s="23">
        <v>185</v>
      </c>
      <c r="H18" s="22">
        <v>2</v>
      </c>
      <c r="I18" s="5">
        <v>185</v>
      </c>
      <c r="J18" s="22">
        <v>2</v>
      </c>
      <c r="K18" s="37">
        <v>184</v>
      </c>
      <c r="L18" s="22">
        <v>1</v>
      </c>
      <c r="M18" s="37"/>
      <c r="N18" s="22"/>
      <c r="O18" s="5"/>
      <c r="P18" s="22"/>
      <c r="Q18" s="6">
        <v>4</v>
      </c>
      <c r="R18" s="6">
        <v>738</v>
      </c>
      <c r="S18" s="7">
        <v>184.5</v>
      </c>
      <c r="T18" s="36">
        <v>5</v>
      </c>
      <c r="U18" s="8">
        <v>5</v>
      </c>
      <c r="V18" s="9">
        <v>189.5</v>
      </c>
    </row>
    <row r="19" spans="1:22">
      <c r="A19" s="1" t="s">
        <v>11</v>
      </c>
      <c r="B19" s="2" t="s">
        <v>43</v>
      </c>
      <c r="C19" s="3">
        <v>45892</v>
      </c>
      <c r="D19" s="4" t="s">
        <v>42</v>
      </c>
      <c r="E19" s="23">
        <v>193</v>
      </c>
      <c r="F19" s="22">
        <v>1</v>
      </c>
      <c r="G19" s="23">
        <v>193</v>
      </c>
      <c r="H19" s="22">
        <v>1</v>
      </c>
      <c r="I19" s="5">
        <v>189</v>
      </c>
      <c r="J19" s="22">
        <v>1</v>
      </c>
      <c r="K19" s="37">
        <v>187</v>
      </c>
      <c r="L19" s="22">
        <v>3</v>
      </c>
      <c r="M19" s="37"/>
      <c r="N19" s="22"/>
      <c r="O19" s="5"/>
      <c r="P19" s="22"/>
      <c r="Q19" s="6">
        <v>4</v>
      </c>
      <c r="R19" s="6">
        <v>762</v>
      </c>
      <c r="S19" s="7">
        <v>190.5</v>
      </c>
      <c r="T19" s="36">
        <v>6</v>
      </c>
      <c r="U19" s="8">
        <v>4</v>
      </c>
      <c r="V19" s="9">
        <v>194.5</v>
      </c>
    </row>
    <row r="20" spans="1:22">
      <c r="A20" s="74" t="s">
        <v>11</v>
      </c>
      <c r="B20" s="2" t="s">
        <v>43</v>
      </c>
      <c r="C20" s="3">
        <v>45949</v>
      </c>
      <c r="D20" s="75" t="s">
        <v>42</v>
      </c>
      <c r="E20" s="23">
        <v>191</v>
      </c>
      <c r="F20" s="22">
        <v>3</v>
      </c>
      <c r="G20" s="23">
        <v>192</v>
      </c>
      <c r="H20" s="22">
        <v>1</v>
      </c>
      <c r="I20" s="5">
        <v>189.001</v>
      </c>
      <c r="J20" s="22">
        <v>4</v>
      </c>
      <c r="K20" s="23">
        <v>190</v>
      </c>
      <c r="L20" s="22">
        <v>2</v>
      </c>
      <c r="M20" s="37">
        <v>195</v>
      </c>
      <c r="N20" s="22">
        <v>1</v>
      </c>
      <c r="O20" s="5">
        <v>191</v>
      </c>
      <c r="P20" s="22">
        <v>3</v>
      </c>
      <c r="Q20" s="8">
        <v>6</v>
      </c>
      <c r="R20" s="8">
        <v>1148.001</v>
      </c>
      <c r="S20" s="7">
        <v>191.33349999999999</v>
      </c>
      <c r="T20" s="36">
        <v>14</v>
      </c>
      <c r="U20" s="8">
        <v>10</v>
      </c>
      <c r="V20" s="7">
        <v>201.33349999999999</v>
      </c>
    </row>
    <row r="22" spans="1:22">
      <c r="Q22" s="32">
        <f>SUM(Q11:Q21)</f>
        <v>44</v>
      </c>
      <c r="R22" s="32">
        <f>SUM(R11:R21)</f>
        <v>8319.0020000000004</v>
      </c>
      <c r="S22" s="33">
        <f>SUM(R22/Q22)</f>
        <v>189.06822727272728</v>
      </c>
      <c r="T22" s="32">
        <f>SUM(T11:T21)</f>
        <v>79</v>
      </c>
      <c r="U22" s="32">
        <f>SUM(U11:U21)</f>
        <v>68</v>
      </c>
      <c r="V22" s="34">
        <f>SUM(S22+U22)</f>
        <v>257.06822727272731</v>
      </c>
    </row>
    <row r="24" spans="1:22">
      <c r="A24" s="24" t="s">
        <v>1</v>
      </c>
      <c r="B24" s="25" t="s">
        <v>2</v>
      </c>
      <c r="C24" s="26" t="s">
        <v>3</v>
      </c>
      <c r="D24" s="27" t="s">
        <v>4</v>
      </c>
      <c r="E24" s="28" t="s">
        <v>19</v>
      </c>
      <c r="F24" s="28" t="s">
        <v>20</v>
      </c>
      <c r="G24" s="28" t="s">
        <v>21</v>
      </c>
      <c r="H24" s="28" t="s">
        <v>20</v>
      </c>
      <c r="I24" s="28" t="s">
        <v>22</v>
      </c>
      <c r="J24" s="28" t="s">
        <v>20</v>
      </c>
      <c r="K24" s="28" t="s">
        <v>23</v>
      </c>
      <c r="L24" s="28" t="s">
        <v>20</v>
      </c>
      <c r="M24" s="28" t="s">
        <v>24</v>
      </c>
      <c r="N24" s="28" t="s">
        <v>20</v>
      </c>
      <c r="O24" s="28" t="s">
        <v>25</v>
      </c>
      <c r="P24" s="28" t="s">
        <v>20</v>
      </c>
      <c r="Q24" s="29" t="s">
        <v>26</v>
      </c>
      <c r="R24" s="30" t="s">
        <v>27</v>
      </c>
      <c r="S24" s="31" t="s">
        <v>5</v>
      </c>
      <c r="T24" s="31" t="s">
        <v>28</v>
      </c>
      <c r="U24" s="30" t="s">
        <v>6</v>
      </c>
      <c r="V24" s="31" t="s">
        <v>29</v>
      </c>
    </row>
    <row r="25" spans="1:22">
      <c r="A25" s="74" t="s">
        <v>65</v>
      </c>
      <c r="B25" s="2" t="s">
        <v>43</v>
      </c>
      <c r="C25" s="3">
        <v>45969</v>
      </c>
      <c r="D25" s="75" t="s">
        <v>42</v>
      </c>
      <c r="E25" s="5">
        <v>189</v>
      </c>
      <c r="F25" s="22">
        <v>1</v>
      </c>
      <c r="G25" s="5">
        <v>185</v>
      </c>
      <c r="H25" s="22">
        <v>1</v>
      </c>
      <c r="I25" s="5">
        <v>193</v>
      </c>
      <c r="J25" s="22">
        <v>3</v>
      </c>
      <c r="K25" s="5">
        <v>189</v>
      </c>
      <c r="L25" s="22">
        <v>1</v>
      </c>
      <c r="M25" s="5"/>
      <c r="N25" s="22"/>
      <c r="O25" s="5"/>
      <c r="P25" s="22"/>
      <c r="Q25" s="8">
        <v>4</v>
      </c>
      <c r="R25" s="8">
        <v>756</v>
      </c>
      <c r="S25" s="7">
        <v>189</v>
      </c>
      <c r="T25" s="36">
        <v>6</v>
      </c>
      <c r="U25" s="8">
        <v>11</v>
      </c>
      <c r="V25" s="7">
        <v>200</v>
      </c>
    </row>
    <row r="27" spans="1:22">
      <c r="Q27" s="32">
        <f>SUM(Q25:Q26)</f>
        <v>4</v>
      </c>
      <c r="R27" s="32">
        <f>SUM(R25:R26)</f>
        <v>756</v>
      </c>
      <c r="S27" s="33">
        <f>SUM(R27/Q27)</f>
        <v>189</v>
      </c>
      <c r="T27" s="32">
        <f>SUM(T25:T26)</f>
        <v>6</v>
      </c>
      <c r="U27" s="32">
        <f>SUM(U25:U26)</f>
        <v>11</v>
      </c>
      <c r="V27" s="34">
        <f>SUM(S27+U27)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 B10 B24" name="Range1_2_1_1"/>
    <protectedRange algorithmName="SHA-512" hashValue="ON39YdpmFHfN9f47KpiRvqrKx0V9+erV1CNkpWzYhW/Qyc6aT8rEyCrvauWSYGZK2ia3o7vd3akF07acHAFpOA==" saltValue="yVW9XmDwTqEnmpSGai0KYg==" spinCount="100000" sqref="B2:C3 B11:C12" name="Range1_5_1"/>
    <protectedRange algorithmName="SHA-512" hashValue="ON39YdpmFHfN9f47KpiRvqrKx0V9+erV1CNkpWzYhW/Qyc6aT8rEyCrvauWSYGZK2ia3o7vd3akF07acHAFpOA==" saltValue="yVW9XmDwTqEnmpSGai0KYg==" spinCount="100000" sqref="D2:D3 D11:D12" name="Range1_1_9_1"/>
    <protectedRange algorithmName="SHA-512" hashValue="ON39YdpmFHfN9f47KpiRvqrKx0V9+erV1CNkpWzYhW/Qyc6aT8rEyCrvauWSYGZK2ia3o7vd3akF07acHAFpOA==" saltValue="yVW9XmDwTqEnmpSGai0KYg==" spinCount="100000" sqref="T2:T3 T11:T12" name="Range1_3_5_13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E13 G13:O13" name="Range1_33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6_1"/>
    <protectedRange algorithmName="SHA-512" hashValue="ON39YdpmFHfN9f47KpiRvqrKx0V9+erV1CNkpWzYhW/Qyc6aT8rEyCrvauWSYGZK2ia3o7vd3akF07acHAFpOA==" saltValue="yVW9XmDwTqEnmpSGai0KYg==" spinCount="100000" sqref="E4:P4 T4" name="Range1_3_5_5_1"/>
    <protectedRange algorithmName="SHA-512" hashValue="ON39YdpmFHfN9f47KpiRvqrKx0V9+erV1CNkpWzYhW/Qyc6aT8rEyCrvauWSYGZK2ia3o7vd3akF07acHAFpOA==" saltValue="yVW9XmDwTqEnmpSGai0KYg==" spinCount="100000" sqref="B5:C5" name="Range1_3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:P5 T5" name="Range1_3_5_5"/>
    <protectedRange algorithmName="SHA-512" hashValue="ON39YdpmFHfN9f47KpiRvqrKx0V9+erV1CNkpWzYhW/Qyc6aT8rEyCrvauWSYGZK2ia3o7vd3akF07acHAFpOA==" saltValue="yVW9XmDwTqEnmpSGai0KYg==" spinCount="100000" sqref="B20:C20" name="Range1_9_11"/>
    <protectedRange algorithmName="SHA-512" hashValue="ON39YdpmFHfN9f47KpiRvqrKx0V9+erV1CNkpWzYhW/Qyc6aT8rEyCrvauWSYGZK2ia3o7vd3akF07acHAFpOA==" saltValue="yVW9XmDwTqEnmpSGai0KYg==" spinCount="100000" sqref="D20" name="Range1_1_14_8"/>
    <protectedRange algorithmName="SHA-512" hashValue="ON39YdpmFHfN9f47KpiRvqrKx0V9+erV1CNkpWzYhW/Qyc6aT8rEyCrvauWSYGZK2ia3o7vd3akF07acHAFpOA==" saltValue="yVW9XmDwTqEnmpSGai0KYg==" spinCount="100000" sqref="E20 H20:L20 N20" name="Range1_1_2_19_1_1_7"/>
    <protectedRange algorithmName="SHA-512" hashValue="ON39YdpmFHfN9f47KpiRvqrKx0V9+erV1CNkpWzYhW/Qyc6aT8rEyCrvauWSYGZK2ia3o7vd3akF07acHAFpOA==" saltValue="yVW9XmDwTqEnmpSGai0KYg==" spinCount="100000" sqref="T20" name="Range1_3_5_6_7"/>
    <protectedRange algorithmName="SHA-512" hashValue="ON39YdpmFHfN9f47KpiRvqrKx0V9+erV1CNkpWzYhW/Qyc6aT8rEyCrvauWSYGZK2ia3o7vd3akF07acHAFpOA==" saltValue="yVW9XmDwTqEnmpSGai0KYg==" spinCount="100000" sqref="B25:C25" name="Range1_14"/>
    <protectedRange algorithmName="SHA-512" hashValue="ON39YdpmFHfN9f47KpiRvqrKx0V9+erV1CNkpWzYhW/Qyc6aT8rEyCrvauWSYGZK2ia3o7vd3akF07acHAFpOA==" saltValue="yVW9XmDwTqEnmpSGai0KYg==" spinCount="100000" sqref="D25" name="Range1_1_7"/>
    <protectedRange algorithmName="SHA-512" hashValue="ON39YdpmFHfN9f47KpiRvqrKx0V9+erV1CNkpWzYhW/Qyc6aT8rEyCrvauWSYGZK2ia3o7vd3akF07acHAFpOA==" saltValue="yVW9XmDwTqEnmpSGai0KYg==" spinCount="100000" sqref="T25" name="Range1_3_5_4"/>
  </protectedRanges>
  <conditionalFormatting sqref="E4">
    <cfRule type="top10" dxfId="1379" priority="42" rank="1"/>
  </conditionalFormatting>
  <conditionalFormatting sqref="G4">
    <cfRule type="top10" dxfId="1378" priority="41" rank="1"/>
  </conditionalFormatting>
  <conditionalFormatting sqref="E4:P4">
    <cfRule type="cellIs" dxfId="1377" priority="40" operator="greaterThanOrEqual">
      <formula>200</formula>
    </cfRule>
  </conditionalFormatting>
  <conditionalFormatting sqref="I4">
    <cfRule type="top10" dxfId="1376" priority="39" rank="1"/>
  </conditionalFormatting>
  <conditionalFormatting sqref="K4">
    <cfRule type="top10" dxfId="1375" priority="38" rank="1"/>
  </conditionalFormatting>
  <conditionalFormatting sqref="M4">
    <cfRule type="top10" dxfId="1374" priority="37" rank="1"/>
  </conditionalFormatting>
  <conditionalFormatting sqref="O4">
    <cfRule type="top10" dxfId="1373" priority="36" rank="1"/>
  </conditionalFormatting>
  <conditionalFormatting sqref="E5">
    <cfRule type="top10" dxfId="1372" priority="35" rank="1"/>
  </conditionalFormatting>
  <conditionalFormatting sqref="G5">
    <cfRule type="top10" dxfId="1371" priority="34" rank="1"/>
  </conditionalFormatting>
  <conditionalFormatting sqref="E5:P5">
    <cfRule type="cellIs" dxfId="1370" priority="33" operator="greaterThanOrEqual">
      <formula>200</formula>
    </cfRule>
  </conditionalFormatting>
  <conditionalFormatting sqref="I5">
    <cfRule type="top10" dxfId="1369" priority="32" rank="1"/>
  </conditionalFormatting>
  <conditionalFormatting sqref="K5">
    <cfRule type="top10" dxfId="1368" priority="31" rank="1"/>
  </conditionalFormatting>
  <conditionalFormatting sqref="M5">
    <cfRule type="top10" dxfId="1367" priority="30" rank="1"/>
  </conditionalFormatting>
  <conditionalFormatting sqref="O5">
    <cfRule type="top10" dxfId="1366" priority="29" rank="1"/>
  </conditionalFormatting>
  <conditionalFormatting sqref="E20">
    <cfRule type="top10" dxfId="1365" priority="28" rank="1"/>
  </conditionalFormatting>
  <conditionalFormatting sqref="G20">
    <cfRule type="top10" dxfId="1364" priority="27" rank="1"/>
  </conditionalFormatting>
  <conditionalFormatting sqref="I20">
    <cfRule type="top10" dxfId="1363" priority="26" rank="1"/>
  </conditionalFormatting>
  <conditionalFormatting sqref="K20">
    <cfRule type="top10" dxfId="1362" priority="25" rank="1"/>
  </conditionalFormatting>
  <conditionalFormatting sqref="M20">
    <cfRule type="top10" dxfId="1361" priority="24" rank="1"/>
  </conditionalFormatting>
  <conditionalFormatting sqref="O20">
    <cfRule type="top10" dxfId="1360" priority="23" rank="1"/>
  </conditionalFormatting>
  <conditionalFormatting sqref="E20:P20">
    <cfRule type="cellIs" dxfId="1359" priority="22" operator="greaterThanOrEqual">
      <formula>200</formula>
    </cfRule>
  </conditionalFormatting>
  <conditionalFormatting sqref="G25">
    <cfRule type="top10" dxfId="1358" priority="7" rank="1"/>
  </conditionalFormatting>
  <conditionalFormatting sqref="I25">
    <cfRule type="top10" dxfId="1357" priority="6" rank="1"/>
  </conditionalFormatting>
  <conditionalFormatting sqref="E25">
    <cfRule type="top10" dxfId="1356" priority="5" rank="1"/>
  </conditionalFormatting>
  <conditionalFormatting sqref="M25">
    <cfRule type="top10" dxfId="1355" priority="4" rank="1"/>
  </conditionalFormatting>
  <conditionalFormatting sqref="O25">
    <cfRule type="top10" dxfId="1354" priority="3" rank="1"/>
  </conditionalFormatting>
  <conditionalFormatting sqref="E25:O25">
    <cfRule type="cellIs" dxfId="1353" priority="2" operator="greaterThanOrEqual">
      <formula>200</formula>
    </cfRule>
  </conditionalFormatting>
  <conditionalFormatting sqref="K25">
    <cfRule type="top10" dxfId="1352" priority="1" rank="1"/>
  </conditionalFormatting>
  <hyperlinks>
    <hyperlink ref="X1" location="'Texas 2025'!A1" display="Return to Rankings" xr:uid="{FA678A5C-3A57-4DC4-B12C-6CC343AE512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AFAB4C-7ACF-4E32-85AB-C8C5E457C93C}">
          <x14:formula1>
            <xm:f>'C:\Users\jmfg1\Downloads\[SAGC_10-19-25-ABRA 2025 San Angelo Texas Scoring.xlsm]DATA'!#REF!</xm:f>
          </x14:formula1>
          <xm:sqref>D20</xm:sqref>
        </x14:dataValidation>
        <x14:dataValidation type="list" allowBlank="1" showInputMessage="1" showErrorMessage="1" xr:uid="{7A212446-36A3-4E6C-8816-49D8FAD97788}">
          <x14:formula1>
            <xm:f>'C:\Users\jmfg1\Downloads\[SAGC_10-19-25-ABRA 2025 San Angelo Texas Scoring.xlsm]DATA'!#REF!</xm:f>
          </x14:formula1>
          <xm:sqref>B20</xm:sqref>
        </x14:dataValidation>
        <x14:dataValidation type="list" allowBlank="1" showInputMessage="1" showErrorMessage="1" xr:uid="{1D5CB8BF-B814-451B-9ABD-309283504B60}">
          <x14:formula1>
            <xm:f>'[SAGC-11-08-25-ABRA 2025 San AngeloTX Scoring.xlsm]DATA'!#REF!</xm:f>
          </x14:formula1>
          <xm:sqref>B25</xm:sqref>
        </x14:dataValidation>
        <x14:dataValidation type="list" allowBlank="1" showInputMessage="1" showErrorMessage="1" xr:uid="{D2DED84A-74EB-4445-933A-BEE23CCAF7C2}">
          <x14:formula1>
            <xm:f>'[SAGC-11-08-25-ABRA 2025 San AngeloTX Scoring.xlsm]DATA'!#REF!</xm:f>
          </x14:formula1>
          <xm:sqref>D25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E411-9D94-48F3-BBC6-F1200D362180}">
  <dimension ref="A1:X24"/>
  <sheetViews>
    <sheetView workbookViewId="0">
      <selection activeCell="A16" sqref="A16:V16"/>
    </sheetView>
  </sheetViews>
  <sheetFormatPr defaultColWidth="11.109375" defaultRowHeight="14.4"/>
  <cols>
    <col min="1" max="1" width="14.44140625" customWidth="1"/>
    <col min="2" max="2" width="20" customWidth="1"/>
    <col min="3" max="3" width="10.332031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67</v>
      </c>
      <c r="C2" s="3">
        <v>45696</v>
      </c>
      <c r="D2" s="4" t="s">
        <v>42</v>
      </c>
      <c r="E2" s="43">
        <v>184</v>
      </c>
      <c r="F2" s="42">
        <v>0</v>
      </c>
      <c r="G2" s="43">
        <v>186</v>
      </c>
      <c r="H2" s="42">
        <v>1</v>
      </c>
      <c r="I2" s="43">
        <v>189</v>
      </c>
      <c r="J2" s="42">
        <v>0</v>
      </c>
      <c r="K2" s="43">
        <v>185</v>
      </c>
      <c r="L2" s="42">
        <v>3</v>
      </c>
      <c r="M2" s="41"/>
      <c r="N2" s="42"/>
      <c r="O2" s="41"/>
      <c r="P2" s="42"/>
      <c r="Q2" s="6">
        <v>4</v>
      </c>
      <c r="R2" s="6">
        <v>744</v>
      </c>
      <c r="S2" s="7">
        <v>186</v>
      </c>
      <c r="T2" s="39">
        <v>4</v>
      </c>
      <c r="U2" s="8">
        <v>6</v>
      </c>
      <c r="V2" s="9">
        <v>192</v>
      </c>
    </row>
    <row r="3" spans="1:24">
      <c r="A3" s="1" t="s">
        <v>65</v>
      </c>
      <c r="B3" s="2" t="s">
        <v>67</v>
      </c>
      <c r="C3" s="3">
        <v>45710</v>
      </c>
      <c r="D3" s="4" t="s">
        <v>42</v>
      </c>
      <c r="E3" s="5">
        <v>179</v>
      </c>
      <c r="F3" s="22">
        <v>1</v>
      </c>
      <c r="G3" s="5">
        <v>180</v>
      </c>
      <c r="H3" s="22">
        <v>1</v>
      </c>
      <c r="I3" s="5">
        <v>182</v>
      </c>
      <c r="J3" s="22">
        <v>1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726</v>
      </c>
      <c r="S3" s="7">
        <v>181.5</v>
      </c>
      <c r="T3" s="36">
        <v>4</v>
      </c>
      <c r="U3" s="8">
        <v>3</v>
      </c>
      <c r="V3" s="9">
        <v>184.5</v>
      </c>
    </row>
    <row r="4" spans="1:24">
      <c r="A4" s="1" t="s">
        <v>65</v>
      </c>
      <c r="B4" s="2" t="s">
        <v>67</v>
      </c>
      <c r="C4" s="3">
        <v>45738</v>
      </c>
      <c r="D4" s="4" t="s">
        <v>42</v>
      </c>
      <c r="E4" s="5">
        <v>185</v>
      </c>
      <c r="F4" s="22">
        <v>1</v>
      </c>
      <c r="G4" s="5">
        <v>185</v>
      </c>
      <c r="H4" s="22">
        <v>1</v>
      </c>
      <c r="I4" s="5">
        <v>182</v>
      </c>
      <c r="J4" s="22">
        <v>3</v>
      </c>
      <c r="K4" s="5">
        <v>184</v>
      </c>
      <c r="L4" s="22">
        <v>1</v>
      </c>
      <c r="M4" s="5"/>
      <c r="N4" s="22"/>
      <c r="O4" s="5"/>
      <c r="P4" s="22"/>
      <c r="Q4" s="6">
        <v>4</v>
      </c>
      <c r="R4" s="6">
        <v>736</v>
      </c>
      <c r="S4" s="7">
        <v>184</v>
      </c>
      <c r="T4" s="36">
        <v>6</v>
      </c>
      <c r="U4" s="8">
        <v>3</v>
      </c>
      <c r="V4" s="9">
        <v>187</v>
      </c>
    </row>
    <row r="5" spans="1:24">
      <c r="A5" s="1" t="s">
        <v>65</v>
      </c>
      <c r="B5" s="2" t="s">
        <v>67</v>
      </c>
      <c r="C5" s="3">
        <v>45745</v>
      </c>
      <c r="D5" s="4" t="s">
        <v>42</v>
      </c>
      <c r="E5" s="5">
        <v>184</v>
      </c>
      <c r="F5" s="22">
        <v>1</v>
      </c>
      <c r="G5" s="5">
        <v>184</v>
      </c>
      <c r="H5" s="22">
        <v>1</v>
      </c>
      <c r="I5" s="5">
        <v>178</v>
      </c>
      <c r="J5" s="22">
        <v>1</v>
      </c>
      <c r="K5" s="5">
        <v>183.001</v>
      </c>
      <c r="L5" s="22">
        <v>1</v>
      </c>
      <c r="M5" s="5">
        <v>183</v>
      </c>
      <c r="N5" s="22">
        <v>1</v>
      </c>
      <c r="O5" s="5">
        <v>194</v>
      </c>
      <c r="P5" s="22">
        <v>2</v>
      </c>
      <c r="Q5" s="6">
        <v>6</v>
      </c>
      <c r="R5" s="6">
        <v>1106.001</v>
      </c>
      <c r="S5" s="7">
        <v>184.33349999999999</v>
      </c>
      <c r="T5" s="36">
        <v>7</v>
      </c>
      <c r="U5" s="8">
        <v>10</v>
      </c>
      <c r="V5" s="9">
        <v>194.33349999999999</v>
      </c>
    </row>
    <row r="6" spans="1:24">
      <c r="A6" s="1" t="s">
        <v>65</v>
      </c>
      <c r="B6" s="2" t="s">
        <v>67</v>
      </c>
      <c r="C6" s="3">
        <v>45773</v>
      </c>
      <c r="D6" s="4" t="s">
        <v>42</v>
      </c>
      <c r="E6" s="5">
        <v>185</v>
      </c>
      <c r="F6" s="22">
        <v>1</v>
      </c>
      <c r="G6" s="5">
        <v>186</v>
      </c>
      <c r="H6" s="22">
        <v>2</v>
      </c>
      <c r="I6" s="5">
        <v>184</v>
      </c>
      <c r="J6" s="22">
        <v>3</v>
      </c>
      <c r="K6" s="5">
        <v>184</v>
      </c>
      <c r="L6" s="22">
        <v>2</v>
      </c>
      <c r="M6" s="5"/>
      <c r="N6" s="22"/>
      <c r="O6" s="5"/>
      <c r="P6" s="22"/>
      <c r="Q6" s="6">
        <v>4</v>
      </c>
      <c r="R6" s="6">
        <v>739</v>
      </c>
      <c r="S6" s="7">
        <v>184.75</v>
      </c>
      <c r="T6" s="36">
        <v>8</v>
      </c>
      <c r="U6" s="8">
        <v>5</v>
      </c>
      <c r="V6" s="9">
        <v>189.75</v>
      </c>
    </row>
    <row r="7" spans="1:24">
      <c r="A7" s="1" t="s">
        <v>65</v>
      </c>
      <c r="B7" s="2" t="s">
        <v>67</v>
      </c>
      <c r="C7" s="3">
        <v>45801</v>
      </c>
      <c r="D7" s="4" t="s">
        <v>42</v>
      </c>
      <c r="E7" s="5">
        <v>177</v>
      </c>
      <c r="F7" s="22">
        <v>0</v>
      </c>
      <c r="G7" s="5">
        <v>185</v>
      </c>
      <c r="H7" s="22">
        <v>1</v>
      </c>
      <c r="I7" s="5">
        <v>185</v>
      </c>
      <c r="J7" s="22">
        <v>0</v>
      </c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734</v>
      </c>
      <c r="S7" s="7">
        <v>183.5</v>
      </c>
      <c r="T7" s="36">
        <v>4</v>
      </c>
      <c r="U7" s="8">
        <v>8</v>
      </c>
      <c r="V7" s="9">
        <v>191.5</v>
      </c>
    </row>
    <row r="8" spans="1:24">
      <c r="A8" s="1" t="s">
        <v>65</v>
      </c>
      <c r="B8" s="2" t="s">
        <v>67</v>
      </c>
      <c r="C8" s="3">
        <v>45822</v>
      </c>
      <c r="D8" s="4" t="s">
        <v>42</v>
      </c>
      <c r="E8" s="5">
        <v>175</v>
      </c>
      <c r="F8" s="22">
        <v>0</v>
      </c>
      <c r="G8" s="5">
        <v>188</v>
      </c>
      <c r="H8" s="22">
        <v>3</v>
      </c>
      <c r="I8" s="5">
        <v>188</v>
      </c>
      <c r="J8" s="22">
        <v>0</v>
      </c>
      <c r="K8" s="5">
        <v>181</v>
      </c>
      <c r="L8" s="22">
        <v>1</v>
      </c>
      <c r="M8" s="5"/>
      <c r="N8" s="22"/>
      <c r="O8" s="5"/>
      <c r="P8" s="22"/>
      <c r="Q8" s="6">
        <v>4</v>
      </c>
      <c r="R8" s="6">
        <v>732</v>
      </c>
      <c r="S8" s="7">
        <v>183</v>
      </c>
      <c r="T8" s="36">
        <v>4</v>
      </c>
      <c r="U8" s="8">
        <v>5</v>
      </c>
      <c r="V8" s="9">
        <v>188</v>
      </c>
    </row>
    <row r="9" spans="1:24">
      <c r="A9" s="1" t="s">
        <v>65</v>
      </c>
      <c r="B9" s="2" t="s">
        <v>67</v>
      </c>
      <c r="C9" s="3">
        <v>45836</v>
      </c>
      <c r="D9" s="4" t="s">
        <v>42</v>
      </c>
      <c r="E9" s="5">
        <v>183</v>
      </c>
      <c r="F9" s="22">
        <v>1</v>
      </c>
      <c r="G9" s="5">
        <v>184</v>
      </c>
      <c r="H9" s="22">
        <v>0</v>
      </c>
      <c r="I9" s="5">
        <v>189</v>
      </c>
      <c r="J9" s="22">
        <v>3</v>
      </c>
      <c r="K9" s="5">
        <v>179</v>
      </c>
      <c r="L9" s="22">
        <v>0</v>
      </c>
      <c r="M9" s="5"/>
      <c r="N9" s="22"/>
      <c r="O9" s="5"/>
      <c r="P9" s="22"/>
      <c r="Q9" s="6">
        <v>4</v>
      </c>
      <c r="R9" s="6">
        <v>735</v>
      </c>
      <c r="S9" s="7">
        <v>183.75</v>
      </c>
      <c r="T9" s="36">
        <v>4</v>
      </c>
      <c r="U9" s="8">
        <v>13</v>
      </c>
      <c r="V9" s="9">
        <v>196.75</v>
      </c>
    </row>
    <row r="10" spans="1:24">
      <c r="A10" s="1" t="s">
        <v>65</v>
      </c>
      <c r="B10" s="2" t="s">
        <v>67</v>
      </c>
      <c r="C10" s="3">
        <v>45850</v>
      </c>
      <c r="D10" s="4" t="s">
        <v>42</v>
      </c>
      <c r="E10" s="5">
        <v>189</v>
      </c>
      <c r="F10" s="22">
        <v>2</v>
      </c>
      <c r="G10" s="5">
        <v>184</v>
      </c>
      <c r="H10" s="22">
        <v>0</v>
      </c>
      <c r="I10" s="5">
        <v>189</v>
      </c>
      <c r="J10" s="22">
        <v>0</v>
      </c>
      <c r="K10" s="5">
        <v>189</v>
      </c>
      <c r="L10" s="22">
        <v>3</v>
      </c>
      <c r="M10" s="5"/>
      <c r="N10" s="22"/>
      <c r="O10" s="5"/>
      <c r="P10" s="22"/>
      <c r="Q10" s="6">
        <v>4</v>
      </c>
      <c r="R10" s="6">
        <v>751</v>
      </c>
      <c r="S10" s="7">
        <v>187.75</v>
      </c>
      <c r="T10" s="36">
        <v>5</v>
      </c>
      <c r="U10" s="8">
        <v>4</v>
      </c>
      <c r="V10" s="9">
        <v>191.75</v>
      </c>
    </row>
    <row r="11" spans="1:24">
      <c r="A11" s="1" t="s">
        <v>65</v>
      </c>
      <c r="B11" s="2" t="s">
        <v>67</v>
      </c>
      <c r="C11" s="3">
        <v>45864</v>
      </c>
      <c r="D11" s="4" t="s">
        <v>42</v>
      </c>
      <c r="E11" s="5">
        <v>191</v>
      </c>
      <c r="F11" s="22">
        <v>2</v>
      </c>
      <c r="G11" s="5">
        <v>185.001</v>
      </c>
      <c r="H11" s="22">
        <v>1</v>
      </c>
      <c r="I11" s="5">
        <v>178</v>
      </c>
      <c r="J11" s="22">
        <v>1</v>
      </c>
      <c r="K11" s="5">
        <v>188</v>
      </c>
      <c r="L11" s="22">
        <v>1</v>
      </c>
      <c r="M11" s="5"/>
      <c r="N11" s="22"/>
      <c r="O11" s="5"/>
      <c r="P11" s="22"/>
      <c r="Q11" s="6">
        <v>4</v>
      </c>
      <c r="R11" s="6">
        <v>742.00099999999998</v>
      </c>
      <c r="S11" s="7">
        <v>185.50024999999999</v>
      </c>
      <c r="T11" s="36">
        <v>5</v>
      </c>
      <c r="U11" s="8">
        <v>6</v>
      </c>
      <c r="V11" s="9">
        <v>191.50024999999999</v>
      </c>
    </row>
    <row r="12" spans="1:24">
      <c r="A12" s="1" t="s">
        <v>65</v>
      </c>
      <c r="B12" s="2" t="s">
        <v>67</v>
      </c>
      <c r="C12" s="3">
        <v>45878</v>
      </c>
      <c r="D12" s="4" t="s">
        <v>42</v>
      </c>
      <c r="E12" s="5">
        <v>173</v>
      </c>
      <c r="F12" s="22">
        <v>1</v>
      </c>
      <c r="G12" s="5">
        <v>184</v>
      </c>
      <c r="H12" s="22">
        <v>3</v>
      </c>
      <c r="I12" s="5">
        <v>180</v>
      </c>
      <c r="J12" s="22">
        <v>2</v>
      </c>
      <c r="K12" s="5">
        <v>181</v>
      </c>
      <c r="L12" s="22">
        <v>0</v>
      </c>
      <c r="M12" s="5"/>
      <c r="N12" s="22"/>
      <c r="O12" s="5"/>
      <c r="P12" s="22"/>
      <c r="Q12" s="6">
        <v>4</v>
      </c>
      <c r="R12" s="6">
        <v>718</v>
      </c>
      <c r="S12" s="7">
        <v>179.5</v>
      </c>
      <c r="T12" s="36">
        <v>6</v>
      </c>
      <c r="U12" s="8">
        <v>6</v>
      </c>
      <c r="V12" s="9">
        <v>185.5</v>
      </c>
    </row>
    <row r="13" spans="1:24">
      <c r="A13" s="1" t="s">
        <v>65</v>
      </c>
      <c r="B13" s="2" t="s">
        <v>67</v>
      </c>
      <c r="C13" s="3">
        <v>45892</v>
      </c>
      <c r="D13" s="4" t="s">
        <v>42</v>
      </c>
      <c r="E13" s="5">
        <v>188.001</v>
      </c>
      <c r="F13" s="22">
        <v>4</v>
      </c>
      <c r="G13" s="5">
        <v>191</v>
      </c>
      <c r="H13" s="22">
        <v>1</v>
      </c>
      <c r="I13" s="5">
        <v>190</v>
      </c>
      <c r="J13" s="22">
        <v>5</v>
      </c>
      <c r="K13" s="5">
        <v>187</v>
      </c>
      <c r="L13" s="22">
        <v>3</v>
      </c>
      <c r="M13" s="5"/>
      <c r="N13" s="22"/>
      <c r="O13" s="5"/>
      <c r="P13" s="22"/>
      <c r="Q13" s="6">
        <v>4</v>
      </c>
      <c r="R13" s="6">
        <v>756.00099999999998</v>
      </c>
      <c r="S13" s="7">
        <v>189.00024999999999</v>
      </c>
      <c r="T13" s="36">
        <v>13</v>
      </c>
      <c r="U13" s="8">
        <v>3</v>
      </c>
      <c r="V13" s="9">
        <v>192.00024999999999</v>
      </c>
    </row>
    <row r="14" spans="1:24">
      <c r="A14" s="74" t="s">
        <v>65</v>
      </c>
      <c r="B14" s="2" t="s">
        <v>67</v>
      </c>
      <c r="C14" s="3">
        <v>45913</v>
      </c>
      <c r="D14" s="75" t="s">
        <v>42</v>
      </c>
      <c r="E14" s="5">
        <v>184</v>
      </c>
      <c r="F14" s="22">
        <v>1</v>
      </c>
      <c r="G14" s="5">
        <v>187</v>
      </c>
      <c r="H14" s="22">
        <v>3</v>
      </c>
      <c r="I14" s="5">
        <v>180</v>
      </c>
      <c r="J14" s="22">
        <v>1</v>
      </c>
      <c r="K14" s="5">
        <v>188</v>
      </c>
      <c r="L14" s="22">
        <v>1</v>
      </c>
      <c r="M14" s="5"/>
      <c r="N14" s="22"/>
      <c r="O14" s="5"/>
      <c r="P14" s="22"/>
      <c r="Q14" s="8">
        <v>4</v>
      </c>
      <c r="R14" s="8">
        <v>739</v>
      </c>
      <c r="S14" s="7">
        <v>184.75</v>
      </c>
      <c r="T14" s="36">
        <v>6</v>
      </c>
      <c r="U14" s="8">
        <v>9</v>
      </c>
      <c r="V14" s="7">
        <v>193.75</v>
      </c>
    </row>
    <row r="15" spans="1:24">
      <c r="A15" s="74" t="s">
        <v>65</v>
      </c>
      <c r="B15" s="2" t="s">
        <v>67</v>
      </c>
      <c r="C15" s="3">
        <v>45941</v>
      </c>
      <c r="D15" s="75" t="s">
        <v>42</v>
      </c>
      <c r="E15" s="5">
        <v>181</v>
      </c>
      <c r="F15" s="22">
        <v>1</v>
      </c>
      <c r="G15" s="5">
        <v>187</v>
      </c>
      <c r="H15" s="22">
        <v>4</v>
      </c>
      <c r="I15" s="5">
        <v>189</v>
      </c>
      <c r="J15" s="22">
        <v>1</v>
      </c>
      <c r="K15" s="5">
        <v>188</v>
      </c>
      <c r="L15" s="22">
        <v>1</v>
      </c>
      <c r="M15" s="5"/>
      <c r="N15" s="22"/>
      <c r="O15" s="5"/>
      <c r="P15" s="22"/>
      <c r="Q15" s="8">
        <v>4</v>
      </c>
      <c r="R15" s="8">
        <v>745</v>
      </c>
      <c r="S15" s="7">
        <v>186.25</v>
      </c>
      <c r="T15" s="36">
        <v>7</v>
      </c>
      <c r="U15" s="8">
        <v>5</v>
      </c>
      <c r="V15" s="7">
        <v>191.25</v>
      </c>
    </row>
    <row r="16" spans="1:24">
      <c r="A16" s="74" t="s">
        <v>65</v>
      </c>
      <c r="B16" s="2" t="s">
        <v>67</v>
      </c>
      <c r="C16" s="3">
        <v>45969</v>
      </c>
      <c r="D16" s="75" t="s">
        <v>42</v>
      </c>
      <c r="E16" s="5">
        <v>180</v>
      </c>
      <c r="F16" s="22">
        <v>0</v>
      </c>
      <c r="G16" s="5">
        <v>185.001</v>
      </c>
      <c r="H16" s="22">
        <v>3</v>
      </c>
      <c r="I16" s="5">
        <v>179</v>
      </c>
      <c r="J16" s="22">
        <v>0</v>
      </c>
      <c r="K16" s="5">
        <v>185</v>
      </c>
      <c r="L16" s="22">
        <v>0</v>
      </c>
      <c r="M16" s="5"/>
      <c r="N16" s="22"/>
      <c r="O16" s="5"/>
      <c r="P16" s="22"/>
      <c r="Q16" s="8">
        <v>4</v>
      </c>
      <c r="R16" s="8">
        <v>729.00099999999998</v>
      </c>
      <c r="S16" s="7">
        <v>182.25024999999999</v>
      </c>
      <c r="T16" s="36">
        <v>3</v>
      </c>
      <c r="U16" s="8">
        <v>6</v>
      </c>
      <c r="V16" s="7">
        <v>188.25024999999999</v>
      </c>
    </row>
    <row r="18" spans="1:22">
      <c r="Q18" s="32">
        <f>SUM(Q2:Q17)</f>
        <v>62</v>
      </c>
      <c r="R18" s="32">
        <f>SUM(R2:R17)</f>
        <v>11432.004000000001</v>
      </c>
      <c r="S18" s="33">
        <f>SUM(R18/Q18)</f>
        <v>184.38716129032258</v>
      </c>
      <c r="T18" s="32">
        <f>SUM(T2:T17)</f>
        <v>86</v>
      </c>
      <c r="U18" s="32">
        <f>SUM(U2:U17)</f>
        <v>92</v>
      </c>
      <c r="V18" s="34">
        <f>SUM(S18+U18)</f>
        <v>276.38716129032258</v>
      </c>
    </row>
    <row r="21" spans="1:22">
      <c r="A21" s="24" t="s">
        <v>1</v>
      </c>
      <c r="B21" s="25" t="s">
        <v>2</v>
      </c>
      <c r="C21" s="26" t="s">
        <v>3</v>
      </c>
      <c r="D21" s="27" t="s">
        <v>4</v>
      </c>
      <c r="E21" s="28" t="s">
        <v>19</v>
      </c>
      <c r="F21" s="28" t="s">
        <v>20</v>
      </c>
      <c r="G21" s="28" t="s">
        <v>21</v>
      </c>
      <c r="H21" s="28" t="s">
        <v>20</v>
      </c>
      <c r="I21" s="28" t="s">
        <v>22</v>
      </c>
      <c r="J21" s="28" t="s">
        <v>20</v>
      </c>
      <c r="K21" s="28" t="s">
        <v>23</v>
      </c>
      <c r="L21" s="28" t="s">
        <v>20</v>
      </c>
      <c r="M21" s="28" t="s">
        <v>24</v>
      </c>
      <c r="N21" s="28" t="s">
        <v>20</v>
      </c>
      <c r="O21" s="28" t="s">
        <v>25</v>
      </c>
      <c r="P21" s="28" t="s">
        <v>20</v>
      </c>
      <c r="Q21" s="29" t="s">
        <v>26</v>
      </c>
      <c r="R21" s="30" t="s">
        <v>27</v>
      </c>
      <c r="S21" s="31" t="s">
        <v>5</v>
      </c>
      <c r="T21" s="31" t="s">
        <v>28</v>
      </c>
      <c r="U21" s="30" t="s">
        <v>6</v>
      </c>
      <c r="V21" s="31" t="s">
        <v>29</v>
      </c>
    </row>
    <row r="22" spans="1:22">
      <c r="A22" s="1" t="s">
        <v>33</v>
      </c>
      <c r="B22" s="2" t="s">
        <v>67</v>
      </c>
      <c r="C22" s="3">
        <v>45787</v>
      </c>
      <c r="D22" s="4" t="s">
        <v>42</v>
      </c>
      <c r="E22" s="5">
        <v>156</v>
      </c>
      <c r="F22" s="22">
        <v>0</v>
      </c>
      <c r="G22" s="23">
        <v>149</v>
      </c>
      <c r="H22" s="22">
        <v>0</v>
      </c>
      <c r="I22" s="5">
        <v>162</v>
      </c>
      <c r="J22" s="22">
        <v>0</v>
      </c>
      <c r="K22" s="5">
        <v>158</v>
      </c>
      <c r="L22" s="22">
        <v>0</v>
      </c>
      <c r="M22" s="5"/>
      <c r="N22" s="22"/>
      <c r="O22" s="5"/>
      <c r="P22" s="22"/>
      <c r="Q22" s="6">
        <v>4</v>
      </c>
      <c r="R22" s="6">
        <v>625</v>
      </c>
      <c r="S22" s="7">
        <v>156.25</v>
      </c>
      <c r="T22" s="36">
        <v>0</v>
      </c>
      <c r="U22" s="8">
        <v>2</v>
      </c>
      <c r="V22" s="9">
        <v>158.25</v>
      </c>
    </row>
    <row r="24" spans="1:22">
      <c r="Q24" s="32">
        <f>SUM(Q22:Q23)</f>
        <v>4</v>
      </c>
      <c r="R24" s="32">
        <f>SUM(R22:R23)</f>
        <v>625</v>
      </c>
      <c r="S24" s="33">
        <f>SUM(R24/Q24)</f>
        <v>156.25</v>
      </c>
      <c r="T24" s="32">
        <f>SUM(T22:T23)</f>
        <v>0</v>
      </c>
      <c r="U24" s="32">
        <f>SUM(U22:U23)</f>
        <v>2</v>
      </c>
      <c r="V24" s="34">
        <f>SUM(S24+U24)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 B21" name="Range1_2_1_1"/>
    <protectedRange algorithmName="SHA-512" hashValue="ON39YdpmFHfN9f47KpiRvqrKx0V9+erV1CNkpWzYhW/Qyc6aT8rEyCrvauWSYGZK2ia3o7vd3akF07acHAFpOA==" saltValue="yVW9XmDwTqEnmpSGai0KYg==" spinCount="100000" sqref="E2:P5 B2:C5" name="Range1_6_1_1"/>
    <protectedRange algorithmName="SHA-512" hashValue="ON39YdpmFHfN9f47KpiRvqrKx0V9+erV1CNkpWzYhW/Qyc6aT8rEyCrvauWSYGZK2ia3o7vd3akF07acHAFpOA==" saltValue="yVW9XmDwTqEnmpSGai0KYg==" spinCount="100000" sqref="D2:D5" name="Range1_1_10_1_1"/>
    <protectedRange algorithmName="SHA-512" hashValue="ON39YdpmFHfN9f47KpiRvqrKx0V9+erV1CNkpWzYhW/Qyc6aT8rEyCrvauWSYGZK2ia3o7vd3akF07acHAFpOA==" saltValue="yVW9XmDwTqEnmpSGai0KYg==" spinCount="100000" sqref="T2:T5" name="Range1_3_5_14_1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16_1"/>
    <protectedRange algorithmName="SHA-512" hashValue="ON39YdpmFHfN9f47KpiRvqrKx0V9+erV1CNkpWzYhW/Qyc6aT8rEyCrvauWSYGZK2ia3o7vd3akF07acHAFpOA==" saltValue="yVW9XmDwTqEnmpSGai0KYg==" spinCount="100000" sqref="T14" name="Range1_3_5_16_1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16"/>
    <protectedRange algorithmName="SHA-512" hashValue="ON39YdpmFHfN9f47KpiRvqrKx0V9+erV1CNkpWzYhW/Qyc6aT8rEyCrvauWSYGZK2ia3o7vd3akF07acHAFpOA==" saltValue="yVW9XmDwTqEnmpSGai0KYg==" spinCount="100000" sqref="T15" name="Range1_3_5_16"/>
    <protectedRange algorithmName="SHA-512" hashValue="ON39YdpmFHfN9f47KpiRvqrKx0V9+erV1CNkpWzYhW/Qyc6aT8rEyCrvauWSYGZK2ia3o7vd3akF07acHAFpOA==" saltValue="yVW9XmDwTqEnmpSGai0KYg==" spinCount="100000" sqref="B16:C16" name="Range1_14"/>
    <protectedRange algorithmName="SHA-512" hashValue="ON39YdpmFHfN9f47KpiRvqrKx0V9+erV1CNkpWzYhW/Qyc6aT8rEyCrvauWSYGZK2ia3o7vd3akF07acHAFpOA==" saltValue="yVW9XmDwTqEnmpSGai0KYg==" spinCount="100000" sqref="D16" name="Range1_1_7"/>
    <protectedRange algorithmName="SHA-512" hashValue="ON39YdpmFHfN9f47KpiRvqrKx0V9+erV1CNkpWzYhW/Qyc6aT8rEyCrvauWSYGZK2ia3o7vd3akF07acHAFpOA==" saltValue="yVW9XmDwTqEnmpSGai0KYg==" spinCount="100000" sqref="T16" name="Range1_3_5_4"/>
  </protectedRanges>
  <conditionalFormatting sqref="G14">
    <cfRule type="top10" dxfId="1351" priority="21" rank="1"/>
  </conditionalFormatting>
  <conditionalFormatting sqref="I14">
    <cfRule type="top10" dxfId="1350" priority="20" rank="1"/>
  </conditionalFormatting>
  <conditionalFormatting sqref="E14">
    <cfRule type="top10" dxfId="1349" priority="19" rank="1"/>
  </conditionalFormatting>
  <conditionalFormatting sqref="M14">
    <cfRule type="top10" dxfId="1348" priority="18" rank="1"/>
  </conditionalFormatting>
  <conditionalFormatting sqref="O14">
    <cfRule type="top10" dxfId="1347" priority="17" rank="1"/>
  </conditionalFormatting>
  <conditionalFormatting sqref="E14:O14">
    <cfRule type="cellIs" dxfId="1346" priority="16" operator="greaterThanOrEqual">
      <formula>200</formula>
    </cfRule>
  </conditionalFormatting>
  <conditionalFormatting sqref="K14">
    <cfRule type="top10" dxfId="1345" priority="15" rank="1"/>
  </conditionalFormatting>
  <conditionalFormatting sqref="G15">
    <cfRule type="top10" dxfId="1344" priority="14" rank="1"/>
  </conditionalFormatting>
  <conditionalFormatting sqref="I15">
    <cfRule type="top10" dxfId="1343" priority="13" rank="1"/>
  </conditionalFormatting>
  <conditionalFormatting sqref="E15">
    <cfRule type="top10" dxfId="1342" priority="12" rank="1"/>
  </conditionalFormatting>
  <conditionalFormatting sqref="M15">
    <cfRule type="top10" dxfId="1341" priority="11" rank="1"/>
  </conditionalFormatting>
  <conditionalFormatting sqref="O15">
    <cfRule type="top10" dxfId="1340" priority="10" rank="1"/>
  </conditionalFormatting>
  <conditionalFormatting sqref="E15:O15">
    <cfRule type="cellIs" dxfId="1339" priority="9" operator="greaterThanOrEqual">
      <formula>200</formula>
    </cfRule>
  </conditionalFormatting>
  <conditionalFormatting sqref="K15">
    <cfRule type="top10" dxfId="1338" priority="8" rank="1"/>
  </conditionalFormatting>
  <conditionalFormatting sqref="G16">
    <cfRule type="top10" dxfId="1337" priority="7" rank="1"/>
  </conditionalFormatting>
  <conditionalFormatting sqref="I16">
    <cfRule type="top10" dxfId="1336" priority="6" rank="1"/>
  </conditionalFormatting>
  <conditionalFormatting sqref="E16">
    <cfRule type="top10" dxfId="1335" priority="5" rank="1"/>
  </conditionalFormatting>
  <conditionalFormatting sqref="M16">
    <cfRule type="top10" dxfId="1334" priority="4" rank="1"/>
  </conditionalFormatting>
  <conditionalFormatting sqref="O16">
    <cfRule type="top10" dxfId="1333" priority="3" rank="1"/>
  </conditionalFormatting>
  <conditionalFormatting sqref="E16:O16">
    <cfRule type="cellIs" dxfId="1332" priority="2" operator="greaterThanOrEqual">
      <formula>200</formula>
    </cfRule>
  </conditionalFormatting>
  <conditionalFormatting sqref="K16">
    <cfRule type="top10" dxfId="1331" priority="1" rank="1"/>
  </conditionalFormatting>
  <hyperlinks>
    <hyperlink ref="X1" location="'Texas 2025'!A1" display="Return to Rankings" xr:uid="{086D07E1-D7BF-4BB2-A3E9-ADBBF1F651D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E2B6B4-06F5-4CFB-A445-6DA313526528}">
          <x14:formula1>
            <xm:f>'[SAGC-11-08-25-ABRA 2025 San AngeloTX Scoring.xlsm]DATA'!#REF!</xm:f>
          </x14:formula1>
          <xm:sqref>B16</xm:sqref>
        </x14:dataValidation>
        <x14:dataValidation type="list" allowBlank="1" showInputMessage="1" showErrorMessage="1" xr:uid="{94280AF3-D2D8-4CB9-B51C-0FFF4D1CEE19}">
          <x14:formula1>
            <xm:f>'[SAGC-11-08-25-ABRA 2025 San AngeloTX Scoring.xlsm]DATA'!#REF!</xm:f>
          </x14:formula1>
          <xm:sqref>D16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829F-5E33-474D-9694-E110D57EB7C3}">
  <dimension ref="A1:X5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8.109375" bestFit="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62</v>
      </c>
      <c r="C2" s="3">
        <v>45697</v>
      </c>
      <c r="D2" s="4" t="s">
        <v>49</v>
      </c>
      <c r="E2" s="5">
        <v>181</v>
      </c>
      <c r="F2" s="22">
        <v>1</v>
      </c>
      <c r="G2" s="5">
        <v>176</v>
      </c>
      <c r="H2" s="22">
        <v>1</v>
      </c>
      <c r="I2" s="5">
        <v>182</v>
      </c>
      <c r="J2" s="22">
        <v>0</v>
      </c>
      <c r="K2" s="5">
        <v>174</v>
      </c>
      <c r="L2" s="22">
        <v>1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39">
        <v>3</v>
      </c>
      <c r="U2" s="8">
        <v>11</v>
      </c>
      <c r="V2" s="9">
        <v>189.25</v>
      </c>
    </row>
    <row r="3" spans="1:24">
      <c r="A3" s="46" t="s">
        <v>33</v>
      </c>
      <c r="B3" s="43" t="s">
        <v>62</v>
      </c>
      <c r="C3" s="47">
        <v>45725</v>
      </c>
      <c r="D3" s="48" t="s">
        <v>49</v>
      </c>
      <c r="E3" s="49">
        <v>174</v>
      </c>
      <c r="F3" s="50">
        <v>1</v>
      </c>
      <c r="G3" s="49">
        <v>185</v>
      </c>
      <c r="H3" s="50">
        <v>0</v>
      </c>
      <c r="I3" s="49">
        <v>176</v>
      </c>
      <c r="J3" s="50">
        <v>0</v>
      </c>
      <c r="K3" s="49">
        <v>166</v>
      </c>
      <c r="L3" s="50">
        <v>0</v>
      </c>
      <c r="M3" s="49"/>
      <c r="N3" s="50"/>
      <c r="O3" s="49"/>
      <c r="P3" s="50"/>
      <c r="Q3" s="51">
        <v>4</v>
      </c>
      <c r="R3" s="51">
        <v>701</v>
      </c>
      <c r="S3" s="52">
        <v>175.25</v>
      </c>
      <c r="T3" s="39">
        <v>1</v>
      </c>
      <c r="U3" s="53">
        <v>7</v>
      </c>
      <c r="V3" s="54">
        <v>182.25</v>
      </c>
    </row>
    <row r="5" spans="1:24">
      <c r="Q5" s="32">
        <f>SUM(Q2:Q4)</f>
        <v>8</v>
      </c>
      <c r="R5" s="32">
        <f>SUM(R2:R4)</f>
        <v>1414</v>
      </c>
      <c r="S5" s="33">
        <f>SUM(R5/Q5)</f>
        <v>176.75</v>
      </c>
      <c r="T5" s="32">
        <f>SUM(T2:T4)</f>
        <v>4</v>
      </c>
      <c r="U5" s="32">
        <f>SUM(U2:U4)</f>
        <v>18</v>
      </c>
      <c r="V5" s="34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 E3:P3 B3:C3" name="Range1_6_1_1"/>
    <protectedRange algorithmName="SHA-512" hashValue="ON39YdpmFHfN9f47KpiRvqrKx0V9+erV1CNkpWzYhW/Qyc6aT8rEyCrvauWSYGZK2ia3o7vd3akF07acHAFpOA==" saltValue="yVW9XmDwTqEnmpSGai0KYg==" spinCount="100000" sqref="D2 D3" name="Range1_1_10_1_1"/>
    <protectedRange algorithmName="SHA-512" hashValue="ON39YdpmFHfN9f47KpiRvqrKx0V9+erV1CNkpWzYhW/Qyc6aT8rEyCrvauWSYGZK2ia3o7vd3akF07acHAFpOA==" saltValue="yVW9XmDwTqEnmpSGai0KYg==" spinCount="100000" sqref="T2 T3" name="Range1_3_5_14_1_1"/>
  </protectedRanges>
  <hyperlinks>
    <hyperlink ref="X1" location="'Texas 2025'!A1" display="Return to Rankings" xr:uid="{32A413B8-87AC-47A9-955A-3D7170D11B6D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CD14-01F1-4269-BBF6-60088A5F2D01}">
  <dimension ref="A1:X20"/>
  <sheetViews>
    <sheetView workbookViewId="0">
      <selection activeCell="A18" sqref="A18:V18"/>
    </sheetView>
  </sheetViews>
  <sheetFormatPr defaultColWidth="11.109375" defaultRowHeight="14.4"/>
  <cols>
    <col min="1" max="1" width="14.44140625" customWidth="1"/>
    <col min="2" max="2" width="20" customWidth="1"/>
    <col min="3" max="3" width="12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63</v>
      </c>
      <c r="C2" s="3">
        <v>45697</v>
      </c>
      <c r="D2" s="4" t="s">
        <v>49</v>
      </c>
      <c r="E2" s="5">
        <v>172</v>
      </c>
      <c r="F2" s="22">
        <v>0</v>
      </c>
      <c r="G2" s="5">
        <v>173</v>
      </c>
      <c r="H2" s="22">
        <v>0</v>
      </c>
      <c r="I2" s="5">
        <v>174</v>
      </c>
      <c r="J2" s="22">
        <v>0</v>
      </c>
      <c r="K2" s="5">
        <v>180</v>
      </c>
      <c r="L2" s="22">
        <v>0</v>
      </c>
      <c r="M2" s="5"/>
      <c r="N2" s="22"/>
      <c r="O2" s="5"/>
      <c r="P2" s="22"/>
      <c r="Q2" s="6">
        <v>4</v>
      </c>
      <c r="R2" s="6">
        <v>699</v>
      </c>
      <c r="S2" s="7">
        <v>174.75</v>
      </c>
      <c r="T2" s="39">
        <v>0</v>
      </c>
      <c r="U2" s="8">
        <v>6</v>
      </c>
      <c r="V2" s="9">
        <v>180.75</v>
      </c>
    </row>
    <row r="3" spans="1:24">
      <c r="A3" s="46" t="s">
        <v>33</v>
      </c>
      <c r="B3" s="43" t="s">
        <v>63</v>
      </c>
      <c r="C3" s="47">
        <v>45725</v>
      </c>
      <c r="D3" s="48" t="s">
        <v>49</v>
      </c>
      <c r="E3" s="49">
        <v>170</v>
      </c>
      <c r="F3" s="50">
        <v>1</v>
      </c>
      <c r="G3" s="49">
        <v>178</v>
      </c>
      <c r="H3" s="50">
        <v>1</v>
      </c>
      <c r="I3" s="49">
        <v>180</v>
      </c>
      <c r="J3" s="50">
        <v>1</v>
      </c>
      <c r="K3" s="49">
        <v>181</v>
      </c>
      <c r="L3" s="50">
        <v>2</v>
      </c>
      <c r="M3" s="49"/>
      <c r="N3" s="50"/>
      <c r="O3" s="49"/>
      <c r="P3" s="50"/>
      <c r="Q3" s="51">
        <v>4</v>
      </c>
      <c r="R3" s="51">
        <v>709</v>
      </c>
      <c r="S3" s="52">
        <v>177.25</v>
      </c>
      <c r="T3" s="39">
        <v>5</v>
      </c>
      <c r="U3" s="53">
        <v>9</v>
      </c>
      <c r="V3" s="54">
        <v>186.25</v>
      </c>
    </row>
    <row r="4" spans="1:24">
      <c r="A4" s="1" t="s">
        <v>33</v>
      </c>
      <c r="B4" s="2" t="s">
        <v>63</v>
      </c>
      <c r="C4" s="3">
        <v>45802</v>
      </c>
      <c r="D4" s="4" t="s">
        <v>49</v>
      </c>
      <c r="E4" s="5">
        <v>181</v>
      </c>
      <c r="F4" s="22">
        <v>1</v>
      </c>
      <c r="G4" s="5">
        <v>181</v>
      </c>
      <c r="H4" s="22">
        <v>1</v>
      </c>
      <c r="I4" s="5">
        <v>184</v>
      </c>
      <c r="J4" s="22">
        <v>1</v>
      </c>
      <c r="K4" s="5">
        <v>176</v>
      </c>
      <c r="L4" s="22">
        <v>0</v>
      </c>
      <c r="M4" s="5">
        <v>189</v>
      </c>
      <c r="N4" s="22">
        <v>0</v>
      </c>
      <c r="O4" s="5">
        <v>182</v>
      </c>
      <c r="P4" s="22">
        <v>2</v>
      </c>
      <c r="Q4" s="6">
        <v>6</v>
      </c>
      <c r="R4" s="6">
        <v>1093</v>
      </c>
      <c r="S4" s="7">
        <v>182.16666666666666</v>
      </c>
      <c r="T4" s="39">
        <v>5</v>
      </c>
      <c r="U4" s="8">
        <v>8</v>
      </c>
      <c r="V4" s="9">
        <v>190.16666666666666</v>
      </c>
    </row>
    <row r="5" spans="1:24">
      <c r="A5" s="1" t="s">
        <v>33</v>
      </c>
      <c r="B5" s="2" t="s">
        <v>63</v>
      </c>
      <c r="C5" s="3">
        <v>45816</v>
      </c>
      <c r="D5" s="4" t="s">
        <v>49</v>
      </c>
      <c r="E5" s="5">
        <v>191</v>
      </c>
      <c r="F5" s="22">
        <v>3</v>
      </c>
      <c r="G5" s="5">
        <v>188</v>
      </c>
      <c r="H5" s="22">
        <v>3</v>
      </c>
      <c r="I5" s="5">
        <v>186</v>
      </c>
      <c r="J5" s="22">
        <v>1</v>
      </c>
      <c r="K5" s="5">
        <v>182</v>
      </c>
      <c r="L5" s="22">
        <v>2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39">
        <v>9</v>
      </c>
      <c r="U5" s="8">
        <v>9</v>
      </c>
      <c r="V5" s="9">
        <v>195.75</v>
      </c>
    </row>
    <row r="6" spans="1:24">
      <c r="A6" s="1" t="s">
        <v>33</v>
      </c>
      <c r="B6" s="2" t="s">
        <v>63</v>
      </c>
      <c r="C6" s="3">
        <v>45822</v>
      </c>
      <c r="D6" s="4" t="s">
        <v>42</v>
      </c>
      <c r="E6" s="5">
        <v>179</v>
      </c>
      <c r="F6" s="22">
        <v>0</v>
      </c>
      <c r="G6" s="23">
        <v>176</v>
      </c>
      <c r="H6" s="22">
        <v>0</v>
      </c>
      <c r="I6" s="5">
        <v>178</v>
      </c>
      <c r="J6" s="22">
        <v>0</v>
      </c>
      <c r="K6" s="5">
        <v>179</v>
      </c>
      <c r="L6" s="22">
        <v>1</v>
      </c>
      <c r="M6" s="5"/>
      <c r="N6" s="22"/>
      <c r="O6" s="5"/>
      <c r="P6" s="22"/>
      <c r="Q6" s="6">
        <v>4</v>
      </c>
      <c r="R6" s="6">
        <v>712</v>
      </c>
      <c r="S6" s="7">
        <v>178</v>
      </c>
      <c r="T6" s="36">
        <v>1</v>
      </c>
      <c r="U6" s="8">
        <v>4</v>
      </c>
      <c r="V6" s="9">
        <v>182</v>
      </c>
    </row>
    <row r="7" spans="1:24">
      <c r="A7" s="1" t="s">
        <v>33</v>
      </c>
      <c r="B7" s="2" t="s">
        <v>63</v>
      </c>
      <c r="C7" s="3">
        <v>45832</v>
      </c>
      <c r="D7" s="4" t="s">
        <v>49</v>
      </c>
      <c r="E7" s="5">
        <v>187</v>
      </c>
      <c r="F7" s="22">
        <v>0</v>
      </c>
      <c r="G7" s="5">
        <v>179</v>
      </c>
      <c r="H7" s="22">
        <v>0</v>
      </c>
      <c r="I7" s="5">
        <v>189</v>
      </c>
      <c r="J7" s="22">
        <v>2</v>
      </c>
      <c r="K7" s="37">
        <v>195</v>
      </c>
      <c r="L7" s="22">
        <v>2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39">
        <v>4</v>
      </c>
      <c r="U7" s="8">
        <v>13</v>
      </c>
      <c r="V7" s="9">
        <v>200.5</v>
      </c>
    </row>
    <row r="8" spans="1:24">
      <c r="A8" s="1" t="s">
        <v>33</v>
      </c>
      <c r="B8" s="2" t="s">
        <v>63</v>
      </c>
      <c r="C8" s="3">
        <v>45851</v>
      </c>
      <c r="D8" s="4" t="s">
        <v>49</v>
      </c>
      <c r="E8" s="5">
        <v>185</v>
      </c>
      <c r="F8" s="22">
        <v>0</v>
      </c>
      <c r="G8" s="5">
        <v>182</v>
      </c>
      <c r="H8" s="22">
        <v>2</v>
      </c>
      <c r="I8" s="5">
        <v>185</v>
      </c>
      <c r="J8" s="22">
        <v>1</v>
      </c>
      <c r="K8" s="5">
        <v>188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39">
        <v>4</v>
      </c>
      <c r="U8" s="8">
        <v>7</v>
      </c>
      <c r="V8" s="9">
        <v>192</v>
      </c>
    </row>
    <row r="9" spans="1:24">
      <c r="A9" s="1" t="s">
        <v>33</v>
      </c>
      <c r="B9" s="2" t="s">
        <v>63</v>
      </c>
      <c r="C9" s="3">
        <v>45867</v>
      </c>
      <c r="D9" s="4" t="s">
        <v>49</v>
      </c>
      <c r="E9" s="5">
        <v>185</v>
      </c>
      <c r="F9" s="22">
        <v>2</v>
      </c>
      <c r="G9" s="5">
        <v>189</v>
      </c>
      <c r="H9" s="22">
        <v>2</v>
      </c>
      <c r="I9" s="5">
        <v>189</v>
      </c>
      <c r="J9" s="22">
        <v>1</v>
      </c>
      <c r="K9" s="5">
        <v>180</v>
      </c>
      <c r="L9" s="22">
        <v>1</v>
      </c>
      <c r="M9" s="5"/>
      <c r="N9" s="22"/>
      <c r="O9" s="5"/>
      <c r="P9" s="22"/>
      <c r="Q9" s="6">
        <v>4</v>
      </c>
      <c r="R9" s="6">
        <v>743</v>
      </c>
      <c r="S9" s="7">
        <v>185.75</v>
      </c>
      <c r="T9" s="39">
        <v>6</v>
      </c>
      <c r="U9" s="8">
        <v>6</v>
      </c>
      <c r="V9" s="9">
        <v>191.75</v>
      </c>
    </row>
    <row r="10" spans="1:24">
      <c r="A10" s="1" t="s">
        <v>33</v>
      </c>
      <c r="B10" s="2" t="s">
        <v>63</v>
      </c>
      <c r="C10" s="3">
        <v>45878</v>
      </c>
      <c r="D10" s="4" t="s">
        <v>42</v>
      </c>
      <c r="E10" s="5">
        <v>179</v>
      </c>
      <c r="F10" s="22">
        <v>1</v>
      </c>
      <c r="G10" s="23">
        <v>182</v>
      </c>
      <c r="H10" s="22">
        <v>0</v>
      </c>
      <c r="I10" s="5">
        <v>173</v>
      </c>
      <c r="J10" s="22">
        <v>1</v>
      </c>
      <c r="K10" s="5">
        <v>173</v>
      </c>
      <c r="L10" s="22">
        <v>0</v>
      </c>
      <c r="M10" s="5"/>
      <c r="N10" s="22"/>
      <c r="O10" s="5"/>
      <c r="P10" s="22"/>
      <c r="Q10" s="6">
        <v>4</v>
      </c>
      <c r="R10" s="6">
        <v>707</v>
      </c>
      <c r="S10" s="7">
        <v>176.75</v>
      </c>
      <c r="T10" s="36">
        <v>2</v>
      </c>
      <c r="U10" s="8">
        <v>6</v>
      </c>
      <c r="V10" s="9">
        <v>182.75</v>
      </c>
    </row>
    <row r="11" spans="1:24">
      <c r="A11" s="1" t="s">
        <v>33</v>
      </c>
      <c r="B11" s="2" t="s">
        <v>63</v>
      </c>
      <c r="C11" s="3">
        <v>45879</v>
      </c>
      <c r="D11" s="4" t="s">
        <v>49</v>
      </c>
      <c r="E11" s="5">
        <v>186</v>
      </c>
      <c r="F11" s="22">
        <v>3</v>
      </c>
      <c r="G11" s="5">
        <v>171</v>
      </c>
      <c r="H11" s="22">
        <v>1</v>
      </c>
      <c r="I11" s="5">
        <v>180.001</v>
      </c>
      <c r="J11" s="22">
        <v>1</v>
      </c>
      <c r="K11" s="5">
        <v>188</v>
      </c>
      <c r="L11" s="22">
        <v>2</v>
      </c>
      <c r="M11" s="5"/>
      <c r="N11" s="22"/>
      <c r="O11" s="5"/>
      <c r="P11" s="22"/>
      <c r="Q11" s="6">
        <v>4</v>
      </c>
      <c r="R11" s="6">
        <v>725.00099999999998</v>
      </c>
      <c r="S11" s="7">
        <v>181.25024999999999</v>
      </c>
      <c r="T11" s="39">
        <v>7</v>
      </c>
      <c r="U11" s="8">
        <v>3</v>
      </c>
      <c r="V11" s="9">
        <v>184.25024999999999</v>
      </c>
    </row>
    <row r="12" spans="1:24">
      <c r="A12" s="1" t="s">
        <v>33</v>
      </c>
      <c r="B12" s="2" t="s">
        <v>63</v>
      </c>
      <c r="C12" s="3">
        <v>45895</v>
      </c>
      <c r="D12" s="4" t="s">
        <v>49</v>
      </c>
      <c r="E12" s="5">
        <v>163</v>
      </c>
      <c r="F12" s="22">
        <v>1</v>
      </c>
      <c r="G12" s="5">
        <v>165</v>
      </c>
      <c r="H12" s="22">
        <v>0</v>
      </c>
      <c r="I12" s="5">
        <v>176</v>
      </c>
      <c r="J12" s="22">
        <v>1</v>
      </c>
      <c r="K12" s="5">
        <v>183</v>
      </c>
      <c r="L12" s="22">
        <v>0</v>
      </c>
      <c r="M12" s="5"/>
      <c r="N12" s="22"/>
      <c r="O12" s="5"/>
      <c r="P12" s="22"/>
      <c r="Q12" s="6">
        <v>4</v>
      </c>
      <c r="R12" s="6">
        <v>687</v>
      </c>
      <c r="S12" s="7">
        <v>171.75</v>
      </c>
      <c r="T12" s="39">
        <v>2</v>
      </c>
      <c r="U12" s="8">
        <v>4</v>
      </c>
      <c r="V12" s="9">
        <v>175.75</v>
      </c>
    </row>
    <row r="13" spans="1:24">
      <c r="A13" s="1" t="s">
        <v>33</v>
      </c>
      <c r="B13" s="2" t="s">
        <v>63</v>
      </c>
      <c r="C13" s="3">
        <v>45914</v>
      </c>
      <c r="D13" s="4" t="s">
        <v>49</v>
      </c>
      <c r="E13" s="23">
        <v>181</v>
      </c>
      <c r="F13" s="22">
        <v>0</v>
      </c>
      <c r="G13" s="23">
        <v>185</v>
      </c>
      <c r="H13" s="22">
        <v>1</v>
      </c>
      <c r="I13" s="5">
        <v>189</v>
      </c>
      <c r="J13" s="22">
        <v>1</v>
      </c>
      <c r="K13" s="37">
        <v>179</v>
      </c>
      <c r="L13" s="22">
        <v>0</v>
      </c>
      <c r="M13" s="37"/>
      <c r="N13" s="22"/>
      <c r="O13" s="5"/>
      <c r="P13" s="22"/>
      <c r="Q13" s="6">
        <v>4</v>
      </c>
      <c r="R13" s="6">
        <v>734</v>
      </c>
      <c r="S13" s="7">
        <v>183.5</v>
      </c>
      <c r="T13" s="36">
        <v>2</v>
      </c>
      <c r="U13" s="8">
        <v>5</v>
      </c>
      <c r="V13" s="9">
        <v>188.5</v>
      </c>
    </row>
    <row r="14" spans="1:24">
      <c r="A14" s="1" t="s">
        <v>33</v>
      </c>
      <c r="B14" s="2" t="s">
        <v>63</v>
      </c>
      <c r="C14" s="3">
        <v>45930</v>
      </c>
      <c r="D14" s="4" t="s">
        <v>49</v>
      </c>
      <c r="E14" s="23">
        <v>182</v>
      </c>
      <c r="F14" s="22">
        <v>2</v>
      </c>
      <c r="G14" s="23">
        <v>181</v>
      </c>
      <c r="H14" s="22">
        <v>0</v>
      </c>
      <c r="I14" s="5">
        <v>179</v>
      </c>
      <c r="J14" s="22">
        <v>0</v>
      </c>
      <c r="K14" s="37">
        <v>184</v>
      </c>
      <c r="L14" s="22">
        <v>1</v>
      </c>
      <c r="M14" s="37"/>
      <c r="N14" s="22"/>
      <c r="O14" s="5"/>
      <c r="P14" s="22"/>
      <c r="Q14" s="6">
        <v>4</v>
      </c>
      <c r="R14" s="6">
        <v>726</v>
      </c>
      <c r="S14" s="7">
        <v>181.5</v>
      </c>
      <c r="T14" s="36">
        <v>3</v>
      </c>
      <c r="U14" s="8">
        <v>11</v>
      </c>
      <c r="V14" s="9">
        <v>192.5</v>
      </c>
    </row>
    <row r="15" spans="1:24">
      <c r="A15" s="74" t="s">
        <v>33</v>
      </c>
      <c r="B15" s="2" t="s">
        <v>63</v>
      </c>
      <c r="C15" s="3">
        <v>45942</v>
      </c>
      <c r="D15" s="75" t="s">
        <v>49</v>
      </c>
      <c r="E15" s="5">
        <v>184</v>
      </c>
      <c r="F15" s="22">
        <v>2</v>
      </c>
      <c r="G15" s="23">
        <v>183</v>
      </c>
      <c r="H15" s="22">
        <v>1</v>
      </c>
      <c r="I15" s="5">
        <v>179</v>
      </c>
      <c r="J15" s="22">
        <v>1</v>
      </c>
      <c r="K15" s="5">
        <v>185.001</v>
      </c>
      <c r="L15" s="22">
        <v>3</v>
      </c>
      <c r="M15" s="5"/>
      <c r="N15" s="22"/>
      <c r="O15" s="5"/>
      <c r="P15" s="22"/>
      <c r="Q15" s="8">
        <v>4</v>
      </c>
      <c r="R15" s="8">
        <v>731.00099999999998</v>
      </c>
      <c r="S15" s="7">
        <v>182.75024999999999</v>
      </c>
      <c r="T15" s="36">
        <v>7</v>
      </c>
      <c r="U15" s="8">
        <v>6</v>
      </c>
      <c r="V15" s="7">
        <v>188.75024999999999</v>
      </c>
    </row>
    <row r="16" spans="1:24">
      <c r="A16" s="74" t="s">
        <v>33</v>
      </c>
      <c r="B16" s="2" t="s">
        <v>63</v>
      </c>
      <c r="C16" s="3">
        <v>45949</v>
      </c>
      <c r="D16" s="75" t="s">
        <v>42</v>
      </c>
      <c r="E16" s="23">
        <v>180</v>
      </c>
      <c r="F16" s="22">
        <v>0</v>
      </c>
      <c r="G16" s="23">
        <v>185</v>
      </c>
      <c r="H16" s="22">
        <v>2</v>
      </c>
      <c r="I16" s="5">
        <v>184</v>
      </c>
      <c r="J16" s="22">
        <v>1</v>
      </c>
      <c r="K16" s="37">
        <v>176</v>
      </c>
      <c r="L16" s="22">
        <v>0</v>
      </c>
      <c r="M16" s="37">
        <v>186</v>
      </c>
      <c r="N16" s="22">
        <v>1</v>
      </c>
      <c r="O16" s="5">
        <v>188.001</v>
      </c>
      <c r="P16" s="22">
        <v>3</v>
      </c>
      <c r="Q16" s="8">
        <v>6</v>
      </c>
      <c r="R16" s="8">
        <v>1099.001</v>
      </c>
      <c r="S16" s="7">
        <v>183.16683333333333</v>
      </c>
      <c r="T16" s="36">
        <v>7</v>
      </c>
      <c r="U16" s="8">
        <v>16</v>
      </c>
      <c r="V16" s="7">
        <v>199.16683333333333</v>
      </c>
    </row>
    <row r="17" spans="1:22">
      <c r="A17" s="1" t="s">
        <v>33</v>
      </c>
      <c r="B17" s="2" t="s">
        <v>63</v>
      </c>
      <c r="C17" s="3">
        <v>45958</v>
      </c>
      <c r="D17" s="4" t="s">
        <v>49</v>
      </c>
      <c r="E17" s="5">
        <v>177</v>
      </c>
      <c r="F17" s="22">
        <v>0</v>
      </c>
      <c r="G17" s="23">
        <v>183</v>
      </c>
      <c r="H17" s="22">
        <v>2</v>
      </c>
      <c r="I17" s="5">
        <v>175</v>
      </c>
      <c r="J17" s="22">
        <v>0</v>
      </c>
      <c r="K17" s="5">
        <v>185</v>
      </c>
      <c r="L17" s="22">
        <v>3</v>
      </c>
      <c r="M17" s="5"/>
      <c r="N17" s="22"/>
      <c r="O17" s="5"/>
      <c r="P17" s="22"/>
      <c r="Q17" s="6">
        <v>4</v>
      </c>
      <c r="R17" s="6">
        <v>720</v>
      </c>
      <c r="S17" s="7">
        <v>180</v>
      </c>
      <c r="T17" s="36">
        <v>5</v>
      </c>
      <c r="U17" s="8">
        <v>4</v>
      </c>
      <c r="V17" s="9">
        <v>184</v>
      </c>
    </row>
    <row r="18" spans="1:22">
      <c r="A18" s="74" t="s">
        <v>33</v>
      </c>
      <c r="B18" s="2" t="s">
        <v>63</v>
      </c>
      <c r="C18" s="3">
        <v>45970</v>
      </c>
      <c r="D18" s="75" t="s">
        <v>49</v>
      </c>
      <c r="E18" s="23">
        <v>180</v>
      </c>
      <c r="F18" s="22">
        <v>3</v>
      </c>
      <c r="G18" s="23">
        <v>178</v>
      </c>
      <c r="H18" s="22">
        <v>1</v>
      </c>
      <c r="I18" s="5">
        <v>175</v>
      </c>
      <c r="J18" s="22">
        <v>0</v>
      </c>
      <c r="K18" s="37">
        <v>177</v>
      </c>
      <c r="L18" s="22">
        <v>1</v>
      </c>
      <c r="M18" s="37"/>
      <c r="N18" s="22"/>
      <c r="O18" s="5"/>
      <c r="P18" s="22"/>
      <c r="Q18" s="8">
        <v>4</v>
      </c>
      <c r="R18" s="8">
        <v>710</v>
      </c>
      <c r="S18" s="7">
        <v>177.5</v>
      </c>
      <c r="T18" s="36">
        <v>5</v>
      </c>
      <c r="U18" s="8">
        <v>6</v>
      </c>
      <c r="V18" s="7">
        <v>183.5</v>
      </c>
    </row>
    <row r="20" spans="1:22">
      <c r="Q20" s="32">
        <f>SUM(Q2:Q19)</f>
        <v>72</v>
      </c>
      <c r="R20" s="32">
        <f>SUM(R2:R19)</f>
        <v>13032.003000000001</v>
      </c>
      <c r="S20" s="33">
        <f>SUM(R20/Q20)</f>
        <v>181.00004166666668</v>
      </c>
      <c r="T20" s="32">
        <f>SUM(T2:T19)</f>
        <v>74</v>
      </c>
      <c r="U20" s="32">
        <f>SUM(U2:U19)</f>
        <v>123</v>
      </c>
      <c r="V20" s="34">
        <f>SUM(S20+U20)</f>
        <v>304.00004166666668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3 B2:C3" name="Range1_6_1_1"/>
    <protectedRange algorithmName="SHA-512" hashValue="ON39YdpmFHfN9f47KpiRvqrKx0V9+erV1CNkpWzYhW/Qyc6aT8rEyCrvauWSYGZK2ia3o7vd3akF07acHAFpOA==" saltValue="yVW9XmDwTqEnmpSGai0KYg==" spinCount="100000" sqref="D2:D3" name="Range1_1_10_1_1"/>
    <protectedRange algorithmName="SHA-512" hashValue="ON39YdpmFHfN9f47KpiRvqrKx0V9+erV1CNkpWzYhW/Qyc6aT8rEyCrvauWSYGZK2ia3o7vd3akF07acHAFpOA==" saltValue="yVW9XmDwTqEnmpSGai0KYg==" spinCount="100000" sqref="T2:T3" name="Range1_3_5_14_1_1"/>
    <protectedRange algorithmName="SHA-512" hashValue="ON39YdpmFHfN9f47KpiRvqrKx0V9+erV1CNkpWzYhW/Qyc6aT8rEyCrvauWSYGZK2ia3o7vd3akF07acHAFpOA==" saltValue="yVW9XmDwTqEnmpSGai0KYg==" spinCount="100000" sqref="B5:C5 E5:P5" name="Range1_7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  <protectedRange algorithmName="SHA-512" hashValue="ON39YdpmFHfN9f47KpiRvqrKx0V9+erV1CNkpWzYhW/Qyc6aT8rEyCrvauWSYGZK2ia3o7vd3akF07acHAFpOA==" saltValue="yVW9XmDwTqEnmpSGai0KYg==" spinCount="100000" sqref="B12:C12 E12:P12" name="Range1_13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T12" name="Range1_3_5_13"/>
    <protectedRange algorithmName="SHA-512" hashValue="ON39YdpmFHfN9f47KpiRvqrKx0V9+erV1CNkpWzYhW/Qyc6aT8rEyCrvauWSYGZK2ia3o7vd3akF07acHAFpOA==" saltValue="yVW9XmDwTqEnmpSGai0KYg==" spinCount="100000" sqref="E13:P13 B13:C13" name="Range1_10"/>
    <protectedRange algorithmName="SHA-512" hashValue="ON39YdpmFHfN9f47KpiRvqrKx0V9+erV1CNkpWzYhW/Qyc6aT8rEyCrvauWSYGZK2ia3o7vd3akF07acHAFpOA==" saltValue="yVW9XmDwTqEnmpSGai0KYg==" spinCount="100000" sqref="D13" name="Range1_1_13_1"/>
    <protectedRange algorithmName="SHA-512" hashValue="ON39YdpmFHfN9f47KpiRvqrKx0V9+erV1CNkpWzYhW/Qyc6aT8rEyCrvauWSYGZK2ia3o7vd3akF07acHAFpOA==" saltValue="yVW9XmDwTqEnmpSGai0KYg==" spinCount="100000" sqref="T13" name="Range1_3_5_9"/>
    <protectedRange algorithmName="SHA-512" hashValue="ON39YdpmFHfN9f47KpiRvqrKx0V9+erV1CNkpWzYhW/Qyc6aT8rEyCrvauWSYGZK2ia3o7vd3akF07acHAFpOA==" saltValue="yVW9XmDwTqEnmpSGai0KYg==" spinCount="100000" sqref="E14:P14 B14:C14" name="Range1_13_1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6"/>
    <protectedRange algorithmName="SHA-512" hashValue="ON39YdpmFHfN9f47KpiRvqrKx0V9+erV1CNkpWzYhW/Qyc6aT8rEyCrvauWSYGZK2ia3o7vd3akF07acHAFpOA==" saltValue="yVW9XmDwTqEnmpSGai0KYg==" spinCount="100000" sqref="E15:P15 B15:C15" name="Range1_14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4"/>
    <protectedRange algorithmName="SHA-512" hashValue="ON39YdpmFHfN9f47KpiRvqrKx0V9+erV1CNkpWzYhW/Qyc6aT8rEyCrvauWSYGZK2ia3o7vd3akF07acHAFpOA==" saltValue="yVW9XmDwTqEnmpSGai0KYg==" spinCount="100000" sqref="E16:P16 B16:C16" name="Range1_10_11"/>
    <protectedRange algorithmName="SHA-512" hashValue="ON39YdpmFHfN9f47KpiRvqrKx0V9+erV1CNkpWzYhW/Qyc6aT8rEyCrvauWSYGZK2ia3o7vd3akF07acHAFpOA==" saltValue="yVW9XmDwTqEnmpSGai0KYg==" spinCount="100000" sqref="D16" name="Range1_1_15_6"/>
    <protectedRange algorithmName="SHA-512" hashValue="ON39YdpmFHfN9f47KpiRvqrKx0V9+erV1CNkpWzYhW/Qyc6aT8rEyCrvauWSYGZK2ia3o7vd3akF07acHAFpOA==" saltValue="yVW9XmDwTqEnmpSGai0KYg==" spinCount="100000" sqref="T16" name="Range1_3_5_10_7"/>
    <protectedRange algorithmName="SHA-512" hashValue="ON39YdpmFHfN9f47KpiRvqrKx0V9+erV1CNkpWzYhW/Qyc6aT8rEyCrvauWSYGZK2ia3o7vd3akF07acHAFpOA==" saltValue="yVW9XmDwTqEnmpSGai0KYg==" spinCount="100000" sqref="E17:P17 B17:C17" name="Range1_14_1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  <protectedRange algorithmName="SHA-512" hashValue="ON39YdpmFHfN9f47KpiRvqrKx0V9+erV1CNkpWzYhW/Qyc6aT8rEyCrvauWSYGZK2ia3o7vd3akF07acHAFpOA==" saltValue="yVW9XmDwTqEnmpSGai0KYg==" spinCount="100000" sqref="E18:P18 B18:C18" name="Range1_14_2"/>
    <protectedRange algorithmName="SHA-512" hashValue="ON39YdpmFHfN9f47KpiRvqrKx0V9+erV1CNkpWzYhW/Qyc6aT8rEyCrvauWSYGZK2ia3o7vd3akF07acHAFpOA==" saltValue="yVW9XmDwTqEnmpSGai0KYg==" spinCount="100000" sqref="D18" name="Range1_1_7_4"/>
    <protectedRange algorithmName="SHA-512" hashValue="ON39YdpmFHfN9f47KpiRvqrKx0V9+erV1CNkpWzYhW/Qyc6aT8rEyCrvauWSYGZK2ia3o7vd3akF07acHAFpOA==" saltValue="yVW9XmDwTqEnmpSGai0KYg==" spinCount="100000" sqref="T18" name="Range1_3_5_4_1"/>
  </protectedRanges>
  <conditionalFormatting sqref="E13">
    <cfRule type="top10" dxfId="1330" priority="42" rank="1"/>
  </conditionalFormatting>
  <conditionalFormatting sqref="G13">
    <cfRule type="top10" dxfId="1329" priority="41" rank="1"/>
  </conditionalFormatting>
  <conditionalFormatting sqref="I13">
    <cfRule type="top10" dxfId="1328" priority="40" rank="1"/>
  </conditionalFormatting>
  <conditionalFormatting sqref="K13">
    <cfRule type="top10" dxfId="1327" priority="39" rank="1"/>
  </conditionalFormatting>
  <conditionalFormatting sqref="M13">
    <cfRule type="top10" dxfId="1326" priority="38" rank="1"/>
  </conditionalFormatting>
  <conditionalFormatting sqref="O13">
    <cfRule type="top10" dxfId="1325" priority="37" rank="1"/>
  </conditionalFormatting>
  <conditionalFormatting sqref="E13:P13">
    <cfRule type="cellIs" dxfId="1324" priority="36" operator="greaterThanOrEqual">
      <formula>200</formula>
    </cfRule>
  </conditionalFormatting>
  <conditionalFormatting sqref="E14">
    <cfRule type="top10" dxfId="1323" priority="35" rank="1"/>
  </conditionalFormatting>
  <conditionalFormatting sqref="G14">
    <cfRule type="top10" dxfId="1322" priority="34" rank="1"/>
  </conditionalFormatting>
  <conditionalFormatting sqref="I14">
    <cfRule type="top10" dxfId="1321" priority="33" rank="1"/>
  </conditionalFormatting>
  <conditionalFormatting sqref="K14">
    <cfRule type="top10" dxfId="1320" priority="32" rank="1"/>
  </conditionalFormatting>
  <conditionalFormatting sqref="M14">
    <cfRule type="top10" dxfId="1319" priority="31" rank="1"/>
  </conditionalFormatting>
  <conditionalFormatting sqref="O14">
    <cfRule type="top10" dxfId="1318" priority="30" rank="1"/>
  </conditionalFormatting>
  <conditionalFormatting sqref="E14:P14">
    <cfRule type="cellIs" dxfId="1317" priority="29" operator="greaterThanOrEqual">
      <formula>200</formula>
    </cfRule>
  </conditionalFormatting>
  <conditionalFormatting sqref="E15">
    <cfRule type="top10" dxfId="1316" priority="28" rank="1"/>
  </conditionalFormatting>
  <conditionalFormatting sqref="G15">
    <cfRule type="top10" dxfId="1315" priority="27" rank="1"/>
  </conditionalFormatting>
  <conditionalFormatting sqref="I15">
    <cfRule type="top10" dxfId="1314" priority="26" rank="1"/>
  </conditionalFormatting>
  <conditionalFormatting sqref="K15">
    <cfRule type="top10" dxfId="1313" priority="25" rank="1"/>
  </conditionalFormatting>
  <conditionalFormatting sqref="M15">
    <cfRule type="top10" dxfId="1312" priority="24" rank="1"/>
  </conditionalFormatting>
  <conditionalFormatting sqref="O15">
    <cfRule type="top10" dxfId="1311" priority="23" rank="1"/>
  </conditionalFormatting>
  <conditionalFormatting sqref="E15:P15">
    <cfRule type="cellIs" dxfId="1310" priority="22" operator="greaterThanOrEqual">
      <formula>200</formula>
    </cfRule>
  </conditionalFormatting>
  <conditionalFormatting sqref="E16">
    <cfRule type="top10" dxfId="1309" priority="21" rank="1"/>
  </conditionalFormatting>
  <conditionalFormatting sqref="G16">
    <cfRule type="top10" dxfId="1308" priority="20" rank="1"/>
  </conditionalFormatting>
  <conditionalFormatting sqref="I16">
    <cfRule type="top10" dxfId="1307" priority="19" rank="1"/>
  </conditionalFormatting>
  <conditionalFormatting sqref="K16">
    <cfRule type="top10" dxfId="1306" priority="18" rank="1"/>
  </conditionalFormatting>
  <conditionalFormatting sqref="M16">
    <cfRule type="top10" dxfId="1305" priority="17" rank="1"/>
  </conditionalFormatting>
  <conditionalFormatting sqref="O16">
    <cfRule type="top10" dxfId="1304" priority="16" rank="1"/>
  </conditionalFormatting>
  <conditionalFormatting sqref="E16:P16">
    <cfRule type="cellIs" dxfId="1303" priority="15" operator="greaterThanOrEqual">
      <formula>200</formula>
    </cfRule>
  </conditionalFormatting>
  <conditionalFormatting sqref="E17">
    <cfRule type="top10" dxfId="1302" priority="14" rank="1"/>
  </conditionalFormatting>
  <conditionalFormatting sqref="G17">
    <cfRule type="top10" dxfId="1301" priority="13" rank="1"/>
  </conditionalFormatting>
  <conditionalFormatting sqref="I17">
    <cfRule type="top10" dxfId="1300" priority="12" rank="1"/>
  </conditionalFormatting>
  <conditionalFormatting sqref="K17">
    <cfRule type="top10" dxfId="1299" priority="11" rank="1"/>
  </conditionalFormatting>
  <conditionalFormatting sqref="M17">
    <cfRule type="top10" dxfId="1298" priority="10" rank="1"/>
  </conditionalFormatting>
  <conditionalFormatting sqref="O17">
    <cfRule type="top10" dxfId="1297" priority="9" rank="1"/>
  </conditionalFormatting>
  <conditionalFormatting sqref="E17:P17">
    <cfRule type="cellIs" dxfId="1296" priority="8" operator="greaterThanOrEqual">
      <formula>200</formula>
    </cfRule>
  </conditionalFormatting>
  <conditionalFormatting sqref="E18">
    <cfRule type="top10" dxfId="1295" priority="7" rank="1"/>
  </conditionalFormatting>
  <conditionalFormatting sqref="G18">
    <cfRule type="top10" dxfId="1294" priority="6" rank="1"/>
  </conditionalFormatting>
  <conditionalFormatting sqref="I18">
    <cfRule type="top10" dxfId="1293" priority="5" rank="1"/>
  </conditionalFormatting>
  <conditionalFormatting sqref="K18">
    <cfRule type="top10" dxfId="1292" priority="4" rank="1"/>
  </conditionalFormatting>
  <conditionalFormatting sqref="M18">
    <cfRule type="top10" dxfId="1291" priority="3" rank="1"/>
  </conditionalFormatting>
  <conditionalFormatting sqref="O18">
    <cfRule type="top10" dxfId="1290" priority="2" rank="1"/>
  </conditionalFormatting>
  <conditionalFormatting sqref="E18:P18">
    <cfRule type="cellIs" dxfId="1289" priority="1" operator="greaterThanOrEqual">
      <formula>200</formula>
    </cfRule>
  </conditionalFormatting>
  <hyperlinks>
    <hyperlink ref="X1" location="'Texas 2025'!A1" display="Return to Rankings" xr:uid="{A7C2AA4E-9D61-45B9-876A-14BB00EB0F6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D28038-665D-40DB-B360-BE5C265C872B}">
          <x14:formula1>
            <xm:f>'C:\Users\jmfg1\Downloads\[SAGC_10-19-25-ABRA 2025 San Angelo Texas Scoring.xlsm]DATA'!#REF!</xm:f>
          </x14:formula1>
          <xm:sqref>D16</xm:sqref>
        </x14:dataValidation>
        <x14:dataValidation type="list" allowBlank="1" showInputMessage="1" showErrorMessage="1" xr:uid="{5511EA24-6ECD-4624-B3CA-3365E5645DD5}">
          <x14:formula1>
            <xm:f>'C:\Users\jmfg1\Downloads\[SAGC_10-19-25-ABRA 2025 San Angelo Texas Scoring.xlsm]DATA'!#REF!</xm:f>
          </x14:formula1>
          <xm:sqref>B16</xm:sqref>
        </x14:dataValidation>
        <x14:dataValidation type="list" allowBlank="1" showInputMessage="1" showErrorMessage="1" xr:uid="{B7D1BDB3-FDF4-43D5-BB70-186755AD0B43}">
          <x14:formula1>
            <xm:f>'C:\Users\jmfg1\Downloads\[BSC_10-28-25-ABRA 2025 (Boerne, TX) Scoring.xlsm]DATA'!#REF!</xm:f>
          </x14:formula1>
          <xm:sqref>D17 B17</xm:sqref>
        </x14:dataValidation>
        <x14:dataValidation type="list" allowBlank="1" showInputMessage="1" showErrorMessage="1" xr:uid="{A5C1296C-2A13-4547-B475-40862C109285}">
          <x14:formula1>
            <xm:f>'[BSC-11-09-2025-ABRA 2025 (Boerne TX) Scoring.xlsm]DATA'!#REF!</xm:f>
          </x14:formula1>
          <xm:sqref>D18 B18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D79A-DF37-409F-8817-2F2FC004EFCB}">
  <dimension ref="A1:X14"/>
  <sheetViews>
    <sheetView workbookViewId="0">
      <selection activeCell="A13" sqref="A13:V13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41</v>
      </c>
      <c r="B2" s="2" t="s">
        <v>48</v>
      </c>
      <c r="C2" s="3">
        <v>45697</v>
      </c>
      <c r="D2" s="4" t="s">
        <v>49</v>
      </c>
      <c r="E2" s="5">
        <v>184</v>
      </c>
      <c r="F2" s="22">
        <v>0</v>
      </c>
      <c r="G2" s="5">
        <v>189</v>
      </c>
      <c r="H2" s="22">
        <v>2</v>
      </c>
      <c r="I2" s="5">
        <v>176</v>
      </c>
      <c r="J2" s="22">
        <v>0</v>
      </c>
      <c r="K2" s="5">
        <v>189</v>
      </c>
      <c r="L2" s="22">
        <v>0</v>
      </c>
      <c r="M2" s="5"/>
      <c r="N2" s="22"/>
      <c r="O2" s="5"/>
      <c r="P2" s="22"/>
      <c r="Q2" s="6">
        <v>4</v>
      </c>
      <c r="R2" s="6">
        <v>738</v>
      </c>
      <c r="S2" s="7">
        <v>184.5</v>
      </c>
      <c r="T2" s="39">
        <v>2</v>
      </c>
      <c r="U2" s="8">
        <v>2</v>
      </c>
      <c r="V2" s="9">
        <v>186.5</v>
      </c>
    </row>
    <row r="3" spans="1:24">
      <c r="A3" s="46" t="s">
        <v>41</v>
      </c>
      <c r="B3" s="43" t="s">
        <v>48</v>
      </c>
      <c r="C3" s="47">
        <v>45725</v>
      </c>
      <c r="D3" s="48" t="s">
        <v>49</v>
      </c>
      <c r="E3" s="49">
        <v>185.00200000000001</v>
      </c>
      <c r="F3" s="50">
        <v>2</v>
      </c>
      <c r="G3" s="49">
        <v>178</v>
      </c>
      <c r="H3" s="50">
        <v>0</v>
      </c>
      <c r="I3" s="49">
        <v>184</v>
      </c>
      <c r="J3" s="50">
        <v>1</v>
      </c>
      <c r="K3" s="49">
        <v>187</v>
      </c>
      <c r="L3" s="50">
        <v>2</v>
      </c>
      <c r="M3" s="49"/>
      <c r="N3" s="50"/>
      <c r="O3" s="49"/>
      <c r="P3" s="50"/>
      <c r="Q3" s="51">
        <v>4</v>
      </c>
      <c r="R3" s="51">
        <v>734.00199999999995</v>
      </c>
      <c r="S3" s="52">
        <v>183.50049999999999</v>
      </c>
      <c r="T3" s="39">
        <v>5</v>
      </c>
      <c r="U3" s="53">
        <v>2</v>
      </c>
      <c r="V3" s="54">
        <v>185.50049999999999</v>
      </c>
    </row>
    <row r="4" spans="1:24">
      <c r="A4" s="1" t="s">
        <v>41</v>
      </c>
      <c r="B4" s="2" t="s">
        <v>48</v>
      </c>
      <c r="C4" s="3">
        <v>45776</v>
      </c>
      <c r="D4" s="4" t="s">
        <v>49</v>
      </c>
      <c r="E4" s="5">
        <v>188</v>
      </c>
      <c r="F4" s="22">
        <v>3</v>
      </c>
      <c r="G4" s="5">
        <v>183</v>
      </c>
      <c r="H4" s="22">
        <v>0</v>
      </c>
      <c r="I4" s="5">
        <v>187</v>
      </c>
      <c r="J4" s="22">
        <v>0</v>
      </c>
      <c r="K4" s="5">
        <v>175</v>
      </c>
      <c r="L4" s="22">
        <v>0</v>
      </c>
      <c r="M4" s="5"/>
      <c r="N4" s="22"/>
      <c r="O4" s="5"/>
      <c r="P4" s="22"/>
      <c r="Q4" s="6">
        <v>4</v>
      </c>
      <c r="R4" s="6">
        <v>733</v>
      </c>
      <c r="S4" s="7">
        <v>183.25</v>
      </c>
      <c r="T4" s="39">
        <v>3</v>
      </c>
      <c r="U4" s="8">
        <v>2</v>
      </c>
      <c r="V4" s="9">
        <v>185.25</v>
      </c>
    </row>
    <row r="5" spans="1:24">
      <c r="A5" s="1" t="s">
        <v>41</v>
      </c>
      <c r="B5" s="2" t="s">
        <v>48</v>
      </c>
      <c r="C5" s="3">
        <v>45804</v>
      </c>
      <c r="D5" s="4" t="s">
        <v>49</v>
      </c>
      <c r="E5" s="5">
        <v>182</v>
      </c>
      <c r="F5" s="22">
        <v>1</v>
      </c>
      <c r="G5" s="5">
        <v>181</v>
      </c>
      <c r="H5" s="22">
        <v>1</v>
      </c>
      <c r="I5" s="5">
        <v>181</v>
      </c>
      <c r="J5" s="22">
        <v>2</v>
      </c>
      <c r="K5" s="5">
        <v>179</v>
      </c>
      <c r="L5" s="22">
        <v>2</v>
      </c>
      <c r="M5" s="5"/>
      <c r="N5" s="22"/>
      <c r="O5" s="5"/>
      <c r="P5" s="22"/>
      <c r="Q5" s="6">
        <v>4</v>
      </c>
      <c r="R5" s="6">
        <v>723</v>
      </c>
      <c r="S5" s="7">
        <v>180.75</v>
      </c>
      <c r="T5" s="39">
        <v>6</v>
      </c>
      <c r="U5" s="8">
        <v>2</v>
      </c>
      <c r="V5" s="9">
        <v>182.75</v>
      </c>
    </row>
    <row r="6" spans="1:24">
      <c r="A6" s="1" t="s">
        <v>41</v>
      </c>
      <c r="B6" s="2" t="s">
        <v>48</v>
      </c>
      <c r="C6" s="3">
        <v>45832</v>
      </c>
      <c r="D6" s="4" t="s">
        <v>49</v>
      </c>
      <c r="E6" s="5">
        <v>183</v>
      </c>
      <c r="F6" s="22">
        <v>0</v>
      </c>
      <c r="G6" s="5">
        <v>180</v>
      </c>
      <c r="H6" s="22">
        <v>2</v>
      </c>
      <c r="I6" s="5">
        <v>175</v>
      </c>
      <c r="J6" s="22">
        <v>0</v>
      </c>
      <c r="K6" s="5">
        <v>179</v>
      </c>
      <c r="L6" s="22">
        <v>0</v>
      </c>
      <c r="M6" s="5"/>
      <c r="N6" s="22"/>
      <c r="O6" s="5"/>
      <c r="P6" s="22"/>
      <c r="Q6" s="6">
        <v>4</v>
      </c>
      <c r="R6" s="6">
        <v>717</v>
      </c>
      <c r="S6" s="7">
        <v>179.25</v>
      </c>
      <c r="T6" s="39">
        <v>2</v>
      </c>
      <c r="U6" s="8">
        <v>2</v>
      </c>
      <c r="V6" s="9">
        <v>181.25</v>
      </c>
    </row>
    <row r="7" spans="1:24">
      <c r="A7" s="1" t="s">
        <v>41</v>
      </c>
      <c r="B7" s="2" t="s">
        <v>48</v>
      </c>
      <c r="C7" s="3">
        <v>45851</v>
      </c>
      <c r="D7" s="4" t="s">
        <v>49</v>
      </c>
      <c r="E7" s="5">
        <v>171</v>
      </c>
      <c r="F7" s="22">
        <v>0</v>
      </c>
      <c r="G7" s="5">
        <v>173</v>
      </c>
      <c r="H7" s="22">
        <v>0</v>
      </c>
      <c r="I7" s="5">
        <v>183</v>
      </c>
      <c r="J7" s="22">
        <v>2</v>
      </c>
      <c r="K7" s="5">
        <v>184</v>
      </c>
      <c r="L7" s="22">
        <v>1</v>
      </c>
      <c r="M7" s="5"/>
      <c r="N7" s="22"/>
      <c r="O7" s="5"/>
      <c r="P7" s="22"/>
      <c r="Q7" s="6">
        <v>4</v>
      </c>
      <c r="R7" s="6">
        <v>711</v>
      </c>
      <c r="S7" s="7">
        <v>177.75</v>
      </c>
      <c r="T7" s="39">
        <v>3</v>
      </c>
      <c r="U7" s="8">
        <v>2</v>
      </c>
      <c r="V7" s="9">
        <v>179.75</v>
      </c>
    </row>
    <row r="8" spans="1:24">
      <c r="A8" s="1" t="s">
        <v>41</v>
      </c>
      <c r="B8" s="2" t="s">
        <v>48</v>
      </c>
      <c r="C8" s="3">
        <v>45867</v>
      </c>
      <c r="D8" s="4" t="s">
        <v>49</v>
      </c>
      <c r="E8" s="5">
        <v>185</v>
      </c>
      <c r="F8" s="22">
        <v>0</v>
      </c>
      <c r="G8" s="5">
        <v>183</v>
      </c>
      <c r="H8" s="22">
        <v>2</v>
      </c>
      <c r="I8" s="5">
        <v>180</v>
      </c>
      <c r="J8" s="22">
        <v>0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728</v>
      </c>
      <c r="S8" s="7">
        <v>182</v>
      </c>
      <c r="T8" s="39">
        <v>2</v>
      </c>
      <c r="U8" s="8">
        <v>2</v>
      </c>
      <c r="V8" s="9">
        <v>184</v>
      </c>
    </row>
    <row r="9" spans="1:24">
      <c r="A9" s="1" t="s">
        <v>41</v>
      </c>
      <c r="B9" s="2" t="s">
        <v>48</v>
      </c>
      <c r="C9" s="3">
        <v>45895</v>
      </c>
      <c r="D9" s="4" t="s">
        <v>49</v>
      </c>
      <c r="E9" s="5">
        <v>188</v>
      </c>
      <c r="F9" s="22">
        <v>3</v>
      </c>
      <c r="G9" s="5">
        <v>183</v>
      </c>
      <c r="H9" s="22">
        <v>2</v>
      </c>
      <c r="I9" s="5">
        <v>182</v>
      </c>
      <c r="J9" s="22">
        <v>0</v>
      </c>
      <c r="K9" s="5">
        <v>183</v>
      </c>
      <c r="L9" s="22">
        <v>1</v>
      </c>
      <c r="M9" s="5"/>
      <c r="N9" s="22"/>
      <c r="O9" s="5"/>
      <c r="P9" s="22"/>
      <c r="Q9" s="6">
        <v>4</v>
      </c>
      <c r="R9" s="6">
        <v>736</v>
      </c>
      <c r="S9" s="7">
        <v>184</v>
      </c>
      <c r="T9" s="39">
        <v>6</v>
      </c>
      <c r="U9" s="8">
        <v>2</v>
      </c>
      <c r="V9" s="9">
        <v>186</v>
      </c>
    </row>
    <row r="10" spans="1:24">
      <c r="A10" s="1" t="s">
        <v>41</v>
      </c>
      <c r="B10" s="2" t="s">
        <v>48</v>
      </c>
      <c r="C10" s="3">
        <v>45914</v>
      </c>
      <c r="D10" s="95" t="s">
        <v>49</v>
      </c>
      <c r="E10" s="96">
        <v>178</v>
      </c>
      <c r="F10" s="97">
        <v>2</v>
      </c>
      <c r="G10" s="96">
        <v>181</v>
      </c>
      <c r="H10" s="97">
        <v>0</v>
      </c>
      <c r="I10" s="96">
        <v>181</v>
      </c>
      <c r="J10" s="97">
        <v>0</v>
      </c>
      <c r="K10" s="96">
        <v>185</v>
      </c>
      <c r="L10" s="97">
        <v>0</v>
      </c>
      <c r="M10" s="96"/>
      <c r="N10" s="22"/>
      <c r="O10" s="5"/>
      <c r="P10" s="22"/>
      <c r="Q10" s="6">
        <v>4</v>
      </c>
      <c r="R10" s="6">
        <v>725</v>
      </c>
      <c r="S10" s="7">
        <v>181.25</v>
      </c>
      <c r="T10" s="36">
        <v>2</v>
      </c>
      <c r="U10" s="8">
        <v>2</v>
      </c>
      <c r="V10" s="9">
        <v>183.25</v>
      </c>
    </row>
    <row r="11" spans="1:24">
      <c r="A11" s="1" t="s">
        <v>41</v>
      </c>
      <c r="B11" s="2" t="s">
        <v>48</v>
      </c>
      <c r="C11" s="3">
        <v>45930</v>
      </c>
      <c r="D11" s="4" t="s">
        <v>49</v>
      </c>
      <c r="E11" s="5">
        <v>189</v>
      </c>
      <c r="F11" s="22">
        <v>1</v>
      </c>
      <c r="G11" s="5">
        <v>192</v>
      </c>
      <c r="H11" s="22">
        <v>1</v>
      </c>
      <c r="I11" s="5">
        <v>185</v>
      </c>
      <c r="J11" s="22">
        <v>1</v>
      </c>
      <c r="K11" s="5">
        <v>181</v>
      </c>
      <c r="L11" s="22">
        <v>1</v>
      </c>
      <c r="M11" s="5"/>
      <c r="N11" s="22"/>
      <c r="O11" s="5"/>
      <c r="P11" s="22"/>
      <c r="Q11" s="6">
        <v>4</v>
      </c>
      <c r="R11" s="6">
        <v>747</v>
      </c>
      <c r="S11" s="7">
        <v>186.75</v>
      </c>
      <c r="T11" s="36">
        <v>4</v>
      </c>
      <c r="U11" s="8">
        <v>2</v>
      </c>
      <c r="V11" s="9">
        <v>188.75</v>
      </c>
    </row>
    <row r="12" spans="1:24">
      <c r="A12" s="74" t="s">
        <v>41</v>
      </c>
      <c r="B12" s="2" t="s">
        <v>48</v>
      </c>
      <c r="C12" s="3">
        <v>45942</v>
      </c>
      <c r="D12" s="75" t="s">
        <v>49</v>
      </c>
      <c r="E12" s="5">
        <v>183</v>
      </c>
      <c r="F12" s="22">
        <v>2</v>
      </c>
      <c r="G12" s="5">
        <v>170</v>
      </c>
      <c r="H12" s="22">
        <v>0</v>
      </c>
      <c r="I12" s="5">
        <v>173</v>
      </c>
      <c r="J12" s="22">
        <v>0</v>
      </c>
      <c r="K12" s="5">
        <v>182</v>
      </c>
      <c r="L12" s="22">
        <v>2</v>
      </c>
      <c r="M12" s="5"/>
      <c r="N12" s="22"/>
      <c r="O12" s="5"/>
      <c r="P12" s="22"/>
      <c r="Q12" s="8">
        <v>4</v>
      </c>
      <c r="R12" s="8">
        <v>708</v>
      </c>
      <c r="S12" s="7">
        <v>177</v>
      </c>
      <c r="T12" s="36">
        <v>4</v>
      </c>
      <c r="U12" s="8">
        <v>2</v>
      </c>
      <c r="V12" s="7">
        <v>179</v>
      </c>
    </row>
    <row r="13" spans="1:24">
      <c r="A13" s="74" t="s">
        <v>41</v>
      </c>
      <c r="B13" s="2" t="s">
        <v>48</v>
      </c>
      <c r="C13" s="3">
        <v>45970</v>
      </c>
      <c r="D13" s="75" t="s">
        <v>49</v>
      </c>
      <c r="E13" s="5">
        <v>173</v>
      </c>
      <c r="F13" s="22">
        <v>0</v>
      </c>
      <c r="G13" s="5">
        <v>189</v>
      </c>
      <c r="H13" s="22">
        <v>5</v>
      </c>
      <c r="I13" s="5">
        <v>186</v>
      </c>
      <c r="J13" s="22">
        <v>0</v>
      </c>
      <c r="K13" s="5">
        <v>179</v>
      </c>
      <c r="L13" s="22">
        <v>0</v>
      </c>
      <c r="M13" s="5"/>
      <c r="N13" s="22"/>
      <c r="O13" s="5"/>
      <c r="P13" s="22"/>
      <c r="Q13" s="8">
        <v>4</v>
      </c>
      <c r="R13" s="8">
        <v>727</v>
      </c>
      <c r="S13" s="7">
        <v>181.75</v>
      </c>
      <c r="T13" s="36">
        <v>5</v>
      </c>
      <c r="U13" s="8">
        <v>3</v>
      </c>
      <c r="V13" s="7">
        <v>184.75</v>
      </c>
    </row>
    <row r="14" spans="1:24">
      <c r="Q14" s="32">
        <f>SUM(Q2:Q12)</f>
        <v>44</v>
      </c>
      <c r="R14" s="32">
        <f>SUM(R2:R12)</f>
        <v>8000.0020000000004</v>
      </c>
      <c r="S14" s="33">
        <f>SUM(R14/Q14)</f>
        <v>181.81822727272728</v>
      </c>
      <c r="T14" s="32">
        <f>SUM(T2:T12)</f>
        <v>39</v>
      </c>
      <c r="U14" s="32">
        <f>SUM(U2:U12)</f>
        <v>22</v>
      </c>
      <c r="V14" s="34">
        <f>SUM(S14+U14)</f>
        <v>203.81822727272728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_1"/>
    <protectedRange algorithmName="SHA-512" hashValue="ON39YdpmFHfN9f47KpiRvqrKx0V9+erV1CNkpWzYhW/Qyc6aT8rEyCrvauWSYGZK2ia3o7vd3akF07acHAFpOA==" saltValue="yVW9XmDwTqEnmpSGai0KYg==" spinCount="100000" sqref="D2 D3" name="Range1_1_9_1"/>
    <protectedRange algorithmName="SHA-512" hashValue="ON39YdpmFHfN9f47KpiRvqrKx0V9+erV1CNkpWzYhW/Qyc6aT8rEyCrvauWSYGZK2ia3o7vd3akF07acHAFpOA==" saltValue="yVW9XmDwTqEnmpSGai0KYg==" spinCount="100000" sqref="T2 T3" name="Range1_3_5_13_1"/>
    <protectedRange algorithmName="SHA-512" hashValue="ON39YdpmFHfN9f47KpiRvqrKx0V9+erV1CNkpWzYhW/Qyc6aT8rEyCrvauWSYGZK2ia3o7vd3akF07acHAFpOA==" saltValue="yVW9XmDwTqEnmpSGai0KYg==" spinCount="100000" sqref="B9:C9" name="Range1_11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P9" name="Range1_3_2"/>
    <protectedRange algorithmName="SHA-512" hashValue="ON39YdpmFHfN9f47KpiRvqrKx0V9+erV1CNkpWzYhW/Qyc6aT8rEyCrvauWSYGZK2ia3o7vd3akF07acHAFpOA==" saltValue="yVW9XmDwTqEnmpSGai0KYg==" spinCount="100000" sqref="T9 E9:O9" name="Range1_3_5_11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  <protectedRange algorithmName="SHA-512" hashValue="ON39YdpmFHfN9f47KpiRvqrKx0V9+erV1CNkpWzYhW/Qyc6aT8rEyCrvauWSYGZK2ia3o7vd3akF07acHAFpOA==" saltValue="yVW9XmDwTqEnmpSGai0KYg==" spinCount="100000" sqref="B11:C11" name="Range1_11_1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E12:P12 T12" name="Range1_3_5"/>
    <protectedRange algorithmName="SHA-512" hashValue="ON39YdpmFHfN9f47KpiRvqrKx0V9+erV1CNkpWzYhW/Qyc6aT8rEyCrvauWSYGZK2ia3o7vd3akF07acHAFpOA==" saltValue="yVW9XmDwTqEnmpSGai0KYg==" spinCount="100000" sqref="B13:C13" name="Range1_12_1"/>
    <protectedRange algorithmName="SHA-512" hashValue="ON39YdpmFHfN9f47KpiRvqrKx0V9+erV1CNkpWzYhW/Qyc6aT8rEyCrvauWSYGZK2ia3o7vd3akF07acHAFpOA==" saltValue="yVW9XmDwTqEnmpSGai0KYg==" spinCount="100000" sqref="D13" name="Range1_1_3_2"/>
    <protectedRange algorithmName="SHA-512" hashValue="ON39YdpmFHfN9f47KpiRvqrKx0V9+erV1CNkpWzYhW/Qyc6aT8rEyCrvauWSYGZK2ia3o7vd3akF07acHAFpOA==" saltValue="yVW9XmDwTqEnmpSGai0KYg==" spinCount="100000" sqref="E13:P13 T13" name="Range1_3_5_1"/>
  </protectedRanges>
  <conditionalFormatting sqref="E10">
    <cfRule type="top10" dxfId="1288" priority="28" rank="1"/>
  </conditionalFormatting>
  <conditionalFormatting sqref="G10">
    <cfRule type="top10" dxfId="1287" priority="27" rank="1"/>
  </conditionalFormatting>
  <conditionalFormatting sqref="E10:P10">
    <cfRule type="cellIs" dxfId="1286" priority="26" operator="greaterThanOrEqual">
      <formula>200</formula>
    </cfRule>
  </conditionalFormatting>
  <conditionalFormatting sqref="I10">
    <cfRule type="top10" dxfId="1285" priority="25" rank="1"/>
  </conditionalFormatting>
  <conditionalFormatting sqref="K10">
    <cfRule type="top10" dxfId="1284" priority="24" rank="1"/>
  </conditionalFormatting>
  <conditionalFormatting sqref="M10">
    <cfRule type="top10" dxfId="1283" priority="23" rank="1"/>
  </conditionalFormatting>
  <conditionalFormatting sqref="O10">
    <cfRule type="top10" dxfId="1282" priority="22" rank="1"/>
  </conditionalFormatting>
  <conditionalFormatting sqref="E11">
    <cfRule type="top10" dxfId="1281" priority="21" rank="1"/>
  </conditionalFormatting>
  <conditionalFormatting sqref="G11">
    <cfRule type="top10" dxfId="1280" priority="20" rank="1"/>
  </conditionalFormatting>
  <conditionalFormatting sqref="E11:P11">
    <cfRule type="cellIs" dxfId="1279" priority="19" operator="greaterThanOrEqual">
      <formula>200</formula>
    </cfRule>
  </conditionalFormatting>
  <conditionalFormatting sqref="I11">
    <cfRule type="top10" dxfId="1278" priority="18" rank="1"/>
  </conditionalFormatting>
  <conditionalFormatting sqref="K11">
    <cfRule type="top10" dxfId="1277" priority="17" rank="1"/>
  </conditionalFormatting>
  <conditionalFormatting sqref="M11">
    <cfRule type="top10" dxfId="1276" priority="16" rank="1"/>
  </conditionalFormatting>
  <conditionalFormatting sqref="O11">
    <cfRule type="top10" dxfId="1275" priority="15" rank="1"/>
  </conditionalFormatting>
  <conditionalFormatting sqref="E12">
    <cfRule type="top10" dxfId="1274" priority="14" rank="1"/>
  </conditionalFormatting>
  <conditionalFormatting sqref="G12">
    <cfRule type="top10" dxfId="1273" priority="13" rank="1"/>
  </conditionalFormatting>
  <conditionalFormatting sqref="E12:P12">
    <cfRule type="cellIs" dxfId="1272" priority="12" operator="greaterThanOrEqual">
      <formula>200</formula>
    </cfRule>
  </conditionalFormatting>
  <conditionalFormatting sqref="I12">
    <cfRule type="top10" dxfId="1271" priority="11" rank="1"/>
  </conditionalFormatting>
  <conditionalFormatting sqref="K12">
    <cfRule type="top10" dxfId="1270" priority="10" rank="1"/>
  </conditionalFormatting>
  <conditionalFormatting sqref="M12">
    <cfRule type="top10" dxfId="1269" priority="9" rank="1"/>
  </conditionalFormatting>
  <conditionalFormatting sqref="O12">
    <cfRule type="top10" dxfId="1268" priority="8" rank="1"/>
  </conditionalFormatting>
  <conditionalFormatting sqref="E13">
    <cfRule type="top10" dxfId="1267" priority="7" rank="1"/>
  </conditionalFormatting>
  <conditionalFormatting sqref="G13">
    <cfRule type="top10" dxfId="1266" priority="6" rank="1"/>
  </conditionalFormatting>
  <conditionalFormatting sqref="E13:P13">
    <cfRule type="cellIs" dxfId="1265" priority="5" operator="greaterThanOrEqual">
      <formula>200</formula>
    </cfRule>
  </conditionalFormatting>
  <conditionalFormatting sqref="I13">
    <cfRule type="top10" dxfId="1264" priority="4" rank="1"/>
  </conditionalFormatting>
  <conditionalFormatting sqref="K13">
    <cfRule type="top10" dxfId="1263" priority="3" rank="1"/>
  </conditionalFormatting>
  <conditionalFormatting sqref="M13">
    <cfRule type="top10" dxfId="1262" priority="2" rank="1"/>
  </conditionalFormatting>
  <conditionalFormatting sqref="O13">
    <cfRule type="top10" dxfId="1261" priority="1" rank="1"/>
  </conditionalFormatting>
  <hyperlinks>
    <hyperlink ref="X1" location="'Texas 2025'!A1" display="Return to Rankings" xr:uid="{A68C6533-E606-454C-92A1-815C9560695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DC224-6873-4600-94D2-4406BF8566A4}">
          <x14:formula1>
            <xm:f>'[BSC-11-09-2025-ABRA 2025 (Boerne TX) Scoring.xlsm]DATA'!#REF!</xm:f>
          </x14:formula1>
          <xm:sqref>D13</xm:sqref>
        </x14:dataValidation>
        <x14:dataValidation type="list" allowBlank="1" showInputMessage="1" showErrorMessage="1" xr:uid="{A4F4803E-3F92-4BB0-B490-211F5C23F277}">
          <x14:formula1>
            <xm:f>'[BSC-11-09-2025-ABRA 2025 (Boerne TX) Scoring.xlsm]DATA'!#REF!</xm:f>
          </x14:formula1>
          <xm:sqref>B13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F45B-9818-40DD-B20B-8DEA034DB0A9}">
  <dimension ref="A1:X26"/>
  <sheetViews>
    <sheetView topLeftCell="A4" zoomScaleNormal="100" workbookViewId="0">
      <selection activeCell="A25" sqref="A25:V2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77</v>
      </c>
      <c r="C2" s="3">
        <v>45714</v>
      </c>
      <c r="D2" s="4" t="s">
        <v>36</v>
      </c>
      <c r="E2" s="5">
        <v>188</v>
      </c>
      <c r="F2" s="22">
        <v>2</v>
      </c>
      <c r="G2" s="23">
        <v>186</v>
      </c>
      <c r="H2" s="22">
        <v>1</v>
      </c>
      <c r="I2" s="5">
        <v>188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750</v>
      </c>
      <c r="S2" s="7">
        <v>187.5</v>
      </c>
      <c r="T2" s="36">
        <v>3</v>
      </c>
      <c r="U2" s="8">
        <v>6</v>
      </c>
      <c r="V2" s="9">
        <v>193.5</v>
      </c>
    </row>
    <row r="3" spans="1:24">
      <c r="A3" s="1" t="s">
        <v>11</v>
      </c>
      <c r="B3" s="2" t="s">
        <v>77</v>
      </c>
      <c r="C3" s="3">
        <v>45773</v>
      </c>
      <c r="D3" s="4" t="s">
        <v>36</v>
      </c>
      <c r="E3" s="23">
        <v>187</v>
      </c>
      <c r="F3" s="22"/>
      <c r="G3" s="23">
        <v>188</v>
      </c>
      <c r="H3" s="22">
        <v>1</v>
      </c>
      <c r="I3" s="5">
        <v>182</v>
      </c>
      <c r="J3" s="22">
        <v>3</v>
      </c>
      <c r="K3" s="37">
        <v>187.001</v>
      </c>
      <c r="L3" s="22">
        <v>1</v>
      </c>
      <c r="M3" s="37">
        <v>189</v>
      </c>
      <c r="N3" s="22">
        <v>2</v>
      </c>
      <c r="O3" s="5">
        <v>187</v>
      </c>
      <c r="P3" s="22">
        <v>1</v>
      </c>
      <c r="Q3" s="6">
        <v>6</v>
      </c>
      <c r="R3" s="6">
        <v>1120.001</v>
      </c>
      <c r="S3" s="7">
        <v>186.66683333333333</v>
      </c>
      <c r="T3" s="36">
        <v>8</v>
      </c>
      <c r="U3" s="8">
        <v>20</v>
      </c>
      <c r="V3" s="9">
        <v>206.66683333333333</v>
      </c>
    </row>
    <row r="4" spans="1:24">
      <c r="A4" s="1" t="s">
        <v>11</v>
      </c>
      <c r="B4" s="2" t="s">
        <v>77</v>
      </c>
      <c r="C4" s="3">
        <v>45791</v>
      </c>
      <c r="D4" s="4" t="s">
        <v>36</v>
      </c>
      <c r="E4" s="23">
        <v>181</v>
      </c>
      <c r="F4" s="22"/>
      <c r="G4" s="23">
        <v>182</v>
      </c>
      <c r="H4" s="22"/>
      <c r="I4" s="5">
        <v>184</v>
      </c>
      <c r="J4" s="22"/>
      <c r="K4" s="37">
        <v>181</v>
      </c>
      <c r="L4" s="22"/>
      <c r="M4" s="37"/>
      <c r="N4" s="22"/>
      <c r="O4" s="5"/>
      <c r="P4" s="22"/>
      <c r="Q4" s="6">
        <v>4</v>
      </c>
      <c r="R4" s="6">
        <v>728</v>
      </c>
      <c r="S4" s="7">
        <v>182</v>
      </c>
      <c r="T4" s="36">
        <v>0</v>
      </c>
      <c r="U4" s="8">
        <v>9</v>
      </c>
      <c r="V4" s="9">
        <v>191</v>
      </c>
    </row>
    <row r="5" spans="1:24">
      <c r="A5" s="1" t="s">
        <v>11</v>
      </c>
      <c r="B5" s="2" t="s">
        <v>77</v>
      </c>
      <c r="C5" s="3">
        <v>45798</v>
      </c>
      <c r="D5" s="4" t="s">
        <v>36</v>
      </c>
      <c r="E5" s="5">
        <v>179</v>
      </c>
      <c r="F5" s="22"/>
      <c r="G5" s="23">
        <v>189</v>
      </c>
      <c r="H5" s="22">
        <v>2</v>
      </c>
      <c r="I5" s="5">
        <v>187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743</v>
      </c>
      <c r="S5" s="7">
        <v>185.75</v>
      </c>
      <c r="T5" s="36">
        <v>5</v>
      </c>
      <c r="U5" s="8">
        <v>4</v>
      </c>
      <c r="V5" s="9">
        <v>189.75</v>
      </c>
    </row>
    <row r="6" spans="1:24">
      <c r="A6" s="1" t="s">
        <v>11</v>
      </c>
      <c r="B6" s="2" t="s">
        <v>77</v>
      </c>
      <c r="C6" s="3">
        <v>45819</v>
      </c>
      <c r="D6" s="4" t="s">
        <v>36</v>
      </c>
      <c r="E6" s="5">
        <v>188</v>
      </c>
      <c r="F6" s="22">
        <v>2</v>
      </c>
      <c r="G6" s="23">
        <v>182.001</v>
      </c>
      <c r="H6" s="22">
        <v>1</v>
      </c>
      <c r="I6" s="5">
        <v>182</v>
      </c>
      <c r="J6" s="22"/>
      <c r="K6" s="5">
        <v>180</v>
      </c>
      <c r="L6" s="22"/>
      <c r="M6" s="5"/>
      <c r="N6" s="22"/>
      <c r="O6" s="5"/>
      <c r="P6" s="22"/>
      <c r="Q6" s="6">
        <v>4</v>
      </c>
      <c r="R6" s="6">
        <v>732.00099999999998</v>
      </c>
      <c r="S6" s="7">
        <v>183.00024999999999</v>
      </c>
      <c r="T6" s="36">
        <v>3</v>
      </c>
      <c r="U6" s="8">
        <v>9</v>
      </c>
      <c r="V6" s="9">
        <v>192.00024999999999</v>
      </c>
    </row>
    <row r="7" spans="1:24">
      <c r="A7" s="1" t="s">
        <v>11</v>
      </c>
      <c r="B7" s="2" t="s">
        <v>77</v>
      </c>
      <c r="C7" s="3">
        <v>45833</v>
      </c>
      <c r="D7" s="4" t="s">
        <v>36</v>
      </c>
      <c r="E7" s="23">
        <v>191</v>
      </c>
      <c r="F7" s="22"/>
      <c r="G7" s="23">
        <v>187</v>
      </c>
      <c r="H7" s="22">
        <v>3</v>
      </c>
      <c r="I7" s="5">
        <v>190</v>
      </c>
      <c r="J7" s="22"/>
      <c r="K7" s="37">
        <v>188</v>
      </c>
      <c r="L7" s="22">
        <v>1</v>
      </c>
      <c r="M7" s="37"/>
      <c r="N7" s="22"/>
      <c r="O7" s="5"/>
      <c r="P7" s="22"/>
      <c r="Q7" s="6">
        <v>4</v>
      </c>
      <c r="R7" s="6">
        <v>756</v>
      </c>
      <c r="S7" s="7">
        <v>189</v>
      </c>
      <c r="T7" s="36">
        <v>4</v>
      </c>
      <c r="U7" s="8">
        <v>3</v>
      </c>
      <c r="V7" s="9">
        <v>192</v>
      </c>
    </row>
    <row r="8" spans="1:24">
      <c r="A8" s="1" t="s">
        <v>11</v>
      </c>
      <c r="B8" s="2" t="s">
        <v>77</v>
      </c>
      <c r="C8" s="3">
        <v>45847</v>
      </c>
      <c r="D8" s="4" t="s">
        <v>36</v>
      </c>
      <c r="E8" s="5">
        <v>185</v>
      </c>
      <c r="F8" s="22">
        <v>1</v>
      </c>
      <c r="G8" s="23">
        <v>190</v>
      </c>
      <c r="H8" s="22">
        <v>1</v>
      </c>
      <c r="I8" s="5">
        <v>181</v>
      </c>
      <c r="J8" s="22">
        <v>1</v>
      </c>
      <c r="K8" s="5">
        <v>184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36">
        <v>4</v>
      </c>
      <c r="U8" s="8">
        <v>8</v>
      </c>
      <c r="V8" s="9">
        <v>193</v>
      </c>
    </row>
    <row r="9" spans="1:24">
      <c r="A9" s="1" t="s">
        <v>11</v>
      </c>
      <c r="B9" s="2" t="s">
        <v>77</v>
      </c>
      <c r="C9" s="3">
        <v>45868</v>
      </c>
      <c r="D9" s="4" t="s">
        <v>36</v>
      </c>
      <c r="E9" s="23">
        <v>190</v>
      </c>
      <c r="F9" s="22">
        <v>2</v>
      </c>
      <c r="G9" s="23">
        <v>188</v>
      </c>
      <c r="H9" s="22"/>
      <c r="I9" s="5">
        <v>189</v>
      </c>
      <c r="J9" s="22">
        <v>2</v>
      </c>
      <c r="K9" s="37">
        <v>190.001</v>
      </c>
      <c r="L9" s="22">
        <v>2</v>
      </c>
      <c r="M9" s="37"/>
      <c r="N9" s="22"/>
      <c r="O9" s="5"/>
      <c r="P9" s="22"/>
      <c r="Q9" s="6">
        <v>4</v>
      </c>
      <c r="R9" s="6">
        <v>757.00099999999998</v>
      </c>
      <c r="S9" s="7">
        <v>189.25024999999999</v>
      </c>
      <c r="T9" s="36">
        <v>6</v>
      </c>
      <c r="U9" s="8">
        <v>11</v>
      </c>
      <c r="V9" s="9">
        <v>200.25024999999999</v>
      </c>
    </row>
    <row r="10" spans="1:24">
      <c r="A10" s="1" t="s">
        <v>11</v>
      </c>
      <c r="B10" s="2" t="s">
        <v>77</v>
      </c>
      <c r="C10" s="3">
        <v>45879</v>
      </c>
      <c r="D10" s="4" t="s">
        <v>49</v>
      </c>
      <c r="E10" s="5">
        <v>188</v>
      </c>
      <c r="F10" s="22">
        <v>2</v>
      </c>
      <c r="G10" s="23">
        <v>189</v>
      </c>
      <c r="H10" s="22">
        <v>4</v>
      </c>
      <c r="I10" s="5">
        <v>195</v>
      </c>
      <c r="J10" s="22">
        <v>2</v>
      </c>
      <c r="K10" s="5">
        <v>193</v>
      </c>
      <c r="L10" s="22">
        <v>3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39">
        <v>11</v>
      </c>
      <c r="U10" s="8">
        <v>11</v>
      </c>
      <c r="V10" s="9">
        <v>202.25</v>
      </c>
    </row>
    <row r="11" spans="1:24">
      <c r="A11" s="1" t="s">
        <v>11</v>
      </c>
      <c r="B11" s="2" t="s">
        <v>77</v>
      </c>
      <c r="C11" s="3">
        <v>45883</v>
      </c>
      <c r="D11" s="4" t="s">
        <v>36</v>
      </c>
      <c r="E11" s="5">
        <v>187</v>
      </c>
      <c r="F11" s="22">
        <v>2</v>
      </c>
      <c r="G11" s="23">
        <v>194</v>
      </c>
      <c r="H11" s="22">
        <v>2</v>
      </c>
      <c r="I11" s="5">
        <v>187</v>
      </c>
      <c r="J11" s="22">
        <v>1</v>
      </c>
      <c r="K11" s="5">
        <v>183</v>
      </c>
      <c r="L11" s="22">
        <v>1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6">
        <v>6</v>
      </c>
      <c r="U11" s="8">
        <v>6</v>
      </c>
      <c r="V11" s="9">
        <v>193.75</v>
      </c>
    </row>
    <row r="12" spans="1:24">
      <c r="A12" s="1" t="s">
        <v>11</v>
      </c>
      <c r="B12" s="2" t="s">
        <v>77</v>
      </c>
      <c r="C12" s="3">
        <v>45897</v>
      </c>
      <c r="D12" s="95" t="s">
        <v>36</v>
      </c>
      <c r="E12" s="98">
        <v>184</v>
      </c>
      <c r="F12" s="97"/>
      <c r="G12" s="98">
        <v>189</v>
      </c>
      <c r="H12" s="97">
        <v>1</v>
      </c>
      <c r="I12" s="96">
        <v>184</v>
      </c>
      <c r="J12" s="97"/>
      <c r="K12" s="99">
        <v>190</v>
      </c>
      <c r="L12" s="97"/>
      <c r="M12" s="37"/>
      <c r="N12" s="22"/>
      <c r="O12" s="5"/>
      <c r="P12" s="22"/>
      <c r="Q12" s="6">
        <v>4</v>
      </c>
      <c r="R12" s="6">
        <v>747</v>
      </c>
      <c r="S12" s="7">
        <v>186.75</v>
      </c>
      <c r="T12" s="36">
        <v>1</v>
      </c>
      <c r="U12" s="8">
        <v>13</v>
      </c>
      <c r="V12" s="9">
        <v>199.75</v>
      </c>
    </row>
    <row r="13" spans="1:24">
      <c r="A13" s="1" t="s">
        <v>11</v>
      </c>
      <c r="B13" s="2" t="s">
        <v>77</v>
      </c>
      <c r="C13" s="3">
        <v>45904</v>
      </c>
      <c r="D13" s="95" t="s">
        <v>36</v>
      </c>
      <c r="E13" s="98">
        <v>185</v>
      </c>
      <c r="F13" s="97">
        <v>2</v>
      </c>
      <c r="G13" s="98">
        <v>190</v>
      </c>
      <c r="H13" s="97">
        <v>1</v>
      </c>
      <c r="I13" s="96">
        <v>182</v>
      </c>
      <c r="J13" s="97">
        <v>2</v>
      </c>
      <c r="K13" s="99">
        <v>188</v>
      </c>
      <c r="L13" s="97"/>
      <c r="M13" s="37"/>
      <c r="N13" s="22"/>
      <c r="O13" s="5"/>
      <c r="P13" s="22"/>
      <c r="Q13" s="6">
        <v>4</v>
      </c>
      <c r="R13" s="6">
        <v>745</v>
      </c>
      <c r="S13" s="7">
        <v>186.25</v>
      </c>
      <c r="T13" s="36">
        <v>5</v>
      </c>
      <c r="U13" s="8">
        <v>11</v>
      </c>
      <c r="V13" s="9">
        <v>197.25</v>
      </c>
    </row>
    <row r="14" spans="1:24">
      <c r="A14" s="74" t="s">
        <v>11</v>
      </c>
      <c r="B14" s="2" t="s">
        <v>77</v>
      </c>
      <c r="C14" s="3">
        <v>45911</v>
      </c>
      <c r="D14" s="100" t="s">
        <v>36</v>
      </c>
      <c r="E14" s="96">
        <v>187</v>
      </c>
      <c r="F14" s="97">
        <v>1</v>
      </c>
      <c r="G14" s="98">
        <v>185</v>
      </c>
      <c r="H14" s="97"/>
      <c r="I14" s="96">
        <v>184</v>
      </c>
      <c r="J14" s="97">
        <v>1</v>
      </c>
      <c r="K14" s="96">
        <v>181</v>
      </c>
      <c r="L14" s="97">
        <v>1</v>
      </c>
      <c r="M14" s="5"/>
      <c r="N14" s="22"/>
      <c r="O14" s="5"/>
      <c r="P14" s="22"/>
      <c r="Q14" s="8">
        <v>4</v>
      </c>
      <c r="R14" s="8">
        <v>737</v>
      </c>
      <c r="S14" s="7">
        <v>184.25</v>
      </c>
      <c r="T14" s="36">
        <v>3</v>
      </c>
      <c r="U14" s="8">
        <v>11</v>
      </c>
      <c r="V14" s="7">
        <v>195.25</v>
      </c>
    </row>
    <row r="15" spans="1:24">
      <c r="A15" s="1" t="s">
        <v>11</v>
      </c>
      <c r="B15" s="2" t="s">
        <v>77</v>
      </c>
      <c r="C15" s="3">
        <v>45914</v>
      </c>
      <c r="D15" s="95" t="s">
        <v>49</v>
      </c>
      <c r="E15" s="96">
        <v>189</v>
      </c>
      <c r="F15" s="97">
        <v>1</v>
      </c>
      <c r="G15" s="98">
        <v>191</v>
      </c>
      <c r="H15" s="97">
        <v>3</v>
      </c>
      <c r="I15" s="96">
        <v>186</v>
      </c>
      <c r="J15" s="97">
        <v>2</v>
      </c>
      <c r="K15" s="96">
        <v>187</v>
      </c>
      <c r="L15" s="97">
        <v>0</v>
      </c>
      <c r="M15" s="5"/>
      <c r="N15" s="22"/>
      <c r="O15" s="5"/>
      <c r="P15" s="22"/>
      <c r="Q15" s="6">
        <v>4</v>
      </c>
      <c r="R15" s="6">
        <v>753</v>
      </c>
      <c r="S15" s="7">
        <v>188.25</v>
      </c>
      <c r="T15" s="36">
        <v>6</v>
      </c>
      <c r="U15" s="8">
        <v>2</v>
      </c>
      <c r="V15" s="9">
        <v>190.25</v>
      </c>
    </row>
    <row r="16" spans="1:24">
      <c r="A16" s="1" t="s">
        <v>11</v>
      </c>
      <c r="B16" s="2" t="s">
        <v>77</v>
      </c>
      <c r="C16" s="3">
        <v>45925</v>
      </c>
      <c r="D16" s="95" t="s">
        <v>36</v>
      </c>
      <c r="E16" s="98">
        <v>182</v>
      </c>
      <c r="F16" s="97">
        <v>1</v>
      </c>
      <c r="G16" s="98">
        <v>189</v>
      </c>
      <c r="H16" s="97">
        <v>4</v>
      </c>
      <c r="I16" s="96">
        <v>196</v>
      </c>
      <c r="J16" s="97">
        <v>2</v>
      </c>
      <c r="K16" s="99">
        <v>195</v>
      </c>
      <c r="L16" s="97">
        <v>3</v>
      </c>
      <c r="M16" s="37"/>
      <c r="N16" s="22"/>
      <c r="O16" s="5"/>
      <c r="P16" s="22"/>
      <c r="Q16" s="6">
        <v>4</v>
      </c>
      <c r="R16" s="6">
        <v>762</v>
      </c>
      <c r="S16" s="7">
        <v>190.5</v>
      </c>
      <c r="T16" s="36">
        <v>10</v>
      </c>
      <c r="U16" s="8">
        <v>13</v>
      </c>
      <c r="V16" s="9">
        <v>203.5</v>
      </c>
    </row>
    <row r="17" spans="1:22">
      <c r="A17" s="74" t="s">
        <v>11</v>
      </c>
      <c r="B17" s="2" t="s">
        <v>77</v>
      </c>
      <c r="C17" s="3">
        <v>45932</v>
      </c>
      <c r="D17" s="100" t="s">
        <v>36</v>
      </c>
      <c r="E17" s="98">
        <v>192</v>
      </c>
      <c r="F17" s="97">
        <v>3</v>
      </c>
      <c r="G17" s="98">
        <v>187</v>
      </c>
      <c r="H17" s="97">
        <v>4</v>
      </c>
      <c r="I17" s="96">
        <v>187</v>
      </c>
      <c r="J17" s="97">
        <v>2</v>
      </c>
      <c r="K17" s="99">
        <v>188</v>
      </c>
      <c r="L17" s="97">
        <v>1</v>
      </c>
      <c r="M17" s="37"/>
      <c r="N17" s="22"/>
      <c r="O17" s="5"/>
      <c r="P17" s="22"/>
      <c r="Q17" s="8">
        <v>4</v>
      </c>
      <c r="R17" s="8">
        <v>754</v>
      </c>
      <c r="S17" s="7">
        <v>188.5</v>
      </c>
      <c r="T17" s="36">
        <v>10</v>
      </c>
      <c r="U17" s="8">
        <v>9</v>
      </c>
      <c r="V17" s="7">
        <v>197.5</v>
      </c>
    </row>
    <row r="18" spans="1:22">
      <c r="A18" s="1" t="s">
        <v>11</v>
      </c>
      <c r="B18" s="2" t="s">
        <v>77</v>
      </c>
      <c r="C18" s="3">
        <v>45930</v>
      </c>
      <c r="D18" s="95" t="s">
        <v>36</v>
      </c>
      <c r="E18" s="96">
        <v>188</v>
      </c>
      <c r="F18" s="97">
        <v>1</v>
      </c>
      <c r="G18" s="98">
        <v>190</v>
      </c>
      <c r="H18" s="97">
        <v>2</v>
      </c>
      <c r="I18" s="96">
        <v>189</v>
      </c>
      <c r="J18" s="97">
        <v>2</v>
      </c>
      <c r="K18" s="96">
        <v>184</v>
      </c>
      <c r="L18" s="97">
        <v>1</v>
      </c>
      <c r="M18" s="5"/>
      <c r="N18" s="22"/>
      <c r="O18" s="5"/>
      <c r="P18" s="22"/>
      <c r="Q18" s="6">
        <v>4</v>
      </c>
      <c r="R18" s="6">
        <v>751</v>
      </c>
      <c r="S18" s="7">
        <v>187.75</v>
      </c>
      <c r="T18" s="36">
        <v>6</v>
      </c>
      <c r="U18" s="8">
        <v>11</v>
      </c>
      <c r="V18" s="9">
        <v>198.75</v>
      </c>
    </row>
    <row r="19" spans="1:22">
      <c r="A19" s="1" t="s">
        <v>11</v>
      </c>
      <c r="B19" s="2" t="s">
        <v>77</v>
      </c>
      <c r="C19" s="3">
        <v>45939</v>
      </c>
      <c r="D19" s="95" t="s">
        <v>36</v>
      </c>
      <c r="E19" s="96">
        <v>189</v>
      </c>
      <c r="F19" s="97">
        <v>2</v>
      </c>
      <c r="G19" s="98">
        <v>193</v>
      </c>
      <c r="H19" s="97">
        <v>4</v>
      </c>
      <c r="I19" s="96">
        <v>189</v>
      </c>
      <c r="J19" s="97">
        <v>2</v>
      </c>
      <c r="K19" s="96">
        <v>188</v>
      </c>
      <c r="L19" s="97"/>
      <c r="M19" s="5"/>
      <c r="N19" s="22"/>
      <c r="O19" s="5"/>
      <c r="P19" s="22"/>
      <c r="Q19" s="6">
        <v>4</v>
      </c>
      <c r="R19" s="6">
        <v>759</v>
      </c>
      <c r="S19" s="7">
        <v>189.75</v>
      </c>
      <c r="T19" s="36">
        <v>8</v>
      </c>
      <c r="U19" s="8">
        <v>13</v>
      </c>
      <c r="V19" s="9">
        <v>202.75</v>
      </c>
    </row>
    <row r="20" spans="1:22">
      <c r="A20" s="1" t="s">
        <v>11</v>
      </c>
      <c r="B20" s="2" t="s">
        <v>77</v>
      </c>
      <c r="C20" s="3">
        <v>45946</v>
      </c>
      <c r="D20" s="4" t="s">
        <v>36</v>
      </c>
      <c r="E20" s="96">
        <v>181</v>
      </c>
      <c r="F20" s="97">
        <v>1</v>
      </c>
      <c r="G20" s="98">
        <v>178</v>
      </c>
      <c r="H20" s="97">
        <v>4</v>
      </c>
      <c r="I20" s="96">
        <v>196</v>
      </c>
      <c r="J20" s="97">
        <v>1</v>
      </c>
      <c r="K20" s="96">
        <v>193</v>
      </c>
      <c r="L20" s="97">
        <v>2</v>
      </c>
      <c r="M20" s="5"/>
      <c r="N20" s="22"/>
      <c r="O20" s="5"/>
      <c r="P20" s="22"/>
      <c r="Q20" s="6">
        <v>4</v>
      </c>
      <c r="R20" s="6">
        <v>748</v>
      </c>
      <c r="S20" s="7">
        <v>187</v>
      </c>
      <c r="T20" s="36">
        <v>8</v>
      </c>
      <c r="U20" s="8">
        <v>9</v>
      </c>
      <c r="V20" s="9">
        <v>196</v>
      </c>
    </row>
    <row r="21" spans="1:22">
      <c r="A21" s="74" t="s">
        <v>11</v>
      </c>
      <c r="B21" s="2" t="s">
        <v>77</v>
      </c>
      <c r="C21" s="3">
        <v>45949</v>
      </c>
      <c r="D21" s="75" t="s">
        <v>42</v>
      </c>
      <c r="E21" s="5">
        <v>196</v>
      </c>
      <c r="F21" s="22">
        <v>6</v>
      </c>
      <c r="G21" s="23">
        <v>194</v>
      </c>
      <c r="H21" s="22">
        <v>3</v>
      </c>
      <c r="I21" s="5">
        <v>189</v>
      </c>
      <c r="J21" s="22">
        <v>2</v>
      </c>
      <c r="K21" s="5">
        <v>194</v>
      </c>
      <c r="L21" s="22">
        <v>2</v>
      </c>
      <c r="M21" s="5">
        <v>192</v>
      </c>
      <c r="N21" s="22">
        <v>1</v>
      </c>
      <c r="O21" s="5">
        <v>196</v>
      </c>
      <c r="P21" s="22">
        <v>5</v>
      </c>
      <c r="Q21" s="8">
        <v>6</v>
      </c>
      <c r="R21" s="8">
        <v>1161</v>
      </c>
      <c r="S21" s="7">
        <v>193.5</v>
      </c>
      <c r="T21" s="36">
        <v>19</v>
      </c>
      <c r="U21" s="8">
        <v>22</v>
      </c>
      <c r="V21" s="7">
        <v>215.5</v>
      </c>
    </row>
    <row r="22" spans="1:22">
      <c r="A22" s="1" t="s">
        <v>11</v>
      </c>
      <c r="B22" s="2" t="s">
        <v>77</v>
      </c>
      <c r="C22" s="3">
        <v>45953</v>
      </c>
      <c r="D22" s="4" t="s">
        <v>36</v>
      </c>
      <c r="E22" s="23">
        <v>189</v>
      </c>
      <c r="F22" s="22">
        <v>2</v>
      </c>
      <c r="G22" s="23">
        <v>192</v>
      </c>
      <c r="H22" s="22">
        <v>2</v>
      </c>
      <c r="I22" s="5">
        <v>194</v>
      </c>
      <c r="J22" s="22">
        <v>2</v>
      </c>
      <c r="K22" s="37">
        <v>195</v>
      </c>
      <c r="L22" s="22">
        <v>1</v>
      </c>
      <c r="M22" s="37"/>
      <c r="N22" s="22"/>
      <c r="O22" s="5"/>
      <c r="P22" s="22"/>
      <c r="Q22" s="6">
        <v>4</v>
      </c>
      <c r="R22" s="6">
        <v>770</v>
      </c>
      <c r="S22" s="7">
        <v>192.5</v>
      </c>
      <c r="T22" s="36">
        <v>7</v>
      </c>
      <c r="U22" s="8">
        <v>13</v>
      </c>
      <c r="V22" s="9">
        <v>205.5</v>
      </c>
    </row>
    <row r="23" spans="1:22">
      <c r="A23" s="1" t="s">
        <v>11</v>
      </c>
      <c r="B23" s="2" t="s">
        <v>77</v>
      </c>
      <c r="C23" s="3">
        <v>45955</v>
      </c>
      <c r="D23" s="4" t="s">
        <v>36</v>
      </c>
      <c r="E23" s="5">
        <v>183</v>
      </c>
      <c r="F23" s="22">
        <v>2</v>
      </c>
      <c r="G23" s="23">
        <v>188</v>
      </c>
      <c r="H23" s="22"/>
      <c r="I23" s="5">
        <v>185.001</v>
      </c>
      <c r="J23" s="22">
        <v>4</v>
      </c>
      <c r="K23" s="5">
        <v>185</v>
      </c>
      <c r="L23" s="22">
        <v>2</v>
      </c>
      <c r="M23" s="5"/>
      <c r="N23" s="22"/>
      <c r="O23" s="5"/>
      <c r="P23" s="22"/>
      <c r="Q23" s="6">
        <v>4</v>
      </c>
      <c r="R23" s="6">
        <v>741.00099999999998</v>
      </c>
      <c r="S23" s="7">
        <v>185.25024999999999</v>
      </c>
      <c r="T23" s="36">
        <v>8</v>
      </c>
      <c r="U23" s="8">
        <v>11</v>
      </c>
      <c r="V23" s="9">
        <v>196.25024999999999</v>
      </c>
    </row>
    <row r="24" spans="1:22">
      <c r="A24" s="1" t="s">
        <v>11</v>
      </c>
      <c r="B24" s="2" t="s">
        <v>77</v>
      </c>
      <c r="C24" s="3">
        <v>45960</v>
      </c>
      <c r="D24" s="4" t="s">
        <v>36</v>
      </c>
      <c r="E24" s="5">
        <v>192</v>
      </c>
      <c r="F24" s="22">
        <v>1</v>
      </c>
      <c r="G24" s="23">
        <v>192</v>
      </c>
      <c r="H24" s="22">
        <v>1</v>
      </c>
      <c r="I24" s="5">
        <v>200</v>
      </c>
      <c r="J24" s="22">
        <v>3</v>
      </c>
      <c r="K24" s="5">
        <v>195</v>
      </c>
      <c r="L24" s="22"/>
      <c r="M24" s="5"/>
      <c r="N24" s="22"/>
      <c r="O24" s="5"/>
      <c r="P24" s="22"/>
      <c r="Q24" s="6">
        <v>4</v>
      </c>
      <c r="R24" s="6">
        <v>779</v>
      </c>
      <c r="S24" s="7">
        <v>194.75</v>
      </c>
      <c r="T24" s="36">
        <v>5</v>
      </c>
      <c r="U24" s="8">
        <v>11</v>
      </c>
      <c r="V24" s="9">
        <v>205.75</v>
      </c>
    </row>
    <row r="25" spans="1:22">
      <c r="A25" s="74" t="s">
        <v>11</v>
      </c>
      <c r="B25" s="2" t="s">
        <v>77</v>
      </c>
      <c r="C25" s="3">
        <v>45967</v>
      </c>
      <c r="D25" s="75" t="s">
        <v>36</v>
      </c>
      <c r="E25" s="23">
        <v>195</v>
      </c>
      <c r="F25" s="22">
        <v>3</v>
      </c>
      <c r="G25" s="23">
        <v>196</v>
      </c>
      <c r="H25" s="22"/>
      <c r="I25" s="5">
        <v>196</v>
      </c>
      <c r="J25" s="22"/>
      <c r="K25" s="37">
        <v>195</v>
      </c>
      <c r="L25" s="22">
        <v>2</v>
      </c>
      <c r="M25" s="37"/>
      <c r="N25" s="22"/>
      <c r="O25" s="5"/>
      <c r="P25" s="22"/>
      <c r="Q25" s="8">
        <v>4</v>
      </c>
      <c r="R25" s="8">
        <v>782</v>
      </c>
      <c r="S25" s="7">
        <v>195.5</v>
      </c>
      <c r="T25" s="36">
        <v>5</v>
      </c>
      <c r="U25" s="8">
        <v>13</v>
      </c>
      <c r="V25" s="7">
        <v>208.5</v>
      </c>
    </row>
    <row r="26" spans="1:22">
      <c r="Q26" s="32">
        <f>SUM(Q2:Q25)</f>
        <v>100</v>
      </c>
      <c r="R26" s="32">
        <f>SUM(R2:R25)</f>
        <v>18831.004000000001</v>
      </c>
      <c r="S26" s="33">
        <f>SUM(R26/Q26)</f>
        <v>188.31004000000001</v>
      </c>
      <c r="T26" s="32">
        <f>SUM(T2:T25)</f>
        <v>151</v>
      </c>
      <c r="U26" s="32">
        <f>SUM(U2:U25)</f>
        <v>249</v>
      </c>
      <c r="V26" s="34">
        <f>SUM(S26+U26)</f>
        <v>437.31004000000001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1:C11" name="Range1_9"/>
    <protectedRange algorithmName="SHA-512" hashValue="ON39YdpmFHfN9f47KpiRvqrKx0V9+erV1CNkpWzYhW/Qyc6aT8rEyCrvauWSYGZK2ia3o7vd3akF07acHAFpOA==" saltValue="yVW9XmDwTqEnmpSGai0KYg==" spinCount="100000" sqref="D11" name="Range1_1_9"/>
    <protectedRange algorithmName="SHA-512" hashValue="ON39YdpmFHfN9f47KpiRvqrKx0V9+erV1CNkpWzYhW/Qyc6aT8rEyCrvauWSYGZK2ia3o7vd3akF07acHAFpOA==" saltValue="yVW9XmDwTqEnmpSGai0KYg==" spinCount="100000" sqref="E11 G11:O11" name="Range1_33_1_2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6"/>
    <protectedRange algorithmName="SHA-512" hashValue="ON39YdpmFHfN9f47KpiRvqrKx0V9+erV1CNkpWzYhW/Qyc6aT8rEyCrvauWSYGZK2ia3o7vd3akF07acHAFpOA==" saltValue="yVW9XmDwTqEnmpSGai0KYg==" spinCount="100000" sqref="T12" name="Range1_3_5_16"/>
    <protectedRange algorithmName="SHA-512" hashValue="ON39YdpmFHfN9f47KpiRvqrKx0V9+erV1CNkpWzYhW/Qyc6aT8rEyCrvauWSYGZK2ia3o7vd3akF07acHAFpOA==" saltValue="yVW9XmDwTqEnmpSGai0KYg==" spinCount="100000" sqref="B13:C13" name="Range1_9_4_1"/>
    <protectedRange algorithmName="SHA-512" hashValue="ON39YdpmFHfN9f47KpiRvqrKx0V9+erV1CNkpWzYhW/Qyc6aT8rEyCrvauWSYGZK2ia3o7vd3akF07acHAFpOA==" saltValue="yVW9XmDwTqEnmpSGai0KYg==" spinCount="100000" sqref="D13" name="Range1_1_6_4_1"/>
    <protectedRange algorithmName="SHA-512" hashValue="ON39YdpmFHfN9f47KpiRvqrKx0V9+erV1CNkpWzYhW/Qyc6aT8rEyCrvauWSYGZK2ia3o7vd3akF07acHAFpOA==" saltValue="yVW9XmDwTqEnmpSGai0KYg==" spinCount="100000" sqref="T13" name="Range1_3_5_5_5_1"/>
    <protectedRange algorithmName="SHA-512" hashValue="ON39YdpmFHfN9f47KpiRvqrKx0V9+erV1CNkpWzYhW/Qyc6aT8rEyCrvauWSYGZK2ia3o7vd3akF07acHAFpOA==" saltValue="yVW9XmDwTqEnmpSGai0KYg==" spinCount="100000" sqref="B14:C14" name="Range1_13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E14 G14:O14" name="Range1_33_1_1_2"/>
    <protectedRange algorithmName="SHA-512" hashValue="ON39YdpmFHfN9f47KpiRvqrKx0V9+erV1CNkpWzYhW/Qyc6aT8rEyCrvauWSYGZK2ia3o7vd3akF07acHAFpOA==" saltValue="yVW9XmDwTqEnmpSGai0KYg==" spinCount="100000" sqref="T14" name="Range1_3_5_3_3"/>
    <protectedRange algorithmName="SHA-512" hashValue="ON39YdpmFHfN9f47KpiRvqrKx0V9+erV1CNkpWzYhW/Qyc6aT8rEyCrvauWSYGZK2ia3o7vd3akF07acHAFpOA==" saltValue="yVW9XmDwTqEnmpSGai0KYg==" spinCount="100000" sqref="E15 H15:L15 N15 B15:C15" name="Range1_9_1"/>
    <protectedRange algorithmName="SHA-512" hashValue="ON39YdpmFHfN9f47KpiRvqrKx0V9+erV1CNkpWzYhW/Qyc6aT8rEyCrvauWSYGZK2ia3o7vd3akF07acHAFpOA==" saltValue="yVW9XmDwTqEnmpSGai0KYg==" spinCount="100000" sqref="D15" name="Range1_1_12"/>
    <protectedRange algorithmName="SHA-512" hashValue="ON39YdpmFHfN9f47KpiRvqrKx0V9+erV1CNkpWzYhW/Qyc6aT8rEyCrvauWSYGZK2ia3o7vd3akF07acHAFpOA==" saltValue="yVW9XmDwTqEnmpSGai0KYg==" spinCount="100000" sqref="G15 M15 O15" name="Range1_33_1"/>
    <protectedRange algorithmName="SHA-512" hashValue="ON39YdpmFHfN9f47KpiRvqrKx0V9+erV1CNkpWzYhW/Qyc6aT8rEyCrvauWSYGZK2ia3o7vd3akF07acHAFpOA==" saltValue="yVW9XmDwTqEnmpSGai0KYg==" spinCount="100000" sqref="T15" name="Range1_3_5_8"/>
    <protectedRange algorithmName="SHA-512" hashValue="ON39YdpmFHfN9f47KpiRvqrKx0V9+erV1CNkpWzYhW/Qyc6aT8rEyCrvauWSYGZK2ia3o7vd3akF07acHAFpOA==" saltValue="yVW9XmDwTqEnmpSGai0KYg==" spinCount="100000" sqref="B16:C16" name="Range1_9_2"/>
    <protectedRange algorithmName="SHA-512" hashValue="ON39YdpmFHfN9f47KpiRvqrKx0V9+erV1CNkpWzYhW/Qyc6aT8rEyCrvauWSYGZK2ia3o7vd3akF07acHAFpOA==" saltValue="yVW9XmDwTqEnmpSGai0KYg==" spinCount="100000" sqref="D16" name="Range1_1_6"/>
    <protectedRange algorithmName="SHA-512" hashValue="ON39YdpmFHfN9f47KpiRvqrKx0V9+erV1CNkpWzYhW/Qyc6aT8rEyCrvauWSYGZK2ia3o7vd3akF07acHAFpOA==" saltValue="yVW9XmDwTqEnmpSGai0KYg==" spinCount="100000" sqref="D18" name="Range1_1_3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17" name="Range1_1_6_1"/>
    <protectedRange algorithmName="SHA-512" hashValue="ON39YdpmFHfN9f47KpiRvqrKx0V9+erV1CNkpWzYhW/Qyc6aT8rEyCrvauWSYGZK2ia3o7vd3akF07acHAFpOA==" saltValue="yVW9XmDwTqEnmpSGai0KYg==" spinCount="100000" sqref="T17" name="Range1_3_5_5_1"/>
    <protectedRange algorithmName="SHA-512" hashValue="ON39YdpmFHfN9f47KpiRvqrKx0V9+erV1CNkpWzYhW/Qyc6aT8rEyCrvauWSYGZK2ia3o7vd3akF07acHAFpOA==" saltValue="yVW9XmDwTqEnmpSGai0KYg==" spinCount="100000" sqref="B19:C19" name="Range1_9_4"/>
    <protectedRange algorithmName="SHA-512" hashValue="ON39YdpmFHfN9f47KpiRvqrKx0V9+erV1CNkpWzYhW/Qyc6aT8rEyCrvauWSYGZK2ia3o7vd3akF07acHAFpOA==" saltValue="yVW9XmDwTqEnmpSGai0KYg==" spinCount="100000" sqref="D19" name="Range1_1_3_1"/>
    <protectedRange algorithmName="SHA-512" hashValue="ON39YdpmFHfN9f47KpiRvqrKx0V9+erV1CNkpWzYhW/Qyc6aT8rEyCrvauWSYGZK2ia3o7vd3akF07acHAFpOA==" saltValue="yVW9XmDwTqEnmpSGai0KYg==" spinCount="100000" sqref="T19" name="Range1_3_5_3_1"/>
    <protectedRange algorithmName="SHA-512" hashValue="ON39YdpmFHfN9f47KpiRvqrKx0V9+erV1CNkpWzYhW/Qyc6aT8rEyCrvauWSYGZK2ia3o7vd3akF07acHAFpOA==" saltValue="yVW9XmDwTqEnmpSGai0KYg==" spinCount="100000" sqref="B20:C20" name="Range1_9_5"/>
    <protectedRange algorithmName="SHA-512" hashValue="ON39YdpmFHfN9f47KpiRvqrKx0V9+erV1CNkpWzYhW/Qyc6aT8rEyCrvauWSYGZK2ia3o7vd3akF07acHAFpOA==" saltValue="yVW9XmDwTqEnmpSGai0KYg==" spinCount="100000" sqref="D20" name="Range1_1_6_2"/>
    <protectedRange algorithmName="SHA-512" hashValue="ON39YdpmFHfN9f47KpiRvqrKx0V9+erV1CNkpWzYhW/Qyc6aT8rEyCrvauWSYGZK2ia3o7vd3akF07acHAFpOA==" saltValue="yVW9XmDwTqEnmpSGai0KYg==" spinCount="100000" sqref="T20" name="Range1_3_5_5_2"/>
    <protectedRange algorithmName="SHA-512" hashValue="ON39YdpmFHfN9f47KpiRvqrKx0V9+erV1CNkpWzYhW/Qyc6aT8rEyCrvauWSYGZK2ia3o7vd3akF07acHAFpOA==" saltValue="yVW9XmDwTqEnmpSGai0KYg==" spinCount="100000" sqref="B21:C21" name="Range1_9_11"/>
    <protectedRange algorithmName="SHA-512" hashValue="ON39YdpmFHfN9f47KpiRvqrKx0V9+erV1CNkpWzYhW/Qyc6aT8rEyCrvauWSYGZK2ia3o7vd3akF07acHAFpOA==" saltValue="yVW9XmDwTqEnmpSGai0KYg==" spinCount="100000" sqref="D21" name="Range1_1_14_8"/>
    <protectedRange algorithmName="SHA-512" hashValue="ON39YdpmFHfN9f47KpiRvqrKx0V9+erV1CNkpWzYhW/Qyc6aT8rEyCrvauWSYGZK2ia3o7vd3akF07acHAFpOA==" saltValue="yVW9XmDwTqEnmpSGai0KYg==" spinCount="100000" sqref="T21" name="Range1_3_5_6_7"/>
    <protectedRange algorithmName="SHA-512" hashValue="ON39YdpmFHfN9f47KpiRvqrKx0V9+erV1CNkpWzYhW/Qyc6aT8rEyCrvauWSYGZK2ia3o7vd3akF07acHAFpOA==" saltValue="yVW9XmDwTqEnmpSGai0KYg==" spinCount="100000" sqref="B22:C22" name="Range1_30_1"/>
    <protectedRange algorithmName="SHA-512" hashValue="ON39YdpmFHfN9f47KpiRvqrKx0V9+erV1CNkpWzYhW/Qyc6aT8rEyCrvauWSYGZK2ia3o7vd3akF07acHAFpOA==" saltValue="yVW9XmDwTqEnmpSGai0KYg==" spinCount="100000" sqref="D22" name="Range1_1_13_1"/>
    <protectedRange algorithmName="SHA-512" hashValue="ON39YdpmFHfN9f47KpiRvqrKx0V9+erV1CNkpWzYhW/Qyc6aT8rEyCrvauWSYGZK2ia3o7vd3akF07acHAFpOA==" saltValue="yVW9XmDwTqEnmpSGai0KYg==" spinCount="100000" sqref="T22" name="Range1_3_5_10_1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3_3"/>
    <protectedRange algorithmName="SHA-512" hashValue="ON39YdpmFHfN9f47KpiRvqrKx0V9+erV1CNkpWzYhW/Qyc6aT8rEyCrvauWSYGZK2ia3o7vd3akF07acHAFpOA==" saltValue="yVW9XmDwTqEnmpSGai0KYg==" spinCount="100000" sqref="T23" name="Range1_3_5_3_2"/>
    <protectedRange algorithmName="SHA-512" hashValue="ON39YdpmFHfN9f47KpiRvqrKx0V9+erV1CNkpWzYhW/Qyc6aT8rEyCrvauWSYGZK2ia3o7vd3akF07acHAFpOA==" saltValue="yVW9XmDwTqEnmpSGai0KYg==" spinCount="100000" sqref="B24:C24" name="Range1_13_1"/>
    <protectedRange algorithmName="SHA-512" hashValue="ON39YdpmFHfN9f47KpiRvqrKx0V9+erV1CNkpWzYhW/Qyc6aT8rEyCrvauWSYGZK2ia3o7vd3akF07acHAFpOA==" saltValue="yVW9XmDwTqEnmpSGai0KYg==" spinCount="100000" sqref="D24" name="Range1_1_3_4"/>
    <protectedRange algorithmName="SHA-512" hashValue="ON39YdpmFHfN9f47KpiRvqrKx0V9+erV1CNkpWzYhW/Qyc6aT8rEyCrvauWSYGZK2ia3o7vd3akF07acHAFpOA==" saltValue="yVW9XmDwTqEnmpSGai0KYg==" spinCount="100000" sqref="T24" name="Range1_3_5_3_4"/>
    <protectedRange algorithmName="SHA-512" hashValue="ON39YdpmFHfN9f47KpiRvqrKx0V9+erV1CNkpWzYhW/Qyc6aT8rEyCrvauWSYGZK2ia3o7vd3akF07acHAFpOA==" saltValue="yVW9XmDwTqEnmpSGai0KYg==" spinCount="100000" sqref="B25:C25" name="Range1_9_3"/>
    <protectedRange algorithmName="SHA-512" hashValue="ON39YdpmFHfN9f47KpiRvqrKx0V9+erV1CNkpWzYhW/Qyc6aT8rEyCrvauWSYGZK2ia3o7vd3akF07acHAFpOA==" saltValue="yVW9XmDwTqEnmpSGai0KYg==" spinCount="100000" sqref="D25" name="Range1_1_6_3"/>
    <protectedRange algorithmName="SHA-512" hashValue="ON39YdpmFHfN9f47KpiRvqrKx0V9+erV1CNkpWzYhW/Qyc6aT8rEyCrvauWSYGZK2ia3o7vd3akF07acHAFpOA==" saltValue="yVW9XmDwTqEnmpSGai0KYg==" spinCount="100000" sqref="T25" name="Range1_3_5_5"/>
  </protectedRanges>
  <conditionalFormatting sqref="L11:P11">
    <cfRule type="cellIs" dxfId="1260" priority="92" operator="greaterThanOrEqual">
      <formula>200</formula>
    </cfRule>
  </conditionalFormatting>
  <conditionalFormatting sqref="M11">
    <cfRule type="top10" dxfId="1259" priority="94" rank="1"/>
  </conditionalFormatting>
  <conditionalFormatting sqref="O11">
    <cfRule type="top10" dxfId="1258" priority="93" rank="1"/>
  </conditionalFormatting>
  <conditionalFormatting sqref="E13">
    <cfRule type="top10" dxfId="1257" priority="91" rank="1"/>
  </conditionalFormatting>
  <conditionalFormatting sqref="G13">
    <cfRule type="top10" dxfId="1256" priority="90" rank="1"/>
  </conditionalFormatting>
  <conditionalFormatting sqref="I13">
    <cfRule type="top10" dxfId="1255" priority="89" rank="1"/>
  </conditionalFormatting>
  <conditionalFormatting sqref="K13">
    <cfRule type="top10" dxfId="1254" priority="88" rank="1"/>
  </conditionalFormatting>
  <conditionalFormatting sqref="M13">
    <cfRule type="top10" dxfId="1253" priority="87" rank="1"/>
  </conditionalFormatting>
  <conditionalFormatting sqref="O13">
    <cfRule type="top10" dxfId="1252" priority="86" rank="1"/>
  </conditionalFormatting>
  <conditionalFormatting sqref="E13:P13">
    <cfRule type="cellIs" dxfId="1251" priority="85" operator="greaterThanOrEqual">
      <formula>200</formula>
    </cfRule>
  </conditionalFormatting>
  <conditionalFormatting sqref="E14:P14">
    <cfRule type="cellIs" dxfId="1250" priority="84" operator="greaterThanOrEqual">
      <formula>200</formula>
    </cfRule>
  </conditionalFormatting>
  <conditionalFormatting sqref="E14">
    <cfRule type="top10" dxfId="1249" priority="83" rank="1"/>
  </conditionalFormatting>
  <conditionalFormatting sqref="G14">
    <cfRule type="top10" dxfId="1248" priority="82" rank="1"/>
  </conditionalFormatting>
  <conditionalFormatting sqref="I14">
    <cfRule type="top10" dxfId="1247" priority="81" rank="1"/>
  </conditionalFormatting>
  <conditionalFormatting sqref="K14">
    <cfRule type="top10" dxfId="1246" priority="80" rank="1"/>
  </conditionalFormatting>
  <conditionalFormatting sqref="M14">
    <cfRule type="top10" dxfId="1245" priority="79" rank="1"/>
  </conditionalFormatting>
  <conditionalFormatting sqref="O14">
    <cfRule type="top10" dxfId="1244" priority="78" rank="1"/>
  </conditionalFormatting>
  <conditionalFormatting sqref="E15">
    <cfRule type="top10" dxfId="1243" priority="77" rank="1"/>
  </conditionalFormatting>
  <conditionalFormatting sqref="G15">
    <cfRule type="top10" dxfId="1242" priority="76" rank="1"/>
  </conditionalFormatting>
  <conditionalFormatting sqref="I15">
    <cfRule type="top10" dxfId="1241" priority="75" rank="1"/>
  </conditionalFormatting>
  <conditionalFormatting sqref="K15">
    <cfRule type="top10" dxfId="1240" priority="74" rank="1"/>
  </conditionalFormatting>
  <conditionalFormatting sqref="M15">
    <cfRule type="top10" dxfId="1239" priority="73" rank="1"/>
  </conditionalFormatting>
  <conditionalFormatting sqref="O15">
    <cfRule type="top10" dxfId="1238" priority="72" rank="1"/>
  </conditionalFormatting>
  <conditionalFormatting sqref="E15:P15">
    <cfRule type="cellIs" dxfId="1237" priority="71" operator="greaterThanOrEqual">
      <formula>200</formula>
    </cfRule>
  </conditionalFormatting>
  <conditionalFormatting sqref="E16:P16">
    <cfRule type="cellIs" dxfId="1236" priority="64" operator="greaterThanOrEqual">
      <formula>200</formula>
    </cfRule>
  </conditionalFormatting>
  <conditionalFormatting sqref="E16">
    <cfRule type="top10" dxfId="1235" priority="70" rank="1"/>
  </conditionalFormatting>
  <conditionalFormatting sqref="G16">
    <cfRule type="top10" dxfId="1234" priority="69" rank="1"/>
  </conditionalFormatting>
  <conditionalFormatting sqref="I16">
    <cfRule type="top10" dxfId="1233" priority="68" rank="1"/>
  </conditionalFormatting>
  <conditionalFormatting sqref="K16">
    <cfRule type="top10" dxfId="1232" priority="67" rank="1"/>
  </conditionalFormatting>
  <conditionalFormatting sqref="M16">
    <cfRule type="top10" dxfId="1231" priority="66" rank="1"/>
  </conditionalFormatting>
  <conditionalFormatting sqref="O16">
    <cfRule type="top10" dxfId="1230" priority="65" rank="1"/>
  </conditionalFormatting>
  <conditionalFormatting sqref="E18">
    <cfRule type="top10" dxfId="1229" priority="63" rank="1"/>
  </conditionalFormatting>
  <conditionalFormatting sqref="G18">
    <cfRule type="top10" dxfId="1228" priority="62" rank="1"/>
  </conditionalFormatting>
  <conditionalFormatting sqref="I18">
    <cfRule type="top10" dxfId="1227" priority="61" rank="1"/>
  </conditionalFormatting>
  <conditionalFormatting sqref="K18">
    <cfRule type="top10" dxfId="1226" priority="60" rank="1"/>
  </conditionalFormatting>
  <conditionalFormatting sqref="M18">
    <cfRule type="top10" dxfId="1225" priority="59" rank="1"/>
  </conditionalFormatting>
  <conditionalFormatting sqref="O18">
    <cfRule type="top10" dxfId="1224" priority="58" rank="1"/>
  </conditionalFormatting>
  <conditionalFormatting sqref="E18:P18">
    <cfRule type="cellIs" dxfId="1223" priority="57" operator="greaterThanOrEqual">
      <formula>200</formula>
    </cfRule>
  </conditionalFormatting>
  <conditionalFormatting sqref="E17:P17">
    <cfRule type="cellIs" dxfId="1222" priority="50" operator="greaterThanOrEqual">
      <formula>200</formula>
    </cfRule>
  </conditionalFormatting>
  <conditionalFormatting sqref="E17">
    <cfRule type="top10" dxfId="1221" priority="56" rank="1"/>
  </conditionalFormatting>
  <conditionalFormatting sqref="G17">
    <cfRule type="top10" dxfId="1220" priority="55" rank="1"/>
  </conditionalFormatting>
  <conditionalFormatting sqref="I17">
    <cfRule type="top10" dxfId="1219" priority="54" rank="1"/>
  </conditionalFormatting>
  <conditionalFormatting sqref="K17">
    <cfRule type="top10" dxfId="1218" priority="53" rank="1"/>
  </conditionalFormatting>
  <conditionalFormatting sqref="M17">
    <cfRule type="top10" dxfId="1217" priority="52" rank="1"/>
  </conditionalFormatting>
  <conditionalFormatting sqref="O17">
    <cfRule type="top10" dxfId="1216" priority="51" rank="1"/>
  </conditionalFormatting>
  <conditionalFormatting sqref="E19:P19">
    <cfRule type="cellIs" dxfId="1215" priority="43" operator="greaterThanOrEqual">
      <formula>200</formula>
    </cfRule>
  </conditionalFormatting>
  <conditionalFormatting sqref="E19">
    <cfRule type="top10" dxfId="1214" priority="49" rank="1"/>
  </conditionalFormatting>
  <conditionalFormatting sqref="G19">
    <cfRule type="top10" dxfId="1213" priority="48" rank="1"/>
  </conditionalFormatting>
  <conditionalFormatting sqref="I19">
    <cfRule type="top10" dxfId="1212" priority="47" rank="1"/>
  </conditionalFormatting>
  <conditionalFormatting sqref="K19">
    <cfRule type="top10" dxfId="1211" priority="46" rank="1"/>
  </conditionalFormatting>
  <conditionalFormatting sqref="M19">
    <cfRule type="top10" dxfId="1210" priority="45" rank="1"/>
  </conditionalFormatting>
  <conditionalFormatting sqref="O19">
    <cfRule type="top10" dxfId="1209" priority="44" rank="1"/>
  </conditionalFormatting>
  <conditionalFormatting sqref="E20:P20">
    <cfRule type="cellIs" dxfId="1208" priority="36" operator="greaterThanOrEqual">
      <formula>200</formula>
    </cfRule>
  </conditionalFormatting>
  <conditionalFormatting sqref="E20">
    <cfRule type="top10" dxfId="1207" priority="42" rank="1"/>
  </conditionalFormatting>
  <conditionalFormatting sqref="G20">
    <cfRule type="top10" dxfId="1206" priority="41" rank="1"/>
  </conditionalFormatting>
  <conditionalFormatting sqref="I20">
    <cfRule type="top10" dxfId="1205" priority="40" rank="1"/>
  </conditionalFormatting>
  <conditionalFormatting sqref="K20">
    <cfRule type="top10" dxfId="1204" priority="39" rank="1"/>
  </conditionalFormatting>
  <conditionalFormatting sqref="M20">
    <cfRule type="top10" dxfId="1203" priority="38" rank="1"/>
  </conditionalFormatting>
  <conditionalFormatting sqref="O20">
    <cfRule type="top10" dxfId="1202" priority="37" rank="1"/>
  </conditionalFormatting>
  <conditionalFormatting sqref="E21">
    <cfRule type="top10" dxfId="1201" priority="35" rank="1"/>
  </conditionalFormatting>
  <conditionalFormatting sqref="G21">
    <cfRule type="top10" dxfId="1200" priority="34" rank="1"/>
  </conditionalFormatting>
  <conditionalFormatting sqref="I21">
    <cfRule type="top10" dxfId="1199" priority="33" rank="1"/>
  </conditionalFormatting>
  <conditionalFormatting sqref="K21">
    <cfRule type="top10" dxfId="1198" priority="32" rank="1"/>
  </conditionalFormatting>
  <conditionalFormatting sqref="M21">
    <cfRule type="top10" dxfId="1197" priority="31" rank="1"/>
  </conditionalFormatting>
  <conditionalFormatting sqref="O21">
    <cfRule type="top10" dxfId="1196" priority="30" rank="1"/>
  </conditionalFormatting>
  <conditionalFormatting sqref="E21:P21">
    <cfRule type="cellIs" dxfId="1195" priority="29" operator="greaterThanOrEqual">
      <formula>200</formula>
    </cfRule>
  </conditionalFormatting>
  <conditionalFormatting sqref="E22:P22">
    <cfRule type="cellIs" dxfId="1194" priority="22" operator="greaterThanOrEqual">
      <formula>200</formula>
    </cfRule>
  </conditionalFormatting>
  <conditionalFormatting sqref="E22">
    <cfRule type="top10" dxfId="1193" priority="28" rank="1"/>
  </conditionalFormatting>
  <conditionalFormatting sqref="G22">
    <cfRule type="top10" dxfId="1192" priority="27" rank="1"/>
  </conditionalFormatting>
  <conditionalFormatting sqref="I22">
    <cfRule type="top10" dxfId="1191" priority="26" rank="1"/>
  </conditionalFormatting>
  <conditionalFormatting sqref="K22">
    <cfRule type="top10" dxfId="1190" priority="25" rank="1"/>
  </conditionalFormatting>
  <conditionalFormatting sqref="M22">
    <cfRule type="top10" dxfId="1189" priority="24" rank="1"/>
  </conditionalFormatting>
  <conditionalFormatting sqref="O22">
    <cfRule type="top10" dxfId="1188" priority="23" rank="1"/>
  </conditionalFormatting>
  <conditionalFormatting sqref="E23">
    <cfRule type="top10" dxfId="1187" priority="21" rank="1"/>
  </conditionalFormatting>
  <conditionalFormatting sqref="G23">
    <cfRule type="top10" dxfId="1186" priority="20" rank="1"/>
  </conditionalFormatting>
  <conditionalFormatting sqref="I23">
    <cfRule type="top10" dxfId="1185" priority="19" rank="1"/>
  </conditionalFormatting>
  <conditionalFormatting sqref="K23">
    <cfRule type="top10" dxfId="1184" priority="18" rank="1"/>
  </conditionalFormatting>
  <conditionalFormatting sqref="M23">
    <cfRule type="top10" dxfId="1183" priority="17" rank="1"/>
  </conditionalFormatting>
  <conditionalFormatting sqref="O23">
    <cfRule type="top10" dxfId="1182" priority="16" rank="1"/>
  </conditionalFormatting>
  <conditionalFormatting sqref="E23:P23">
    <cfRule type="cellIs" dxfId="1181" priority="15" operator="greaterThanOrEqual">
      <formula>200</formula>
    </cfRule>
  </conditionalFormatting>
  <conditionalFormatting sqref="E24">
    <cfRule type="top10" dxfId="1180" priority="14" rank="1"/>
  </conditionalFormatting>
  <conditionalFormatting sqref="G24">
    <cfRule type="top10" dxfId="1179" priority="13" rank="1"/>
  </conditionalFormatting>
  <conditionalFormatting sqref="I24">
    <cfRule type="top10" dxfId="1178" priority="12" rank="1"/>
  </conditionalFormatting>
  <conditionalFormatting sqref="K24">
    <cfRule type="top10" dxfId="1177" priority="11" rank="1"/>
  </conditionalFormatting>
  <conditionalFormatting sqref="M24">
    <cfRule type="top10" dxfId="1176" priority="10" rank="1"/>
  </conditionalFormatting>
  <conditionalFormatting sqref="O24">
    <cfRule type="top10" dxfId="1175" priority="9" rank="1"/>
  </conditionalFormatting>
  <conditionalFormatting sqref="E24:P24">
    <cfRule type="cellIs" dxfId="1174" priority="8" operator="greaterThanOrEqual">
      <formula>200</formula>
    </cfRule>
  </conditionalFormatting>
  <conditionalFormatting sqref="E25:P25">
    <cfRule type="cellIs" dxfId="1173" priority="1" operator="greaterThanOrEqual">
      <formula>200</formula>
    </cfRule>
  </conditionalFormatting>
  <conditionalFormatting sqref="E25">
    <cfRule type="top10" dxfId="1172" priority="7" rank="1"/>
  </conditionalFormatting>
  <conditionalFormatting sqref="G25">
    <cfRule type="top10" dxfId="1171" priority="6" rank="1"/>
  </conditionalFormatting>
  <conditionalFormatting sqref="I25">
    <cfRule type="top10" dxfId="1170" priority="5" rank="1"/>
  </conditionalFormatting>
  <conditionalFormatting sqref="K25">
    <cfRule type="top10" dxfId="1169" priority="4" rank="1"/>
  </conditionalFormatting>
  <conditionalFormatting sqref="M25">
    <cfRule type="top10" dxfId="1168" priority="3" rank="1"/>
  </conditionalFormatting>
  <conditionalFormatting sqref="O25">
    <cfRule type="top10" dxfId="1167" priority="2" rank="1"/>
  </conditionalFormatting>
  <hyperlinks>
    <hyperlink ref="X1" location="'Texas 2025'!A1" display="Return to Rankings" xr:uid="{0E152DFC-019E-4E13-A4EC-68DFD380752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DEF8A63-139D-419E-A34E-0DEC01486211}">
          <x14:formula1>
            <xm:f>'C:\Users\jmfg1\Downloads\[SAGC_10-19-25-ABRA 2025 San Angelo Texas Scoring.xlsm]DATA'!#REF!</xm:f>
          </x14:formula1>
          <xm:sqref>D21</xm:sqref>
        </x14:dataValidation>
        <x14:dataValidation type="list" allowBlank="1" showInputMessage="1" showErrorMessage="1" xr:uid="{739AA45F-4787-474C-92DB-124365607DE3}">
          <x14:formula1>
            <xm:f>'C:\Users\jmfg1\Downloads\[SAGC_10-19-25-ABRA 2025 San Angelo Texas Scoring.xlsm]DATA'!#REF!</xm:f>
          </x14:formula1>
          <xm:sqref>B21</xm:sqref>
        </x14:dataValidation>
        <x14:dataValidation type="list" allowBlank="1" showInputMessage="1" showErrorMessage="1" xr:uid="{028F0CF3-5DC5-4028-9065-9A7750541D7E}">
          <x14:formula1>
            <xm:f>'C:\Users\jmfg1\Downloads\[_10-23-25-ABRA Edinburg TX Results.xlsm]DATA'!#REF!</xm:f>
          </x14:formula1>
          <xm:sqref>D22 B22</xm:sqref>
        </x14:dataValidation>
        <x14:dataValidation type="list" allowBlank="1" showInputMessage="1" showErrorMessage="1" xr:uid="{9FCEBA9D-1213-47FA-8DFB-15E941D0136A}">
          <x14:formula1>
            <xm:f>'C:\Users\jmfg1\Downloads\[_10-25-25-ABRA Edinburg TX Results.xlsm]DATA'!#REF!</xm:f>
          </x14:formula1>
          <xm:sqref>D23 B23</xm:sqref>
        </x14:dataValidation>
        <x14:dataValidation type="list" allowBlank="1" showInputMessage="1" showErrorMessage="1" xr:uid="{DDA3560B-AFF0-4D1B-9849-65146E415C99}">
          <x14:formula1>
            <xm:f>'C:\Users\jmfg1\Downloads\[_10-30-25-ABRA Edinburg TX Results.xlsm]DATA'!#REF!</xm:f>
          </x14:formula1>
          <xm:sqref>B24 D24</xm:sqref>
        </x14:dataValidation>
        <x14:dataValidation type="list" allowBlank="1" showInputMessage="1" showErrorMessage="1" xr:uid="{786BC2B4-689A-4899-9056-E6E192633099}">
          <x14:formula1>
            <xm:f>'C:\Users\jmfg1\Downloads\[_11-06-25-ABRA Edinburg TX Results.xlsm]DATA'!#REF!</xm:f>
          </x14:formula1>
          <xm:sqref>B25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36BA2-6617-40A7-B16F-277FB36C0E65}">
  <dimension ref="A1:X4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117</v>
      </c>
      <c r="C2" s="3">
        <v>45902</v>
      </c>
      <c r="D2" s="4" t="s">
        <v>42</v>
      </c>
      <c r="E2" s="5">
        <v>178</v>
      </c>
      <c r="F2" s="22">
        <v>0</v>
      </c>
      <c r="G2" s="5">
        <v>175</v>
      </c>
      <c r="H2" s="22">
        <v>2</v>
      </c>
      <c r="I2" s="5">
        <v>177</v>
      </c>
      <c r="J2" s="22">
        <v>2</v>
      </c>
      <c r="K2" s="5">
        <v>175</v>
      </c>
      <c r="L2" s="22">
        <v>2</v>
      </c>
      <c r="M2" s="5"/>
      <c r="N2" s="22"/>
      <c r="O2" s="5"/>
      <c r="P2" s="22"/>
      <c r="Q2" s="6">
        <v>4</v>
      </c>
      <c r="R2" s="6">
        <v>705</v>
      </c>
      <c r="S2" s="7">
        <v>176.25</v>
      </c>
      <c r="T2" s="36">
        <v>6</v>
      </c>
      <c r="U2" s="8">
        <v>5</v>
      </c>
      <c r="V2" s="9">
        <v>181.25</v>
      </c>
    </row>
    <row r="4" spans="1:24">
      <c r="Q4" s="32">
        <f>SUM(Q2:Q3)</f>
        <v>4</v>
      </c>
      <c r="R4" s="32">
        <f>SUM(R2:R3)</f>
        <v>705</v>
      </c>
      <c r="S4" s="33">
        <f>SUM(R4/Q4)</f>
        <v>176.25</v>
      </c>
      <c r="T4" s="32">
        <f>SUM(T2:T3)</f>
        <v>6</v>
      </c>
      <c r="U4" s="32">
        <f>SUM(U2:U3)</f>
        <v>5</v>
      </c>
      <c r="V4" s="34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_1"/>
    <protectedRange algorithmName="SHA-512" hashValue="ON39YdpmFHfN9f47KpiRvqrKx0V9+erV1CNkpWzYhW/Qyc6aT8rEyCrvauWSYGZK2ia3o7vd3akF07acHAFpOA==" saltValue="yVW9XmDwTqEnmpSGai0KYg==" spinCount="100000" sqref="D2" name="Range1_1_3_1_1"/>
    <protectedRange algorithmName="SHA-512" hashValue="ON39YdpmFHfN9f47KpiRvqrKx0V9+erV1CNkpWzYhW/Qyc6aT8rEyCrvauWSYGZK2ia3o7vd3akF07acHAFpOA==" saltValue="yVW9XmDwTqEnmpSGai0KYg==" spinCount="100000" sqref="E2:P2 T2" name="Range1_3_5_3_1_1"/>
  </protectedRanges>
  <conditionalFormatting sqref="E2">
    <cfRule type="top10" dxfId="1578" priority="7" rank="1"/>
  </conditionalFormatting>
  <conditionalFormatting sqref="E2:P2">
    <cfRule type="cellIs" dxfId="1577" priority="5" operator="greaterThanOrEqual">
      <formula>200</formula>
    </cfRule>
  </conditionalFormatting>
  <conditionalFormatting sqref="G2">
    <cfRule type="top10" dxfId="1576" priority="6" rank="1"/>
  </conditionalFormatting>
  <conditionalFormatting sqref="I2">
    <cfRule type="top10" dxfId="1575" priority="4" rank="1"/>
  </conditionalFormatting>
  <conditionalFormatting sqref="K2">
    <cfRule type="top10" dxfId="1574" priority="3" rank="1"/>
  </conditionalFormatting>
  <conditionalFormatting sqref="M2">
    <cfRule type="top10" dxfId="1573" priority="2" rank="1"/>
  </conditionalFormatting>
  <conditionalFormatting sqref="O2">
    <cfRule type="top10" dxfId="1572" priority="1" rank="1"/>
  </conditionalFormatting>
  <hyperlinks>
    <hyperlink ref="X1" location="'Texas 2025'!A1" display="Return to Rankings" xr:uid="{7176547F-624A-4770-B223-81EDC1307964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83F9-6988-49A9-8A77-57A1B2FE6F03}">
  <dimension ref="A1:X45"/>
  <sheetViews>
    <sheetView topLeftCell="A22" workbookViewId="0">
      <selection activeCell="A33" sqref="A33:V33"/>
    </sheetView>
  </sheetViews>
  <sheetFormatPr defaultColWidth="11.109375" defaultRowHeight="14.4"/>
  <cols>
    <col min="1" max="1" width="14.44140625" customWidth="1"/>
    <col min="2" max="2" width="20" customWidth="1"/>
    <col min="3" max="3" width="12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61</v>
      </c>
      <c r="C2" s="3">
        <v>45696</v>
      </c>
      <c r="D2" s="4" t="s">
        <v>42</v>
      </c>
      <c r="E2" s="5">
        <v>177</v>
      </c>
      <c r="F2" s="22">
        <v>0</v>
      </c>
      <c r="G2" s="5">
        <v>152</v>
      </c>
      <c r="H2" s="22">
        <v>0</v>
      </c>
      <c r="I2" s="5">
        <v>161</v>
      </c>
      <c r="J2" s="22">
        <v>1</v>
      </c>
      <c r="K2" s="5">
        <v>0</v>
      </c>
      <c r="L2" s="22">
        <v>0</v>
      </c>
      <c r="M2" s="5"/>
      <c r="N2" s="22"/>
      <c r="O2" s="5"/>
      <c r="P2" s="22"/>
      <c r="Q2" s="6">
        <v>4</v>
      </c>
      <c r="R2" s="6">
        <v>490</v>
      </c>
      <c r="S2" s="7">
        <v>122.5</v>
      </c>
      <c r="T2" s="39">
        <v>1</v>
      </c>
      <c r="U2" s="8">
        <v>2</v>
      </c>
      <c r="V2" s="9">
        <v>124.5</v>
      </c>
    </row>
    <row r="3" spans="1:24">
      <c r="A3" s="1" t="s">
        <v>33</v>
      </c>
      <c r="B3" s="2" t="s">
        <v>61</v>
      </c>
      <c r="C3" s="3">
        <v>45773</v>
      </c>
      <c r="D3" s="4" t="s">
        <v>42</v>
      </c>
      <c r="E3" s="5">
        <v>179.001</v>
      </c>
      <c r="F3" s="22">
        <v>4</v>
      </c>
      <c r="G3" s="23">
        <v>175</v>
      </c>
      <c r="H3" s="22">
        <v>1</v>
      </c>
      <c r="I3" s="5">
        <v>170</v>
      </c>
      <c r="J3" s="22">
        <v>1</v>
      </c>
      <c r="K3" s="5">
        <v>166</v>
      </c>
      <c r="L3" s="22">
        <v>2</v>
      </c>
      <c r="M3" s="5"/>
      <c r="N3" s="22"/>
      <c r="O3" s="5"/>
      <c r="P3" s="22"/>
      <c r="Q3" s="6">
        <v>4</v>
      </c>
      <c r="R3" s="6">
        <v>690.00099999999998</v>
      </c>
      <c r="S3" s="7">
        <v>172.50024999999999</v>
      </c>
      <c r="T3" s="36">
        <v>8</v>
      </c>
      <c r="U3" s="8">
        <v>2</v>
      </c>
      <c r="V3" s="9">
        <v>174.50024999999999</v>
      </c>
    </row>
    <row r="4" spans="1:24">
      <c r="A4" s="1" t="s">
        <v>33</v>
      </c>
      <c r="B4" s="2" t="s">
        <v>61</v>
      </c>
      <c r="C4" s="3">
        <v>45783</v>
      </c>
      <c r="D4" s="4" t="s">
        <v>42</v>
      </c>
      <c r="E4" s="5">
        <v>180</v>
      </c>
      <c r="F4" s="22">
        <v>1</v>
      </c>
      <c r="G4" s="23">
        <v>183</v>
      </c>
      <c r="H4" s="22">
        <v>1</v>
      </c>
      <c r="I4" s="5">
        <v>175</v>
      </c>
      <c r="J4" s="22">
        <v>1</v>
      </c>
      <c r="K4" s="5">
        <v>169</v>
      </c>
      <c r="L4" s="22">
        <v>0</v>
      </c>
      <c r="M4" s="5"/>
      <c r="N4" s="22"/>
      <c r="O4" s="5"/>
      <c r="P4" s="22"/>
      <c r="Q4" s="6">
        <v>4</v>
      </c>
      <c r="R4" s="6">
        <v>707</v>
      </c>
      <c r="S4" s="7">
        <v>176.75</v>
      </c>
      <c r="T4" s="36">
        <v>3</v>
      </c>
      <c r="U4" s="8">
        <v>8</v>
      </c>
      <c r="V4" s="9">
        <v>184.75</v>
      </c>
    </row>
    <row r="5" spans="1:24">
      <c r="A5" s="1" t="s">
        <v>33</v>
      </c>
      <c r="B5" s="2" t="s">
        <v>61</v>
      </c>
      <c r="C5" s="3">
        <v>45787</v>
      </c>
      <c r="D5" s="4" t="s">
        <v>42</v>
      </c>
      <c r="E5" s="5">
        <v>172</v>
      </c>
      <c r="F5" s="22">
        <v>1</v>
      </c>
      <c r="G5" s="23">
        <v>180</v>
      </c>
      <c r="H5" s="22">
        <v>0</v>
      </c>
      <c r="I5" s="5">
        <v>171</v>
      </c>
      <c r="J5" s="22">
        <v>0</v>
      </c>
      <c r="K5" s="5">
        <v>168</v>
      </c>
      <c r="L5" s="22">
        <v>1</v>
      </c>
      <c r="M5" s="5"/>
      <c r="N5" s="22"/>
      <c r="O5" s="5"/>
      <c r="P5" s="22"/>
      <c r="Q5" s="6">
        <v>4</v>
      </c>
      <c r="R5" s="6">
        <v>691</v>
      </c>
      <c r="S5" s="7">
        <v>172.75</v>
      </c>
      <c r="T5" s="36">
        <v>2</v>
      </c>
      <c r="U5" s="8">
        <v>2</v>
      </c>
      <c r="V5" s="9">
        <v>174.75</v>
      </c>
    </row>
    <row r="7" spans="1:24">
      <c r="Q7" s="32">
        <f>SUM(Q2:Q6)</f>
        <v>16</v>
      </c>
      <c r="R7" s="32">
        <f>SUM(R2:R6)</f>
        <v>2578.0010000000002</v>
      </c>
      <c r="S7" s="33">
        <f>SUM(R7/Q7)</f>
        <v>161.12506250000001</v>
      </c>
      <c r="T7" s="32">
        <f>SUM(T2:T6)</f>
        <v>14</v>
      </c>
      <c r="U7" s="32">
        <f>SUM(U2:U6)</f>
        <v>14</v>
      </c>
      <c r="V7" s="34">
        <f>SUM(S7+U7)</f>
        <v>175.12506250000001</v>
      </c>
    </row>
    <row r="10" spans="1:24">
      <c r="A10" s="24" t="s">
        <v>1</v>
      </c>
      <c r="B10" s="25" t="s">
        <v>2</v>
      </c>
      <c r="C10" s="26" t="s">
        <v>3</v>
      </c>
      <c r="D10" s="27" t="s">
        <v>4</v>
      </c>
      <c r="E10" s="28" t="s">
        <v>19</v>
      </c>
      <c r="F10" s="28" t="s">
        <v>20</v>
      </c>
      <c r="G10" s="28" t="s">
        <v>21</v>
      </c>
      <c r="H10" s="28" t="s">
        <v>20</v>
      </c>
      <c r="I10" s="28" t="s">
        <v>22</v>
      </c>
      <c r="J10" s="28" t="s">
        <v>20</v>
      </c>
      <c r="K10" s="28" t="s">
        <v>23</v>
      </c>
      <c r="L10" s="28" t="s">
        <v>20</v>
      </c>
      <c r="M10" s="28" t="s">
        <v>24</v>
      </c>
      <c r="N10" s="28" t="s">
        <v>20</v>
      </c>
      <c r="O10" s="28" t="s">
        <v>25</v>
      </c>
      <c r="P10" s="28" t="s">
        <v>20</v>
      </c>
      <c r="Q10" s="29" t="s">
        <v>26</v>
      </c>
      <c r="R10" s="30" t="s">
        <v>27</v>
      </c>
      <c r="S10" s="31" t="s">
        <v>5</v>
      </c>
      <c r="T10" s="31" t="s">
        <v>28</v>
      </c>
      <c r="U10" s="30" t="s">
        <v>6</v>
      </c>
      <c r="V10" s="31" t="s">
        <v>29</v>
      </c>
    </row>
    <row r="11" spans="1:24">
      <c r="A11" s="1" t="s">
        <v>11</v>
      </c>
      <c r="B11" s="2" t="s">
        <v>61</v>
      </c>
      <c r="C11" s="3">
        <v>45710</v>
      </c>
      <c r="D11" s="4" t="s">
        <v>42</v>
      </c>
      <c r="E11" s="23">
        <v>190</v>
      </c>
      <c r="F11" s="22">
        <v>1</v>
      </c>
      <c r="G11" s="23">
        <v>192</v>
      </c>
      <c r="H11" s="22">
        <v>1</v>
      </c>
      <c r="I11" s="5">
        <v>189</v>
      </c>
      <c r="J11" s="22">
        <v>2</v>
      </c>
      <c r="K11" s="37">
        <v>191</v>
      </c>
      <c r="L11" s="22">
        <v>2</v>
      </c>
      <c r="M11" s="37"/>
      <c r="N11" s="22"/>
      <c r="O11" s="5"/>
      <c r="P11" s="22"/>
      <c r="Q11" s="6">
        <v>4</v>
      </c>
      <c r="R11" s="6">
        <v>762</v>
      </c>
      <c r="S11" s="7">
        <v>190.5</v>
      </c>
      <c r="T11" s="36">
        <v>6</v>
      </c>
      <c r="U11" s="8">
        <v>2</v>
      </c>
      <c r="V11" s="9">
        <v>192.5</v>
      </c>
    </row>
    <row r="12" spans="1:24">
      <c r="A12" s="46" t="s">
        <v>11</v>
      </c>
      <c r="B12" s="43" t="s">
        <v>61</v>
      </c>
      <c r="C12" s="47">
        <v>45724</v>
      </c>
      <c r="D12" s="48" t="s">
        <v>42</v>
      </c>
      <c r="E12" s="23">
        <v>195</v>
      </c>
      <c r="F12" s="50">
        <v>1</v>
      </c>
      <c r="G12" s="23">
        <v>190</v>
      </c>
      <c r="H12" s="50">
        <v>2</v>
      </c>
      <c r="I12" s="49">
        <v>194</v>
      </c>
      <c r="J12" s="50">
        <v>1</v>
      </c>
      <c r="K12" s="23">
        <v>195</v>
      </c>
      <c r="L12" s="50">
        <v>1</v>
      </c>
      <c r="M12" s="23"/>
      <c r="N12" s="50"/>
      <c r="O12" s="49"/>
      <c r="P12" s="50"/>
      <c r="Q12" s="51">
        <v>4</v>
      </c>
      <c r="R12" s="51">
        <v>774</v>
      </c>
      <c r="S12" s="52">
        <v>193.5</v>
      </c>
      <c r="T12" s="39">
        <v>5</v>
      </c>
      <c r="U12" s="53">
        <v>8</v>
      </c>
      <c r="V12" s="54">
        <v>201.5</v>
      </c>
    </row>
    <row r="13" spans="1:24">
      <c r="A13" s="1" t="s">
        <v>11</v>
      </c>
      <c r="B13" s="2" t="s">
        <v>61</v>
      </c>
      <c r="C13" s="3">
        <v>45738</v>
      </c>
      <c r="D13" s="4" t="s">
        <v>42</v>
      </c>
      <c r="E13" s="23">
        <v>190</v>
      </c>
      <c r="F13" s="22">
        <v>1</v>
      </c>
      <c r="G13" s="23">
        <v>182</v>
      </c>
      <c r="H13" s="22">
        <v>1</v>
      </c>
      <c r="I13" s="5">
        <v>178</v>
      </c>
      <c r="J13" s="22">
        <v>1</v>
      </c>
      <c r="K13" s="37">
        <v>183</v>
      </c>
      <c r="L13" s="22">
        <v>2</v>
      </c>
      <c r="M13" s="37"/>
      <c r="N13" s="22"/>
      <c r="O13" s="5"/>
      <c r="P13" s="22"/>
      <c r="Q13" s="6">
        <v>4</v>
      </c>
      <c r="R13" s="6">
        <v>733</v>
      </c>
      <c r="S13" s="7">
        <v>183.25</v>
      </c>
      <c r="T13" s="36">
        <v>5</v>
      </c>
      <c r="U13" s="8">
        <v>13</v>
      </c>
      <c r="V13" s="9">
        <v>196.25</v>
      </c>
    </row>
    <row r="14" spans="1:24">
      <c r="A14" s="1" t="s">
        <v>11</v>
      </c>
      <c r="B14" s="2" t="s">
        <v>61</v>
      </c>
      <c r="C14" s="3">
        <v>45745</v>
      </c>
      <c r="D14" s="4" t="s">
        <v>42</v>
      </c>
      <c r="E14" s="23">
        <v>181</v>
      </c>
      <c r="F14" s="22">
        <v>1</v>
      </c>
      <c r="G14" s="23">
        <v>187.001</v>
      </c>
      <c r="H14" s="22">
        <v>1</v>
      </c>
      <c r="I14" s="5">
        <v>187</v>
      </c>
      <c r="J14" s="22">
        <v>1</v>
      </c>
      <c r="K14" s="37">
        <v>178</v>
      </c>
      <c r="L14" s="22">
        <v>0</v>
      </c>
      <c r="M14" s="37">
        <v>180</v>
      </c>
      <c r="N14" s="22">
        <v>0</v>
      </c>
      <c r="O14" s="5">
        <v>183</v>
      </c>
      <c r="P14" s="22">
        <v>1</v>
      </c>
      <c r="Q14" s="6">
        <v>6</v>
      </c>
      <c r="R14" s="6">
        <v>1096.001</v>
      </c>
      <c r="S14" s="7">
        <v>182.66683333333333</v>
      </c>
      <c r="T14" s="36">
        <v>4</v>
      </c>
      <c r="U14" s="8">
        <v>4</v>
      </c>
      <c r="V14" s="9">
        <v>186.66683333333333</v>
      </c>
    </row>
    <row r="15" spans="1:24">
      <c r="A15" s="1" t="s">
        <v>11</v>
      </c>
      <c r="B15" s="2" t="s">
        <v>61</v>
      </c>
      <c r="C15" s="3">
        <v>45748</v>
      </c>
      <c r="D15" s="4" t="s">
        <v>42</v>
      </c>
      <c r="E15" s="23">
        <v>179</v>
      </c>
      <c r="F15" s="22">
        <v>0</v>
      </c>
      <c r="G15" s="23">
        <v>180</v>
      </c>
      <c r="H15" s="22">
        <v>1</v>
      </c>
      <c r="I15" s="5">
        <v>184</v>
      </c>
      <c r="J15" s="22">
        <v>2</v>
      </c>
      <c r="K15" s="37">
        <v>188</v>
      </c>
      <c r="L15" s="22">
        <v>2</v>
      </c>
      <c r="M15" s="37"/>
      <c r="N15" s="22"/>
      <c r="O15" s="5"/>
      <c r="P15" s="22"/>
      <c r="Q15" s="6">
        <v>4</v>
      </c>
      <c r="R15" s="6">
        <v>731</v>
      </c>
      <c r="S15" s="7">
        <v>182.75</v>
      </c>
      <c r="T15" s="36">
        <v>5</v>
      </c>
      <c r="U15" s="8">
        <v>11</v>
      </c>
      <c r="V15" s="9">
        <v>193.75</v>
      </c>
    </row>
    <row r="16" spans="1:24">
      <c r="A16" s="1" t="s">
        <v>11</v>
      </c>
      <c r="B16" s="2" t="s">
        <v>61</v>
      </c>
      <c r="C16" s="3">
        <v>45759</v>
      </c>
      <c r="D16" s="4" t="s">
        <v>42</v>
      </c>
      <c r="E16" s="5">
        <v>172</v>
      </c>
      <c r="F16" s="22">
        <v>0</v>
      </c>
      <c r="G16" s="23">
        <v>180</v>
      </c>
      <c r="H16" s="22">
        <v>2</v>
      </c>
      <c r="I16" s="5">
        <v>181</v>
      </c>
      <c r="J16" s="22">
        <v>1</v>
      </c>
      <c r="K16" s="5">
        <v>185</v>
      </c>
      <c r="L16" s="22">
        <v>1</v>
      </c>
      <c r="M16" s="5"/>
      <c r="N16" s="22"/>
      <c r="O16" s="5"/>
      <c r="P16" s="22"/>
      <c r="Q16" s="6">
        <v>4</v>
      </c>
      <c r="R16" s="6">
        <v>718</v>
      </c>
      <c r="S16" s="7">
        <v>179.5</v>
      </c>
      <c r="T16" s="36">
        <v>4</v>
      </c>
      <c r="U16" s="8">
        <v>2</v>
      </c>
      <c r="V16" s="9">
        <v>181.5</v>
      </c>
    </row>
    <row r="17" spans="1:22">
      <c r="A17" s="1" t="s">
        <v>11</v>
      </c>
      <c r="B17" s="2" t="s">
        <v>61</v>
      </c>
      <c r="C17" s="3">
        <v>45801</v>
      </c>
      <c r="D17" s="4" t="s">
        <v>42</v>
      </c>
      <c r="E17" s="23">
        <v>185</v>
      </c>
      <c r="F17" s="22">
        <v>1</v>
      </c>
      <c r="G17" s="23">
        <v>185</v>
      </c>
      <c r="H17" s="22">
        <v>3</v>
      </c>
      <c r="I17" s="5">
        <v>187</v>
      </c>
      <c r="J17" s="22">
        <v>0</v>
      </c>
      <c r="K17" s="37">
        <v>172</v>
      </c>
      <c r="L17" s="22">
        <v>1</v>
      </c>
      <c r="M17" s="37"/>
      <c r="N17" s="22"/>
      <c r="O17" s="5"/>
      <c r="P17" s="22"/>
      <c r="Q17" s="6">
        <v>4</v>
      </c>
      <c r="R17" s="6">
        <v>729</v>
      </c>
      <c r="S17" s="7">
        <v>182.25</v>
      </c>
      <c r="T17" s="36">
        <v>5</v>
      </c>
      <c r="U17" s="8">
        <v>11</v>
      </c>
      <c r="V17" s="9">
        <v>193.25</v>
      </c>
    </row>
    <row r="18" spans="1:22">
      <c r="A18" s="1" t="s">
        <v>11</v>
      </c>
      <c r="B18" s="2" t="s">
        <v>61</v>
      </c>
      <c r="C18" s="3">
        <v>45811</v>
      </c>
      <c r="D18" s="4" t="s">
        <v>42</v>
      </c>
      <c r="E18" s="23">
        <v>195</v>
      </c>
      <c r="F18" s="22">
        <v>1</v>
      </c>
      <c r="G18" s="23">
        <v>188.001</v>
      </c>
      <c r="H18" s="22">
        <v>2</v>
      </c>
      <c r="I18" s="5">
        <v>186</v>
      </c>
      <c r="J18" s="22">
        <v>1</v>
      </c>
      <c r="K18" s="37">
        <v>187</v>
      </c>
      <c r="L18" s="22">
        <v>0</v>
      </c>
      <c r="M18" s="37"/>
      <c r="N18" s="22"/>
      <c r="O18" s="5"/>
      <c r="P18" s="22"/>
      <c r="Q18" s="6">
        <v>4</v>
      </c>
      <c r="R18" s="6">
        <v>756.00099999999998</v>
      </c>
      <c r="S18" s="7">
        <v>189.00024999999999</v>
      </c>
      <c r="T18" s="36">
        <v>4</v>
      </c>
      <c r="U18" s="8">
        <v>11</v>
      </c>
      <c r="V18" s="9">
        <v>200.00024999999999</v>
      </c>
    </row>
    <row r="19" spans="1:22">
      <c r="A19" s="1" t="s">
        <v>11</v>
      </c>
      <c r="B19" s="2" t="s">
        <v>61</v>
      </c>
      <c r="C19" s="3">
        <v>45822</v>
      </c>
      <c r="D19" s="4" t="s">
        <v>42</v>
      </c>
      <c r="E19" s="23">
        <v>183</v>
      </c>
      <c r="F19" s="22">
        <v>0</v>
      </c>
      <c r="G19" s="23">
        <v>189</v>
      </c>
      <c r="H19" s="22">
        <v>1</v>
      </c>
      <c r="I19" s="5">
        <v>191</v>
      </c>
      <c r="J19" s="22">
        <v>4</v>
      </c>
      <c r="K19" s="37">
        <v>187</v>
      </c>
      <c r="L19" s="22">
        <v>4</v>
      </c>
      <c r="M19" s="37"/>
      <c r="N19" s="22"/>
      <c r="O19" s="5"/>
      <c r="P19" s="22"/>
      <c r="Q19" s="6">
        <v>4</v>
      </c>
      <c r="R19" s="6">
        <v>750</v>
      </c>
      <c r="S19" s="7">
        <v>187.5</v>
      </c>
      <c r="T19" s="36">
        <v>9</v>
      </c>
      <c r="U19" s="8">
        <v>8</v>
      </c>
      <c r="V19" s="9">
        <v>195.5</v>
      </c>
    </row>
    <row r="20" spans="1:22">
      <c r="A20" s="1" t="s">
        <v>11</v>
      </c>
      <c r="B20" s="2" t="s">
        <v>61</v>
      </c>
      <c r="C20" s="3">
        <v>45836</v>
      </c>
      <c r="D20" s="4" t="s">
        <v>42</v>
      </c>
      <c r="E20" s="5">
        <v>185</v>
      </c>
      <c r="F20" s="22">
        <v>1</v>
      </c>
      <c r="G20" s="23">
        <v>182</v>
      </c>
      <c r="H20" s="22">
        <v>2</v>
      </c>
      <c r="I20" s="5">
        <v>183</v>
      </c>
      <c r="J20" s="22">
        <v>0</v>
      </c>
      <c r="K20" s="5">
        <v>183</v>
      </c>
      <c r="L20" s="22">
        <v>0</v>
      </c>
      <c r="M20" s="5"/>
      <c r="N20" s="22"/>
      <c r="O20" s="5"/>
      <c r="P20" s="22"/>
      <c r="Q20" s="6">
        <v>4</v>
      </c>
      <c r="R20" s="6">
        <v>733</v>
      </c>
      <c r="S20" s="7">
        <v>183.25</v>
      </c>
      <c r="T20" s="36">
        <v>3</v>
      </c>
      <c r="U20" s="8">
        <v>3</v>
      </c>
      <c r="V20" s="9">
        <v>186.25</v>
      </c>
    </row>
    <row r="21" spans="1:22">
      <c r="A21" s="1" t="s">
        <v>11</v>
      </c>
      <c r="B21" s="2" t="s">
        <v>61</v>
      </c>
      <c r="C21" s="3">
        <v>45839</v>
      </c>
      <c r="D21" s="4" t="s">
        <v>42</v>
      </c>
      <c r="E21" s="5">
        <v>185</v>
      </c>
      <c r="F21" s="22">
        <v>2</v>
      </c>
      <c r="G21" s="23">
        <v>193</v>
      </c>
      <c r="H21" s="22">
        <v>2</v>
      </c>
      <c r="I21" s="5">
        <v>194</v>
      </c>
      <c r="J21" s="22">
        <v>0</v>
      </c>
      <c r="K21" s="5">
        <v>191</v>
      </c>
      <c r="L21" s="22">
        <v>2</v>
      </c>
      <c r="M21" s="5"/>
      <c r="N21" s="22"/>
      <c r="O21" s="5"/>
      <c r="P21" s="22"/>
      <c r="Q21" s="6">
        <v>4</v>
      </c>
      <c r="R21" s="6">
        <v>763</v>
      </c>
      <c r="S21" s="7">
        <v>190.75</v>
      </c>
      <c r="T21" s="36">
        <v>6</v>
      </c>
      <c r="U21" s="8">
        <v>5</v>
      </c>
      <c r="V21" s="9">
        <v>195.75</v>
      </c>
    </row>
    <row r="22" spans="1:22">
      <c r="A22" s="1" t="s">
        <v>11</v>
      </c>
      <c r="B22" s="2" t="s">
        <v>61</v>
      </c>
      <c r="C22" s="3">
        <v>45850</v>
      </c>
      <c r="D22" s="4" t="s">
        <v>42</v>
      </c>
      <c r="E22" s="23">
        <v>192</v>
      </c>
      <c r="F22" s="22">
        <v>1</v>
      </c>
      <c r="G22" s="23">
        <v>192</v>
      </c>
      <c r="H22" s="22">
        <v>3</v>
      </c>
      <c r="I22" s="5">
        <v>191</v>
      </c>
      <c r="J22" s="22">
        <v>2</v>
      </c>
      <c r="K22" s="37">
        <v>192.001</v>
      </c>
      <c r="L22" s="22">
        <v>3</v>
      </c>
      <c r="M22" s="37"/>
      <c r="N22" s="22"/>
      <c r="O22" s="5"/>
      <c r="P22" s="22"/>
      <c r="Q22" s="6">
        <v>4</v>
      </c>
      <c r="R22" s="6">
        <v>767.00099999999998</v>
      </c>
      <c r="S22" s="7">
        <v>191.75024999999999</v>
      </c>
      <c r="T22" s="36">
        <v>9</v>
      </c>
      <c r="U22" s="8">
        <v>6</v>
      </c>
      <c r="V22" s="9">
        <v>197.75024999999999</v>
      </c>
    </row>
    <row r="23" spans="1:22">
      <c r="A23" s="1" t="s">
        <v>11</v>
      </c>
      <c r="B23" s="2" t="s">
        <v>61</v>
      </c>
      <c r="C23" s="3">
        <v>45864</v>
      </c>
      <c r="D23" s="4" t="s">
        <v>42</v>
      </c>
      <c r="E23" s="5">
        <v>188</v>
      </c>
      <c r="F23" s="22">
        <v>1</v>
      </c>
      <c r="G23" s="23">
        <v>191</v>
      </c>
      <c r="H23" s="22">
        <v>6</v>
      </c>
      <c r="I23" s="5">
        <v>186</v>
      </c>
      <c r="J23" s="22">
        <v>0</v>
      </c>
      <c r="K23" s="5">
        <v>189</v>
      </c>
      <c r="L23" s="22">
        <v>2</v>
      </c>
      <c r="M23" s="5"/>
      <c r="N23" s="22"/>
      <c r="O23" s="5"/>
      <c r="P23" s="22"/>
      <c r="Q23" s="6">
        <v>4</v>
      </c>
      <c r="R23" s="6">
        <v>754</v>
      </c>
      <c r="S23" s="7">
        <v>188.5</v>
      </c>
      <c r="T23" s="36">
        <v>9</v>
      </c>
      <c r="U23" s="8">
        <v>11</v>
      </c>
      <c r="V23" s="9">
        <v>199.5</v>
      </c>
    </row>
    <row r="24" spans="1:22">
      <c r="A24" s="1" t="s">
        <v>11</v>
      </c>
      <c r="B24" s="2" t="s">
        <v>61</v>
      </c>
      <c r="C24" s="3">
        <v>45874</v>
      </c>
      <c r="D24" s="4" t="s">
        <v>42</v>
      </c>
      <c r="E24" s="23">
        <v>184</v>
      </c>
      <c r="F24" s="22">
        <v>1</v>
      </c>
      <c r="G24" s="23">
        <v>187</v>
      </c>
      <c r="H24" s="22">
        <v>2</v>
      </c>
      <c r="I24" s="5">
        <v>188</v>
      </c>
      <c r="J24" s="22">
        <v>0</v>
      </c>
      <c r="K24" s="37">
        <v>186</v>
      </c>
      <c r="L24" s="22">
        <v>1</v>
      </c>
      <c r="M24" s="37"/>
      <c r="N24" s="22"/>
      <c r="O24" s="5"/>
      <c r="P24" s="22"/>
      <c r="Q24" s="6">
        <v>4</v>
      </c>
      <c r="R24" s="6">
        <v>745</v>
      </c>
      <c r="S24" s="7">
        <v>186.25</v>
      </c>
      <c r="T24" s="36">
        <v>4</v>
      </c>
      <c r="U24" s="8">
        <v>4</v>
      </c>
      <c r="V24" s="9">
        <v>190.25</v>
      </c>
    </row>
    <row r="25" spans="1:22">
      <c r="A25" s="1" t="s">
        <v>11</v>
      </c>
      <c r="B25" s="2" t="s">
        <v>61</v>
      </c>
      <c r="C25" s="3">
        <f>$E$2</f>
        <v>177</v>
      </c>
      <c r="D25" s="4" t="s">
        <v>42</v>
      </c>
      <c r="E25" s="5">
        <v>191.001</v>
      </c>
      <c r="F25" s="22">
        <v>4</v>
      </c>
      <c r="G25" s="23">
        <v>191</v>
      </c>
      <c r="H25" s="22">
        <v>1</v>
      </c>
      <c r="I25" s="5">
        <v>193.001</v>
      </c>
      <c r="J25" s="22">
        <v>1</v>
      </c>
      <c r="K25" s="5">
        <v>194</v>
      </c>
      <c r="L25" s="22">
        <v>4</v>
      </c>
      <c r="M25" s="5"/>
      <c r="N25" s="22"/>
      <c r="O25" s="5"/>
      <c r="P25" s="22"/>
      <c r="Q25" s="6">
        <v>4</v>
      </c>
      <c r="R25" s="6">
        <v>769.00199999999995</v>
      </c>
      <c r="S25" s="7">
        <v>192.25049999999999</v>
      </c>
      <c r="T25" s="36">
        <f>SUM($H25+$J25+$L25+$N25+$P25+$R25)</f>
        <v>775.00199999999995</v>
      </c>
      <c r="U25" s="8">
        <v>8</v>
      </c>
      <c r="V25" s="9">
        <v>200.25049999999999</v>
      </c>
    </row>
    <row r="26" spans="1:22">
      <c r="A26" s="74" t="s">
        <v>11</v>
      </c>
      <c r="B26" s="2" t="s">
        <v>61</v>
      </c>
      <c r="C26" s="3">
        <v>45928</v>
      </c>
      <c r="D26" s="75" t="s">
        <v>42</v>
      </c>
      <c r="E26" s="23">
        <v>191</v>
      </c>
      <c r="F26" s="22">
        <v>3</v>
      </c>
      <c r="G26" s="23">
        <v>191</v>
      </c>
      <c r="H26" s="22">
        <v>3</v>
      </c>
      <c r="I26" s="5">
        <v>186</v>
      </c>
      <c r="J26" s="22">
        <v>3</v>
      </c>
      <c r="K26" s="37">
        <v>188</v>
      </c>
      <c r="L26" s="22">
        <v>2</v>
      </c>
      <c r="M26" s="37"/>
      <c r="N26" s="22"/>
      <c r="O26" s="5"/>
      <c r="P26" s="22"/>
      <c r="Q26" s="8">
        <v>4</v>
      </c>
      <c r="R26" s="8">
        <v>756</v>
      </c>
      <c r="S26" s="7">
        <v>189</v>
      </c>
      <c r="T26" s="36">
        <v>11</v>
      </c>
      <c r="U26" s="8">
        <v>3</v>
      </c>
      <c r="V26" s="7">
        <v>192</v>
      </c>
    </row>
    <row r="27" spans="1:22">
      <c r="A27" s="74" t="s">
        <v>11</v>
      </c>
      <c r="B27" s="2" t="s">
        <v>61</v>
      </c>
      <c r="C27" s="3">
        <v>45937</v>
      </c>
      <c r="D27" s="75" t="s">
        <v>42</v>
      </c>
      <c r="E27" s="5">
        <v>189</v>
      </c>
      <c r="F27" s="22">
        <v>2</v>
      </c>
      <c r="G27" s="23">
        <v>192</v>
      </c>
      <c r="H27" s="22">
        <v>2</v>
      </c>
      <c r="I27" s="5">
        <v>191</v>
      </c>
      <c r="J27" s="22">
        <v>1</v>
      </c>
      <c r="K27" s="5">
        <v>195.001</v>
      </c>
      <c r="L27" s="22">
        <v>1</v>
      </c>
      <c r="M27" s="5"/>
      <c r="N27" s="22"/>
      <c r="O27" s="5"/>
      <c r="P27" s="22"/>
      <c r="Q27" s="8">
        <v>4</v>
      </c>
      <c r="R27" s="8">
        <v>767.00099999999998</v>
      </c>
      <c r="S27" s="7">
        <v>191.75024999999999</v>
      </c>
      <c r="T27" s="36">
        <v>6</v>
      </c>
      <c r="U27" s="8">
        <v>6</v>
      </c>
      <c r="V27" s="7">
        <v>197.75024999999999</v>
      </c>
    </row>
    <row r="28" spans="1:22">
      <c r="A28" s="74" t="s">
        <v>11</v>
      </c>
      <c r="B28" s="2" t="s">
        <v>61</v>
      </c>
      <c r="C28" s="3">
        <v>45941</v>
      </c>
      <c r="D28" s="75" t="s">
        <v>42</v>
      </c>
      <c r="E28" s="23">
        <v>195</v>
      </c>
      <c r="F28" s="22">
        <v>0</v>
      </c>
      <c r="G28" s="23">
        <v>191</v>
      </c>
      <c r="H28" s="22">
        <v>2</v>
      </c>
      <c r="I28" s="5">
        <v>191</v>
      </c>
      <c r="J28" s="22">
        <v>2</v>
      </c>
      <c r="K28" s="37">
        <v>187</v>
      </c>
      <c r="L28" s="22">
        <v>1</v>
      </c>
      <c r="M28" s="37"/>
      <c r="N28" s="22"/>
      <c r="O28" s="5"/>
      <c r="P28" s="22"/>
      <c r="Q28" s="8">
        <v>4</v>
      </c>
      <c r="R28" s="8">
        <v>764</v>
      </c>
      <c r="S28" s="7">
        <v>191</v>
      </c>
      <c r="T28" s="36">
        <v>5</v>
      </c>
      <c r="U28" s="8">
        <v>11</v>
      </c>
      <c r="V28" s="7">
        <v>202</v>
      </c>
    </row>
    <row r="29" spans="1:22">
      <c r="A29" s="74" t="s">
        <v>11</v>
      </c>
      <c r="B29" s="2" t="s">
        <v>61</v>
      </c>
      <c r="C29" s="3">
        <v>45946</v>
      </c>
      <c r="D29" s="75" t="s">
        <v>42</v>
      </c>
      <c r="E29" s="5">
        <v>189</v>
      </c>
      <c r="F29" s="22">
        <v>1</v>
      </c>
      <c r="G29" s="23">
        <v>195</v>
      </c>
      <c r="H29" s="22">
        <v>1</v>
      </c>
      <c r="I29" s="5">
        <v>193</v>
      </c>
      <c r="J29" s="22">
        <v>2</v>
      </c>
      <c r="K29" s="5">
        <v>194</v>
      </c>
      <c r="L29" s="22">
        <v>2</v>
      </c>
      <c r="M29" s="5"/>
      <c r="N29" s="22"/>
      <c r="O29" s="5"/>
      <c r="P29" s="22"/>
      <c r="Q29" s="8">
        <v>4</v>
      </c>
      <c r="R29" s="8">
        <v>771</v>
      </c>
      <c r="S29" s="7">
        <v>192.75</v>
      </c>
      <c r="T29" s="36">
        <v>6</v>
      </c>
      <c r="U29" s="8">
        <v>13</v>
      </c>
      <c r="V29" s="7">
        <v>205.75</v>
      </c>
    </row>
    <row r="30" spans="1:22">
      <c r="A30" s="74" t="s">
        <v>11</v>
      </c>
      <c r="B30" s="2" t="s">
        <v>61</v>
      </c>
      <c r="C30" s="3">
        <v>45949</v>
      </c>
      <c r="D30" s="75" t="s">
        <v>42</v>
      </c>
      <c r="E30" s="23">
        <v>193</v>
      </c>
      <c r="F30" s="22">
        <v>1</v>
      </c>
      <c r="G30" s="23">
        <v>191</v>
      </c>
      <c r="H30" s="22">
        <v>2</v>
      </c>
      <c r="I30" s="5">
        <v>191</v>
      </c>
      <c r="J30" s="22">
        <v>1</v>
      </c>
      <c r="K30" s="37">
        <v>192</v>
      </c>
      <c r="L30" s="22">
        <v>2</v>
      </c>
      <c r="M30" s="37">
        <v>191</v>
      </c>
      <c r="N30" s="22">
        <v>1</v>
      </c>
      <c r="O30" s="5">
        <v>190</v>
      </c>
      <c r="P30" s="22">
        <v>3</v>
      </c>
      <c r="Q30" s="8">
        <v>6</v>
      </c>
      <c r="R30" s="8">
        <v>1148</v>
      </c>
      <c r="S30" s="7">
        <v>191.33333333333334</v>
      </c>
      <c r="T30" s="36">
        <v>10</v>
      </c>
      <c r="U30" s="8">
        <v>4</v>
      </c>
      <c r="V30" s="7">
        <v>195.33333333333334</v>
      </c>
    </row>
    <row r="31" spans="1:22">
      <c r="A31" s="74" t="s">
        <v>11</v>
      </c>
      <c r="B31" s="2" t="s">
        <v>61</v>
      </c>
      <c r="C31" s="3">
        <v>45955</v>
      </c>
      <c r="D31" s="75" t="s">
        <v>42</v>
      </c>
      <c r="E31" s="5">
        <v>193</v>
      </c>
      <c r="F31" s="22">
        <v>1</v>
      </c>
      <c r="G31" s="23">
        <v>192</v>
      </c>
      <c r="H31" s="22">
        <v>3</v>
      </c>
      <c r="I31" s="5">
        <v>196</v>
      </c>
      <c r="J31" s="22">
        <v>1</v>
      </c>
      <c r="K31" s="5">
        <v>193</v>
      </c>
      <c r="L31" s="22">
        <v>3</v>
      </c>
      <c r="M31" s="5"/>
      <c r="N31" s="22"/>
      <c r="O31" s="5"/>
      <c r="P31" s="22"/>
      <c r="Q31" s="8">
        <v>4</v>
      </c>
      <c r="R31" s="8">
        <v>774</v>
      </c>
      <c r="S31" s="7">
        <v>193.5</v>
      </c>
      <c r="T31" s="36">
        <v>8</v>
      </c>
      <c r="U31" s="8">
        <v>5</v>
      </c>
      <c r="V31" s="7">
        <v>198.5</v>
      </c>
    </row>
    <row r="32" spans="1:22">
      <c r="A32" s="74" t="s">
        <v>11</v>
      </c>
      <c r="B32" s="2" t="s">
        <v>61</v>
      </c>
      <c r="C32" s="3">
        <v>45965</v>
      </c>
      <c r="D32" s="75" t="s">
        <v>42</v>
      </c>
      <c r="E32" s="5">
        <v>193</v>
      </c>
      <c r="F32" s="22">
        <v>2</v>
      </c>
      <c r="G32" s="23">
        <v>190</v>
      </c>
      <c r="H32" s="22">
        <v>0</v>
      </c>
      <c r="I32" s="5">
        <v>191</v>
      </c>
      <c r="J32" s="22">
        <v>5</v>
      </c>
      <c r="K32" s="5">
        <v>190</v>
      </c>
      <c r="L32" s="22">
        <v>0</v>
      </c>
      <c r="M32" s="5"/>
      <c r="N32" s="22"/>
      <c r="O32" s="5"/>
      <c r="P32" s="22"/>
      <c r="Q32" s="8">
        <v>4</v>
      </c>
      <c r="R32" s="8">
        <v>764</v>
      </c>
      <c r="S32" s="7">
        <v>191</v>
      </c>
      <c r="T32" s="36">
        <v>7</v>
      </c>
      <c r="U32" s="8">
        <v>13</v>
      </c>
      <c r="V32" s="7">
        <v>204</v>
      </c>
    </row>
    <row r="33" spans="1:22">
      <c r="A33" s="74" t="s">
        <v>11</v>
      </c>
      <c r="B33" s="2" t="s">
        <v>61</v>
      </c>
      <c r="C33" s="3">
        <v>45969</v>
      </c>
      <c r="D33" s="75" t="s">
        <v>42</v>
      </c>
      <c r="E33" s="23">
        <v>186</v>
      </c>
      <c r="F33" s="22">
        <v>0</v>
      </c>
      <c r="G33" s="23">
        <v>192</v>
      </c>
      <c r="H33" s="22">
        <v>3</v>
      </c>
      <c r="I33" s="5">
        <v>190</v>
      </c>
      <c r="J33" s="22">
        <v>1</v>
      </c>
      <c r="K33" s="37">
        <v>188</v>
      </c>
      <c r="L33" s="22">
        <v>1</v>
      </c>
      <c r="M33" s="37"/>
      <c r="N33" s="22"/>
      <c r="O33" s="5"/>
      <c r="P33" s="22"/>
      <c r="Q33" s="8">
        <v>4</v>
      </c>
      <c r="R33" s="8">
        <v>756</v>
      </c>
      <c r="S33" s="7">
        <v>189</v>
      </c>
      <c r="T33" s="36">
        <v>5</v>
      </c>
      <c r="U33" s="8">
        <v>3</v>
      </c>
      <c r="V33" s="7">
        <v>192</v>
      </c>
    </row>
    <row r="35" spans="1:22">
      <c r="Q35" s="32">
        <f>SUM(Q11:Q34)</f>
        <v>96</v>
      </c>
      <c r="R35" s="32">
        <f>SUM(R11:R34)</f>
        <v>18080.006000000001</v>
      </c>
      <c r="S35" s="33">
        <f>SUM(R35/Q35)</f>
        <v>188.33339583333336</v>
      </c>
      <c r="T35" s="32">
        <f>SUM(T11:T34)</f>
        <v>911.00199999999995</v>
      </c>
      <c r="U35" s="32">
        <f>SUM(U11:U34)</f>
        <v>165</v>
      </c>
      <c r="V35" s="34">
        <f>SUM(S35+U35)</f>
        <v>353.33339583333338</v>
      </c>
    </row>
    <row r="38" spans="1:22">
      <c r="A38" s="24" t="s">
        <v>1</v>
      </c>
      <c r="B38" s="25" t="s">
        <v>2</v>
      </c>
      <c r="C38" s="26" t="s">
        <v>3</v>
      </c>
      <c r="D38" s="27" t="s">
        <v>4</v>
      </c>
      <c r="E38" s="28" t="s">
        <v>19</v>
      </c>
      <c r="F38" s="28" t="s">
        <v>20</v>
      </c>
      <c r="G38" s="28" t="s">
        <v>21</v>
      </c>
      <c r="H38" s="28" t="s">
        <v>20</v>
      </c>
      <c r="I38" s="28" t="s">
        <v>22</v>
      </c>
      <c r="J38" s="28" t="s">
        <v>20</v>
      </c>
      <c r="K38" s="28" t="s">
        <v>23</v>
      </c>
      <c r="L38" s="28" t="s">
        <v>20</v>
      </c>
      <c r="M38" s="28" t="s">
        <v>24</v>
      </c>
      <c r="N38" s="28" t="s">
        <v>20</v>
      </c>
      <c r="O38" s="28" t="s">
        <v>25</v>
      </c>
      <c r="P38" s="28" t="s">
        <v>20</v>
      </c>
      <c r="Q38" s="29" t="s">
        <v>26</v>
      </c>
      <c r="R38" s="30" t="s">
        <v>27</v>
      </c>
      <c r="S38" s="31" t="s">
        <v>5</v>
      </c>
      <c r="T38" s="31" t="s">
        <v>28</v>
      </c>
      <c r="U38" s="30" t="s">
        <v>6</v>
      </c>
      <c r="V38" s="31" t="s">
        <v>29</v>
      </c>
    </row>
    <row r="39" spans="1:22">
      <c r="A39" s="1" t="s">
        <v>65</v>
      </c>
      <c r="B39" s="2" t="s">
        <v>61</v>
      </c>
      <c r="C39" s="3">
        <v>45878</v>
      </c>
      <c r="D39" s="4" t="s">
        <v>42</v>
      </c>
      <c r="E39" s="5">
        <v>185</v>
      </c>
      <c r="F39" s="22">
        <v>0</v>
      </c>
      <c r="G39" s="5">
        <v>188</v>
      </c>
      <c r="H39" s="22">
        <v>2</v>
      </c>
      <c r="I39" s="5">
        <v>184</v>
      </c>
      <c r="J39" s="22">
        <v>0</v>
      </c>
      <c r="K39" s="5">
        <v>180</v>
      </c>
      <c r="L39" s="22">
        <v>1</v>
      </c>
      <c r="M39" s="5"/>
      <c r="N39" s="22"/>
      <c r="O39" s="5"/>
      <c r="P39" s="22"/>
      <c r="Q39" s="6">
        <v>4</v>
      </c>
      <c r="R39" s="6">
        <v>737</v>
      </c>
      <c r="S39" s="7">
        <v>184.25</v>
      </c>
      <c r="T39" s="36">
        <v>3</v>
      </c>
      <c r="U39" s="8">
        <v>11</v>
      </c>
      <c r="V39" s="9">
        <v>195.25</v>
      </c>
    </row>
    <row r="40" spans="1:22">
      <c r="A40" s="1" t="s">
        <v>65</v>
      </c>
      <c r="B40" s="2" t="s">
        <v>61</v>
      </c>
      <c r="C40" s="3">
        <v>45892</v>
      </c>
      <c r="D40" s="4" t="s">
        <v>42</v>
      </c>
      <c r="E40" s="5">
        <v>192</v>
      </c>
      <c r="F40" s="22">
        <v>0</v>
      </c>
      <c r="G40" s="5">
        <v>186</v>
      </c>
      <c r="H40" s="22">
        <v>2</v>
      </c>
      <c r="I40" s="5">
        <v>191</v>
      </c>
      <c r="J40" s="22">
        <v>3</v>
      </c>
      <c r="K40" s="5">
        <v>188</v>
      </c>
      <c r="L40" s="22">
        <v>2</v>
      </c>
      <c r="M40" s="5"/>
      <c r="N40" s="22"/>
      <c r="O40" s="5"/>
      <c r="P40" s="22"/>
      <c r="Q40" s="6">
        <v>4</v>
      </c>
      <c r="R40" s="6">
        <v>757</v>
      </c>
      <c r="S40" s="7">
        <v>189.25</v>
      </c>
      <c r="T40" s="36">
        <v>7</v>
      </c>
      <c r="U40" s="8">
        <v>6</v>
      </c>
      <c r="V40" s="9">
        <v>195.25</v>
      </c>
    </row>
    <row r="41" spans="1:22">
      <c r="A41" s="1" t="s">
        <v>65</v>
      </c>
      <c r="B41" s="2" t="s">
        <v>61</v>
      </c>
      <c r="C41" s="3">
        <v>45897</v>
      </c>
      <c r="D41" s="4" t="s">
        <v>42</v>
      </c>
      <c r="E41" s="5">
        <v>189</v>
      </c>
      <c r="F41" s="22">
        <v>4</v>
      </c>
      <c r="G41" s="5">
        <v>181</v>
      </c>
      <c r="H41" s="22">
        <v>1</v>
      </c>
      <c r="I41" s="5">
        <v>188</v>
      </c>
      <c r="J41" s="22">
        <v>1</v>
      </c>
      <c r="K41" s="5">
        <v>178</v>
      </c>
      <c r="L41" s="22">
        <v>3</v>
      </c>
      <c r="M41" s="5"/>
      <c r="N41" s="22"/>
      <c r="O41" s="5"/>
      <c r="P41" s="22"/>
      <c r="Q41" s="6">
        <v>4</v>
      </c>
      <c r="R41" s="6">
        <v>736</v>
      </c>
      <c r="S41" s="7">
        <v>184</v>
      </c>
      <c r="T41" s="36">
        <v>9</v>
      </c>
      <c r="U41" s="8">
        <v>8</v>
      </c>
      <c r="V41" s="9">
        <v>192</v>
      </c>
    </row>
    <row r="42" spans="1:22">
      <c r="A42" s="1" t="s">
        <v>65</v>
      </c>
      <c r="B42" s="2" t="s">
        <v>61</v>
      </c>
      <c r="C42" s="3">
        <v>45902</v>
      </c>
      <c r="D42" s="4" t="s">
        <v>42</v>
      </c>
      <c r="E42" s="5">
        <v>189</v>
      </c>
      <c r="F42" s="22">
        <v>2</v>
      </c>
      <c r="G42" s="5">
        <v>184</v>
      </c>
      <c r="H42" s="22">
        <v>1</v>
      </c>
      <c r="I42" s="5">
        <v>193</v>
      </c>
      <c r="J42" s="22">
        <v>2</v>
      </c>
      <c r="K42" s="5">
        <v>190</v>
      </c>
      <c r="L42" s="22">
        <v>2</v>
      </c>
      <c r="M42" s="5"/>
      <c r="N42" s="22"/>
      <c r="O42" s="5"/>
      <c r="P42" s="22"/>
      <c r="Q42" s="6">
        <v>4</v>
      </c>
      <c r="R42" s="6">
        <v>756</v>
      </c>
      <c r="S42" s="7">
        <v>189</v>
      </c>
      <c r="T42" s="36">
        <v>7</v>
      </c>
      <c r="U42" s="8">
        <v>6</v>
      </c>
      <c r="V42" s="9">
        <v>195</v>
      </c>
    </row>
    <row r="43" spans="1:22">
      <c r="A43" s="74" t="s">
        <v>65</v>
      </c>
      <c r="B43" s="2" t="s">
        <v>61</v>
      </c>
      <c r="C43" s="3">
        <v>45913</v>
      </c>
      <c r="D43" s="75" t="s">
        <v>42</v>
      </c>
      <c r="E43" s="5">
        <v>182</v>
      </c>
      <c r="F43" s="22">
        <v>1</v>
      </c>
      <c r="G43" s="5">
        <v>176</v>
      </c>
      <c r="H43" s="22">
        <v>1</v>
      </c>
      <c r="I43" s="5">
        <v>183</v>
      </c>
      <c r="J43" s="22">
        <v>1</v>
      </c>
      <c r="K43" s="5">
        <v>177</v>
      </c>
      <c r="L43" s="22">
        <v>1</v>
      </c>
      <c r="M43" s="5"/>
      <c r="N43" s="22"/>
      <c r="O43" s="5"/>
      <c r="P43" s="22"/>
      <c r="Q43" s="8">
        <v>4</v>
      </c>
      <c r="R43" s="8">
        <v>718</v>
      </c>
      <c r="S43" s="7">
        <v>179.5</v>
      </c>
      <c r="T43" s="36">
        <v>4</v>
      </c>
      <c r="U43" s="8">
        <v>6</v>
      </c>
      <c r="V43" s="7">
        <v>185.5</v>
      </c>
    </row>
    <row r="45" spans="1:22">
      <c r="Q45" s="32">
        <f>SUM(Q39:Q44)</f>
        <v>20</v>
      </c>
      <c r="R45" s="32">
        <f>SUM(R39:R44)</f>
        <v>3704</v>
      </c>
      <c r="S45" s="33">
        <f>SUM(R45/Q45)</f>
        <v>185.2</v>
      </c>
      <c r="T45" s="32">
        <f>SUM(T39:T44)</f>
        <v>30</v>
      </c>
      <c r="U45" s="32">
        <f>SUM(U39:U44)</f>
        <v>37</v>
      </c>
      <c r="V45" s="34">
        <f>SUM(S45+U45)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 B10 B38" name="Range1_2_1_1"/>
    <protectedRange algorithmName="SHA-512" hashValue="ON39YdpmFHfN9f47KpiRvqrKx0V9+erV1CNkpWzYhW/Qyc6aT8rEyCrvauWSYGZK2ia3o7vd3akF07acHAFpOA==" saltValue="yVW9XmDwTqEnmpSGai0KYg==" spinCount="100000" sqref="B2:C2 E2:P2 B11:C15 E11:P15" name="Range1_6_1_1"/>
    <protectedRange algorithmName="SHA-512" hashValue="ON39YdpmFHfN9f47KpiRvqrKx0V9+erV1CNkpWzYhW/Qyc6aT8rEyCrvauWSYGZK2ia3o7vd3akF07acHAFpOA==" saltValue="yVW9XmDwTqEnmpSGai0KYg==" spinCount="100000" sqref="D2 D11:D15" name="Range1_1_10_1_1"/>
    <protectedRange algorithmName="SHA-512" hashValue="ON39YdpmFHfN9f47KpiRvqrKx0V9+erV1CNkpWzYhW/Qyc6aT8rEyCrvauWSYGZK2ia3o7vd3akF07acHAFpOA==" saltValue="yVW9XmDwTqEnmpSGai0KYg==" spinCount="100000" sqref="T2 T11:T15" name="Range1_3_5_14_1_1"/>
    <protectedRange algorithmName="SHA-512" hashValue="ON39YdpmFHfN9f47KpiRvqrKx0V9+erV1CNkpWzYhW/Qyc6aT8rEyCrvauWSYGZK2ia3o7vd3akF07acHAFpOA==" saltValue="yVW9XmDwTqEnmpSGai0KYg==" spinCount="100000" sqref="E16 B16:C16 H16:L16 N16" name="Range1_2"/>
    <protectedRange algorithmName="SHA-512" hashValue="ON39YdpmFHfN9f47KpiRvqrKx0V9+erV1CNkpWzYhW/Qyc6aT8rEyCrvauWSYGZK2ia3o7vd3akF07acHAFpOA==" saltValue="yVW9XmDwTqEnmpSGai0KYg==" spinCount="100000" sqref="D16" name="Range1_1_1"/>
    <protectedRange algorithmName="SHA-512" hashValue="ON39YdpmFHfN9f47KpiRvqrKx0V9+erV1CNkpWzYhW/Qyc6aT8rEyCrvauWSYGZK2ia3o7vd3akF07acHAFpOA==" saltValue="yVW9XmDwTqEnmpSGai0KYg==" spinCount="100000" sqref="G16 M16 O16" name="Range1_33_1"/>
    <protectedRange algorithmName="SHA-512" hashValue="ON39YdpmFHfN9f47KpiRvqrKx0V9+erV1CNkpWzYhW/Qyc6aT8rEyCrvauWSYGZK2ia3o7vd3akF07acHAFpOA==" saltValue="yVW9XmDwTqEnmpSGai0KYg==" spinCount="100000" sqref="T16" name="Range1_3_5_1"/>
    <protectedRange algorithmName="SHA-512" hashValue="ON39YdpmFHfN9f47KpiRvqrKx0V9+erV1CNkpWzYhW/Qyc6aT8rEyCrvauWSYGZK2ia3o7vd3akF07acHAFpOA==" saltValue="yVW9XmDwTqEnmpSGai0KYg==" spinCount="100000" sqref="E4:P4 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42:C42" name="Range1_17_1_2"/>
    <protectedRange algorithmName="SHA-512" hashValue="ON39YdpmFHfN9f47KpiRvqrKx0V9+erV1CNkpWzYhW/Qyc6aT8rEyCrvauWSYGZK2ia3o7vd3akF07acHAFpOA==" saltValue="yVW9XmDwTqEnmpSGai0KYg==" spinCount="100000" sqref="D42" name="Range1_1_12_1_1_2"/>
    <protectedRange algorithmName="SHA-512" hashValue="ON39YdpmFHfN9f47KpiRvqrKx0V9+erV1CNkpWzYhW/Qyc6aT8rEyCrvauWSYGZK2ia3o7vd3akF07acHAFpOA==" saltValue="yVW9XmDwTqEnmpSGai0KYg==" spinCount="100000" sqref="T42" name="Range1_3_5_8_1_1_2"/>
    <protectedRange algorithmName="SHA-512" hashValue="ON39YdpmFHfN9f47KpiRvqrKx0V9+erV1CNkpWzYhW/Qyc6aT8rEyCrvauWSYGZK2ia3o7vd3akF07acHAFpOA==" saltValue="yVW9XmDwTqEnmpSGai0KYg==" spinCount="100000" sqref="B43:C43" name="Range1_11_1"/>
    <protectedRange algorithmName="SHA-512" hashValue="ON39YdpmFHfN9f47KpiRvqrKx0V9+erV1CNkpWzYhW/Qyc6aT8rEyCrvauWSYGZK2ia3o7vd3akF07acHAFpOA==" saltValue="yVW9XmDwTqEnmpSGai0KYg==" spinCount="100000" sqref="D43" name="Range1_1_16_1"/>
    <protectedRange algorithmName="SHA-512" hashValue="ON39YdpmFHfN9f47KpiRvqrKx0V9+erV1CNkpWzYhW/Qyc6aT8rEyCrvauWSYGZK2ia3o7vd3akF07acHAFpOA==" saltValue="yVW9XmDwTqEnmpSGai0KYg==" spinCount="100000" sqref="T43" name="Range1_3_5_16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E25 G25:O25" name="Range1_33_1_1"/>
    <protectedRange algorithmName="SHA-512" hashValue="ON39YdpmFHfN9f47KpiRvqrKx0V9+erV1CNkpWzYhW/Qyc6aT8rEyCrvauWSYGZK2ia3o7vd3akF07acHAFpOA==" saltValue="yVW9XmDwTqEnmpSGai0KYg==" spinCount="100000" sqref="T25" name="Range1_3_5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13"/>
    <protectedRange algorithmName="SHA-512" hashValue="ON39YdpmFHfN9f47KpiRvqrKx0V9+erV1CNkpWzYhW/Qyc6aT8rEyCrvauWSYGZK2ia3o7vd3akF07acHAFpOA==" saltValue="yVW9XmDwTqEnmpSGai0KYg==" spinCount="100000" sqref="E26 H26:L26 N26" name="Range1_1_2_19_1_1"/>
    <protectedRange algorithmName="SHA-512" hashValue="ON39YdpmFHfN9f47KpiRvqrKx0V9+erV1CNkpWzYhW/Qyc6aT8rEyCrvauWSYGZK2ia3o7vd3akF07acHAFpOA==" saltValue="yVW9XmDwTqEnmpSGai0KYg==" spinCount="100000" sqref="T26" name="Range1_3_5_6"/>
    <protectedRange algorithmName="SHA-512" hashValue="ON39YdpmFHfN9f47KpiRvqrKx0V9+erV1CNkpWzYhW/Qyc6aT8rEyCrvauWSYGZK2ia3o7vd3akF07acHAFpOA==" saltValue="yVW9XmDwTqEnmpSGai0KYg==" spinCount="100000" sqref="B27:C27" name="Range1_9_1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E27 G27:O27" name="Range1_33_1_1_1"/>
    <protectedRange algorithmName="SHA-512" hashValue="ON39YdpmFHfN9f47KpiRvqrKx0V9+erV1CNkpWzYhW/Qyc6aT8rEyCrvauWSYGZK2ia3o7vd3akF07acHAFpOA==" saltValue="yVW9XmDwTqEnmpSGai0KYg==" spinCount="100000" sqref="T27" name="Range1_3_5_9"/>
    <protectedRange algorithmName="SHA-512" hashValue="ON39YdpmFHfN9f47KpiRvqrKx0V9+erV1CNkpWzYhW/Qyc6aT8rEyCrvauWSYGZK2ia3o7vd3akF07acHAFpOA==" saltValue="yVW9XmDwTqEnmpSGai0KYg==" spinCount="100000" sqref="B28:C28" name="Range1_9_2"/>
    <protectedRange algorithmName="SHA-512" hashValue="ON39YdpmFHfN9f47KpiRvqrKx0V9+erV1CNkpWzYhW/Qyc6aT8rEyCrvauWSYGZK2ia3o7vd3akF07acHAFpOA==" saltValue="yVW9XmDwTqEnmpSGai0KYg==" spinCount="100000" sqref="D28" name="Range1_1_14"/>
    <protectedRange algorithmName="SHA-512" hashValue="ON39YdpmFHfN9f47KpiRvqrKx0V9+erV1CNkpWzYhW/Qyc6aT8rEyCrvauWSYGZK2ia3o7vd3akF07acHAFpOA==" saltValue="yVW9XmDwTqEnmpSGai0KYg==" spinCount="100000" sqref="T28" name="Range1_3_5_10"/>
    <protectedRange algorithmName="SHA-512" hashValue="ON39YdpmFHfN9f47KpiRvqrKx0V9+erV1CNkpWzYhW/Qyc6aT8rEyCrvauWSYGZK2ia3o7vd3akF07acHAFpOA==" saltValue="yVW9XmDwTqEnmpSGai0KYg==" spinCount="100000" sqref="B29:C29" name="Range1_9_3"/>
    <protectedRange algorithmName="SHA-512" hashValue="ON39YdpmFHfN9f47KpiRvqrKx0V9+erV1CNkpWzYhW/Qyc6aT8rEyCrvauWSYGZK2ia3o7vd3akF07acHAFpOA==" saltValue="yVW9XmDwTqEnmpSGai0KYg==" spinCount="100000" sqref="D29" name="Range1_1_12"/>
    <protectedRange algorithmName="SHA-512" hashValue="ON39YdpmFHfN9f47KpiRvqrKx0V9+erV1CNkpWzYhW/Qyc6aT8rEyCrvauWSYGZK2ia3o7vd3akF07acHAFpOA==" saltValue="yVW9XmDwTqEnmpSGai0KYg==" spinCount="100000" sqref="T29" name="Range1_3_5_8"/>
    <protectedRange algorithmName="SHA-512" hashValue="ON39YdpmFHfN9f47KpiRvqrKx0V9+erV1CNkpWzYhW/Qyc6aT8rEyCrvauWSYGZK2ia3o7vd3akF07acHAFpOA==" saltValue="yVW9XmDwTqEnmpSGai0KYg==" spinCount="100000" sqref="E30 B30:C30 H30:L30 N30" name="Range1_9_11"/>
    <protectedRange algorithmName="SHA-512" hashValue="ON39YdpmFHfN9f47KpiRvqrKx0V9+erV1CNkpWzYhW/Qyc6aT8rEyCrvauWSYGZK2ia3o7vd3akF07acHAFpOA==" saltValue="yVW9XmDwTqEnmpSGai0KYg==" spinCount="100000" sqref="D30" name="Range1_1_14_8"/>
    <protectedRange algorithmName="SHA-512" hashValue="ON39YdpmFHfN9f47KpiRvqrKx0V9+erV1CNkpWzYhW/Qyc6aT8rEyCrvauWSYGZK2ia3o7vd3akF07acHAFpOA==" saltValue="yVW9XmDwTqEnmpSGai0KYg==" spinCount="100000" sqref="G30 M30 O30" name="Range1_33_1_1_9"/>
    <protectedRange algorithmName="SHA-512" hashValue="ON39YdpmFHfN9f47KpiRvqrKx0V9+erV1CNkpWzYhW/Qyc6aT8rEyCrvauWSYGZK2ia3o7vd3akF07acHAFpOA==" saltValue="yVW9XmDwTqEnmpSGai0KYg==" spinCount="100000" sqref="T30" name="Range1_3_5_6_7"/>
    <protectedRange algorithmName="SHA-512" hashValue="ON39YdpmFHfN9f47KpiRvqrKx0V9+erV1CNkpWzYhW/Qyc6aT8rEyCrvauWSYGZK2ia3o7vd3akF07acHAFpOA==" saltValue="yVW9XmDwTqEnmpSGai0KYg==" spinCount="100000" sqref="B31:C31" name="Range1_9_4"/>
    <protectedRange algorithmName="SHA-512" hashValue="ON39YdpmFHfN9f47KpiRvqrKx0V9+erV1CNkpWzYhW/Qyc6aT8rEyCrvauWSYGZK2ia3o7vd3akF07acHAFpOA==" saltValue="yVW9XmDwTqEnmpSGai0KYg==" spinCount="100000" sqref="D31" name="Range1_1_6"/>
    <protectedRange algorithmName="SHA-512" hashValue="ON39YdpmFHfN9f47KpiRvqrKx0V9+erV1CNkpWzYhW/Qyc6aT8rEyCrvauWSYGZK2ia3o7vd3akF07acHAFpOA==" saltValue="yVW9XmDwTqEnmpSGai0KYg==" spinCount="100000" sqref="T31" name="Range1_3_5_5"/>
    <protectedRange algorithmName="SHA-512" hashValue="ON39YdpmFHfN9f47KpiRvqrKx0V9+erV1CNkpWzYhW/Qyc6aT8rEyCrvauWSYGZK2ia3o7vd3akF07acHAFpOA==" saltValue="yVW9XmDwTqEnmpSGai0KYg==" spinCount="100000" sqref="B32:C32" name="Range1_9_5"/>
    <protectedRange algorithmName="SHA-512" hashValue="ON39YdpmFHfN9f47KpiRvqrKx0V9+erV1CNkpWzYhW/Qyc6aT8rEyCrvauWSYGZK2ia3o7vd3akF07acHAFpOA==" saltValue="yVW9XmDwTqEnmpSGai0KYg==" spinCount="100000" sqref="D32" name="Range1_1_13_2"/>
    <protectedRange algorithmName="SHA-512" hashValue="ON39YdpmFHfN9f47KpiRvqrKx0V9+erV1CNkpWzYhW/Qyc6aT8rEyCrvauWSYGZK2ia3o7vd3akF07acHAFpOA==" saltValue="yVW9XmDwTqEnmpSGai0KYg==" spinCount="100000" sqref="T32" name="Range1_3_5_9_1"/>
    <protectedRange algorithmName="SHA-512" hashValue="ON39YdpmFHfN9f47KpiRvqrKx0V9+erV1CNkpWzYhW/Qyc6aT8rEyCrvauWSYGZK2ia3o7vd3akF07acHAFpOA==" saltValue="yVW9XmDwTqEnmpSGai0KYg==" spinCount="100000" sqref="B33:C33" name="Range1_12"/>
    <protectedRange algorithmName="SHA-512" hashValue="ON39YdpmFHfN9f47KpiRvqrKx0V9+erV1CNkpWzYhW/Qyc6aT8rEyCrvauWSYGZK2ia3o7vd3akF07acHAFpOA==" saltValue="yVW9XmDwTqEnmpSGai0KYg==" spinCount="100000" sqref="D33" name="Range1_1_3"/>
    <protectedRange algorithmName="SHA-512" hashValue="ON39YdpmFHfN9f47KpiRvqrKx0V9+erV1CNkpWzYhW/Qyc6aT8rEyCrvauWSYGZK2ia3o7vd3akF07acHAFpOA==" saltValue="yVW9XmDwTqEnmpSGai0KYg==" spinCount="100000" sqref="E33 H33:L33 N33" name="Range1_1_2_19_1_1_1"/>
    <protectedRange algorithmName="SHA-512" hashValue="ON39YdpmFHfN9f47KpiRvqrKx0V9+erV1CNkpWzYhW/Qyc6aT8rEyCrvauWSYGZK2ia3o7vd3akF07acHAFpOA==" saltValue="yVW9XmDwTqEnmpSGai0KYg==" spinCount="100000" sqref="T33" name="Range1_3_5_2"/>
  </protectedRanges>
  <conditionalFormatting sqref="E42">
    <cfRule type="top10" dxfId="1166" priority="82" rank="1"/>
  </conditionalFormatting>
  <conditionalFormatting sqref="E42:O42">
    <cfRule type="cellIs" dxfId="1165" priority="79" operator="greaterThanOrEqual">
      <formula>200</formula>
    </cfRule>
  </conditionalFormatting>
  <conditionalFormatting sqref="G42">
    <cfRule type="top10" dxfId="1164" priority="84" rank="1"/>
  </conditionalFormatting>
  <conditionalFormatting sqref="I42">
    <cfRule type="top10" dxfId="1163" priority="83" rank="1"/>
  </conditionalFormatting>
  <conditionalFormatting sqref="K42">
    <cfRule type="top10" dxfId="1162" priority="78" rank="1"/>
  </conditionalFormatting>
  <conditionalFormatting sqref="M42">
    <cfRule type="top10" dxfId="1161" priority="81" rank="1"/>
  </conditionalFormatting>
  <conditionalFormatting sqref="O42">
    <cfRule type="top10" dxfId="1160" priority="80" rank="1"/>
  </conditionalFormatting>
  <conditionalFormatting sqref="G43">
    <cfRule type="top10" dxfId="1159" priority="77" rank="1"/>
  </conditionalFormatting>
  <conditionalFormatting sqref="I43">
    <cfRule type="top10" dxfId="1158" priority="76" rank="1"/>
  </conditionalFormatting>
  <conditionalFormatting sqref="E43">
    <cfRule type="top10" dxfId="1157" priority="75" rank="1"/>
  </conditionalFormatting>
  <conditionalFormatting sqref="M43">
    <cfRule type="top10" dxfId="1156" priority="74" rank="1"/>
  </conditionalFormatting>
  <conditionalFormatting sqref="O43">
    <cfRule type="top10" dxfId="1155" priority="73" rank="1"/>
  </conditionalFormatting>
  <conditionalFormatting sqref="E43:O43">
    <cfRule type="cellIs" dxfId="1154" priority="72" operator="greaterThanOrEqual">
      <formula>200</formula>
    </cfRule>
  </conditionalFormatting>
  <conditionalFormatting sqref="K43">
    <cfRule type="top10" dxfId="1153" priority="71" rank="1"/>
  </conditionalFormatting>
  <conditionalFormatting sqref="E25">
    <cfRule type="top10" dxfId="1152" priority="70" rank="1"/>
  </conditionalFormatting>
  <conditionalFormatting sqref="G25">
    <cfRule type="top10" dxfId="1151" priority="69" rank="1"/>
  </conditionalFormatting>
  <conditionalFormatting sqref="I25">
    <cfRule type="top10" dxfId="1150" priority="68" rank="1"/>
  </conditionalFormatting>
  <conditionalFormatting sqref="K25">
    <cfRule type="top10" dxfId="1149" priority="67" rank="1"/>
  </conditionalFormatting>
  <conditionalFormatting sqref="M25">
    <cfRule type="top10" dxfId="1148" priority="66" rank="1"/>
  </conditionalFormatting>
  <conditionalFormatting sqref="O25">
    <cfRule type="top10" dxfId="1147" priority="65" rank="1"/>
  </conditionalFormatting>
  <conditionalFormatting sqref="E25:P25">
    <cfRule type="cellIs" dxfId="1146" priority="64" operator="greaterThanOrEqual">
      <formula>200</formula>
    </cfRule>
  </conditionalFormatting>
  <conditionalFormatting sqref="E26">
    <cfRule type="top10" dxfId="1145" priority="63" rank="1"/>
  </conditionalFormatting>
  <conditionalFormatting sqref="G26">
    <cfRule type="top10" dxfId="1144" priority="62" rank="1"/>
  </conditionalFormatting>
  <conditionalFormatting sqref="I26">
    <cfRule type="top10" dxfId="1143" priority="61" rank="1"/>
  </conditionalFormatting>
  <conditionalFormatting sqref="K26">
    <cfRule type="top10" dxfId="1142" priority="60" rank="1"/>
  </conditionalFormatting>
  <conditionalFormatting sqref="M26">
    <cfRule type="top10" dxfId="1141" priority="59" rank="1"/>
  </conditionalFormatting>
  <conditionalFormatting sqref="O26">
    <cfRule type="top10" dxfId="1140" priority="58" rank="1"/>
  </conditionalFormatting>
  <conditionalFormatting sqref="E26:P26">
    <cfRule type="cellIs" dxfId="1139" priority="57" operator="greaterThanOrEqual">
      <formula>200</formula>
    </cfRule>
  </conditionalFormatting>
  <conditionalFormatting sqref="E27">
    <cfRule type="top10" dxfId="1138" priority="56" rank="1"/>
  </conditionalFormatting>
  <conditionalFormatting sqref="G27">
    <cfRule type="top10" dxfId="1137" priority="55" rank="1"/>
  </conditionalFormatting>
  <conditionalFormatting sqref="I27">
    <cfRule type="top10" dxfId="1136" priority="54" rank="1"/>
  </conditionalFormatting>
  <conditionalFormatting sqref="K27">
    <cfRule type="top10" dxfId="1135" priority="53" rank="1"/>
  </conditionalFormatting>
  <conditionalFormatting sqref="M27">
    <cfRule type="top10" dxfId="1134" priority="52" rank="1"/>
  </conditionalFormatting>
  <conditionalFormatting sqref="O27">
    <cfRule type="top10" dxfId="1133" priority="51" rank="1"/>
  </conditionalFormatting>
  <conditionalFormatting sqref="E27:P27">
    <cfRule type="cellIs" dxfId="1132" priority="50" operator="greaterThanOrEqual">
      <formula>200</formula>
    </cfRule>
  </conditionalFormatting>
  <conditionalFormatting sqref="E28">
    <cfRule type="top10" dxfId="1131" priority="49" rank="1"/>
  </conditionalFormatting>
  <conditionalFormatting sqref="G28">
    <cfRule type="top10" dxfId="1130" priority="48" rank="1"/>
  </conditionalFormatting>
  <conditionalFormatting sqref="I28">
    <cfRule type="top10" dxfId="1129" priority="47" rank="1"/>
  </conditionalFormatting>
  <conditionalFormatting sqref="K28">
    <cfRule type="top10" dxfId="1128" priority="46" rank="1"/>
  </conditionalFormatting>
  <conditionalFormatting sqref="M28">
    <cfRule type="top10" dxfId="1127" priority="45" rank="1"/>
  </conditionalFormatting>
  <conditionalFormatting sqref="O28">
    <cfRule type="top10" dxfId="1126" priority="44" rank="1"/>
  </conditionalFormatting>
  <conditionalFormatting sqref="E28:P28">
    <cfRule type="cellIs" dxfId="1125" priority="43" operator="greaterThanOrEqual">
      <formula>200</formula>
    </cfRule>
  </conditionalFormatting>
  <conditionalFormatting sqref="E29:P29">
    <cfRule type="cellIs" dxfId="1124" priority="36" operator="greaterThanOrEqual">
      <formula>200</formula>
    </cfRule>
  </conditionalFormatting>
  <conditionalFormatting sqref="E29">
    <cfRule type="top10" dxfId="1123" priority="42" rank="1"/>
  </conditionalFormatting>
  <conditionalFormatting sqref="G29">
    <cfRule type="top10" dxfId="1122" priority="41" rank="1"/>
  </conditionalFormatting>
  <conditionalFormatting sqref="I29">
    <cfRule type="top10" dxfId="1121" priority="40" rank="1"/>
  </conditionalFormatting>
  <conditionalFormatting sqref="K29">
    <cfRule type="top10" dxfId="1120" priority="39" rank="1"/>
  </conditionalFormatting>
  <conditionalFormatting sqref="M29">
    <cfRule type="top10" dxfId="1119" priority="38" rank="1"/>
  </conditionalFormatting>
  <conditionalFormatting sqref="O29">
    <cfRule type="top10" dxfId="1118" priority="37" rank="1"/>
  </conditionalFormatting>
  <conditionalFormatting sqref="E30">
    <cfRule type="top10" dxfId="1117" priority="35" rank="1"/>
  </conditionalFormatting>
  <conditionalFormatting sqref="G30">
    <cfRule type="top10" dxfId="1116" priority="34" rank="1"/>
  </conditionalFormatting>
  <conditionalFormatting sqref="I30">
    <cfRule type="top10" dxfId="1115" priority="33" rank="1"/>
  </conditionalFormatting>
  <conditionalFormatting sqref="K30">
    <cfRule type="top10" dxfId="1114" priority="32" rank="1"/>
  </conditionalFormatting>
  <conditionalFormatting sqref="M30">
    <cfRule type="top10" dxfId="1113" priority="31" rank="1"/>
  </conditionalFormatting>
  <conditionalFormatting sqref="O30">
    <cfRule type="top10" dxfId="1112" priority="30" rank="1"/>
  </conditionalFormatting>
  <conditionalFormatting sqref="E30:P30">
    <cfRule type="cellIs" dxfId="1111" priority="29" operator="greaterThanOrEqual">
      <formula>200</formula>
    </cfRule>
  </conditionalFormatting>
  <conditionalFormatting sqref="E31">
    <cfRule type="top10" dxfId="1110" priority="28" rank="1"/>
  </conditionalFormatting>
  <conditionalFormatting sqref="G31">
    <cfRule type="top10" dxfId="1109" priority="27" rank="1"/>
  </conditionalFormatting>
  <conditionalFormatting sqref="I31">
    <cfRule type="top10" dxfId="1108" priority="26" rank="1"/>
  </conditionalFormatting>
  <conditionalFormatting sqref="K31">
    <cfRule type="top10" dxfId="1107" priority="25" rank="1"/>
  </conditionalFormatting>
  <conditionalFormatting sqref="E31:P31">
    <cfRule type="cellIs" dxfId="1106" priority="22" operator="greaterThanOrEqual">
      <formula>200</formula>
    </cfRule>
  </conditionalFormatting>
  <conditionalFormatting sqref="M31">
    <cfRule type="top10" dxfId="1105" priority="24" rank="1"/>
  </conditionalFormatting>
  <conditionalFormatting sqref="O31">
    <cfRule type="top10" dxfId="1104" priority="23" rank="1"/>
  </conditionalFormatting>
  <conditionalFormatting sqref="E32">
    <cfRule type="top10" dxfId="1103" priority="21" rank="1"/>
  </conditionalFormatting>
  <conditionalFormatting sqref="G32">
    <cfRule type="top10" dxfId="1102" priority="20" rank="1"/>
  </conditionalFormatting>
  <conditionalFormatting sqref="I32">
    <cfRule type="top10" dxfId="1101" priority="19" rank="1"/>
  </conditionalFormatting>
  <conditionalFormatting sqref="K32">
    <cfRule type="top10" dxfId="1100" priority="18" rank="1"/>
  </conditionalFormatting>
  <conditionalFormatting sqref="M32">
    <cfRule type="top10" dxfId="1099" priority="17" rank="1"/>
  </conditionalFormatting>
  <conditionalFormatting sqref="O32">
    <cfRule type="top10" dxfId="1098" priority="16" rank="1"/>
  </conditionalFormatting>
  <conditionalFormatting sqref="E32:P32">
    <cfRule type="cellIs" dxfId="1097" priority="15" operator="greaterThanOrEqual">
      <formula>200</formula>
    </cfRule>
  </conditionalFormatting>
  <conditionalFormatting sqref="E33:P33">
    <cfRule type="cellIs" dxfId="1096" priority="1" operator="greaterThanOrEqual">
      <formula>200</formula>
    </cfRule>
  </conditionalFormatting>
  <conditionalFormatting sqref="E33">
    <cfRule type="top10" dxfId="1095" priority="7" rank="1"/>
  </conditionalFormatting>
  <conditionalFormatting sqref="G33">
    <cfRule type="top10" dxfId="1094" priority="6" rank="1"/>
  </conditionalFormatting>
  <conditionalFormatting sqref="I33">
    <cfRule type="top10" dxfId="1093" priority="5" rank="1"/>
  </conditionalFormatting>
  <conditionalFormatting sqref="K33">
    <cfRule type="top10" dxfId="1092" priority="4" rank="1"/>
  </conditionalFormatting>
  <conditionalFormatting sqref="M33">
    <cfRule type="top10" dxfId="1091" priority="3" rank="1"/>
  </conditionalFormatting>
  <conditionalFormatting sqref="O33">
    <cfRule type="top10" dxfId="1090" priority="2" rank="1"/>
  </conditionalFormatting>
  <hyperlinks>
    <hyperlink ref="X1" location="'Texas 2025'!A1" display="Return to Rankings" xr:uid="{660AC7C6-419B-4AE5-98F7-B4745804C7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A34C522-16E2-4551-9FAB-39ACFD8864F3}">
          <x14:formula1>
            <xm:f>'C:\Users\jmfg1\Downloads\[SAGC_10-19-25-ABRA 2025 San Angelo Texas Scoring.xlsm]DATA'!#REF!</xm:f>
          </x14:formula1>
          <xm:sqref>D30</xm:sqref>
        </x14:dataValidation>
        <x14:dataValidation type="list" allowBlank="1" showInputMessage="1" showErrorMessage="1" xr:uid="{FB72FD05-4FC9-4149-B274-AB166BF57ACC}">
          <x14:formula1>
            <xm:f>'C:\Users\jmfg1\Downloads\[SAGC_10-19-25-ABRA 2025 San Angelo Texas Scoring.xlsm]DATA'!#REF!</xm:f>
          </x14:formula1>
          <xm:sqref>B30</xm:sqref>
        </x14:dataValidation>
        <x14:dataValidation type="list" allowBlank="1" showInputMessage="1" showErrorMessage="1" xr:uid="{135AA22A-B9EF-436B-8032-B742A7ACDD7E}">
          <x14:formula1>
            <xm:f>'C:\Users\jmfg1\Downloads\[SAGC_10-25-25-ABRA 2025 San Angelo Texas Scoring.xlsm]DATA'!#REF!</xm:f>
          </x14:formula1>
          <xm:sqref>D31 B31</xm:sqref>
        </x14:dataValidation>
        <x14:dataValidation type="list" allowBlank="1" showInputMessage="1" showErrorMessage="1" xr:uid="{E4542D27-4C6A-4C44-B20C-BBC4A59F33B2}">
          <x14:formula1>
            <xm:f>'C:\Users\jmfg1\Downloads\[SAGC-11-04-25-ABRA 2025 San AngeloTX Scoring.xlsm]DATA'!#REF!</xm:f>
          </x14:formula1>
          <xm:sqref>B32 D32</xm:sqref>
        </x14:dataValidation>
        <x14:dataValidation type="list" allowBlank="1" showInputMessage="1" showErrorMessage="1" xr:uid="{BBB5D140-F4BB-4B3D-A939-994B7FFA2952}">
          <x14:formula1>
            <xm:f>'[SAGC-11-08-25-ABRA 2025 San AngeloTX Scoring.xlsm]DATA'!#REF!</xm:f>
          </x14:formula1>
          <xm:sqref>B33</xm:sqref>
        </x14:dataValidation>
        <x14:dataValidation type="list" allowBlank="1" showInputMessage="1" showErrorMessage="1" xr:uid="{CF136ECA-E8B6-4894-B585-AB01944B72BE}">
          <x14:formula1>
            <xm:f>'[SAGC-11-08-25-ABRA 2025 San AngeloTX Scoring.xlsm]DATA'!#REF!</xm:f>
          </x14:formula1>
          <xm:sqref>D33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E98F-811A-43E5-A2A0-DA3A5FCC8666}">
  <dimension ref="A1:X11"/>
  <sheetViews>
    <sheetView workbookViewId="0">
      <selection activeCell="A31" sqref="A3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109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54</v>
      </c>
      <c r="C2" s="3">
        <v>45697</v>
      </c>
      <c r="D2" s="4" t="s">
        <v>49</v>
      </c>
      <c r="E2" s="5">
        <v>193</v>
      </c>
      <c r="F2" s="22">
        <v>3</v>
      </c>
      <c r="G2" s="23">
        <v>189</v>
      </c>
      <c r="H2" s="22">
        <v>3</v>
      </c>
      <c r="I2" s="5">
        <v>188</v>
      </c>
      <c r="J2" s="22">
        <v>2</v>
      </c>
      <c r="K2" s="5">
        <v>185</v>
      </c>
      <c r="L2" s="22">
        <v>0</v>
      </c>
      <c r="M2" s="5"/>
      <c r="N2" s="22"/>
      <c r="O2" s="5"/>
      <c r="P2" s="22"/>
      <c r="Q2" s="6">
        <v>4</v>
      </c>
      <c r="R2" s="6">
        <v>755</v>
      </c>
      <c r="S2" s="7">
        <v>188.75</v>
      </c>
      <c r="T2" s="39">
        <v>8</v>
      </c>
      <c r="U2" s="8">
        <v>5</v>
      </c>
      <c r="V2" s="9">
        <v>193.75</v>
      </c>
    </row>
    <row r="3" spans="1:24">
      <c r="A3" s="1" t="s">
        <v>11</v>
      </c>
      <c r="B3" s="2" t="s">
        <v>54</v>
      </c>
      <c r="C3" s="3">
        <v>45832</v>
      </c>
      <c r="D3" s="4" t="s">
        <v>49</v>
      </c>
      <c r="E3" s="5">
        <v>192</v>
      </c>
      <c r="F3" s="22">
        <v>1</v>
      </c>
      <c r="G3" s="37">
        <v>189</v>
      </c>
      <c r="H3" s="22">
        <v>1</v>
      </c>
      <c r="I3" s="5">
        <v>188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9">
        <v>5</v>
      </c>
      <c r="U3" s="8">
        <v>9</v>
      </c>
      <c r="V3" s="9">
        <v>198</v>
      </c>
    </row>
    <row r="4" spans="1:24">
      <c r="A4" s="1" t="s">
        <v>11</v>
      </c>
      <c r="B4" s="2" t="s">
        <v>54</v>
      </c>
      <c r="C4" s="3">
        <v>45851</v>
      </c>
      <c r="D4" s="4" t="s">
        <v>49</v>
      </c>
      <c r="E4" s="5">
        <v>191</v>
      </c>
      <c r="F4" s="22">
        <v>0</v>
      </c>
      <c r="G4" s="23">
        <v>190</v>
      </c>
      <c r="H4" s="22">
        <v>2</v>
      </c>
      <c r="I4" s="5">
        <v>185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755</v>
      </c>
      <c r="S4" s="7">
        <v>188.75</v>
      </c>
      <c r="T4" s="39">
        <v>5</v>
      </c>
      <c r="U4" s="8">
        <v>5</v>
      </c>
      <c r="V4" s="9">
        <v>193.75</v>
      </c>
    </row>
    <row r="5" spans="1:24">
      <c r="A5" s="1" t="s">
        <v>11</v>
      </c>
      <c r="B5" s="2" t="s">
        <v>54</v>
      </c>
      <c r="C5" s="3">
        <v>45867</v>
      </c>
      <c r="D5" s="4" t="s">
        <v>49</v>
      </c>
      <c r="E5" s="5">
        <v>190</v>
      </c>
      <c r="F5" s="22">
        <v>4</v>
      </c>
      <c r="G5" s="37">
        <v>192</v>
      </c>
      <c r="H5" s="22">
        <v>2</v>
      </c>
      <c r="I5" s="5">
        <v>191</v>
      </c>
      <c r="J5" s="22">
        <v>3</v>
      </c>
      <c r="K5" s="5">
        <v>190</v>
      </c>
      <c r="L5" s="22">
        <v>1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39">
        <v>10</v>
      </c>
      <c r="U5" s="8">
        <v>4</v>
      </c>
      <c r="V5" s="9">
        <v>194.75</v>
      </c>
    </row>
    <row r="6" spans="1:24">
      <c r="A6" s="1" t="s">
        <v>11</v>
      </c>
      <c r="B6" s="2" t="s">
        <v>54</v>
      </c>
      <c r="C6" s="3">
        <v>45895</v>
      </c>
      <c r="D6" s="4" t="s">
        <v>49</v>
      </c>
      <c r="E6" s="5">
        <v>187</v>
      </c>
      <c r="F6" s="22">
        <v>0</v>
      </c>
      <c r="G6" s="37">
        <v>182.001</v>
      </c>
      <c r="H6" s="22">
        <v>3</v>
      </c>
      <c r="I6" s="5">
        <v>184</v>
      </c>
      <c r="J6" s="22">
        <v>2</v>
      </c>
      <c r="K6" s="5">
        <v>182</v>
      </c>
      <c r="L6" s="22">
        <v>1</v>
      </c>
      <c r="M6" s="5"/>
      <c r="N6" s="22"/>
      <c r="O6" s="5"/>
      <c r="P6" s="22"/>
      <c r="Q6" s="6">
        <v>4</v>
      </c>
      <c r="R6" s="6">
        <v>735.00099999999998</v>
      </c>
      <c r="S6" s="7">
        <v>183.75024999999999</v>
      </c>
      <c r="T6" s="39">
        <v>6</v>
      </c>
      <c r="U6" s="8">
        <v>2</v>
      </c>
      <c r="V6" s="9">
        <v>185.75024999999999</v>
      </c>
    </row>
    <row r="7" spans="1:24">
      <c r="A7" s="1" t="s">
        <v>11</v>
      </c>
      <c r="B7" s="2" t="s">
        <v>54</v>
      </c>
      <c r="C7" s="3">
        <v>45914</v>
      </c>
      <c r="D7" s="4" t="s">
        <v>49</v>
      </c>
      <c r="E7" s="23">
        <v>178</v>
      </c>
      <c r="F7" s="22">
        <v>0</v>
      </c>
      <c r="G7" s="23">
        <v>182</v>
      </c>
      <c r="H7" s="22">
        <v>1</v>
      </c>
      <c r="I7" s="5">
        <v>187</v>
      </c>
      <c r="J7" s="22">
        <v>1</v>
      </c>
      <c r="K7" s="37">
        <v>188</v>
      </c>
      <c r="L7" s="22">
        <v>2</v>
      </c>
      <c r="M7" s="37"/>
      <c r="N7" s="22"/>
      <c r="O7" s="5"/>
      <c r="P7" s="22"/>
      <c r="Q7" s="6">
        <v>4</v>
      </c>
      <c r="R7" s="6">
        <v>735</v>
      </c>
      <c r="S7" s="7">
        <v>183.75</v>
      </c>
      <c r="T7" s="36">
        <v>4</v>
      </c>
      <c r="U7" s="8">
        <v>2</v>
      </c>
      <c r="V7" s="9">
        <v>185.75</v>
      </c>
    </row>
    <row r="8" spans="1:24">
      <c r="A8" s="1" t="s">
        <v>11</v>
      </c>
      <c r="B8" s="2" t="s">
        <v>54</v>
      </c>
      <c r="C8" s="3">
        <v>45930</v>
      </c>
      <c r="D8" s="4" t="s">
        <v>49</v>
      </c>
      <c r="E8" s="23">
        <v>189</v>
      </c>
      <c r="F8" s="22">
        <v>1</v>
      </c>
      <c r="G8" s="23">
        <v>195</v>
      </c>
      <c r="H8" s="22">
        <v>4</v>
      </c>
      <c r="I8" s="5">
        <v>190</v>
      </c>
      <c r="J8" s="22">
        <v>0</v>
      </c>
      <c r="K8" s="37">
        <v>196</v>
      </c>
      <c r="L8" s="22">
        <v>5</v>
      </c>
      <c r="M8" s="37"/>
      <c r="N8" s="22"/>
      <c r="O8" s="5"/>
      <c r="P8" s="22"/>
      <c r="Q8" s="6">
        <v>4</v>
      </c>
      <c r="R8" s="6">
        <v>770</v>
      </c>
      <c r="S8" s="7">
        <v>192.5</v>
      </c>
      <c r="T8" s="36">
        <v>10</v>
      </c>
      <c r="U8" s="8">
        <v>6</v>
      </c>
      <c r="V8" s="9">
        <v>198.5</v>
      </c>
    </row>
    <row r="9" spans="1:24">
      <c r="A9" s="74" t="s">
        <v>11</v>
      </c>
      <c r="B9" s="2" t="s">
        <v>54</v>
      </c>
      <c r="C9" s="3">
        <v>45942</v>
      </c>
      <c r="D9" s="75" t="s">
        <v>49</v>
      </c>
      <c r="E9" s="23">
        <v>184</v>
      </c>
      <c r="F9" s="22">
        <v>0</v>
      </c>
      <c r="G9" s="23">
        <v>186</v>
      </c>
      <c r="H9" s="22">
        <v>0</v>
      </c>
      <c r="I9" s="5">
        <v>190</v>
      </c>
      <c r="J9" s="22">
        <v>0</v>
      </c>
      <c r="K9" s="37">
        <v>187</v>
      </c>
      <c r="L9" s="22">
        <v>0</v>
      </c>
      <c r="M9" s="37"/>
      <c r="N9" s="22"/>
      <c r="O9" s="5"/>
      <c r="P9" s="22"/>
      <c r="Q9" s="8">
        <v>4</v>
      </c>
      <c r="R9" s="8">
        <v>747</v>
      </c>
      <c r="S9" s="7">
        <v>186.75</v>
      </c>
      <c r="T9" s="36">
        <v>0</v>
      </c>
      <c r="U9" s="8">
        <v>3</v>
      </c>
      <c r="V9" s="7">
        <v>189.75</v>
      </c>
    </row>
    <row r="11" spans="1:24">
      <c r="Q11" s="32">
        <f>SUM(Q2:Q10)</f>
        <v>32</v>
      </c>
      <c r="R11" s="32">
        <f>SUM(R2:R10)</f>
        <v>6016.0010000000002</v>
      </c>
      <c r="S11" s="33">
        <f>SUM(R11/Q11)</f>
        <v>188.00003125000001</v>
      </c>
      <c r="T11" s="32">
        <f>SUM(T2:T10)</f>
        <v>48</v>
      </c>
      <c r="U11" s="32">
        <f>SUM(U2:U10)</f>
        <v>36</v>
      </c>
      <c r="V11" s="34">
        <f>SUM(S11+U11)</f>
        <v>224.00003125000001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6 H6:O6 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G6" name="Range1_33_1_3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E7 H7:L7 N7 B7:C7" name="Range1_9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M7 O7" name="Range1_33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E9 H9:L9 N9" name="Range1_1_2_19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7">
    <cfRule type="top10" dxfId="1089" priority="21" rank="1"/>
  </conditionalFormatting>
  <conditionalFormatting sqref="G7">
    <cfRule type="top10" dxfId="1088" priority="20" rank="1"/>
  </conditionalFormatting>
  <conditionalFormatting sqref="I7">
    <cfRule type="top10" dxfId="1087" priority="19" rank="1"/>
  </conditionalFormatting>
  <conditionalFormatting sqref="K7">
    <cfRule type="top10" dxfId="1086" priority="18" rank="1"/>
  </conditionalFormatting>
  <conditionalFormatting sqref="M7">
    <cfRule type="top10" dxfId="1085" priority="17" rank="1"/>
  </conditionalFormatting>
  <conditionalFormatting sqref="O7">
    <cfRule type="top10" dxfId="1084" priority="16" rank="1"/>
  </conditionalFormatting>
  <conditionalFormatting sqref="E7:P7">
    <cfRule type="cellIs" dxfId="1083" priority="15" operator="greaterThanOrEqual">
      <formula>200</formula>
    </cfRule>
  </conditionalFormatting>
  <conditionalFormatting sqref="E8">
    <cfRule type="top10" dxfId="1082" priority="14" rank="1"/>
  </conditionalFormatting>
  <conditionalFormatting sqref="G8">
    <cfRule type="top10" dxfId="1081" priority="13" rank="1"/>
  </conditionalFormatting>
  <conditionalFormatting sqref="I8">
    <cfRule type="top10" dxfId="1080" priority="12" rank="1"/>
  </conditionalFormatting>
  <conditionalFormatting sqref="K8">
    <cfRule type="top10" dxfId="1079" priority="11" rank="1"/>
  </conditionalFormatting>
  <conditionalFormatting sqref="M8">
    <cfRule type="top10" dxfId="1078" priority="10" rank="1"/>
  </conditionalFormatting>
  <conditionalFormatting sqref="O8">
    <cfRule type="top10" dxfId="1077" priority="9" rank="1"/>
  </conditionalFormatting>
  <conditionalFormatting sqref="E8:P8">
    <cfRule type="cellIs" dxfId="1076" priority="8" operator="greaterThanOrEqual">
      <formula>200</formula>
    </cfRule>
  </conditionalFormatting>
  <conditionalFormatting sqref="E9">
    <cfRule type="top10" dxfId="1075" priority="7" rank="1"/>
  </conditionalFormatting>
  <conditionalFormatting sqref="G9">
    <cfRule type="top10" dxfId="1074" priority="6" rank="1"/>
  </conditionalFormatting>
  <conditionalFormatting sqref="I9">
    <cfRule type="top10" dxfId="1073" priority="5" rank="1"/>
  </conditionalFormatting>
  <conditionalFormatting sqref="K9">
    <cfRule type="top10" dxfId="1072" priority="4" rank="1"/>
  </conditionalFormatting>
  <conditionalFormatting sqref="M9">
    <cfRule type="top10" dxfId="1071" priority="3" rank="1"/>
  </conditionalFormatting>
  <conditionalFormatting sqref="O9">
    <cfRule type="top10" dxfId="1070" priority="2" rank="1"/>
  </conditionalFormatting>
  <conditionalFormatting sqref="E9:P9">
    <cfRule type="cellIs" dxfId="1069" priority="1" operator="greaterThanOrEqual">
      <formula>200</formula>
    </cfRule>
  </conditionalFormatting>
  <hyperlinks>
    <hyperlink ref="X1" location="'Texas 2025'!A1" display="Return to Rankings" xr:uid="{94704C6A-FCF3-4FF4-8CB9-18113682F542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2620-9F96-4EA7-8A4E-FE9449F8FFE1}">
  <dimension ref="A1:X6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95</v>
      </c>
      <c r="C2" s="3">
        <v>45776</v>
      </c>
      <c r="D2" s="4" t="s">
        <v>49</v>
      </c>
      <c r="E2" s="5">
        <v>171</v>
      </c>
      <c r="F2" s="22">
        <v>1</v>
      </c>
      <c r="G2" s="5">
        <v>181</v>
      </c>
      <c r="H2" s="22">
        <v>1</v>
      </c>
      <c r="I2" s="5">
        <v>180</v>
      </c>
      <c r="J2" s="22">
        <v>1</v>
      </c>
      <c r="K2" s="5">
        <v>179</v>
      </c>
      <c r="L2" s="22">
        <v>0</v>
      </c>
      <c r="M2" s="5"/>
      <c r="N2" s="22"/>
      <c r="O2" s="5"/>
      <c r="P2" s="22"/>
      <c r="Q2" s="6">
        <v>4</v>
      </c>
      <c r="R2" s="6">
        <v>711</v>
      </c>
      <c r="S2" s="7">
        <v>177.75</v>
      </c>
      <c r="T2" s="39">
        <v>3</v>
      </c>
      <c r="U2" s="8">
        <v>11</v>
      </c>
      <c r="V2" s="9">
        <v>188.75</v>
      </c>
    </row>
    <row r="3" spans="1:24">
      <c r="A3" s="1" t="s">
        <v>33</v>
      </c>
      <c r="B3" s="2" t="s">
        <v>95</v>
      </c>
      <c r="C3" s="3">
        <v>45804</v>
      </c>
      <c r="D3" s="4" t="s">
        <v>49</v>
      </c>
      <c r="E3" s="5">
        <v>181</v>
      </c>
      <c r="F3" s="22">
        <v>1</v>
      </c>
      <c r="G3" s="5">
        <v>186</v>
      </c>
      <c r="H3" s="22">
        <v>0</v>
      </c>
      <c r="I3" s="5">
        <v>184</v>
      </c>
      <c r="J3" s="22">
        <v>1</v>
      </c>
      <c r="K3" s="5">
        <v>180</v>
      </c>
      <c r="L3" s="22">
        <v>0</v>
      </c>
      <c r="M3" s="5"/>
      <c r="N3" s="22"/>
      <c r="O3" s="5"/>
      <c r="P3" s="22"/>
      <c r="Q3" s="6">
        <v>4</v>
      </c>
      <c r="R3" s="6">
        <v>731</v>
      </c>
      <c r="S3" s="7">
        <v>182.75</v>
      </c>
      <c r="T3" s="39">
        <v>2</v>
      </c>
      <c r="U3" s="8">
        <v>13</v>
      </c>
      <c r="V3" s="9">
        <v>195.75</v>
      </c>
    </row>
    <row r="4" spans="1:24">
      <c r="A4" s="1" t="s">
        <v>33</v>
      </c>
      <c r="B4" s="2" t="s">
        <v>95</v>
      </c>
      <c r="C4" s="3">
        <v>45832</v>
      </c>
      <c r="D4" s="4" t="s">
        <v>49</v>
      </c>
      <c r="E4" s="5">
        <v>179</v>
      </c>
      <c r="F4" s="22">
        <v>1</v>
      </c>
      <c r="G4" s="5">
        <v>168</v>
      </c>
      <c r="H4" s="22">
        <v>0</v>
      </c>
      <c r="I4" s="5">
        <v>179</v>
      </c>
      <c r="J4" s="22">
        <v>0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713</v>
      </c>
      <c r="S4" s="7">
        <v>178.25</v>
      </c>
      <c r="T4" s="39">
        <v>2</v>
      </c>
      <c r="U4" s="8">
        <v>4</v>
      </c>
      <c r="V4" s="9">
        <v>182.25</v>
      </c>
    </row>
    <row r="6" spans="1:24">
      <c r="Q6" s="32">
        <f>SUM(Q2:Q5)</f>
        <v>12</v>
      </c>
      <c r="R6" s="32">
        <f>SUM(R2:R5)</f>
        <v>2155</v>
      </c>
      <c r="S6" s="33">
        <f>SUM(R6/Q6)</f>
        <v>179.58333333333334</v>
      </c>
      <c r="T6" s="32">
        <f>SUM(T2:T5)</f>
        <v>7</v>
      </c>
      <c r="U6" s="32">
        <f>SUM(U2:U5)</f>
        <v>28</v>
      </c>
      <c r="V6" s="34">
        <f>SUM(S6+U6)</f>
        <v>207.58333333333334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73533D46-042E-48A9-900E-2F97AF52624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656E-FFFF-4411-A49F-3450AB7C2EFD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103</v>
      </c>
      <c r="C2" s="3">
        <v>45802</v>
      </c>
      <c r="D2" s="4" t="s">
        <v>49</v>
      </c>
      <c r="E2" s="5">
        <v>196</v>
      </c>
      <c r="F2" s="22">
        <v>1</v>
      </c>
      <c r="G2" s="5">
        <v>196</v>
      </c>
      <c r="H2" s="22">
        <v>2</v>
      </c>
      <c r="I2" s="5">
        <v>196</v>
      </c>
      <c r="J2" s="22">
        <v>3</v>
      </c>
      <c r="K2" s="5">
        <v>186</v>
      </c>
      <c r="L2" s="22">
        <v>0</v>
      </c>
      <c r="M2" s="5">
        <v>194</v>
      </c>
      <c r="N2" s="22">
        <v>6</v>
      </c>
      <c r="O2" s="5">
        <v>193</v>
      </c>
      <c r="P2" s="22">
        <v>2</v>
      </c>
      <c r="Q2" s="6">
        <v>6</v>
      </c>
      <c r="R2" s="6">
        <v>1161</v>
      </c>
      <c r="S2" s="7">
        <v>193.5</v>
      </c>
      <c r="T2" s="39">
        <v>14</v>
      </c>
      <c r="U2" s="8">
        <v>10</v>
      </c>
      <c r="V2" s="9">
        <v>203.5</v>
      </c>
    </row>
    <row r="3" spans="1:24">
      <c r="A3" s="1" t="s">
        <v>41</v>
      </c>
      <c r="B3" s="2" t="s">
        <v>103</v>
      </c>
      <c r="C3" s="3">
        <v>45851</v>
      </c>
      <c r="D3" s="4" t="s">
        <v>49</v>
      </c>
      <c r="E3" s="5">
        <v>194</v>
      </c>
      <c r="F3" s="22">
        <v>4</v>
      </c>
      <c r="G3" s="5">
        <v>199</v>
      </c>
      <c r="H3" s="22">
        <v>6</v>
      </c>
      <c r="I3" s="5">
        <v>196</v>
      </c>
      <c r="J3" s="22">
        <v>6</v>
      </c>
      <c r="K3" s="5">
        <v>197.001</v>
      </c>
      <c r="L3" s="22">
        <v>3</v>
      </c>
      <c r="M3" s="5"/>
      <c r="N3" s="22"/>
      <c r="O3" s="5"/>
      <c r="P3" s="22"/>
      <c r="Q3" s="6">
        <v>4</v>
      </c>
      <c r="R3" s="6">
        <v>786.00099999999998</v>
      </c>
      <c r="S3" s="7">
        <v>196.50024999999999</v>
      </c>
      <c r="T3" s="39">
        <v>19</v>
      </c>
      <c r="U3" s="8">
        <v>6</v>
      </c>
      <c r="V3" s="9">
        <v>202.50024999999999</v>
      </c>
    </row>
    <row r="4" spans="1:24">
      <c r="A4" s="1" t="s">
        <v>41</v>
      </c>
      <c r="B4" s="2" t="s">
        <v>103</v>
      </c>
      <c r="C4" s="3">
        <v>45895</v>
      </c>
      <c r="D4" s="4" t="s">
        <v>49</v>
      </c>
      <c r="E4" s="5">
        <v>189</v>
      </c>
      <c r="F4" s="22">
        <v>1</v>
      </c>
      <c r="G4" s="5">
        <v>193</v>
      </c>
      <c r="H4" s="22">
        <v>1</v>
      </c>
      <c r="I4" s="5">
        <v>193</v>
      </c>
      <c r="J4" s="22">
        <v>2</v>
      </c>
      <c r="K4" s="5">
        <v>197</v>
      </c>
      <c r="L4" s="22">
        <v>4</v>
      </c>
      <c r="M4" s="5"/>
      <c r="N4" s="22"/>
      <c r="O4" s="5"/>
      <c r="P4" s="22"/>
      <c r="Q4" s="6">
        <v>4</v>
      </c>
      <c r="R4" s="6">
        <v>772</v>
      </c>
      <c r="S4" s="7">
        <v>193</v>
      </c>
      <c r="T4" s="39">
        <v>8</v>
      </c>
      <c r="U4" s="8">
        <v>6</v>
      </c>
      <c r="V4" s="9">
        <v>199</v>
      </c>
    </row>
    <row r="6" spans="1:24">
      <c r="Q6" s="32">
        <f>SUM(Q2:Q5)</f>
        <v>14</v>
      </c>
      <c r="R6" s="32">
        <f>SUM(R2:R5)</f>
        <v>2719.0010000000002</v>
      </c>
      <c r="S6" s="33">
        <f>SUM(R6/Q6)</f>
        <v>194.21435714285715</v>
      </c>
      <c r="T6" s="32">
        <f>SUM(T2:T5)</f>
        <v>41</v>
      </c>
      <c r="U6" s="32">
        <f>SUM(U2:U5)</f>
        <v>22</v>
      </c>
      <c r="V6" s="34">
        <f>SUM(S6+U6)</f>
        <v>216.21435714285715</v>
      </c>
    </row>
    <row r="9" spans="1:24">
      <c r="A9" s="24" t="s">
        <v>1</v>
      </c>
      <c r="B9" s="25" t="s">
        <v>2</v>
      </c>
      <c r="C9" s="26" t="s">
        <v>3</v>
      </c>
      <c r="D9" s="27" t="s">
        <v>4</v>
      </c>
      <c r="E9" s="28" t="s">
        <v>19</v>
      </c>
      <c r="F9" s="28" t="s">
        <v>20</v>
      </c>
      <c r="G9" s="28" t="s">
        <v>21</v>
      </c>
      <c r="H9" s="28" t="s">
        <v>20</v>
      </c>
      <c r="I9" s="28" t="s">
        <v>22</v>
      </c>
      <c r="J9" s="28" t="s">
        <v>20</v>
      </c>
      <c r="K9" s="28" t="s">
        <v>23</v>
      </c>
      <c r="L9" s="28" t="s">
        <v>20</v>
      </c>
      <c r="M9" s="28" t="s">
        <v>24</v>
      </c>
      <c r="N9" s="28" t="s">
        <v>20</v>
      </c>
      <c r="O9" s="28" t="s">
        <v>25</v>
      </c>
      <c r="P9" s="28" t="s">
        <v>20</v>
      </c>
      <c r="Q9" s="29" t="s">
        <v>26</v>
      </c>
      <c r="R9" s="30" t="s">
        <v>27</v>
      </c>
      <c r="S9" s="31" t="s">
        <v>5</v>
      </c>
      <c r="T9" s="31" t="s">
        <v>28</v>
      </c>
      <c r="U9" s="30" t="s">
        <v>6</v>
      </c>
      <c r="V9" s="31" t="s">
        <v>29</v>
      </c>
    </row>
    <row r="10" spans="1:24">
      <c r="A10" s="74" t="s">
        <v>65</v>
      </c>
      <c r="B10" s="2" t="s">
        <v>103</v>
      </c>
      <c r="C10" s="3">
        <v>45970</v>
      </c>
      <c r="D10" s="75" t="s">
        <v>49</v>
      </c>
      <c r="E10" s="5">
        <v>191</v>
      </c>
      <c r="F10" s="22">
        <v>4</v>
      </c>
      <c r="G10" s="5">
        <v>190</v>
      </c>
      <c r="H10" s="22">
        <v>4</v>
      </c>
      <c r="I10" s="5">
        <v>191</v>
      </c>
      <c r="J10" s="22">
        <v>3</v>
      </c>
      <c r="K10" s="5">
        <v>190</v>
      </c>
      <c r="L10" s="22">
        <v>2</v>
      </c>
      <c r="M10" s="5"/>
      <c r="N10" s="22"/>
      <c r="O10" s="5"/>
      <c r="P10" s="22"/>
      <c r="Q10" s="8">
        <v>4</v>
      </c>
      <c r="R10" s="8">
        <v>762</v>
      </c>
      <c r="S10" s="7">
        <v>190.5</v>
      </c>
      <c r="T10" s="36">
        <v>13</v>
      </c>
      <c r="U10" s="8">
        <v>11</v>
      </c>
      <c r="V10" s="7">
        <v>201.5</v>
      </c>
    </row>
    <row r="12" spans="1:24">
      <c r="Q12" s="32">
        <f>SUM(Q10:Q11)</f>
        <v>4</v>
      </c>
      <c r="R12" s="32">
        <f>SUM(R10:R11)</f>
        <v>762</v>
      </c>
      <c r="S12" s="33">
        <f>SUM(R12/Q12)</f>
        <v>190.5</v>
      </c>
      <c r="T12" s="32">
        <f>SUM(T10:T11)</f>
        <v>13</v>
      </c>
      <c r="U12" s="32">
        <f>SUM(U10:U11)</f>
        <v>11</v>
      </c>
      <c r="V12" s="34">
        <f>SUM(S12+U12)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1"/>
    <protectedRange algorithmName="SHA-512" hashValue="ON39YdpmFHfN9f47KpiRvqrKx0V9+erV1CNkpWzYhW/Qyc6aT8rEyCrvauWSYGZK2ia3o7vd3akF07acHAFpOA==" saltValue="yVW9XmDwTqEnmpSGai0KYg==" spinCount="100000" sqref="B10:C10" name="Range1_16"/>
    <protectedRange algorithmName="SHA-512" hashValue="ON39YdpmFHfN9f47KpiRvqrKx0V9+erV1CNkpWzYhW/Qyc6aT8rEyCrvauWSYGZK2ia3o7vd3akF07acHAFpOA==" saltValue="yVW9XmDwTqEnmpSGai0KYg==" spinCount="100000" sqref="D10" name="Range1_1_12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G10">
    <cfRule type="top10" dxfId="1068" priority="7" rank="1"/>
  </conditionalFormatting>
  <conditionalFormatting sqref="I10">
    <cfRule type="top10" dxfId="1067" priority="6" rank="1"/>
  </conditionalFormatting>
  <conditionalFormatting sqref="E10">
    <cfRule type="top10" dxfId="1066" priority="5" rank="1"/>
  </conditionalFormatting>
  <conditionalFormatting sqref="M10">
    <cfRule type="top10" dxfId="1065" priority="4" rank="1"/>
  </conditionalFormatting>
  <conditionalFormatting sqref="O10">
    <cfRule type="top10" dxfId="1064" priority="3" rank="1"/>
  </conditionalFormatting>
  <conditionalFormatting sqref="E10:O10">
    <cfRule type="cellIs" dxfId="1063" priority="2" operator="greaterThanOrEqual">
      <formula>200</formula>
    </cfRule>
  </conditionalFormatting>
  <conditionalFormatting sqref="K10">
    <cfRule type="top10" dxfId="1062" priority="1" rank="1"/>
  </conditionalFormatting>
  <hyperlinks>
    <hyperlink ref="X1" location="'Texas 2025'!A1" display="Return to Rankings" xr:uid="{9F12F899-5B32-4E30-9546-4C3AC45C3C0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F989E0-3AB5-4FB9-AC19-9E11B030CBB9}">
          <x14:formula1>
            <xm:f>'[BSC-11-09-2025-ABRA 2025 (Boerne TX) Scoring.xlsm]DATA'!#REF!</xm:f>
          </x14:formula1>
          <xm:sqref>D10</xm:sqref>
        </x14:dataValidation>
        <x14:dataValidation type="list" allowBlank="1" showInputMessage="1" showErrorMessage="1" xr:uid="{1E6501BF-6C4E-446C-A15E-3EF8A66D2A52}">
          <x14:formula1>
            <xm:f>'[BSC-11-09-2025-ABRA 2025 (Boerne TX) Scoring.xlsm]DATA'!#REF!</xm:f>
          </x14:formula1>
          <xm:sqref>B10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4E6-4BAA-44CB-B8AF-B465924F0BF3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59</v>
      </c>
      <c r="C2" s="3">
        <v>45696</v>
      </c>
      <c r="D2" s="4" t="s">
        <v>42</v>
      </c>
      <c r="E2" s="5">
        <v>157</v>
      </c>
      <c r="F2" s="22">
        <v>0</v>
      </c>
      <c r="G2" s="5">
        <v>151</v>
      </c>
      <c r="H2" s="22">
        <v>0</v>
      </c>
      <c r="I2" s="5">
        <v>173</v>
      </c>
      <c r="J2" s="22">
        <v>0</v>
      </c>
      <c r="K2" s="5">
        <v>170</v>
      </c>
      <c r="L2" s="22">
        <v>1</v>
      </c>
      <c r="M2" s="5"/>
      <c r="N2" s="22"/>
      <c r="O2" s="5"/>
      <c r="P2" s="22"/>
      <c r="Q2" s="6">
        <v>4</v>
      </c>
      <c r="R2" s="6">
        <v>651</v>
      </c>
      <c r="S2" s="7">
        <v>162.75</v>
      </c>
      <c r="T2" s="39">
        <v>1</v>
      </c>
      <c r="U2" s="8">
        <v>2</v>
      </c>
      <c r="V2" s="9">
        <v>164.75</v>
      </c>
    </row>
    <row r="3" spans="1:24">
      <c r="A3" s="1" t="s">
        <v>33</v>
      </c>
      <c r="B3" s="2" t="s">
        <v>59</v>
      </c>
      <c r="C3" s="3">
        <v>45710</v>
      </c>
      <c r="D3" s="4" t="s">
        <v>42</v>
      </c>
      <c r="E3" s="5">
        <v>144</v>
      </c>
      <c r="F3" s="22">
        <v>0</v>
      </c>
      <c r="G3" s="23">
        <v>172</v>
      </c>
      <c r="H3" s="22">
        <v>0</v>
      </c>
      <c r="I3" s="5">
        <v>138</v>
      </c>
      <c r="J3" s="22">
        <v>0</v>
      </c>
      <c r="K3" s="5">
        <v>145</v>
      </c>
      <c r="L3" s="22">
        <v>0</v>
      </c>
      <c r="M3" s="5"/>
      <c r="N3" s="22"/>
      <c r="O3" s="5"/>
      <c r="P3" s="22"/>
      <c r="Q3" s="6">
        <v>4</v>
      </c>
      <c r="R3" s="6">
        <v>599</v>
      </c>
      <c r="S3" s="7">
        <v>149.75</v>
      </c>
      <c r="T3" s="36">
        <v>0</v>
      </c>
      <c r="U3" s="8">
        <v>4</v>
      </c>
      <c r="V3" s="9">
        <v>153.75</v>
      </c>
    </row>
    <row r="4" spans="1:24">
      <c r="A4" s="46" t="s">
        <v>33</v>
      </c>
      <c r="B4" s="43" t="s">
        <v>59</v>
      </c>
      <c r="C4" s="47">
        <v>45724</v>
      </c>
      <c r="D4" s="48" t="s">
        <v>42</v>
      </c>
      <c r="E4" s="49">
        <v>176</v>
      </c>
      <c r="F4" s="50">
        <v>0</v>
      </c>
      <c r="G4" s="23">
        <v>179</v>
      </c>
      <c r="H4" s="50">
        <v>0</v>
      </c>
      <c r="I4" s="49">
        <v>181</v>
      </c>
      <c r="J4" s="50">
        <v>1</v>
      </c>
      <c r="K4" s="49">
        <v>181</v>
      </c>
      <c r="L4" s="50">
        <v>1</v>
      </c>
      <c r="M4" s="49"/>
      <c r="N4" s="50"/>
      <c r="O4" s="49"/>
      <c r="P4" s="50"/>
      <c r="Q4" s="51">
        <v>4</v>
      </c>
      <c r="R4" s="51">
        <v>717</v>
      </c>
      <c r="S4" s="52">
        <v>179.25</v>
      </c>
      <c r="T4" s="39">
        <v>2</v>
      </c>
      <c r="U4" s="53">
        <v>6</v>
      </c>
      <c r="V4" s="54">
        <v>185.25</v>
      </c>
    </row>
    <row r="5" spans="1:24">
      <c r="A5" s="1" t="s">
        <v>33</v>
      </c>
      <c r="B5" s="2" t="s">
        <v>59</v>
      </c>
      <c r="C5" s="3">
        <v>45738</v>
      </c>
      <c r="D5" s="4" t="s">
        <v>42</v>
      </c>
      <c r="E5" s="23">
        <v>167</v>
      </c>
      <c r="F5" s="22">
        <v>0</v>
      </c>
      <c r="G5" s="23">
        <v>171</v>
      </c>
      <c r="H5" s="22">
        <v>1</v>
      </c>
      <c r="I5" s="5">
        <v>172.001</v>
      </c>
      <c r="J5" s="22">
        <v>0</v>
      </c>
      <c r="K5" s="37">
        <v>170</v>
      </c>
      <c r="L5" s="22">
        <v>1</v>
      </c>
      <c r="M5" s="37"/>
      <c r="N5" s="22"/>
      <c r="O5" s="5"/>
      <c r="P5" s="22"/>
      <c r="Q5" s="6">
        <v>4</v>
      </c>
      <c r="R5" s="6">
        <v>680.00099999999998</v>
      </c>
      <c r="S5" s="7">
        <v>170.00024999999999</v>
      </c>
      <c r="T5" s="36">
        <v>2</v>
      </c>
      <c r="U5" s="8">
        <v>3</v>
      </c>
      <c r="V5" s="9">
        <v>173.00024999999999</v>
      </c>
    </row>
    <row r="6" spans="1:24">
      <c r="A6" s="1" t="s">
        <v>33</v>
      </c>
      <c r="B6" s="2" t="s">
        <v>59</v>
      </c>
      <c r="C6" s="3">
        <v>45745</v>
      </c>
      <c r="D6" s="4" t="s">
        <v>42</v>
      </c>
      <c r="E6" s="5">
        <v>172</v>
      </c>
      <c r="F6" s="22">
        <v>0</v>
      </c>
      <c r="G6" s="23">
        <v>171</v>
      </c>
      <c r="H6" s="22">
        <v>1</v>
      </c>
      <c r="I6" s="5">
        <v>169</v>
      </c>
      <c r="J6" s="22">
        <v>0</v>
      </c>
      <c r="K6" s="5">
        <v>186</v>
      </c>
      <c r="L6" s="22">
        <v>2</v>
      </c>
      <c r="M6" s="5">
        <v>182</v>
      </c>
      <c r="N6" s="22">
        <v>5</v>
      </c>
      <c r="O6" s="5">
        <v>187</v>
      </c>
      <c r="P6" s="22">
        <v>1</v>
      </c>
      <c r="Q6" s="6">
        <v>6</v>
      </c>
      <c r="R6" s="6">
        <v>1067</v>
      </c>
      <c r="S6" s="7">
        <v>177.83333333333334</v>
      </c>
      <c r="T6" s="36">
        <v>9</v>
      </c>
      <c r="U6" s="8">
        <v>16</v>
      </c>
      <c r="V6" s="9">
        <v>193.83333333333334</v>
      </c>
    </row>
    <row r="7" spans="1:24">
      <c r="A7" s="1" t="s">
        <v>33</v>
      </c>
      <c r="B7" s="2" t="s">
        <v>59</v>
      </c>
      <c r="C7" s="3">
        <v>45759</v>
      </c>
      <c r="D7" s="4" t="s">
        <v>42</v>
      </c>
      <c r="E7" s="23">
        <v>176</v>
      </c>
      <c r="F7" s="22">
        <v>0</v>
      </c>
      <c r="G7" s="23">
        <v>178</v>
      </c>
      <c r="H7" s="22">
        <v>0</v>
      </c>
      <c r="I7" s="5">
        <v>172</v>
      </c>
      <c r="J7" s="22">
        <v>0</v>
      </c>
      <c r="K7" s="37">
        <v>166</v>
      </c>
      <c r="L7" s="22">
        <v>0</v>
      </c>
      <c r="M7" s="37"/>
      <c r="N7" s="22"/>
      <c r="O7" s="5"/>
      <c r="P7" s="22"/>
      <c r="Q7" s="6">
        <v>4</v>
      </c>
      <c r="R7" s="6">
        <v>692</v>
      </c>
      <c r="S7" s="7">
        <v>173</v>
      </c>
      <c r="T7" s="36">
        <v>0</v>
      </c>
      <c r="U7" s="8">
        <v>6</v>
      </c>
      <c r="V7" s="9">
        <v>179</v>
      </c>
    </row>
    <row r="8" spans="1:24">
      <c r="A8" s="1" t="s">
        <v>33</v>
      </c>
      <c r="B8" s="2" t="s">
        <v>59</v>
      </c>
      <c r="C8" s="3">
        <v>45773</v>
      </c>
      <c r="D8" s="4" t="s">
        <v>42</v>
      </c>
      <c r="E8" s="5">
        <v>179</v>
      </c>
      <c r="F8" s="22">
        <v>1</v>
      </c>
      <c r="G8" s="23">
        <v>178</v>
      </c>
      <c r="H8" s="22">
        <v>3</v>
      </c>
      <c r="I8" s="5">
        <v>177</v>
      </c>
      <c r="J8" s="22">
        <v>3</v>
      </c>
      <c r="K8" s="5">
        <v>167</v>
      </c>
      <c r="L8" s="22">
        <v>0</v>
      </c>
      <c r="M8" s="5"/>
      <c r="N8" s="22"/>
      <c r="O8" s="5"/>
      <c r="P8" s="22"/>
      <c r="Q8" s="6">
        <v>4</v>
      </c>
      <c r="R8" s="6">
        <v>701</v>
      </c>
      <c r="S8" s="7">
        <v>175.25</v>
      </c>
      <c r="T8" s="36">
        <v>7</v>
      </c>
      <c r="U8" s="8">
        <v>2</v>
      </c>
      <c r="V8" s="9">
        <v>177.25</v>
      </c>
    </row>
    <row r="9" spans="1:24">
      <c r="A9" s="1" t="s">
        <v>33</v>
      </c>
      <c r="B9" s="2" t="s">
        <v>59</v>
      </c>
      <c r="C9" s="3">
        <v>45787</v>
      </c>
      <c r="D9" s="4" t="s">
        <v>42</v>
      </c>
      <c r="E9" s="5">
        <v>181</v>
      </c>
      <c r="F9" s="22">
        <v>0</v>
      </c>
      <c r="G9" s="23">
        <v>180</v>
      </c>
      <c r="H9" s="22">
        <v>0</v>
      </c>
      <c r="I9" s="5">
        <v>186</v>
      </c>
      <c r="J9" s="22">
        <v>1</v>
      </c>
      <c r="K9" s="5">
        <v>173</v>
      </c>
      <c r="L9" s="22">
        <v>1</v>
      </c>
      <c r="M9" s="5"/>
      <c r="N9" s="22"/>
      <c r="O9" s="5"/>
      <c r="P9" s="22"/>
      <c r="Q9" s="6">
        <v>4</v>
      </c>
      <c r="R9" s="6">
        <v>720</v>
      </c>
      <c r="S9" s="7">
        <v>180</v>
      </c>
      <c r="T9" s="36">
        <v>2</v>
      </c>
      <c r="U9" s="8">
        <v>6</v>
      </c>
      <c r="V9" s="9">
        <v>186</v>
      </c>
    </row>
    <row r="10" spans="1:24">
      <c r="A10" s="1" t="s">
        <v>33</v>
      </c>
      <c r="B10" s="2" t="s">
        <v>59</v>
      </c>
      <c r="C10" s="3">
        <v>45801</v>
      </c>
      <c r="D10" s="4" t="s">
        <v>42</v>
      </c>
      <c r="E10" s="5">
        <v>177</v>
      </c>
      <c r="F10" s="22">
        <v>0</v>
      </c>
      <c r="G10" s="23">
        <v>167</v>
      </c>
      <c r="H10" s="22">
        <v>1</v>
      </c>
      <c r="I10" s="5">
        <v>171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693</v>
      </c>
      <c r="S10" s="7">
        <v>173.25</v>
      </c>
      <c r="T10" s="36">
        <v>1</v>
      </c>
      <c r="U10" s="8">
        <v>4</v>
      </c>
      <c r="V10" s="9">
        <v>177.25</v>
      </c>
    </row>
    <row r="11" spans="1:24">
      <c r="A11" s="1" t="s">
        <v>33</v>
      </c>
      <c r="B11" s="2" t="s">
        <v>59</v>
      </c>
      <c r="C11" s="3">
        <v>45836</v>
      </c>
      <c r="D11" s="4" t="s">
        <v>42</v>
      </c>
      <c r="E11" s="5">
        <v>163</v>
      </c>
      <c r="F11" s="22">
        <v>0</v>
      </c>
      <c r="G11" s="23">
        <v>180</v>
      </c>
      <c r="H11" s="22">
        <v>0</v>
      </c>
      <c r="I11" s="5">
        <v>177</v>
      </c>
      <c r="J11" s="22">
        <v>2</v>
      </c>
      <c r="K11" s="5">
        <v>178</v>
      </c>
      <c r="L11" s="22">
        <v>1</v>
      </c>
      <c r="M11" s="5"/>
      <c r="N11" s="22"/>
      <c r="O11" s="5"/>
      <c r="P11" s="22"/>
      <c r="Q11" s="6">
        <v>4</v>
      </c>
      <c r="R11" s="6">
        <v>698</v>
      </c>
      <c r="S11" s="7">
        <v>174.5</v>
      </c>
      <c r="T11" s="36">
        <v>3</v>
      </c>
      <c r="U11" s="8">
        <v>3</v>
      </c>
      <c r="V11" s="9">
        <v>177.5</v>
      </c>
    </row>
    <row r="12" spans="1:24">
      <c r="A12" s="1" t="s">
        <v>33</v>
      </c>
      <c r="B12" s="2" t="s">
        <v>59</v>
      </c>
      <c r="C12" s="3">
        <v>45864</v>
      </c>
      <c r="D12" s="4" t="s">
        <v>42</v>
      </c>
      <c r="E12" s="5">
        <v>189</v>
      </c>
      <c r="F12" s="22">
        <v>1</v>
      </c>
      <c r="G12" s="23">
        <v>182</v>
      </c>
      <c r="H12" s="22">
        <v>0</v>
      </c>
      <c r="I12" s="5">
        <v>184</v>
      </c>
      <c r="J12" s="22">
        <v>0</v>
      </c>
      <c r="K12" s="5">
        <v>178</v>
      </c>
      <c r="L12" s="22">
        <v>0</v>
      </c>
      <c r="M12" s="5"/>
      <c r="N12" s="22"/>
      <c r="O12" s="5"/>
      <c r="P12" s="22"/>
      <c r="Q12" s="6">
        <v>4</v>
      </c>
      <c r="R12" s="6">
        <v>733</v>
      </c>
      <c r="S12" s="7">
        <v>183.25</v>
      </c>
      <c r="T12" s="36">
        <v>1</v>
      </c>
      <c r="U12" s="8">
        <v>4</v>
      </c>
      <c r="V12" s="9">
        <v>187.25</v>
      </c>
    </row>
    <row r="13" spans="1:24">
      <c r="A13" s="1" t="s">
        <v>33</v>
      </c>
      <c r="B13" s="2" t="s">
        <v>59</v>
      </c>
      <c r="C13" s="3">
        <v>45878</v>
      </c>
      <c r="D13" s="4" t="s">
        <v>42</v>
      </c>
      <c r="E13" s="5">
        <v>180</v>
      </c>
      <c r="F13" s="22">
        <v>2</v>
      </c>
      <c r="G13" s="23">
        <v>180</v>
      </c>
      <c r="H13" s="22">
        <v>0</v>
      </c>
      <c r="I13" s="5">
        <v>168</v>
      </c>
      <c r="J13" s="22">
        <v>0</v>
      </c>
      <c r="K13" s="5">
        <v>176</v>
      </c>
      <c r="L13" s="22">
        <v>1</v>
      </c>
      <c r="M13" s="5"/>
      <c r="N13" s="22"/>
      <c r="O13" s="5"/>
      <c r="P13" s="22"/>
      <c r="Q13" s="6">
        <v>4</v>
      </c>
      <c r="R13" s="6">
        <v>704</v>
      </c>
      <c r="S13" s="7">
        <v>176</v>
      </c>
      <c r="T13" s="36">
        <v>3</v>
      </c>
      <c r="U13" s="8">
        <v>3</v>
      </c>
      <c r="V13" s="9">
        <v>179</v>
      </c>
    </row>
    <row r="14" spans="1:24">
      <c r="A14" s="1" t="s">
        <v>33</v>
      </c>
      <c r="B14" s="2" t="s">
        <v>59</v>
      </c>
      <c r="C14" s="3">
        <v>45892</v>
      </c>
      <c r="D14" s="4" t="s">
        <v>42</v>
      </c>
      <c r="E14" s="5">
        <v>188.001</v>
      </c>
      <c r="F14" s="22">
        <v>1</v>
      </c>
      <c r="G14" s="23">
        <v>179</v>
      </c>
      <c r="H14" s="22">
        <v>1</v>
      </c>
      <c r="I14" s="5">
        <v>174</v>
      </c>
      <c r="J14" s="22">
        <v>0</v>
      </c>
      <c r="K14" s="5">
        <v>180</v>
      </c>
      <c r="L14" s="22">
        <v>1</v>
      </c>
      <c r="M14" s="5"/>
      <c r="N14" s="22"/>
      <c r="O14" s="5"/>
      <c r="P14" s="22"/>
      <c r="Q14" s="6">
        <v>4</v>
      </c>
      <c r="R14" s="6">
        <v>721.00099999999998</v>
      </c>
      <c r="S14" s="7">
        <v>180.25024999999999</v>
      </c>
      <c r="T14" s="36">
        <v>3</v>
      </c>
      <c r="U14" s="8">
        <v>5</v>
      </c>
      <c r="V14" s="9">
        <v>185.25024999999999</v>
      </c>
    </row>
    <row r="15" spans="1:24">
      <c r="A15" s="74" t="s">
        <v>33</v>
      </c>
      <c r="B15" s="2" t="s">
        <v>59</v>
      </c>
      <c r="C15" s="3">
        <v>45913</v>
      </c>
      <c r="D15" s="75" t="s">
        <v>42</v>
      </c>
      <c r="E15" s="23">
        <v>152</v>
      </c>
      <c r="F15" s="22">
        <v>0</v>
      </c>
      <c r="G15" s="23">
        <v>168</v>
      </c>
      <c r="H15" s="22">
        <v>0</v>
      </c>
      <c r="I15" s="5">
        <v>172</v>
      </c>
      <c r="J15" s="22">
        <v>0</v>
      </c>
      <c r="K15" s="37">
        <v>174</v>
      </c>
      <c r="L15" s="22">
        <v>0</v>
      </c>
      <c r="M15" s="37"/>
      <c r="N15" s="22"/>
      <c r="O15" s="5"/>
      <c r="P15" s="22"/>
      <c r="Q15" s="8">
        <v>4</v>
      </c>
      <c r="R15" s="8">
        <v>666</v>
      </c>
      <c r="S15" s="7">
        <v>166.5</v>
      </c>
      <c r="T15" s="36">
        <v>0</v>
      </c>
      <c r="U15" s="8">
        <v>4</v>
      </c>
      <c r="V15" s="7">
        <v>170.5</v>
      </c>
    </row>
    <row r="16" spans="1:24">
      <c r="A16" s="74" t="s">
        <v>33</v>
      </c>
      <c r="B16" s="2" t="s">
        <v>59</v>
      </c>
      <c r="C16" s="3">
        <v>45928</v>
      </c>
      <c r="D16" s="75" t="s">
        <v>42</v>
      </c>
      <c r="E16" s="5">
        <v>188</v>
      </c>
      <c r="F16" s="22">
        <v>1</v>
      </c>
      <c r="G16" s="23">
        <v>175</v>
      </c>
      <c r="H16" s="22">
        <v>0</v>
      </c>
      <c r="I16" s="5">
        <v>186</v>
      </c>
      <c r="J16" s="22">
        <v>1</v>
      </c>
      <c r="K16" s="5">
        <v>184</v>
      </c>
      <c r="L16" s="22">
        <v>2</v>
      </c>
      <c r="M16" s="5"/>
      <c r="N16" s="22"/>
      <c r="O16" s="5"/>
      <c r="P16" s="22"/>
      <c r="Q16" s="8">
        <v>4</v>
      </c>
      <c r="R16" s="8">
        <v>733</v>
      </c>
      <c r="S16" s="7">
        <v>183.25</v>
      </c>
      <c r="T16" s="36">
        <v>4</v>
      </c>
      <c r="U16" s="8">
        <v>5</v>
      </c>
      <c r="V16" s="7">
        <v>188.25</v>
      </c>
    </row>
    <row r="17" spans="1:22">
      <c r="A17" s="74" t="s">
        <v>33</v>
      </c>
      <c r="B17" s="2" t="s">
        <v>59</v>
      </c>
      <c r="C17" s="3">
        <v>45941</v>
      </c>
      <c r="D17" s="75" t="s">
        <v>42</v>
      </c>
      <c r="E17" s="5">
        <v>179</v>
      </c>
      <c r="F17" s="22">
        <v>0</v>
      </c>
      <c r="G17" s="23">
        <v>182</v>
      </c>
      <c r="H17" s="22">
        <v>1</v>
      </c>
      <c r="I17" s="5">
        <v>188</v>
      </c>
      <c r="J17" s="22">
        <v>1</v>
      </c>
      <c r="K17" s="5">
        <v>179</v>
      </c>
      <c r="L17" s="22">
        <v>1</v>
      </c>
      <c r="M17" s="5"/>
      <c r="N17" s="22"/>
      <c r="O17" s="5"/>
      <c r="P17" s="22"/>
      <c r="Q17" s="8">
        <v>4</v>
      </c>
      <c r="R17" s="8">
        <v>728</v>
      </c>
      <c r="S17" s="7">
        <v>182</v>
      </c>
      <c r="T17" s="36">
        <v>3</v>
      </c>
      <c r="U17" s="8">
        <v>4</v>
      </c>
      <c r="V17" s="7">
        <v>186</v>
      </c>
    </row>
    <row r="19" spans="1:22">
      <c r="Q19" s="32">
        <f>SUM(Q2:Q18)</f>
        <v>66</v>
      </c>
      <c r="R19" s="32">
        <f>SUM(R2:R18)</f>
        <v>11503.002</v>
      </c>
      <c r="S19" s="33">
        <f>SUM(R19/Q19)</f>
        <v>174.2879090909091</v>
      </c>
      <c r="T19" s="32">
        <f>SUM(T2:T18)</f>
        <v>41</v>
      </c>
      <c r="U19" s="32">
        <f>SUM(U2:U18)</f>
        <v>77</v>
      </c>
      <c r="V19" s="34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 E3:P3 B3:C3 B4:C4 E4:P4 E5:P5 B5:C5 B6:C6 E6:P6" name="Range1_6_1_1"/>
    <protectedRange algorithmName="SHA-512" hashValue="ON39YdpmFHfN9f47KpiRvqrKx0V9+erV1CNkpWzYhW/Qyc6aT8rEyCrvauWSYGZK2ia3o7vd3akF07acHAFpOA==" saltValue="yVW9XmDwTqEnmpSGai0KYg==" spinCount="100000" sqref="D2 D3 D4 D5 D6" name="Range1_1_10_1_1"/>
    <protectedRange algorithmName="SHA-512" hashValue="ON39YdpmFHfN9f47KpiRvqrKx0V9+erV1CNkpWzYhW/Qyc6aT8rEyCrvauWSYGZK2ia3o7vd3akF07acHAFpOA==" saltValue="yVW9XmDwTqEnmpSGai0KYg==" spinCount="100000" sqref="T2 T3 T4 T5 T6" name="Range1_3_5_14_1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5:P15 B15:C15" name="Range1_10_1"/>
    <protectedRange algorithmName="SHA-512" hashValue="ON39YdpmFHfN9f47KpiRvqrKx0V9+erV1CNkpWzYhW/Qyc6aT8rEyCrvauWSYGZK2ia3o7vd3akF07acHAFpOA==" saltValue="yVW9XmDwTqEnmpSGai0KYg==" spinCount="100000" sqref="D15" name="Range1_1_15_1"/>
    <protectedRange algorithmName="SHA-512" hashValue="ON39YdpmFHfN9f47KpiRvqrKx0V9+erV1CNkpWzYhW/Qyc6aT8rEyCrvauWSYGZK2ia3o7vd3akF07acHAFpOA==" saltValue="yVW9XmDwTqEnmpSGai0KYg==" spinCount="100000" sqref="T15" name="Range1_3_5_11_1"/>
    <protectedRange algorithmName="SHA-512" hashValue="ON39YdpmFHfN9f47KpiRvqrKx0V9+erV1CNkpWzYhW/Qyc6aT8rEyCrvauWSYGZK2ia3o7vd3akF07acHAFpOA==" saltValue="yVW9XmDwTqEnmpSGai0KYg==" spinCount="100000" sqref="E16:P16 B16:C16" name="Range1_10"/>
    <protectedRange algorithmName="SHA-512" hashValue="ON39YdpmFHfN9f47KpiRvqrKx0V9+erV1CNkpWzYhW/Qyc6aT8rEyCrvauWSYGZK2ia3o7vd3akF07acHAFpOA==" saltValue="yVW9XmDwTqEnmpSGai0KYg==" spinCount="100000" sqref="D16" name="Range1_1_14"/>
    <protectedRange algorithmName="SHA-512" hashValue="ON39YdpmFHfN9f47KpiRvqrKx0V9+erV1CNkpWzYhW/Qyc6aT8rEyCrvauWSYGZK2ia3o7vd3akF07acHAFpOA==" saltValue="yVW9XmDwTqEnmpSGai0KYg==" spinCount="100000" sqref="T16" name="Range1_3_5_9"/>
    <protectedRange algorithmName="SHA-512" hashValue="ON39YdpmFHfN9f47KpiRvqrKx0V9+erV1CNkpWzYhW/Qyc6aT8rEyCrvauWSYGZK2ia3o7vd3akF07acHAFpOA==" saltValue="yVW9XmDwTqEnmpSGai0KYg==" spinCount="100000" sqref="E17:P17 B17:C17" name="Range1_10_2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1061" priority="21" rank="1"/>
  </conditionalFormatting>
  <conditionalFormatting sqref="G15">
    <cfRule type="top10" dxfId="1060" priority="20" rank="1"/>
  </conditionalFormatting>
  <conditionalFormatting sqref="I15">
    <cfRule type="top10" dxfId="1059" priority="19" rank="1"/>
  </conditionalFormatting>
  <conditionalFormatting sqref="K15">
    <cfRule type="top10" dxfId="1058" priority="18" rank="1"/>
  </conditionalFormatting>
  <conditionalFormatting sqref="M15">
    <cfRule type="top10" dxfId="1057" priority="17" rank="1"/>
  </conditionalFormatting>
  <conditionalFormatting sqref="O15">
    <cfRule type="top10" dxfId="1056" priority="16" rank="1"/>
  </conditionalFormatting>
  <conditionalFormatting sqref="E15:P15">
    <cfRule type="cellIs" dxfId="1055" priority="15" operator="greaterThanOrEqual">
      <formula>200</formula>
    </cfRule>
  </conditionalFormatting>
  <conditionalFormatting sqref="E16">
    <cfRule type="top10" dxfId="1054" priority="14" rank="1"/>
  </conditionalFormatting>
  <conditionalFormatting sqref="G16">
    <cfRule type="top10" dxfId="1053" priority="13" rank="1"/>
  </conditionalFormatting>
  <conditionalFormatting sqref="I16">
    <cfRule type="top10" dxfId="1052" priority="12" rank="1"/>
  </conditionalFormatting>
  <conditionalFormatting sqref="K16">
    <cfRule type="top10" dxfId="1051" priority="11" rank="1"/>
  </conditionalFormatting>
  <conditionalFormatting sqref="M16">
    <cfRule type="top10" dxfId="1050" priority="10" rank="1"/>
  </conditionalFormatting>
  <conditionalFormatting sqref="O16">
    <cfRule type="top10" dxfId="1049" priority="9" rank="1"/>
  </conditionalFormatting>
  <conditionalFormatting sqref="E16:P16">
    <cfRule type="cellIs" dxfId="1048" priority="8" operator="greaterThanOrEqual">
      <formula>200</formula>
    </cfRule>
  </conditionalFormatting>
  <conditionalFormatting sqref="E17">
    <cfRule type="top10" dxfId="1047" priority="7" rank="1"/>
  </conditionalFormatting>
  <conditionalFormatting sqref="G17">
    <cfRule type="top10" dxfId="1046" priority="6" rank="1"/>
  </conditionalFormatting>
  <conditionalFormatting sqref="I17">
    <cfRule type="top10" dxfId="1045" priority="5" rank="1"/>
  </conditionalFormatting>
  <conditionalFormatting sqref="K17">
    <cfRule type="top10" dxfId="1044" priority="4" rank="1"/>
  </conditionalFormatting>
  <conditionalFormatting sqref="M17">
    <cfRule type="top10" dxfId="1043" priority="3" rank="1"/>
  </conditionalFormatting>
  <conditionalFormatting sqref="O17">
    <cfRule type="top10" dxfId="1042" priority="2" rank="1"/>
  </conditionalFormatting>
  <conditionalFormatting sqref="E17:P17">
    <cfRule type="cellIs" dxfId="1041" priority="1" operator="greaterThanOrEqual">
      <formula>200</formula>
    </cfRule>
  </conditionalFormatting>
  <hyperlinks>
    <hyperlink ref="X1" location="'Texas 2025'!A1" display="Return to Rankings" xr:uid="{4E6DCD08-F9FA-4BCC-B06D-307BAD513C67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78C2-6883-4102-A9B7-203D7A18898F}">
  <dimension ref="A1:X5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11</v>
      </c>
      <c r="B2" s="2" t="s">
        <v>105</v>
      </c>
      <c r="C2" s="3">
        <v>45802</v>
      </c>
      <c r="D2" s="4" t="s">
        <v>49</v>
      </c>
      <c r="E2" s="5">
        <v>196</v>
      </c>
      <c r="F2" s="22">
        <v>4</v>
      </c>
      <c r="G2" s="23">
        <v>190</v>
      </c>
      <c r="H2" s="22">
        <v>1</v>
      </c>
      <c r="I2" s="5">
        <v>195</v>
      </c>
      <c r="J2" s="22">
        <v>4</v>
      </c>
      <c r="K2" s="5">
        <v>183</v>
      </c>
      <c r="L2" s="22">
        <v>0</v>
      </c>
      <c r="M2" s="5">
        <v>192</v>
      </c>
      <c r="N2" s="22">
        <v>2</v>
      </c>
      <c r="O2" s="5">
        <v>182</v>
      </c>
      <c r="P2" s="22">
        <v>1</v>
      </c>
      <c r="Q2" s="6">
        <v>6</v>
      </c>
      <c r="R2" s="6">
        <v>1138</v>
      </c>
      <c r="S2" s="7">
        <v>189.66666666666666</v>
      </c>
      <c r="T2" s="39">
        <v>12</v>
      </c>
      <c r="U2" s="8">
        <v>30</v>
      </c>
      <c r="V2" s="9">
        <v>219.66666666666666</v>
      </c>
    </row>
    <row r="3" spans="1:24">
      <c r="A3" s="1" t="s">
        <v>11</v>
      </c>
      <c r="B3" s="2" t="s">
        <v>105</v>
      </c>
      <c r="C3" s="3">
        <v>45895</v>
      </c>
      <c r="D3" s="4" t="s">
        <v>49</v>
      </c>
      <c r="E3" s="5">
        <v>187</v>
      </c>
      <c r="F3" s="22">
        <v>2</v>
      </c>
      <c r="G3" s="23">
        <v>191</v>
      </c>
      <c r="H3" s="22">
        <v>0</v>
      </c>
      <c r="I3" s="5">
        <v>195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39">
        <v>4</v>
      </c>
      <c r="U3" s="8">
        <v>11</v>
      </c>
      <c r="V3" s="9">
        <v>202</v>
      </c>
    </row>
    <row r="5" spans="1:24">
      <c r="Q5" s="32">
        <f>SUM(Q2:Q4)</f>
        <v>10</v>
      </c>
      <c r="R5" s="32">
        <f>SUM(R2:R4)</f>
        <v>1902</v>
      </c>
      <c r="S5" s="33">
        <f>SUM(R5/Q5)</f>
        <v>190.2</v>
      </c>
      <c r="T5" s="32">
        <f>SUM(T2:T4)</f>
        <v>16</v>
      </c>
      <c r="U5" s="32">
        <f>SUM(U2:U4)</f>
        <v>41</v>
      </c>
      <c r="V5" s="34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Texas 2025'!A1" display="Return to Rankings" xr:uid="{038FCD4B-051E-419E-9C4B-9F4E1B7AD545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4C4D-CA6F-495B-B940-00FDB9423521}">
  <dimension ref="A1:X5"/>
  <sheetViews>
    <sheetView workbookViewId="0"/>
  </sheetViews>
  <sheetFormatPr defaultColWidth="11.109375" defaultRowHeight="14.4"/>
  <cols>
    <col min="1" max="1" width="14.44140625" customWidth="1"/>
    <col min="2" max="2" width="20" customWidth="1"/>
    <col min="3" max="3" width="11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110</v>
      </c>
      <c r="C2" s="3">
        <v>45816</v>
      </c>
      <c r="D2" s="4" t="s">
        <v>49</v>
      </c>
      <c r="E2" s="5">
        <v>179</v>
      </c>
      <c r="F2" s="22">
        <v>0</v>
      </c>
      <c r="G2" s="5">
        <v>167</v>
      </c>
      <c r="H2" s="22">
        <v>0</v>
      </c>
      <c r="I2" s="5">
        <v>174</v>
      </c>
      <c r="J2" s="22">
        <v>0</v>
      </c>
      <c r="K2" s="5">
        <v>174</v>
      </c>
      <c r="L2" s="22">
        <v>1</v>
      </c>
      <c r="M2" s="5"/>
      <c r="N2" s="22"/>
      <c r="O2" s="5"/>
      <c r="P2" s="22"/>
      <c r="Q2" s="6">
        <v>4</v>
      </c>
      <c r="R2" s="6">
        <v>694</v>
      </c>
      <c r="S2" s="7">
        <v>173.5</v>
      </c>
      <c r="T2" s="39">
        <v>1</v>
      </c>
      <c r="U2" s="8">
        <v>3</v>
      </c>
      <c r="V2" s="9">
        <v>176.5</v>
      </c>
    </row>
    <row r="3" spans="1:24">
      <c r="A3" s="1" t="s">
        <v>33</v>
      </c>
      <c r="B3" s="2" t="s">
        <v>110</v>
      </c>
      <c r="C3" s="3">
        <v>45879</v>
      </c>
      <c r="D3" s="4" t="s">
        <v>49</v>
      </c>
      <c r="E3" s="5">
        <v>179</v>
      </c>
      <c r="F3" s="22">
        <v>1</v>
      </c>
      <c r="G3" s="5">
        <v>175</v>
      </c>
      <c r="H3" s="22">
        <v>1</v>
      </c>
      <c r="I3" s="5">
        <v>178</v>
      </c>
      <c r="J3" s="22">
        <v>2</v>
      </c>
      <c r="K3" s="5">
        <v>179</v>
      </c>
      <c r="L3" s="22">
        <v>0</v>
      </c>
      <c r="M3" s="5"/>
      <c r="N3" s="22"/>
      <c r="O3" s="5"/>
      <c r="P3" s="22"/>
      <c r="Q3" s="6">
        <v>4</v>
      </c>
      <c r="R3" s="6">
        <v>711</v>
      </c>
      <c r="S3" s="7">
        <v>177.75</v>
      </c>
      <c r="T3" s="39">
        <v>4</v>
      </c>
      <c r="U3" s="8">
        <v>2</v>
      </c>
      <c r="V3" s="9">
        <v>179.75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5</v>
      </c>
      <c r="U5" s="32">
        <f>SUM(U2:U4)</f>
        <v>5</v>
      </c>
      <c r="V5" s="34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7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Texas 2025'!A1" display="Return to Rankings" xr:uid="{FA185DB9-3325-4239-A39A-7D5C5915F0E4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13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33</v>
      </c>
      <c r="B2" s="2" t="s">
        <v>38</v>
      </c>
      <c r="C2" s="3">
        <v>45693</v>
      </c>
      <c r="D2" s="4" t="s">
        <v>36</v>
      </c>
      <c r="E2" s="23">
        <v>181</v>
      </c>
      <c r="F2" s="22">
        <v>1</v>
      </c>
      <c r="G2" s="23">
        <v>179</v>
      </c>
      <c r="H2" s="22">
        <v>1</v>
      </c>
      <c r="I2" s="5">
        <v>180</v>
      </c>
      <c r="J2" s="22"/>
      <c r="K2" s="37">
        <v>177</v>
      </c>
      <c r="L2" s="22"/>
      <c r="M2" s="37"/>
      <c r="N2" s="22"/>
      <c r="O2" s="5"/>
      <c r="P2" s="22"/>
      <c r="Q2" s="6">
        <v>4</v>
      </c>
      <c r="R2" s="6">
        <v>717</v>
      </c>
      <c r="S2" s="7">
        <v>179.25</v>
      </c>
      <c r="T2" s="36">
        <v>2</v>
      </c>
      <c r="U2" s="8">
        <v>5</v>
      </c>
      <c r="V2" s="9">
        <v>184.25</v>
      </c>
    </row>
    <row r="4" spans="1:24">
      <c r="Q4" s="32">
        <f>SUM(Q2:Q3)</f>
        <v>4</v>
      </c>
      <c r="R4" s="32">
        <f>SUM(R2:R3)</f>
        <v>717</v>
      </c>
      <c r="S4" s="33">
        <f>SUM(R4/Q4)</f>
        <v>179.25</v>
      </c>
      <c r="T4" s="32">
        <f>SUM(T2:T3)</f>
        <v>2</v>
      </c>
      <c r="U4" s="32">
        <f>SUM(U2:U3)</f>
        <v>5</v>
      </c>
      <c r="V4" s="34">
        <f>SUM(S4+U4)</f>
        <v>184.25</v>
      </c>
    </row>
    <row r="7" spans="1:24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>
      <c r="A8" s="1" t="s">
        <v>11</v>
      </c>
      <c r="B8" s="2" t="s">
        <v>38</v>
      </c>
      <c r="C8" s="3">
        <v>45742</v>
      </c>
      <c r="D8" s="4" t="s">
        <v>36</v>
      </c>
      <c r="E8" s="5">
        <v>181</v>
      </c>
      <c r="F8" s="22"/>
      <c r="G8" s="23">
        <v>184.001</v>
      </c>
      <c r="H8" s="22">
        <v>2</v>
      </c>
      <c r="I8" s="5">
        <v>188</v>
      </c>
      <c r="J8" s="22">
        <v>1</v>
      </c>
      <c r="K8" s="5">
        <v>188</v>
      </c>
      <c r="L8" s="22">
        <v>2</v>
      </c>
      <c r="M8" s="5"/>
      <c r="N8" s="22"/>
      <c r="O8" s="5"/>
      <c r="P8" s="22"/>
      <c r="Q8" s="6">
        <v>4</v>
      </c>
      <c r="R8" s="6">
        <v>741.00099999999998</v>
      </c>
      <c r="S8" s="7">
        <v>185.25024999999999</v>
      </c>
      <c r="T8" s="36">
        <v>5</v>
      </c>
      <c r="U8" s="8">
        <v>11</v>
      </c>
      <c r="V8" s="9">
        <v>196.25024999999999</v>
      </c>
    </row>
    <row r="9" spans="1:24">
      <c r="A9" s="1" t="s">
        <v>11</v>
      </c>
      <c r="B9" s="2" t="s">
        <v>38</v>
      </c>
      <c r="C9" s="3">
        <v>45773</v>
      </c>
      <c r="D9" s="4" t="s">
        <v>36</v>
      </c>
      <c r="E9" s="23">
        <v>185</v>
      </c>
      <c r="F9" s="22">
        <v>1</v>
      </c>
      <c r="G9" s="23">
        <v>187</v>
      </c>
      <c r="H9" s="22"/>
      <c r="I9" s="5">
        <v>173</v>
      </c>
      <c r="J9" s="22">
        <v>1</v>
      </c>
      <c r="K9" s="37">
        <v>187</v>
      </c>
      <c r="L9" s="22"/>
      <c r="M9" s="37">
        <v>184</v>
      </c>
      <c r="N9" s="22"/>
      <c r="O9" s="5">
        <v>183</v>
      </c>
      <c r="P9" s="22">
        <v>1</v>
      </c>
      <c r="Q9" s="6">
        <v>6</v>
      </c>
      <c r="R9" s="6">
        <v>1099</v>
      </c>
      <c r="S9" s="7">
        <v>183.16666666666666</v>
      </c>
      <c r="T9" s="36">
        <v>3</v>
      </c>
      <c r="U9" s="8">
        <v>6</v>
      </c>
      <c r="V9" s="9">
        <v>189.16666666666666</v>
      </c>
    </row>
    <row r="10" spans="1:24">
      <c r="A10" s="1" t="s">
        <v>11</v>
      </c>
      <c r="B10" s="2" t="s">
        <v>38</v>
      </c>
      <c r="C10" s="3">
        <v>45791</v>
      </c>
      <c r="D10" s="4" t="s">
        <v>36</v>
      </c>
      <c r="E10" s="5">
        <v>178</v>
      </c>
      <c r="F10" s="22"/>
      <c r="G10" s="23">
        <v>180</v>
      </c>
      <c r="H10" s="22">
        <v>1</v>
      </c>
      <c r="I10" s="5">
        <v>176</v>
      </c>
      <c r="J10" s="22"/>
      <c r="K10" s="5">
        <v>189</v>
      </c>
      <c r="L10" s="22">
        <v>3</v>
      </c>
      <c r="M10" s="5"/>
      <c r="N10" s="22"/>
      <c r="O10" s="5"/>
      <c r="P10" s="22"/>
      <c r="Q10" s="6">
        <v>4</v>
      </c>
      <c r="R10" s="6">
        <v>723</v>
      </c>
      <c r="S10" s="7">
        <v>180.75</v>
      </c>
      <c r="T10" s="36">
        <v>4</v>
      </c>
      <c r="U10" s="8">
        <v>4</v>
      </c>
      <c r="V10" s="9">
        <v>184.75</v>
      </c>
    </row>
    <row r="11" spans="1:24">
      <c r="A11" s="1" t="s">
        <v>11</v>
      </c>
      <c r="B11" s="2" t="s">
        <v>38</v>
      </c>
      <c r="C11" s="3">
        <v>45890</v>
      </c>
      <c r="D11" s="4" t="s">
        <v>36</v>
      </c>
      <c r="E11" s="5">
        <v>177</v>
      </c>
      <c r="F11" s="22"/>
      <c r="G11" s="23">
        <v>175</v>
      </c>
      <c r="H11" s="22"/>
      <c r="I11" s="5">
        <v>184</v>
      </c>
      <c r="J11" s="22">
        <v>1</v>
      </c>
      <c r="K11" s="5">
        <v>173</v>
      </c>
      <c r="L11" s="22"/>
      <c r="M11" s="5"/>
      <c r="N11" s="22"/>
      <c r="O11" s="5"/>
      <c r="P11" s="22"/>
      <c r="Q11" s="6">
        <v>4</v>
      </c>
      <c r="R11" s="6">
        <v>709</v>
      </c>
      <c r="S11" s="7">
        <v>177.25</v>
      </c>
      <c r="T11" s="36">
        <v>1</v>
      </c>
      <c r="U11" s="8">
        <v>4</v>
      </c>
      <c r="V11" s="9">
        <v>181.25</v>
      </c>
    </row>
    <row r="13" spans="1:24">
      <c r="Q13" s="32">
        <f>SUM(Q8:Q12)</f>
        <v>18</v>
      </c>
      <c r="R13" s="32">
        <f>SUM(R8:R12)</f>
        <v>3272.0010000000002</v>
      </c>
      <c r="S13" s="33">
        <f>SUM(R13/Q13)</f>
        <v>181.77783333333335</v>
      </c>
      <c r="T13" s="32">
        <f>SUM(T8:T12)</f>
        <v>13</v>
      </c>
      <c r="U13" s="32">
        <f>SUM(U8:U12)</f>
        <v>25</v>
      </c>
      <c r="V13" s="34">
        <f>SUM(S13+U13)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 E2:P2 B8:C8 E8:P8" name="Range1_6_1_1"/>
    <protectedRange algorithmName="SHA-512" hashValue="ON39YdpmFHfN9f47KpiRvqrKx0V9+erV1CNkpWzYhW/Qyc6aT8rEyCrvauWSYGZK2ia3o7vd3akF07acHAFpOA==" saltValue="yVW9XmDwTqEnmpSGai0KYg==" spinCount="100000" sqref="D2 D8" name="Range1_1_10_1_1"/>
    <protectedRange algorithmName="SHA-512" hashValue="ON39YdpmFHfN9f47KpiRvqrKx0V9+erV1CNkpWzYhW/Qyc6aT8rEyCrvauWSYGZK2ia3o7vd3akF07acHAFpOA==" saltValue="yVW9XmDwTqEnmpSGai0KYg==" spinCount="100000" sqref="T2 T8" name="Range1_3_5_14_1_1"/>
  </protectedRanges>
  <hyperlinks>
    <hyperlink ref="X1" location="'Texas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E254-3078-4A53-B61C-CEB5249C944C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41</v>
      </c>
      <c r="B2" s="2" t="s">
        <v>47</v>
      </c>
      <c r="C2" s="3">
        <v>45697</v>
      </c>
      <c r="D2" s="4" t="s">
        <v>49</v>
      </c>
      <c r="E2" s="5">
        <v>194</v>
      </c>
      <c r="F2" s="22">
        <v>1</v>
      </c>
      <c r="G2" s="5">
        <v>192</v>
      </c>
      <c r="H2" s="22">
        <v>3</v>
      </c>
      <c r="I2" s="5">
        <v>187</v>
      </c>
      <c r="J2" s="22">
        <v>3</v>
      </c>
      <c r="K2" s="5">
        <v>190</v>
      </c>
      <c r="L2" s="22">
        <v>0</v>
      </c>
      <c r="M2" s="5"/>
      <c r="N2" s="22"/>
      <c r="O2" s="5"/>
      <c r="P2" s="22"/>
      <c r="Q2" s="6">
        <v>4</v>
      </c>
      <c r="R2" s="6">
        <v>763</v>
      </c>
      <c r="S2" s="7">
        <v>190.75</v>
      </c>
      <c r="T2" s="39">
        <v>7</v>
      </c>
      <c r="U2" s="8">
        <v>3</v>
      </c>
      <c r="V2" s="9">
        <v>193.75</v>
      </c>
    </row>
    <row r="3" spans="1:24">
      <c r="A3" s="46" t="s">
        <v>41</v>
      </c>
      <c r="B3" s="43" t="s">
        <v>47</v>
      </c>
      <c r="C3" s="47">
        <v>45725</v>
      </c>
      <c r="D3" s="48" t="s">
        <v>49</v>
      </c>
      <c r="E3" s="49">
        <v>185</v>
      </c>
      <c r="F3" s="50">
        <v>0</v>
      </c>
      <c r="G3" s="49">
        <v>186</v>
      </c>
      <c r="H3" s="50">
        <v>2</v>
      </c>
      <c r="I3" s="49">
        <v>185</v>
      </c>
      <c r="J3" s="50">
        <v>1</v>
      </c>
      <c r="K3" s="49">
        <v>187.001</v>
      </c>
      <c r="L3" s="50">
        <v>3</v>
      </c>
      <c r="M3" s="49"/>
      <c r="N3" s="50"/>
      <c r="O3" s="49"/>
      <c r="P3" s="50"/>
      <c r="Q3" s="51">
        <v>4</v>
      </c>
      <c r="R3" s="51">
        <v>743.00099999999998</v>
      </c>
      <c r="S3" s="52">
        <v>185.75024999999999</v>
      </c>
      <c r="T3" s="39">
        <v>6</v>
      </c>
      <c r="U3" s="53">
        <v>4</v>
      </c>
      <c r="V3" s="54">
        <v>189.75024999999999</v>
      </c>
    </row>
    <row r="4" spans="1:24">
      <c r="A4" s="1" t="s">
        <v>41</v>
      </c>
      <c r="B4" s="2" t="s">
        <v>47</v>
      </c>
      <c r="C4" s="3">
        <v>45776</v>
      </c>
      <c r="D4" s="4" t="s">
        <v>49</v>
      </c>
      <c r="E4" s="5">
        <v>188</v>
      </c>
      <c r="F4" s="22">
        <v>4</v>
      </c>
      <c r="G4" s="5">
        <v>194.001</v>
      </c>
      <c r="H4" s="22">
        <v>3</v>
      </c>
      <c r="I4" s="5">
        <v>194</v>
      </c>
      <c r="J4" s="22">
        <v>0</v>
      </c>
      <c r="K4" s="5">
        <v>191</v>
      </c>
      <c r="L4" s="22">
        <v>1</v>
      </c>
      <c r="M4" s="5"/>
      <c r="N4" s="22"/>
      <c r="O4" s="5"/>
      <c r="P4" s="22"/>
      <c r="Q4" s="6">
        <v>4</v>
      </c>
      <c r="R4" s="6">
        <v>767</v>
      </c>
      <c r="S4" s="7">
        <v>191.75</v>
      </c>
      <c r="T4" s="39">
        <v>8</v>
      </c>
      <c r="U4" s="8">
        <v>5</v>
      </c>
      <c r="V4" s="9">
        <v>196.75</v>
      </c>
    </row>
    <row r="5" spans="1:24">
      <c r="A5" s="1" t="s">
        <v>41</v>
      </c>
      <c r="B5" s="2" t="s">
        <v>47</v>
      </c>
      <c r="C5" s="3">
        <v>45802</v>
      </c>
      <c r="D5" s="4" t="s">
        <v>49</v>
      </c>
      <c r="E5" s="5">
        <v>196.001</v>
      </c>
      <c r="F5" s="22">
        <v>2</v>
      </c>
      <c r="G5" s="5">
        <v>195</v>
      </c>
      <c r="H5" s="22">
        <v>6</v>
      </c>
      <c r="I5" s="5">
        <v>194</v>
      </c>
      <c r="J5" s="22">
        <v>3</v>
      </c>
      <c r="K5" s="5">
        <v>192</v>
      </c>
      <c r="L5" s="22">
        <v>1</v>
      </c>
      <c r="M5" s="5">
        <v>196</v>
      </c>
      <c r="N5" s="22">
        <v>2</v>
      </c>
      <c r="O5" s="5">
        <v>192</v>
      </c>
      <c r="P5" s="22">
        <v>0</v>
      </c>
      <c r="Q5" s="6">
        <v>6</v>
      </c>
      <c r="R5" s="6">
        <v>1165.001</v>
      </c>
      <c r="S5" s="7">
        <v>194.16683333333333</v>
      </c>
      <c r="T5" s="39">
        <v>14</v>
      </c>
      <c r="U5" s="8">
        <v>10</v>
      </c>
      <c r="V5" s="9">
        <v>204.16683333333333</v>
      </c>
    </row>
    <row r="6" spans="1:24">
      <c r="A6" s="1" t="s">
        <v>41</v>
      </c>
      <c r="B6" s="2" t="s">
        <v>47</v>
      </c>
      <c r="C6" s="3">
        <v>45816</v>
      </c>
      <c r="D6" s="4" t="s">
        <v>49</v>
      </c>
      <c r="E6" s="5">
        <v>195</v>
      </c>
      <c r="F6" s="22">
        <v>2</v>
      </c>
      <c r="G6" s="5">
        <v>187</v>
      </c>
      <c r="H6" s="22">
        <v>1</v>
      </c>
      <c r="I6" s="5">
        <v>193</v>
      </c>
      <c r="J6" s="22">
        <v>3</v>
      </c>
      <c r="K6" s="5">
        <v>191</v>
      </c>
      <c r="L6" s="22">
        <v>3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9">
        <v>9</v>
      </c>
      <c r="U6" s="8">
        <v>6</v>
      </c>
      <c r="V6" s="9">
        <v>197.5</v>
      </c>
    </row>
    <row r="7" spans="1:24">
      <c r="A7" s="1" t="s">
        <v>41</v>
      </c>
      <c r="B7" s="2" t="s">
        <v>47</v>
      </c>
      <c r="C7" s="3">
        <v>45867</v>
      </c>
      <c r="D7" s="4" t="s">
        <v>49</v>
      </c>
      <c r="E7" s="5">
        <v>194</v>
      </c>
      <c r="F7" s="22">
        <v>4</v>
      </c>
      <c r="G7" s="5">
        <v>195</v>
      </c>
      <c r="H7" s="22">
        <v>2</v>
      </c>
      <c r="I7" s="5">
        <v>195</v>
      </c>
      <c r="J7" s="22">
        <v>3</v>
      </c>
      <c r="K7" s="5">
        <v>196</v>
      </c>
      <c r="L7" s="22">
        <v>8</v>
      </c>
      <c r="M7" s="5"/>
      <c r="N7" s="22"/>
      <c r="O7" s="5"/>
      <c r="P7" s="22"/>
      <c r="Q7" s="6">
        <v>4</v>
      </c>
      <c r="R7" s="6">
        <v>780</v>
      </c>
      <c r="S7" s="7">
        <v>195</v>
      </c>
      <c r="T7" s="39">
        <v>17</v>
      </c>
      <c r="U7" s="8">
        <v>2</v>
      </c>
      <c r="V7" s="9">
        <v>197</v>
      </c>
    </row>
    <row r="8" spans="1:24">
      <c r="A8" s="1" t="s">
        <v>41</v>
      </c>
      <c r="B8" s="2" t="s">
        <v>47</v>
      </c>
      <c r="C8" s="3">
        <v>45879</v>
      </c>
      <c r="D8" s="4" t="s">
        <v>49</v>
      </c>
      <c r="E8" s="5">
        <v>192</v>
      </c>
      <c r="F8" s="22">
        <v>2</v>
      </c>
      <c r="G8" s="5">
        <v>194</v>
      </c>
      <c r="H8" s="22">
        <v>3</v>
      </c>
      <c r="I8" s="5">
        <v>194</v>
      </c>
      <c r="J8" s="22">
        <v>3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774</v>
      </c>
      <c r="S8" s="7">
        <v>193.5</v>
      </c>
      <c r="T8" s="39">
        <v>11</v>
      </c>
      <c r="U8" s="8">
        <v>4</v>
      </c>
      <c r="V8" s="9">
        <v>197.5</v>
      </c>
    </row>
    <row r="9" spans="1:24">
      <c r="A9" s="74" t="s">
        <v>41</v>
      </c>
      <c r="B9" s="2" t="s">
        <v>47</v>
      </c>
      <c r="C9" s="3">
        <v>45928</v>
      </c>
      <c r="D9" s="75" t="s">
        <v>42</v>
      </c>
      <c r="E9" s="5">
        <v>192</v>
      </c>
      <c r="F9" s="22">
        <v>4</v>
      </c>
      <c r="G9" s="5">
        <v>189</v>
      </c>
      <c r="H9" s="22">
        <v>5</v>
      </c>
      <c r="I9" s="5">
        <v>195</v>
      </c>
      <c r="J9" s="22">
        <v>3</v>
      </c>
      <c r="K9" s="5">
        <v>192</v>
      </c>
      <c r="L9" s="22">
        <v>2</v>
      </c>
      <c r="M9" s="5"/>
      <c r="N9" s="22"/>
      <c r="O9" s="5"/>
      <c r="P9" s="22"/>
      <c r="Q9" s="8">
        <v>4</v>
      </c>
      <c r="R9" s="8">
        <v>768</v>
      </c>
      <c r="S9" s="7">
        <v>192</v>
      </c>
      <c r="T9" s="36">
        <v>14</v>
      </c>
      <c r="U9" s="8">
        <v>4</v>
      </c>
      <c r="V9" s="7">
        <v>196</v>
      </c>
    </row>
    <row r="10" spans="1:24">
      <c r="A10" s="74" t="s">
        <v>41</v>
      </c>
      <c r="B10" s="2" t="s">
        <v>47</v>
      </c>
      <c r="C10" s="3">
        <v>45942</v>
      </c>
      <c r="D10" s="75" t="s">
        <v>49</v>
      </c>
      <c r="E10" s="5">
        <v>193</v>
      </c>
      <c r="F10" s="22">
        <v>1</v>
      </c>
      <c r="G10" s="5">
        <v>188</v>
      </c>
      <c r="H10" s="22">
        <v>1</v>
      </c>
      <c r="I10" s="5">
        <v>192</v>
      </c>
      <c r="J10" s="22">
        <v>3</v>
      </c>
      <c r="K10" s="5">
        <v>192</v>
      </c>
      <c r="L10" s="22">
        <v>1</v>
      </c>
      <c r="M10" s="5"/>
      <c r="N10" s="22"/>
      <c r="O10" s="5"/>
      <c r="P10" s="22"/>
      <c r="Q10" s="8">
        <v>4</v>
      </c>
      <c r="R10" s="8">
        <v>765</v>
      </c>
      <c r="S10" s="7">
        <v>191.25</v>
      </c>
      <c r="T10" s="36">
        <v>6</v>
      </c>
      <c r="U10" s="8">
        <v>2</v>
      </c>
      <c r="V10" s="7">
        <v>193.25</v>
      </c>
    </row>
    <row r="12" spans="1:24">
      <c r="Q12" s="32">
        <f>SUM(Q2:Q11)</f>
        <v>38</v>
      </c>
      <c r="R12" s="32">
        <f>SUM(R2:R11)</f>
        <v>7291.0020000000004</v>
      </c>
      <c r="S12" s="33">
        <f>SUM(R12/Q12)</f>
        <v>191.86847368421053</v>
      </c>
      <c r="T12" s="32">
        <f>SUM(T2:T11)</f>
        <v>92</v>
      </c>
      <c r="U12" s="32">
        <f>SUM(U2:U11)</f>
        <v>40</v>
      </c>
      <c r="V12" s="34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5_1"/>
    <protectedRange algorithmName="SHA-512" hashValue="ON39YdpmFHfN9f47KpiRvqrKx0V9+erV1CNkpWzYhW/Qyc6aT8rEyCrvauWSYGZK2ia3o7vd3akF07acHAFpOA==" saltValue="yVW9XmDwTqEnmpSGai0KYg==" spinCount="100000" sqref="D2:D3" name="Range1_1_9_1"/>
    <protectedRange algorithmName="SHA-512" hashValue="ON39YdpmFHfN9f47KpiRvqrKx0V9+erV1CNkpWzYhW/Qyc6aT8rEyCrvauWSYGZK2ia3o7vd3akF07acHAFpOA==" saltValue="yVW9XmDwTqEnmpSGai0KYg==" spinCount="100000" sqref="T2:T3" name="Range1_3_5_13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P6" name="Range1_3_1"/>
    <protectedRange algorithmName="SHA-512" hashValue="ON39YdpmFHfN9f47KpiRvqrKx0V9+erV1CNkpWzYhW/Qyc6aT8rEyCrvauWSYGZK2ia3o7vd3akF07acHAFpOA==" saltValue="yVW9XmDwTqEnmpSGai0KYg==" spinCount="100000" sqref="T6 E6:O6" name="Range1_3_5_5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9">
    <cfRule type="top10" dxfId="1040" priority="14" rank="1"/>
  </conditionalFormatting>
  <conditionalFormatting sqref="G9">
    <cfRule type="top10" dxfId="1039" priority="13" rank="1"/>
  </conditionalFormatting>
  <conditionalFormatting sqref="E9:P9">
    <cfRule type="cellIs" dxfId="1038" priority="12" operator="greaterThanOrEqual">
      <formula>200</formula>
    </cfRule>
  </conditionalFormatting>
  <conditionalFormatting sqref="I9">
    <cfRule type="top10" dxfId="1037" priority="11" rank="1"/>
  </conditionalFormatting>
  <conditionalFormatting sqref="K9">
    <cfRule type="top10" dxfId="1036" priority="10" rank="1"/>
  </conditionalFormatting>
  <conditionalFormatting sqref="M9">
    <cfRule type="top10" dxfId="1035" priority="9" rank="1"/>
  </conditionalFormatting>
  <conditionalFormatting sqref="O9">
    <cfRule type="top10" dxfId="1034" priority="8" rank="1"/>
  </conditionalFormatting>
  <conditionalFormatting sqref="E10">
    <cfRule type="top10" dxfId="1033" priority="7" rank="1"/>
  </conditionalFormatting>
  <conditionalFormatting sqref="G10">
    <cfRule type="top10" dxfId="1032" priority="6" rank="1"/>
  </conditionalFormatting>
  <conditionalFormatting sqref="E10:P10">
    <cfRule type="cellIs" dxfId="1031" priority="5" operator="greaterThanOrEqual">
      <formula>200</formula>
    </cfRule>
  </conditionalFormatting>
  <conditionalFormatting sqref="I10">
    <cfRule type="top10" dxfId="1030" priority="4" rank="1"/>
  </conditionalFormatting>
  <conditionalFormatting sqref="K10">
    <cfRule type="top10" dxfId="1029" priority="3" rank="1"/>
  </conditionalFormatting>
  <conditionalFormatting sqref="M10">
    <cfRule type="top10" dxfId="1028" priority="2" rank="1"/>
  </conditionalFormatting>
  <conditionalFormatting sqref="O10">
    <cfRule type="top10" dxfId="1027" priority="1" rank="1"/>
  </conditionalFormatting>
  <hyperlinks>
    <hyperlink ref="X1" location="'Texas 2025'!A1" display="Return to Rankings" xr:uid="{7C786D42-7E0C-4523-A55D-C9DEC04BB3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039D-A673-4E11-A4E5-59EEB9D26FA8}">
  <dimension ref="A1:X4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111</v>
      </c>
      <c r="C2" s="3">
        <v>45832</v>
      </c>
      <c r="D2" s="4" t="s">
        <v>49</v>
      </c>
      <c r="E2" s="44">
        <v>180</v>
      </c>
      <c r="F2" s="22">
        <v>2</v>
      </c>
      <c r="G2" s="41">
        <v>169</v>
      </c>
      <c r="H2" s="22">
        <v>1</v>
      </c>
      <c r="I2" s="5">
        <v>169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702</v>
      </c>
      <c r="S2" s="7">
        <v>175.5</v>
      </c>
      <c r="T2" s="39">
        <v>4</v>
      </c>
      <c r="U2" s="8">
        <v>5</v>
      </c>
      <c r="V2" s="9">
        <v>180.5</v>
      </c>
    </row>
    <row r="4" spans="1:24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4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90BFFB1D-AD15-4A63-AE2D-68CEDB2FC99F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3762-8F05-46A3-91FD-51002DE7D44C}">
  <dimension ref="A1:X9"/>
  <sheetViews>
    <sheetView workbookViewId="0">
      <selection activeCell="A7" sqref="A7:V7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99</v>
      </c>
      <c r="C2" s="3">
        <v>45776</v>
      </c>
      <c r="D2" s="4" t="s">
        <v>49</v>
      </c>
      <c r="E2" s="44">
        <v>148</v>
      </c>
      <c r="F2" s="22">
        <v>0</v>
      </c>
      <c r="G2" s="41">
        <v>159</v>
      </c>
      <c r="H2" s="22">
        <v>0</v>
      </c>
      <c r="I2" s="5">
        <v>139</v>
      </c>
      <c r="J2" s="22">
        <v>0</v>
      </c>
      <c r="K2" s="5">
        <v>171</v>
      </c>
      <c r="L2" s="22">
        <v>0</v>
      </c>
      <c r="M2" s="5"/>
      <c r="N2" s="22"/>
      <c r="O2" s="5"/>
      <c r="P2" s="22"/>
      <c r="Q2" s="6">
        <v>4</v>
      </c>
      <c r="R2" s="6">
        <v>617</v>
      </c>
      <c r="S2" s="7">
        <v>154.25</v>
      </c>
      <c r="T2" s="39">
        <v>0</v>
      </c>
      <c r="U2" s="8">
        <v>4</v>
      </c>
      <c r="V2" s="9">
        <v>158.25</v>
      </c>
    </row>
    <row r="3" spans="1:24">
      <c r="A3" s="1" t="s">
        <v>74</v>
      </c>
      <c r="B3" s="2" t="s">
        <v>99</v>
      </c>
      <c r="C3" s="3">
        <v>45867</v>
      </c>
      <c r="D3" s="4" t="s">
        <v>49</v>
      </c>
      <c r="E3" s="44">
        <v>166</v>
      </c>
      <c r="F3" s="22">
        <v>0</v>
      </c>
      <c r="G3" s="41">
        <v>175</v>
      </c>
      <c r="H3" s="22">
        <v>0</v>
      </c>
      <c r="I3" s="5">
        <v>160</v>
      </c>
      <c r="J3" s="22">
        <v>2</v>
      </c>
      <c r="K3" s="5">
        <v>164</v>
      </c>
      <c r="L3" s="22">
        <v>0</v>
      </c>
      <c r="M3" s="5"/>
      <c r="N3" s="22"/>
      <c r="O3" s="5"/>
      <c r="P3" s="22"/>
      <c r="Q3" s="6">
        <v>4</v>
      </c>
      <c r="R3" s="6">
        <v>665</v>
      </c>
      <c r="S3" s="7">
        <v>166.25</v>
      </c>
      <c r="T3" s="39">
        <v>2</v>
      </c>
      <c r="U3" s="8">
        <v>5</v>
      </c>
      <c r="V3" s="9">
        <v>171.25</v>
      </c>
    </row>
    <row r="4" spans="1:24">
      <c r="A4" s="1" t="s">
        <v>74</v>
      </c>
      <c r="B4" s="2" t="s">
        <v>99</v>
      </c>
      <c r="C4" s="3">
        <v>45895</v>
      </c>
      <c r="D4" s="4" t="s">
        <v>49</v>
      </c>
      <c r="E4" s="44">
        <v>171</v>
      </c>
      <c r="F4" s="22">
        <v>1</v>
      </c>
      <c r="G4" s="41">
        <v>173</v>
      </c>
      <c r="H4" s="22">
        <v>0</v>
      </c>
      <c r="I4" s="5">
        <v>175</v>
      </c>
      <c r="J4" s="22">
        <v>0</v>
      </c>
      <c r="K4" s="5">
        <v>172</v>
      </c>
      <c r="L4" s="22">
        <v>0</v>
      </c>
      <c r="M4" s="5"/>
      <c r="N4" s="22"/>
      <c r="O4" s="5"/>
      <c r="P4" s="22"/>
      <c r="Q4" s="6">
        <v>4</v>
      </c>
      <c r="R4" s="6">
        <v>691</v>
      </c>
      <c r="S4" s="7">
        <v>172.75</v>
      </c>
      <c r="T4" s="39">
        <v>1</v>
      </c>
      <c r="U4" s="8">
        <v>5</v>
      </c>
      <c r="V4" s="9">
        <v>177.75</v>
      </c>
    </row>
    <row r="5" spans="1:24">
      <c r="A5" s="1" t="s">
        <v>74</v>
      </c>
      <c r="B5" s="2" t="s">
        <v>99</v>
      </c>
      <c r="C5" s="3">
        <v>45914</v>
      </c>
      <c r="D5" s="4" t="s">
        <v>49</v>
      </c>
      <c r="E5" s="5">
        <v>176</v>
      </c>
      <c r="F5" s="22">
        <v>1</v>
      </c>
      <c r="G5" s="5">
        <v>164</v>
      </c>
      <c r="H5" s="22">
        <v>0</v>
      </c>
      <c r="I5" s="5">
        <v>171</v>
      </c>
      <c r="J5" s="22">
        <v>2</v>
      </c>
      <c r="K5" s="5">
        <v>167</v>
      </c>
      <c r="L5" s="22">
        <v>1</v>
      </c>
      <c r="M5" s="5"/>
      <c r="N5" s="22"/>
      <c r="O5" s="5"/>
      <c r="P5" s="22"/>
      <c r="Q5" s="6">
        <v>4</v>
      </c>
      <c r="R5" s="6">
        <v>678</v>
      </c>
      <c r="S5" s="7">
        <v>169.5</v>
      </c>
      <c r="T5" s="36">
        <v>4</v>
      </c>
      <c r="U5" s="8">
        <v>5</v>
      </c>
      <c r="V5" s="9">
        <v>174.5</v>
      </c>
    </row>
    <row r="6" spans="1:24">
      <c r="A6" s="74" t="s">
        <v>74</v>
      </c>
      <c r="B6" s="2" t="s">
        <v>99</v>
      </c>
      <c r="C6" s="3">
        <v>45942</v>
      </c>
      <c r="D6" s="75" t="s">
        <v>49</v>
      </c>
      <c r="E6" s="5">
        <v>171</v>
      </c>
      <c r="F6" s="22">
        <v>0</v>
      </c>
      <c r="G6" s="5">
        <v>165</v>
      </c>
      <c r="H6" s="22">
        <v>0</v>
      </c>
      <c r="I6" s="5">
        <v>145</v>
      </c>
      <c r="J6" s="22">
        <v>0</v>
      </c>
      <c r="K6" s="5">
        <v>162</v>
      </c>
      <c r="L6" s="22">
        <v>0</v>
      </c>
      <c r="M6" s="5"/>
      <c r="N6" s="22"/>
      <c r="O6" s="5"/>
      <c r="P6" s="22"/>
      <c r="Q6" s="8">
        <v>4</v>
      </c>
      <c r="R6" s="8">
        <v>643</v>
      </c>
      <c r="S6" s="7">
        <v>160.75</v>
      </c>
      <c r="T6" s="36">
        <v>0</v>
      </c>
      <c r="U6" s="8">
        <v>5</v>
      </c>
      <c r="V6" s="7">
        <v>165.75</v>
      </c>
    </row>
    <row r="7" spans="1:24">
      <c r="A7" s="74" t="s">
        <v>74</v>
      </c>
      <c r="B7" s="2" t="s">
        <v>99</v>
      </c>
      <c r="C7" s="3">
        <v>45970</v>
      </c>
      <c r="D7" s="75" t="s">
        <v>49</v>
      </c>
      <c r="E7" s="5">
        <v>167</v>
      </c>
      <c r="F7" s="22">
        <v>0</v>
      </c>
      <c r="G7" s="5">
        <v>165</v>
      </c>
      <c r="H7" s="22">
        <v>2</v>
      </c>
      <c r="I7" s="5">
        <v>168</v>
      </c>
      <c r="J7" s="22">
        <v>0</v>
      </c>
      <c r="K7" s="5">
        <v>157</v>
      </c>
      <c r="L7" s="22">
        <v>0</v>
      </c>
      <c r="M7" s="5"/>
      <c r="N7" s="22"/>
      <c r="O7" s="5"/>
      <c r="P7" s="22"/>
      <c r="Q7" s="8">
        <v>4</v>
      </c>
      <c r="R7" s="8">
        <v>657</v>
      </c>
      <c r="S7" s="7">
        <v>164.25</v>
      </c>
      <c r="T7" s="36">
        <v>2</v>
      </c>
      <c r="U7" s="8">
        <v>4</v>
      </c>
      <c r="V7" s="7">
        <v>168.25</v>
      </c>
    </row>
    <row r="9" spans="1:24">
      <c r="Q9" s="32">
        <f>SUM(Q2:Q8)</f>
        <v>24</v>
      </c>
      <c r="R9" s="32">
        <f>SUM(R2:R8)</f>
        <v>3951</v>
      </c>
      <c r="S9" s="33">
        <f>SUM(R9/Q9)</f>
        <v>164.625</v>
      </c>
      <c r="T9" s="32">
        <f>SUM(T2:T8)</f>
        <v>9</v>
      </c>
      <c r="U9" s="32">
        <f>SUM(U2:U8)</f>
        <v>28</v>
      </c>
      <c r="V9" s="34">
        <f>SUM(S9+U9)</f>
        <v>192.625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F4 H4:P4 B4:C4" name="Range1_15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H5:P5 E5:F5 B5:C5" name="Range1_15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H6:P6 E6:F6 B6:C6" name="Range1_17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7"/>
    <protectedRange algorithmName="SHA-512" hashValue="ON39YdpmFHfN9f47KpiRvqrKx0V9+erV1CNkpWzYhW/Qyc6aT8rEyCrvauWSYGZK2ia3o7vd3akF07acHAFpOA==" saltValue="yVW9XmDwTqEnmpSGai0KYg==" spinCount="100000" sqref="H7:P7 E7:F7 B7:C7" name="Range1_17_1"/>
    <protectedRange algorithmName="SHA-512" hashValue="ON39YdpmFHfN9f47KpiRvqrKx0V9+erV1CNkpWzYhW/Qyc6aT8rEyCrvauWSYGZK2ia3o7vd3akF07acHAFpOA==" saltValue="yVW9XmDwTqEnmpSGai0KYg==" spinCount="100000" sqref="D7" name="Range1_1_13_1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E5">
    <cfRule type="top10" dxfId="1571" priority="21" rank="1"/>
  </conditionalFormatting>
  <conditionalFormatting sqref="G5">
    <cfRule type="top10" dxfId="1570" priority="20" rank="1"/>
  </conditionalFormatting>
  <conditionalFormatting sqref="I5">
    <cfRule type="top10" dxfId="1569" priority="19" rank="1"/>
  </conditionalFormatting>
  <conditionalFormatting sqref="K5">
    <cfRule type="top10" dxfId="1568" priority="18" rank="1"/>
  </conditionalFormatting>
  <conditionalFormatting sqref="M5">
    <cfRule type="top10" dxfId="1567" priority="17" rank="1"/>
  </conditionalFormatting>
  <conditionalFormatting sqref="O5">
    <cfRule type="top10" dxfId="1566" priority="16" rank="1"/>
  </conditionalFormatting>
  <conditionalFormatting sqref="E5:O5">
    <cfRule type="cellIs" dxfId="1565" priority="15" operator="greaterThanOrEqual">
      <formula>193</formula>
    </cfRule>
  </conditionalFormatting>
  <conditionalFormatting sqref="E6">
    <cfRule type="top10" dxfId="1564" priority="14" rank="1"/>
  </conditionalFormatting>
  <conditionalFormatting sqref="G6">
    <cfRule type="top10" dxfId="1563" priority="13" rank="1"/>
  </conditionalFormatting>
  <conditionalFormatting sqref="I6">
    <cfRule type="top10" dxfId="1562" priority="12" rank="1"/>
  </conditionalFormatting>
  <conditionalFormatting sqref="K6">
    <cfRule type="top10" dxfId="1561" priority="11" rank="1"/>
  </conditionalFormatting>
  <conditionalFormatting sqref="M6">
    <cfRule type="top10" dxfId="1560" priority="10" rank="1"/>
  </conditionalFormatting>
  <conditionalFormatting sqref="O6">
    <cfRule type="top10" dxfId="1559" priority="9" rank="1"/>
  </conditionalFormatting>
  <conditionalFormatting sqref="E6:O6">
    <cfRule type="cellIs" dxfId="1558" priority="8" operator="greaterThanOrEqual">
      <formula>193</formula>
    </cfRule>
  </conditionalFormatting>
  <conditionalFormatting sqref="E7">
    <cfRule type="top10" dxfId="1557" priority="7" rank="1"/>
  </conditionalFormatting>
  <conditionalFormatting sqref="G7">
    <cfRule type="top10" dxfId="1556" priority="6" rank="1"/>
  </conditionalFormatting>
  <conditionalFormatting sqref="I7">
    <cfRule type="top10" dxfId="1555" priority="5" rank="1"/>
  </conditionalFormatting>
  <conditionalFormatting sqref="K7">
    <cfRule type="top10" dxfId="1554" priority="4" rank="1"/>
  </conditionalFormatting>
  <conditionalFormatting sqref="M7">
    <cfRule type="top10" dxfId="1553" priority="3" rank="1"/>
  </conditionalFormatting>
  <conditionalFormatting sqref="O7">
    <cfRule type="top10" dxfId="1552" priority="2" rank="1"/>
  </conditionalFormatting>
  <conditionalFormatting sqref="E7:O7">
    <cfRule type="cellIs" dxfId="1551" priority="1" operator="greaterThanOrEqual">
      <formula>193</formula>
    </cfRule>
  </conditionalFormatting>
  <hyperlinks>
    <hyperlink ref="X1" location="'Texas 2025'!A1" display="Return to Rankings" xr:uid="{8F3A620F-EEAB-4F80-8E05-3C482A693A6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95D482-52B2-4C1D-8957-81FEBC4C2372}">
          <x14:formula1>
            <xm:f>'[BSC-11-09-2025-ABRA 2025 (Boerne TX) Scoring.xlsm]DATA'!#REF!</xm:f>
          </x14:formula1>
          <xm:sqref>D7</xm:sqref>
        </x14:dataValidation>
        <x14:dataValidation type="list" allowBlank="1" showInputMessage="1" showErrorMessage="1" xr:uid="{A50FA1F1-D773-477D-849A-A3AA15AAFB14}">
          <x14:formula1>
            <xm:f>'[BSC-11-09-2025-ABRA 2025 (Boerne TX) Scoring.xlsm]DATA'!#REF!</xm:f>
          </x14:formula1>
          <xm:sqref>B7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3CD0-35B6-48D5-8A66-09E1F6E5B8B8}">
  <dimension ref="A1:X11"/>
  <sheetViews>
    <sheetView workbookViewId="0">
      <selection activeCell="A9" sqref="A9:V9"/>
    </sheetView>
  </sheetViews>
  <sheetFormatPr defaultColWidth="11.109375" defaultRowHeight="14.4"/>
  <cols>
    <col min="1" max="1" width="14.44140625" customWidth="1"/>
    <col min="2" max="2" width="20" customWidth="1"/>
    <col min="3" max="3" width="11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108</v>
      </c>
      <c r="C2" s="3">
        <v>45811</v>
      </c>
      <c r="D2" s="4" t="s">
        <v>42</v>
      </c>
      <c r="E2" s="5">
        <v>173</v>
      </c>
      <c r="F2" s="22">
        <v>1</v>
      </c>
      <c r="G2" s="23">
        <v>182</v>
      </c>
      <c r="H2" s="22">
        <v>0</v>
      </c>
      <c r="I2" s="5">
        <v>180</v>
      </c>
      <c r="J2" s="22">
        <v>0</v>
      </c>
      <c r="K2" s="5">
        <v>177</v>
      </c>
      <c r="L2" s="22">
        <v>1</v>
      </c>
      <c r="M2" s="5"/>
      <c r="N2" s="22"/>
      <c r="O2" s="5"/>
      <c r="P2" s="22"/>
      <c r="Q2" s="6">
        <v>4</v>
      </c>
      <c r="R2" s="6">
        <v>712</v>
      </c>
      <c r="S2" s="7">
        <v>178</v>
      </c>
      <c r="T2" s="36">
        <v>2</v>
      </c>
      <c r="U2" s="8">
        <v>4</v>
      </c>
      <c r="V2" s="9">
        <v>182</v>
      </c>
    </row>
    <row r="3" spans="1:24">
      <c r="A3" s="1" t="s">
        <v>33</v>
      </c>
      <c r="B3" s="2" t="s">
        <v>108</v>
      </c>
      <c r="C3" s="3">
        <v>45822</v>
      </c>
      <c r="D3" s="4" t="s">
        <v>42</v>
      </c>
      <c r="E3" s="5">
        <v>172</v>
      </c>
      <c r="F3" s="22">
        <v>0</v>
      </c>
      <c r="G3" s="23">
        <v>183</v>
      </c>
      <c r="H3" s="22">
        <v>1</v>
      </c>
      <c r="I3" s="5">
        <v>158</v>
      </c>
      <c r="J3" s="22">
        <v>0</v>
      </c>
      <c r="K3" s="5">
        <v>173</v>
      </c>
      <c r="L3" s="22">
        <v>2</v>
      </c>
      <c r="M3" s="5"/>
      <c r="N3" s="22"/>
      <c r="O3" s="5"/>
      <c r="P3" s="22"/>
      <c r="Q3" s="6">
        <v>4</v>
      </c>
      <c r="R3" s="6">
        <v>686</v>
      </c>
      <c r="S3" s="7">
        <v>171.5</v>
      </c>
      <c r="T3" s="36">
        <v>3</v>
      </c>
      <c r="U3" s="8">
        <v>4</v>
      </c>
      <c r="V3" s="9">
        <v>175.5</v>
      </c>
    </row>
    <row r="4" spans="1:24">
      <c r="A4" s="1" t="s">
        <v>33</v>
      </c>
      <c r="B4" s="2" t="s">
        <v>108</v>
      </c>
      <c r="C4" s="3">
        <v>45850</v>
      </c>
      <c r="D4" s="4" t="s">
        <v>42</v>
      </c>
      <c r="E4" s="23">
        <v>190</v>
      </c>
      <c r="F4" s="22">
        <v>3</v>
      </c>
      <c r="G4" s="23">
        <v>186</v>
      </c>
      <c r="H4" s="22">
        <v>1</v>
      </c>
      <c r="I4" s="5">
        <v>179</v>
      </c>
      <c r="J4" s="22">
        <v>0</v>
      </c>
      <c r="K4" s="37">
        <v>174</v>
      </c>
      <c r="L4" s="22">
        <v>0</v>
      </c>
      <c r="M4" s="37"/>
      <c r="N4" s="22"/>
      <c r="O4" s="5"/>
      <c r="P4" s="22"/>
      <c r="Q4" s="6">
        <v>4</v>
      </c>
      <c r="R4" s="6">
        <v>729</v>
      </c>
      <c r="S4" s="7">
        <v>182.25</v>
      </c>
      <c r="T4" s="36">
        <v>4</v>
      </c>
      <c r="U4" s="8">
        <v>6</v>
      </c>
      <c r="V4" s="9">
        <v>188.25</v>
      </c>
    </row>
    <row r="5" spans="1:24">
      <c r="A5" s="1" t="s">
        <v>33</v>
      </c>
      <c r="B5" s="2" t="s">
        <v>108</v>
      </c>
      <c r="C5" s="3">
        <v>45878</v>
      </c>
      <c r="D5" s="4" t="s">
        <v>42</v>
      </c>
      <c r="E5" s="23">
        <v>176</v>
      </c>
      <c r="F5" s="22">
        <v>0</v>
      </c>
      <c r="G5" s="23">
        <v>178</v>
      </c>
      <c r="H5" s="22">
        <v>0</v>
      </c>
      <c r="I5" s="5">
        <v>180</v>
      </c>
      <c r="J5" s="22">
        <v>1</v>
      </c>
      <c r="K5" s="37">
        <v>138</v>
      </c>
      <c r="L5" s="22">
        <v>0</v>
      </c>
      <c r="M5" s="37"/>
      <c r="N5" s="22"/>
      <c r="O5" s="5"/>
      <c r="P5" s="22"/>
      <c r="Q5" s="6">
        <v>4</v>
      </c>
      <c r="R5" s="6">
        <v>672</v>
      </c>
      <c r="S5" s="7">
        <v>168</v>
      </c>
      <c r="T5" s="36">
        <v>1</v>
      </c>
      <c r="U5" s="8">
        <v>4</v>
      </c>
      <c r="V5" s="9">
        <v>172</v>
      </c>
    </row>
    <row r="6" spans="1:24">
      <c r="A6" s="1" t="s">
        <v>33</v>
      </c>
      <c r="B6" s="2" t="s">
        <v>108</v>
      </c>
      <c r="C6" s="3">
        <v>45892</v>
      </c>
      <c r="D6" s="4" t="s">
        <v>42</v>
      </c>
      <c r="E6" s="5">
        <v>178</v>
      </c>
      <c r="F6" s="22">
        <v>0</v>
      </c>
      <c r="G6" s="23">
        <v>170</v>
      </c>
      <c r="H6" s="22">
        <v>1</v>
      </c>
      <c r="I6" s="5">
        <v>170</v>
      </c>
      <c r="J6" s="22">
        <v>0</v>
      </c>
      <c r="K6" s="5">
        <v>177</v>
      </c>
      <c r="L6" s="22">
        <v>3</v>
      </c>
      <c r="M6" s="5"/>
      <c r="N6" s="22"/>
      <c r="O6" s="5"/>
      <c r="P6" s="22"/>
      <c r="Q6" s="6">
        <v>4</v>
      </c>
      <c r="R6" s="6">
        <v>695</v>
      </c>
      <c r="S6" s="7">
        <v>173.75</v>
      </c>
      <c r="T6" s="36">
        <v>4</v>
      </c>
      <c r="U6" s="8">
        <v>2</v>
      </c>
      <c r="V6" s="9">
        <v>175.75</v>
      </c>
    </row>
    <row r="7" spans="1:24">
      <c r="A7" s="74" t="s">
        <v>33</v>
      </c>
      <c r="B7" s="2" t="s">
        <v>108</v>
      </c>
      <c r="C7" s="3">
        <v>45955</v>
      </c>
      <c r="D7" s="75" t="s">
        <v>42</v>
      </c>
      <c r="E7" s="23">
        <v>180</v>
      </c>
      <c r="F7" s="22">
        <v>1</v>
      </c>
      <c r="G7" s="23">
        <v>188</v>
      </c>
      <c r="H7" s="22">
        <v>4</v>
      </c>
      <c r="I7" s="5">
        <v>186</v>
      </c>
      <c r="J7" s="22">
        <v>2</v>
      </c>
      <c r="K7" s="37">
        <v>182</v>
      </c>
      <c r="L7" s="22">
        <v>1</v>
      </c>
      <c r="M7" s="37"/>
      <c r="N7" s="22"/>
      <c r="O7" s="5"/>
      <c r="P7" s="22"/>
      <c r="Q7" s="8">
        <v>4</v>
      </c>
      <c r="R7" s="8">
        <v>736</v>
      </c>
      <c r="S7" s="7">
        <v>184</v>
      </c>
      <c r="T7" s="36">
        <v>8</v>
      </c>
      <c r="U7" s="8">
        <v>3</v>
      </c>
      <c r="V7" s="7">
        <v>187</v>
      </c>
    </row>
    <row r="8" spans="1:24">
      <c r="A8" s="74" t="s">
        <v>33</v>
      </c>
      <c r="B8" s="2" t="s">
        <v>108</v>
      </c>
      <c r="C8" s="3">
        <v>45965</v>
      </c>
      <c r="D8" s="75" t="s">
        <v>42</v>
      </c>
      <c r="E8" s="5">
        <v>183</v>
      </c>
      <c r="F8" s="22">
        <v>0</v>
      </c>
      <c r="G8" s="23">
        <v>182</v>
      </c>
      <c r="H8" s="22">
        <v>1</v>
      </c>
      <c r="I8" s="5">
        <v>169</v>
      </c>
      <c r="J8" s="22">
        <v>2</v>
      </c>
      <c r="K8" s="5">
        <v>187.001</v>
      </c>
      <c r="L8" s="22">
        <v>2</v>
      </c>
      <c r="M8" s="5"/>
      <c r="N8" s="22"/>
      <c r="O8" s="5"/>
      <c r="P8" s="22"/>
      <c r="Q8" s="8">
        <v>4</v>
      </c>
      <c r="R8" s="8">
        <v>721.00099999999998</v>
      </c>
      <c r="S8" s="7">
        <v>180.25024999999999</v>
      </c>
      <c r="T8" s="36">
        <v>5</v>
      </c>
      <c r="U8" s="8">
        <v>3</v>
      </c>
      <c r="V8" s="7">
        <v>183.25024999999999</v>
      </c>
    </row>
    <row r="9" spans="1:24">
      <c r="A9" s="74" t="s">
        <v>33</v>
      </c>
      <c r="B9" s="2" t="s">
        <v>108</v>
      </c>
      <c r="C9" s="3">
        <v>45969</v>
      </c>
      <c r="D9" s="75" t="s">
        <v>42</v>
      </c>
      <c r="E9" s="5">
        <v>172</v>
      </c>
      <c r="F9" s="22">
        <v>1</v>
      </c>
      <c r="G9" s="23">
        <v>172</v>
      </c>
      <c r="H9" s="22">
        <v>2</v>
      </c>
      <c r="I9" s="5">
        <v>184</v>
      </c>
      <c r="J9" s="22">
        <v>2</v>
      </c>
      <c r="K9" s="5">
        <v>179</v>
      </c>
      <c r="L9" s="22">
        <v>0</v>
      </c>
      <c r="M9" s="5"/>
      <c r="N9" s="22"/>
      <c r="O9" s="5"/>
      <c r="P9" s="22"/>
      <c r="Q9" s="8">
        <v>4</v>
      </c>
      <c r="R9" s="8">
        <v>707</v>
      </c>
      <c r="S9" s="7">
        <v>176.75</v>
      </c>
      <c r="T9" s="36">
        <v>5</v>
      </c>
      <c r="U9" s="8">
        <v>4</v>
      </c>
      <c r="V9" s="7">
        <v>180.75</v>
      </c>
    </row>
    <row r="11" spans="1:24">
      <c r="Q11" s="32">
        <f>SUM(Q2:Q10)</f>
        <v>32</v>
      </c>
      <c r="R11" s="32">
        <f>SUM(R2:R10)</f>
        <v>5658.0010000000002</v>
      </c>
      <c r="S11" s="33">
        <f>SUM(R11/Q11)</f>
        <v>176.81253125000001</v>
      </c>
      <c r="T11" s="32">
        <f>SUM(T2:T10)</f>
        <v>32</v>
      </c>
      <c r="U11" s="32">
        <f>SUM(U2:U10)</f>
        <v>30</v>
      </c>
      <c r="V11" s="34">
        <f>SUM(S11+U11)</f>
        <v>206.81253125000001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P7 B7:C7" name="Range1_10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T8" name="Range1_3_5_10"/>
    <protectedRange algorithmName="SHA-512" hashValue="ON39YdpmFHfN9f47KpiRvqrKx0V9+erV1CNkpWzYhW/Qyc6aT8rEyCrvauWSYGZK2ia3o7vd3akF07acHAFpOA==" saltValue="yVW9XmDwTqEnmpSGai0KYg==" spinCount="100000" sqref="E9:P9 B9:C9" name="Range1_13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7">
    <cfRule type="top10" dxfId="1026" priority="28" rank="1"/>
  </conditionalFormatting>
  <conditionalFormatting sqref="G7">
    <cfRule type="top10" dxfId="1025" priority="27" rank="1"/>
  </conditionalFormatting>
  <conditionalFormatting sqref="I7">
    <cfRule type="top10" dxfId="1024" priority="26" rank="1"/>
  </conditionalFormatting>
  <conditionalFormatting sqref="K7">
    <cfRule type="top10" dxfId="1023" priority="25" rank="1"/>
  </conditionalFormatting>
  <conditionalFormatting sqref="M7">
    <cfRule type="top10" dxfId="1022" priority="24" rank="1"/>
  </conditionalFormatting>
  <conditionalFormatting sqref="O7">
    <cfRule type="top10" dxfId="1021" priority="23" rank="1"/>
  </conditionalFormatting>
  <conditionalFormatting sqref="E7:P7">
    <cfRule type="cellIs" dxfId="1020" priority="22" operator="greaterThanOrEqual">
      <formula>200</formula>
    </cfRule>
  </conditionalFormatting>
  <conditionalFormatting sqref="E8">
    <cfRule type="top10" dxfId="1019" priority="21" rank="1"/>
  </conditionalFormatting>
  <conditionalFormatting sqref="G8">
    <cfRule type="top10" dxfId="1018" priority="20" rank="1"/>
  </conditionalFormatting>
  <conditionalFormatting sqref="I8">
    <cfRule type="top10" dxfId="1017" priority="19" rank="1"/>
  </conditionalFormatting>
  <conditionalFormatting sqref="K8">
    <cfRule type="top10" dxfId="1016" priority="18" rank="1"/>
  </conditionalFormatting>
  <conditionalFormatting sqref="M8">
    <cfRule type="top10" dxfId="1015" priority="17" rank="1"/>
  </conditionalFormatting>
  <conditionalFormatting sqref="O8">
    <cfRule type="top10" dxfId="1014" priority="16" rank="1"/>
  </conditionalFormatting>
  <conditionalFormatting sqref="E8:P8">
    <cfRule type="cellIs" dxfId="1013" priority="15" operator="greaterThanOrEqual">
      <formula>200</formula>
    </cfRule>
  </conditionalFormatting>
  <conditionalFormatting sqref="E9">
    <cfRule type="top10" dxfId="1012" priority="7" rank="1"/>
  </conditionalFormatting>
  <conditionalFormatting sqref="G9">
    <cfRule type="top10" dxfId="1011" priority="6" rank="1"/>
  </conditionalFormatting>
  <conditionalFormatting sqref="I9">
    <cfRule type="top10" dxfId="1010" priority="5" rank="1"/>
  </conditionalFormatting>
  <conditionalFormatting sqref="K9">
    <cfRule type="top10" dxfId="1009" priority="4" rank="1"/>
  </conditionalFormatting>
  <conditionalFormatting sqref="M9">
    <cfRule type="top10" dxfId="1008" priority="3" rank="1"/>
  </conditionalFormatting>
  <conditionalFormatting sqref="O9">
    <cfRule type="top10" dxfId="1007" priority="2" rank="1"/>
  </conditionalFormatting>
  <conditionalFormatting sqref="E9:P9">
    <cfRule type="cellIs" dxfId="1006" priority="1" operator="greaterThanOrEqual">
      <formula>200</formula>
    </cfRule>
  </conditionalFormatting>
  <hyperlinks>
    <hyperlink ref="X1" location="'Texas 2025'!A1" display="Return to Rankings" xr:uid="{2618851A-CD6B-4A81-921D-C2F401E5233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D2FB46B-9179-47B2-8CCB-862264EE2B7C}">
          <x14:formula1>
            <xm:f>'C:\Users\jmfg1\Downloads\[SAGC_10-25-25-ABRA 2025 San Angelo Texas Scoring.xlsm]DATA'!#REF!</xm:f>
          </x14:formula1>
          <xm:sqref>B7</xm:sqref>
        </x14:dataValidation>
        <x14:dataValidation type="list" allowBlank="1" showInputMessage="1" showErrorMessage="1" xr:uid="{B216DA4E-34A4-4F42-BB2E-C8CD0FF09CDA}">
          <x14:formula1>
            <xm:f>'C:\Users\jmfg1\Downloads\[SAGC_10-25-25-ABRA 2025 San Angelo Texas Scoring.xlsm]DATA'!#REF!</xm:f>
          </x14:formula1>
          <xm:sqref>D7</xm:sqref>
        </x14:dataValidation>
        <x14:dataValidation type="list" allowBlank="1" showInputMessage="1" showErrorMessage="1" xr:uid="{DF42F459-D517-4D49-BA85-6B0E719FACF5}">
          <x14:formula1>
            <xm:f>'C:\Users\jmfg1\Downloads\[SAGC-11-04-25-ABRA 2025 San AngeloTX Scoring.xlsm]DATA'!#REF!</xm:f>
          </x14:formula1>
          <xm:sqref>B8 D8</xm:sqref>
        </x14:dataValidation>
        <x14:dataValidation type="list" allowBlank="1" showInputMessage="1" showErrorMessage="1" xr:uid="{A3B1CA63-234A-457C-8342-A57F2E1198D3}">
          <x14:formula1>
            <xm:f>'[SAGC-11-08-25-ABRA 2025 San AngeloTX Scoring.xlsm]DATA'!#REF!</xm:f>
          </x14:formula1>
          <xm:sqref>B9</xm:sqref>
        </x14:dataValidation>
        <x14:dataValidation type="list" allowBlank="1" showInputMessage="1" showErrorMessage="1" xr:uid="{169B1AFF-BF66-458E-9790-21D7454459DB}">
          <x14:formula1>
            <xm:f>'[SAGC-11-08-25-ABRA 2025 San AngeloTX Scoring.xlsm]DATA'!#REF!</xm:f>
          </x14:formula1>
          <xm:sqref>D9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B099-27EF-4696-90FD-D9EE40313103}">
  <dimension ref="A1:X4"/>
  <sheetViews>
    <sheetView workbookViewId="0">
      <selection activeCell="A2" sqref="A2:V2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74" t="s">
        <v>11</v>
      </c>
      <c r="B2" s="2" t="s">
        <v>123</v>
      </c>
      <c r="C2" s="3">
        <v>45970</v>
      </c>
      <c r="D2" s="75" t="s">
        <v>49</v>
      </c>
      <c r="E2" s="23">
        <v>184</v>
      </c>
      <c r="F2" s="22">
        <v>1</v>
      </c>
      <c r="G2" s="23">
        <v>185</v>
      </c>
      <c r="H2" s="22">
        <v>2</v>
      </c>
      <c r="I2" s="5">
        <v>188</v>
      </c>
      <c r="J2" s="22">
        <v>2</v>
      </c>
      <c r="K2" s="37">
        <v>190.001</v>
      </c>
      <c r="L2" s="22">
        <v>3</v>
      </c>
      <c r="M2" s="37"/>
      <c r="N2" s="22"/>
      <c r="O2" s="5"/>
      <c r="P2" s="22"/>
      <c r="Q2" s="8">
        <v>4</v>
      </c>
      <c r="R2" s="8">
        <v>747.00099999999998</v>
      </c>
      <c r="S2" s="7">
        <v>186.75024999999999</v>
      </c>
      <c r="T2" s="36">
        <v>8</v>
      </c>
      <c r="U2" s="8">
        <v>7</v>
      </c>
      <c r="V2" s="7">
        <v>193.75024999999999</v>
      </c>
    </row>
    <row r="4" spans="1:24">
      <c r="Q4" s="32">
        <f>SUM(Q2:Q3)</f>
        <v>4</v>
      </c>
      <c r="R4" s="32">
        <f>SUM(R2:R3)</f>
        <v>747.00099999999998</v>
      </c>
      <c r="S4" s="33">
        <f>SUM(R4/Q4)</f>
        <v>186.75024999999999</v>
      </c>
      <c r="T4" s="32">
        <f>SUM(T2:T3)</f>
        <v>8</v>
      </c>
      <c r="U4" s="32">
        <f>SUM(U2:U3)</f>
        <v>7</v>
      </c>
      <c r="V4" s="34">
        <f>SUM(S4+U4)</f>
        <v>193.75024999999999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1005" priority="7" rank="1"/>
  </conditionalFormatting>
  <conditionalFormatting sqref="G2">
    <cfRule type="top10" dxfId="1004" priority="6" rank="1"/>
  </conditionalFormatting>
  <conditionalFormatting sqref="I2">
    <cfRule type="top10" dxfId="1003" priority="5" rank="1"/>
  </conditionalFormatting>
  <conditionalFormatting sqref="K2">
    <cfRule type="top10" dxfId="1002" priority="4" rank="1"/>
  </conditionalFormatting>
  <conditionalFormatting sqref="M2">
    <cfRule type="top10" dxfId="1001" priority="3" rank="1"/>
  </conditionalFormatting>
  <conditionalFormatting sqref="O2">
    <cfRule type="top10" dxfId="1000" priority="2" rank="1"/>
  </conditionalFormatting>
  <conditionalFormatting sqref="E2:P2">
    <cfRule type="cellIs" dxfId="999" priority="1" operator="greaterThanOrEqual">
      <formula>200</formula>
    </cfRule>
  </conditionalFormatting>
  <hyperlinks>
    <hyperlink ref="X1" location="'Texas 2025'!A1" display="Return to Rankings" xr:uid="{EECBFFB1-9FFB-4E19-8395-0926CB091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327C5D-399D-45C7-BA3D-87205DBCBDE2}">
          <x14:formula1>
            <xm:f>'[BSC-11-09-2025-ABRA 2025 (Boerne TX) Scoring.xlsm]DATA'!#REF!</xm:f>
          </x14:formula1>
          <xm:sqref>D2</xm:sqref>
        </x14:dataValidation>
        <x14:dataValidation type="list" allowBlank="1" showInputMessage="1" showErrorMessage="1" xr:uid="{44EB727C-94A4-42A3-8A87-B5C93F6B8710}">
          <x14:formula1>
            <xm:f>'[BSC-11-09-2025-ABRA 2025 (Boerne TX) Scoring.xlsm]DATA'!#REF!</xm:f>
          </x14:formula1>
          <xm:sqref>B2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E7F6-214A-49E1-B635-FDAFA05CE5FF}">
  <dimension ref="A1:X36"/>
  <sheetViews>
    <sheetView workbookViewId="0">
      <selection activeCell="A13" sqref="A13:V13"/>
    </sheetView>
  </sheetViews>
  <sheetFormatPr defaultColWidth="11.109375" defaultRowHeight="14.4"/>
  <cols>
    <col min="1" max="1" width="14.44140625" customWidth="1"/>
    <col min="2" max="2" width="20" customWidth="1"/>
    <col min="3" max="3" width="11.1093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71</v>
      </c>
      <c r="C2" s="3">
        <v>45696</v>
      </c>
      <c r="D2" s="4" t="s">
        <v>42</v>
      </c>
      <c r="E2" s="5">
        <v>184</v>
      </c>
      <c r="F2" s="22">
        <v>3</v>
      </c>
      <c r="G2" s="43">
        <v>185</v>
      </c>
      <c r="H2" s="22">
        <v>0</v>
      </c>
      <c r="I2" s="5">
        <v>190</v>
      </c>
      <c r="J2" s="22">
        <v>0</v>
      </c>
      <c r="K2" s="5">
        <v>177</v>
      </c>
      <c r="L2" s="22">
        <v>1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39">
        <v>4</v>
      </c>
      <c r="U2" s="8">
        <v>11</v>
      </c>
      <c r="V2" s="9">
        <v>195</v>
      </c>
    </row>
    <row r="3" spans="1:24">
      <c r="A3" s="1" t="s">
        <v>74</v>
      </c>
      <c r="B3" s="2" t="s">
        <v>71</v>
      </c>
      <c r="C3" s="3">
        <v>45710</v>
      </c>
      <c r="D3" s="4" t="s">
        <v>42</v>
      </c>
      <c r="E3" s="5">
        <v>180</v>
      </c>
      <c r="F3" s="22">
        <v>0</v>
      </c>
      <c r="G3" s="5">
        <v>179</v>
      </c>
      <c r="H3" s="22">
        <v>1</v>
      </c>
      <c r="I3" s="5">
        <v>189</v>
      </c>
      <c r="J3" s="22">
        <v>1</v>
      </c>
      <c r="K3" s="5">
        <v>173</v>
      </c>
      <c r="L3" s="22">
        <v>0</v>
      </c>
      <c r="M3" s="5"/>
      <c r="N3" s="22"/>
      <c r="O3" s="5"/>
      <c r="P3" s="22"/>
      <c r="Q3" s="6">
        <v>4</v>
      </c>
      <c r="R3" s="6">
        <v>721</v>
      </c>
      <c r="S3" s="7">
        <v>180.25</v>
      </c>
      <c r="T3" s="36">
        <v>2</v>
      </c>
      <c r="U3" s="8">
        <v>5</v>
      </c>
      <c r="V3" s="9">
        <v>185.25</v>
      </c>
    </row>
    <row r="4" spans="1:24">
      <c r="A4" s="1" t="s">
        <v>74</v>
      </c>
      <c r="B4" s="2" t="s">
        <v>71</v>
      </c>
      <c r="C4" s="3">
        <v>45738</v>
      </c>
      <c r="D4" s="4" t="s">
        <v>42</v>
      </c>
      <c r="E4" s="5">
        <v>182</v>
      </c>
      <c r="F4" s="22">
        <v>2</v>
      </c>
      <c r="G4" s="5">
        <v>182</v>
      </c>
      <c r="H4" s="22">
        <v>0</v>
      </c>
      <c r="I4" s="5">
        <v>186</v>
      </c>
      <c r="J4" s="22">
        <v>2</v>
      </c>
      <c r="K4" s="5">
        <v>180</v>
      </c>
      <c r="L4" s="22">
        <v>0</v>
      </c>
      <c r="M4" s="5"/>
      <c r="N4" s="22"/>
      <c r="O4" s="5"/>
      <c r="P4" s="22"/>
      <c r="Q4" s="6">
        <v>4</v>
      </c>
      <c r="R4" s="6">
        <v>730</v>
      </c>
      <c r="S4" s="7">
        <v>182.5</v>
      </c>
      <c r="T4" s="36">
        <v>4</v>
      </c>
      <c r="U4" s="8">
        <v>11</v>
      </c>
      <c r="V4" s="9">
        <v>193.5</v>
      </c>
    </row>
    <row r="5" spans="1:24">
      <c r="A5" s="1" t="s">
        <v>74</v>
      </c>
      <c r="B5" s="2" t="s">
        <v>71</v>
      </c>
      <c r="C5" s="3">
        <v>45745</v>
      </c>
      <c r="D5" s="4" t="s">
        <v>42</v>
      </c>
      <c r="E5" s="5">
        <v>190</v>
      </c>
      <c r="F5" s="22">
        <v>1</v>
      </c>
      <c r="G5" s="5">
        <v>179</v>
      </c>
      <c r="H5" s="22">
        <v>1</v>
      </c>
      <c r="I5" s="5">
        <v>178</v>
      </c>
      <c r="J5" s="22">
        <v>0</v>
      </c>
      <c r="K5" s="5">
        <v>183</v>
      </c>
      <c r="L5" s="22">
        <v>0</v>
      </c>
      <c r="M5" s="5">
        <v>179</v>
      </c>
      <c r="N5" s="22">
        <v>0</v>
      </c>
      <c r="O5" s="5">
        <v>176</v>
      </c>
      <c r="P5" s="22">
        <v>1</v>
      </c>
      <c r="Q5" s="6">
        <v>6</v>
      </c>
      <c r="R5" s="6">
        <v>1085</v>
      </c>
      <c r="S5" s="7">
        <v>180.83333333333334</v>
      </c>
      <c r="T5" s="36">
        <v>3</v>
      </c>
      <c r="U5" s="8">
        <v>16</v>
      </c>
      <c r="V5" s="9">
        <v>196.83333333333334</v>
      </c>
    </row>
    <row r="6" spans="1:24">
      <c r="A6" s="1" t="s">
        <v>74</v>
      </c>
      <c r="B6" s="2" t="s">
        <v>71</v>
      </c>
      <c r="C6" s="3">
        <v>45759</v>
      </c>
      <c r="D6" s="4" t="s">
        <v>42</v>
      </c>
      <c r="E6" s="5">
        <v>177</v>
      </c>
      <c r="F6" s="22">
        <v>1</v>
      </c>
      <c r="G6" s="5">
        <v>176.001</v>
      </c>
      <c r="H6" s="22">
        <v>1</v>
      </c>
      <c r="I6" s="5">
        <v>174</v>
      </c>
      <c r="J6" s="22">
        <v>0</v>
      </c>
      <c r="K6" s="5">
        <v>183</v>
      </c>
      <c r="L6" s="22">
        <v>0</v>
      </c>
      <c r="M6" s="5"/>
      <c r="N6" s="22"/>
      <c r="O6" s="5"/>
      <c r="P6" s="22"/>
      <c r="Q6" s="6">
        <v>4</v>
      </c>
      <c r="R6" s="6">
        <v>710.00099999999998</v>
      </c>
      <c r="S6" s="7">
        <v>177.50024999999999</v>
      </c>
      <c r="T6" s="36">
        <v>2</v>
      </c>
      <c r="U6" s="8">
        <v>11</v>
      </c>
      <c r="V6" s="9">
        <v>188.50024999999999</v>
      </c>
    </row>
    <row r="7" spans="1:24">
      <c r="A7" s="1" t="s">
        <v>74</v>
      </c>
      <c r="B7" s="2" t="s">
        <v>71</v>
      </c>
      <c r="C7" s="3">
        <v>45864</v>
      </c>
      <c r="D7" s="4" t="s">
        <v>42</v>
      </c>
      <c r="E7" s="5">
        <v>188</v>
      </c>
      <c r="F7" s="22">
        <v>1</v>
      </c>
      <c r="G7" s="5">
        <v>185</v>
      </c>
      <c r="H7" s="22">
        <v>0</v>
      </c>
      <c r="I7" s="5">
        <v>186</v>
      </c>
      <c r="J7" s="22">
        <v>1</v>
      </c>
      <c r="K7" s="5">
        <v>185</v>
      </c>
      <c r="L7" s="22">
        <v>0</v>
      </c>
      <c r="M7" s="5"/>
      <c r="N7" s="22"/>
      <c r="O7" s="5"/>
      <c r="P7" s="22"/>
      <c r="Q7" s="6">
        <v>4</v>
      </c>
      <c r="R7" s="6">
        <v>744</v>
      </c>
      <c r="S7" s="7">
        <v>186</v>
      </c>
      <c r="T7" s="36">
        <v>2</v>
      </c>
      <c r="U7" s="8">
        <v>6</v>
      </c>
      <c r="V7" s="9">
        <v>192</v>
      </c>
    </row>
    <row r="8" spans="1:24">
      <c r="A8" s="1" t="s">
        <v>74</v>
      </c>
      <c r="B8" s="2" t="s">
        <v>71</v>
      </c>
      <c r="C8" s="3">
        <v>45878</v>
      </c>
      <c r="D8" s="4" t="s">
        <v>42</v>
      </c>
      <c r="E8" s="5">
        <v>174</v>
      </c>
      <c r="F8" s="22">
        <v>2</v>
      </c>
      <c r="G8" s="41">
        <v>185</v>
      </c>
      <c r="H8" s="22">
        <v>1</v>
      </c>
      <c r="I8" s="5">
        <v>182</v>
      </c>
      <c r="J8" s="22">
        <v>2</v>
      </c>
      <c r="K8" s="41">
        <v>170</v>
      </c>
      <c r="L8" s="22">
        <v>0</v>
      </c>
      <c r="M8" s="5"/>
      <c r="N8" s="22"/>
      <c r="O8" s="5"/>
      <c r="P8" s="22"/>
      <c r="Q8" s="6">
        <v>4</v>
      </c>
      <c r="R8" s="6">
        <v>711</v>
      </c>
      <c r="S8" s="7">
        <v>177.75</v>
      </c>
      <c r="T8" s="36">
        <v>5</v>
      </c>
      <c r="U8" s="8">
        <v>5</v>
      </c>
      <c r="V8" s="9">
        <v>182.75</v>
      </c>
    </row>
    <row r="9" spans="1:24">
      <c r="A9" s="1" t="s">
        <v>74</v>
      </c>
      <c r="B9" s="2" t="s">
        <v>71</v>
      </c>
      <c r="C9" s="3">
        <v>45892</v>
      </c>
      <c r="D9" s="4" t="s">
        <v>42</v>
      </c>
      <c r="E9" s="5">
        <v>190</v>
      </c>
      <c r="F9" s="22">
        <v>1</v>
      </c>
      <c r="G9" s="41">
        <v>184</v>
      </c>
      <c r="H9" s="22">
        <v>0</v>
      </c>
      <c r="I9" s="5">
        <v>182</v>
      </c>
      <c r="J9" s="22">
        <v>2</v>
      </c>
      <c r="K9" s="41">
        <v>180.001</v>
      </c>
      <c r="L9" s="22">
        <v>1</v>
      </c>
      <c r="M9" s="5"/>
      <c r="N9" s="22"/>
      <c r="O9" s="5"/>
      <c r="P9" s="22"/>
      <c r="Q9" s="6">
        <v>4</v>
      </c>
      <c r="R9" s="6">
        <v>736.00099999999998</v>
      </c>
      <c r="S9" s="7">
        <v>184.00024999999999</v>
      </c>
      <c r="T9" s="36">
        <v>4</v>
      </c>
      <c r="U9" s="8">
        <v>3</v>
      </c>
      <c r="V9" s="9">
        <v>187.00024999999999</v>
      </c>
    </row>
    <row r="10" spans="1:24">
      <c r="A10" s="1" t="s">
        <v>74</v>
      </c>
      <c r="B10" s="2" t="s">
        <v>71</v>
      </c>
      <c r="C10" s="3">
        <v>45897</v>
      </c>
      <c r="D10" s="4" t="s">
        <v>42</v>
      </c>
      <c r="E10" s="5">
        <v>185</v>
      </c>
      <c r="F10" s="22">
        <v>1</v>
      </c>
      <c r="G10" s="5">
        <v>181</v>
      </c>
      <c r="H10" s="22">
        <v>1</v>
      </c>
      <c r="I10" s="5">
        <v>190</v>
      </c>
      <c r="J10" s="22">
        <v>2</v>
      </c>
      <c r="K10" s="5">
        <v>187</v>
      </c>
      <c r="L10" s="22">
        <v>1</v>
      </c>
      <c r="M10" s="5"/>
      <c r="N10" s="22"/>
      <c r="O10" s="5"/>
      <c r="P10" s="22"/>
      <c r="Q10" s="6">
        <v>4</v>
      </c>
      <c r="R10" s="6">
        <v>743</v>
      </c>
      <c r="S10" s="7">
        <v>185.75</v>
      </c>
      <c r="T10" s="36">
        <v>5</v>
      </c>
      <c r="U10" s="8">
        <v>13</v>
      </c>
      <c r="V10" s="9">
        <v>198.75</v>
      </c>
    </row>
    <row r="11" spans="1:24">
      <c r="A11" s="74" t="s">
        <v>74</v>
      </c>
      <c r="B11" s="2" t="s">
        <v>71</v>
      </c>
      <c r="C11" s="3">
        <v>45949</v>
      </c>
      <c r="D11" s="75" t="s">
        <v>42</v>
      </c>
      <c r="E11" s="5">
        <v>185</v>
      </c>
      <c r="F11" s="22">
        <v>3</v>
      </c>
      <c r="G11" s="5">
        <v>182</v>
      </c>
      <c r="H11" s="22">
        <v>0</v>
      </c>
      <c r="I11" s="5">
        <v>176</v>
      </c>
      <c r="J11" s="22">
        <v>0</v>
      </c>
      <c r="K11" s="5">
        <v>176</v>
      </c>
      <c r="L11" s="22">
        <v>2</v>
      </c>
      <c r="M11" s="5">
        <v>185</v>
      </c>
      <c r="N11" s="22">
        <v>0</v>
      </c>
      <c r="O11" s="5">
        <v>180</v>
      </c>
      <c r="P11" s="22">
        <v>1</v>
      </c>
      <c r="Q11" s="8">
        <v>6</v>
      </c>
      <c r="R11" s="8">
        <v>1084</v>
      </c>
      <c r="S11" s="7">
        <v>180.66666666666666</v>
      </c>
      <c r="T11" s="36">
        <v>6</v>
      </c>
      <c r="U11" s="8">
        <v>6</v>
      </c>
      <c r="V11" s="7">
        <v>186.66666666666666</v>
      </c>
    </row>
    <row r="12" spans="1:24">
      <c r="A12" s="74" t="s">
        <v>74</v>
      </c>
      <c r="B12" s="2" t="s">
        <v>71</v>
      </c>
      <c r="C12" s="3">
        <v>45965</v>
      </c>
      <c r="D12" s="75" t="s">
        <v>42</v>
      </c>
      <c r="E12" s="5">
        <v>174</v>
      </c>
      <c r="F12" s="22">
        <v>0</v>
      </c>
      <c r="G12" s="5">
        <v>183</v>
      </c>
      <c r="H12" s="22">
        <v>4</v>
      </c>
      <c r="I12" s="5">
        <v>183.001</v>
      </c>
      <c r="J12" s="22">
        <v>1</v>
      </c>
      <c r="K12" s="5">
        <v>191</v>
      </c>
      <c r="L12" s="22">
        <v>3</v>
      </c>
      <c r="M12" s="5"/>
      <c r="N12" s="22"/>
      <c r="O12" s="5"/>
      <c r="P12" s="22"/>
      <c r="Q12" s="8">
        <v>4</v>
      </c>
      <c r="R12" s="8">
        <v>731.00099999999998</v>
      </c>
      <c r="S12" s="7">
        <v>182.75024999999999</v>
      </c>
      <c r="T12" s="36">
        <v>8</v>
      </c>
      <c r="U12" s="8">
        <v>10</v>
      </c>
      <c r="V12" s="7">
        <v>192.75024999999999</v>
      </c>
    </row>
    <row r="13" spans="1:24">
      <c r="A13" s="74" t="s">
        <v>74</v>
      </c>
      <c r="B13" s="2" t="s">
        <v>71</v>
      </c>
      <c r="C13" s="3">
        <v>45969</v>
      </c>
      <c r="D13" s="75" t="s">
        <v>42</v>
      </c>
      <c r="E13" s="5">
        <v>183</v>
      </c>
      <c r="F13" s="22">
        <v>0</v>
      </c>
      <c r="G13" s="5">
        <v>190</v>
      </c>
      <c r="H13" s="22">
        <v>2</v>
      </c>
      <c r="I13" s="5">
        <v>183</v>
      </c>
      <c r="J13" s="22">
        <v>1</v>
      </c>
      <c r="K13" s="5">
        <v>186</v>
      </c>
      <c r="L13" s="22">
        <v>1</v>
      </c>
      <c r="M13" s="5"/>
      <c r="N13" s="22"/>
      <c r="O13" s="5"/>
      <c r="P13" s="22"/>
      <c r="Q13" s="8">
        <v>4</v>
      </c>
      <c r="R13" s="8">
        <v>742</v>
      </c>
      <c r="S13" s="7">
        <v>185.5</v>
      </c>
      <c r="T13" s="36">
        <v>4</v>
      </c>
      <c r="U13" s="8">
        <v>9</v>
      </c>
      <c r="V13" s="7">
        <v>194.5</v>
      </c>
    </row>
    <row r="15" spans="1:24">
      <c r="Q15" s="32">
        <f>SUM(Q2:Q14)</f>
        <v>52</v>
      </c>
      <c r="R15" s="32">
        <f>SUM(R2:R14)</f>
        <v>9473.0030000000006</v>
      </c>
      <c r="S15" s="33">
        <f>SUM(R15/Q15)</f>
        <v>182.17313461538464</v>
      </c>
      <c r="T15" s="32">
        <f>SUM(T2:T14)</f>
        <v>49</v>
      </c>
      <c r="U15" s="32">
        <f>SUM(U2:U14)</f>
        <v>106</v>
      </c>
      <c r="V15" s="34">
        <f>SUM(S15+U15)</f>
        <v>288.17313461538464</v>
      </c>
    </row>
    <row r="18" spans="1:22">
      <c r="A18" s="24" t="s">
        <v>1</v>
      </c>
      <c r="B18" s="25" t="s">
        <v>2</v>
      </c>
      <c r="C18" s="26" t="s">
        <v>3</v>
      </c>
      <c r="D18" s="27" t="s">
        <v>4</v>
      </c>
      <c r="E18" s="28" t="s">
        <v>19</v>
      </c>
      <c r="F18" s="28" t="s">
        <v>20</v>
      </c>
      <c r="G18" s="28" t="s">
        <v>21</v>
      </c>
      <c r="H18" s="28" t="s">
        <v>20</v>
      </c>
      <c r="I18" s="28" t="s">
        <v>22</v>
      </c>
      <c r="J18" s="28" t="s">
        <v>20</v>
      </c>
      <c r="K18" s="28" t="s">
        <v>23</v>
      </c>
      <c r="L18" s="28" t="s">
        <v>20</v>
      </c>
      <c r="M18" s="28" t="s">
        <v>24</v>
      </c>
      <c r="N18" s="28" t="s">
        <v>20</v>
      </c>
      <c r="O18" s="28" t="s">
        <v>25</v>
      </c>
      <c r="P18" s="28" t="s">
        <v>20</v>
      </c>
      <c r="Q18" s="29" t="s">
        <v>26</v>
      </c>
      <c r="R18" s="30" t="s">
        <v>27</v>
      </c>
      <c r="S18" s="31" t="s">
        <v>5</v>
      </c>
      <c r="T18" s="31" t="s">
        <v>28</v>
      </c>
      <c r="U18" s="30" t="s">
        <v>6</v>
      </c>
      <c r="V18" s="31" t="s">
        <v>29</v>
      </c>
    </row>
    <row r="19" spans="1:22">
      <c r="A19" s="46" t="s">
        <v>11</v>
      </c>
      <c r="B19" s="43" t="s">
        <v>71</v>
      </c>
      <c r="C19" s="47">
        <v>45724</v>
      </c>
      <c r="D19" s="48" t="s">
        <v>42</v>
      </c>
      <c r="E19" s="23">
        <v>178</v>
      </c>
      <c r="F19" s="50">
        <v>1</v>
      </c>
      <c r="G19" s="23">
        <v>175</v>
      </c>
      <c r="H19" s="50">
        <v>0</v>
      </c>
      <c r="I19" s="49">
        <v>177</v>
      </c>
      <c r="J19" s="50">
        <v>3</v>
      </c>
      <c r="K19" s="23">
        <v>182</v>
      </c>
      <c r="L19" s="50">
        <v>4</v>
      </c>
      <c r="M19" s="23"/>
      <c r="N19" s="50"/>
      <c r="O19" s="49"/>
      <c r="P19" s="50"/>
      <c r="Q19" s="51">
        <v>4</v>
      </c>
      <c r="R19" s="51">
        <v>712</v>
      </c>
      <c r="S19" s="52">
        <v>178</v>
      </c>
      <c r="T19" s="39">
        <v>8</v>
      </c>
      <c r="U19" s="53">
        <v>3</v>
      </c>
      <c r="V19" s="54">
        <v>181</v>
      </c>
    </row>
    <row r="20" spans="1:22">
      <c r="A20" s="1" t="s">
        <v>11</v>
      </c>
      <c r="B20" s="2" t="s">
        <v>71</v>
      </c>
      <c r="C20" s="3">
        <v>45773</v>
      </c>
      <c r="D20" s="4" t="s">
        <v>42</v>
      </c>
      <c r="E20" s="23">
        <v>180</v>
      </c>
      <c r="F20" s="22">
        <v>2</v>
      </c>
      <c r="G20" s="23">
        <v>165</v>
      </c>
      <c r="H20" s="22">
        <v>0</v>
      </c>
      <c r="I20" s="5">
        <v>166</v>
      </c>
      <c r="J20" s="22">
        <v>1</v>
      </c>
      <c r="K20" s="37">
        <v>155</v>
      </c>
      <c r="L20" s="22">
        <v>0</v>
      </c>
      <c r="M20" s="37"/>
      <c r="N20" s="22"/>
      <c r="O20" s="5"/>
      <c r="P20" s="22"/>
      <c r="Q20" s="6">
        <v>4</v>
      </c>
      <c r="R20" s="6">
        <v>666</v>
      </c>
      <c r="S20" s="7">
        <v>166.5</v>
      </c>
      <c r="T20" s="36">
        <v>3</v>
      </c>
      <c r="U20" s="8">
        <v>3</v>
      </c>
      <c r="V20" s="9">
        <v>169.5</v>
      </c>
    </row>
    <row r="21" spans="1:22">
      <c r="A21" s="1" t="s">
        <v>11</v>
      </c>
      <c r="B21" s="2" t="s">
        <v>71</v>
      </c>
      <c r="C21" s="3">
        <v>45783</v>
      </c>
      <c r="D21" s="4" t="s">
        <v>42</v>
      </c>
      <c r="E21" s="5">
        <v>172</v>
      </c>
      <c r="F21" s="22">
        <v>0</v>
      </c>
      <c r="G21" s="23">
        <v>186</v>
      </c>
      <c r="H21" s="22">
        <v>0</v>
      </c>
      <c r="I21" s="5">
        <v>186</v>
      </c>
      <c r="J21" s="22">
        <v>1</v>
      </c>
      <c r="K21" s="5">
        <v>179</v>
      </c>
      <c r="L21" s="22">
        <v>3</v>
      </c>
      <c r="M21" s="5"/>
      <c r="N21" s="22"/>
      <c r="O21" s="5"/>
      <c r="P21" s="22"/>
      <c r="Q21" s="6">
        <v>4</v>
      </c>
      <c r="R21" s="6">
        <v>723</v>
      </c>
      <c r="S21" s="7">
        <v>180.75</v>
      </c>
      <c r="T21" s="36">
        <v>4</v>
      </c>
      <c r="U21" s="8">
        <v>4</v>
      </c>
      <c r="V21" s="9">
        <v>184.75</v>
      </c>
    </row>
    <row r="22" spans="1:22">
      <c r="A22" s="1" t="s">
        <v>11</v>
      </c>
      <c r="B22" s="2" t="s">
        <v>71</v>
      </c>
      <c r="C22" s="3">
        <v>45787</v>
      </c>
      <c r="D22" s="4" t="s">
        <v>42</v>
      </c>
      <c r="E22" s="23">
        <v>178</v>
      </c>
      <c r="F22" s="22">
        <v>1</v>
      </c>
      <c r="G22" s="23">
        <v>172</v>
      </c>
      <c r="H22" s="22">
        <v>0</v>
      </c>
      <c r="I22" s="5">
        <v>188</v>
      </c>
      <c r="J22" s="22">
        <v>1</v>
      </c>
      <c r="K22" s="37">
        <v>177</v>
      </c>
      <c r="L22" s="22">
        <v>0</v>
      </c>
      <c r="M22" s="37"/>
      <c r="N22" s="22"/>
      <c r="O22" s="5"/>
      <c r="P22" s="22"/>
      <c r="Q22" s="6">
        <v>4</v>
      </c>
      <c r="R22" s="6">
        <v>715</v>
      </c>
      <c r="S22" s="7">
        <v>178.75</v>
      </c>
      <c r="T22" s="36">
        <v>2</v>
      </c>
      <c r="U22" s="8">
        <v>3</v>
      </c>
      <c r="V22" s="9">
        <v>181.75</v>
      </c>
    </row>
    <row r="23" spans="1:22">
      <c r="A23" s="1" t="s">
        <v>11</v>
      </c>
      <c r="B23" s="2" t="s">
        <v>71</v>
      </c>
      <c r="C23" s="3">
        <v>45801</v>
      </c>
      <c r="D23" s="4" t="s">
        <v>42</v>
      </c>
      <c r="E23" s="5">
        <v>160</v>
      </c>
      <c r="F23" s="22">
        <v>1</v>
      </c>
      <c r="G23" s="23">
        <v>158</v>
      </c>
      <c r="H23" s="22">
        <v>0</v>
      </c>
      <c r="I23" s="5">
        <v>164</v>
      </c>
      <c r="J23" s="22">
        <v>0</v>
      </c>
      <c r="K23" s="5">
        <v>163</v>
      </c>
      <c r="L23" s="22">
        <v>0</v>
      </c>
      <c r="M23" s="5"/>
      <c r="N23" s="22"/>
      <c r="O23" s="5"/>
      <c r="P23" s="22"/>
      <c r="Q23" s="6">
        <v>4</v>
      </c>
      <c r="R23" s="6">
        <v>645</v>
      </c>
      <c r="S23" s="7">
        <v>161.25</v>
      </c>
      <c r="T23" s="36">
        <v>1</v>
      </c>
      <c r="U23" s="8">
        <v>2</v>
      </c>
      <c r="V23" s="9">
        <v>163.25</v>
      </c>
    </row>
    <row r="25" spans="1:22">
      <c r="Q25" s="32">
        <f>SUM(Q19:Q24)</f>
        <v>20</v>
      </c>
      <c r="R25" s="32">
        <f>SUM(R19:R24)</f>
        <v>3461</v>
      </c>
      <c r="S25" s="33">
        <f>SUM(R25/Q25)</f>
        <v>173.05</v>
      </c>
      <c r="T25" s="32">
        <f>SUM(T19:T24)</f>
        <v>18</v>
      </c>
      <c r="U25" s="32">
        <f>SUM(U19:U24)</f>
        <v>15</v>
      </c>
      <c r="V25" s="34">
        <f>SUM(S25+U25)</f>
        <v>188.05</v>
      </c>
    </row>
    <row r="28" spans="1:22">
      <c r="A28" s="24" t="s">
        <v>1</v>
      </c>
      <c r="B28" s="25" t="s">
        <v>2</v>
      </c>
      <c r="C28" s="26" t="s">
        <v>3</v>
      </c>
      <c r="D28" s="27" t="s">
        <v>4</v>
      </c>
      <c r="E28" s="28" t="s">
        <v>19</v>
      </c>
      <c r="F28" s="28" t="s">
        <v>20</v>
      </c>
      <c r="G28" s="28" t="s">
        <v>21</v>
      </c>
      <c r="H28" s="28" t="s">
        <v>20</v>
      </c>
      <c r="I28" s="28" t="s">
        <v>22</v>
      </c>
      <c r="J28" s="28" t="s">
        <v>20</v>
      </c>
      <c r="K28" s="28" t="s">
        <v>23</v>
      </c>
      <c r="L28" s="28" t="s">
        <v>20</v>
      </c>
      <c r="M28" s="28" t="s">
        <v>24</v>
      </c>
      <c r="N28" s="28" t="s">
        <v>20</v>
      </c>
      <c r="O28" s="28" t="s">
        <v>25</v>
      </c>
      <c r="P28" s="28" t="s">
        <v>20</v>
      </c>
      <c r="Q28" s="29" t="s">
        <v>26</v>
      </c>
      <c r="R28" s="30" t="s">
        <v>27</v>
      </c>
      <c r="S28" s="31" t="s">
        <v>5</v>
      </c>
      <c r="T28" s="31" t="s">
        <v>28</v>
      </c>
      <c r="U28" s="30" t="s">
        <v>6</v>
      </c>
      <c r="V28" s="31" t="s">
        <v>29</v>
      </c>
    </row>
    <row r="29" spans="1:22">
      <c r="A29" s="1" t="s">
        <v>33</v>
      </c>
      <c r="B29" s="2" t="s">
        <v>71</v>
      </c>
      <c r="C29" s="3">
        <v>45811</v>
      </c>
      <c r="D29" s="4" t="s">
        <v>42</v>
      </c>
      <c r="E29" s="23">
        <v>167</v>
      </c>
      <c r="F29" s="22">
        <v>0</v>
      </c>
      <c r="G29" s="23">
        <v>172</v>
      </c>
      <c r="H29" s="22">
        <v>1</v>
      </c>
      <c r="I29" s="5">
        <v>179</v>
      </c>
      <c r="J29" s="22">
        <v>1</v>
      </c>
      <c r="K29" s="37">
        <v>167</v>
      </c>
      <c r="L29" s="22">
        <v>0</v>
      </c>
      <c r="M29" s="37"/>
      <c r="N29" s="22"/>
      <c r="O29" s="5"/>
      <c r="P29" s="22"/>
      <c r="Q29" s="6">
        <v>4</v>
      </c>
      <c r="R29" s="6">
        <v>685</v>
      </c>
      <c r="S29" s="7">
        <v>171.25</v>
      </c>
      <c r="T29" s="36">
        <v>2</v>
      </c>
      <c r="U29" s="8">
        <v>3</v>
      </c>
      <c r="V29" s="9">
        <v>174.25</v>
      </c>
    </row>
    <row r="30" spans="1:22">
      <c r="A30" s="1" t="s">
        <v>33</v>
      </c>
      <c r="B30" s="2" t="s">
        <v>71</v>
      </c>
      <c r="C30" s="3">
        <v>45822</v>
      </c>
      <c r="D30" s="4" t="s">
        <v>42</v>
      </c>
      <c r="E30" s="5">
        <v>180</v>
      </c>
      <c r="F30" s="22">
        <v>0</v>
      </c>
      <c r="G30" s="23">
        <v>172</v>
      </c>
      <c r="H30" s="22">
        <v>1</v>
      </c>
      <c r="I30" s="5">
        <v>182</v>
      </c>
      <c r="J30" s="22">
        <v>1</v>
      </c>
      <c r="K30" s="5">
        <v>168</v>
      </c>
      <c r="L30" s="22">
        <v>0</v>
      </c>
      <c r="M30" s="5"/>
      <c r="N30" s="22"/>
      <c r="O30" s="5"/>
      <c r="P30" s="22"/>
      <c r="Q30" s="6">
        <v>4</v>
      </c>
      <c r="R30" s="6">
        <v>702</v>
      </c>
      <c r="S30" s="7">
        <v>175.5</v>
      </c>
      <c r="T30" s="36">
        <v>2</v>
      </c>
      <c r="U30" s="8">
        <v>5</v>
      </c>
      <c r="V30" s="9">
        <v>180.5</v>
      </c>
    </row>
    <row r="31" spans="1:22">
      <c r="A31" s="1" t="s">
        <v>33</v>
      </c>
      <c r="B31" s="2" t="s">
        <v>71</v>
      </c>
      <c r="C31" s="3">
        <v>45836</v>
      </c>
      <c r="D31" s="4" t="s">
        <v>42</v>
      </c>
      <c r="E31" s="5">
        <v>177</v>
      </c>
      <c r="F31" s="22">
        <v>0</v>
      </c>
      <c r="G31" s="23">
        <v>185</v>
      </c>
      <c r="H31" s="22">
        <v>3</v>
      </c>
      <c r="I31" s="5">
        <v>179</v>
      </c>
      <c r="J31" s="22"/>
      <c r="K31" s="5">
        <v>179</v>
      </c>
      <c r="L31" s="22">
        <v>1</v>
      </c>
      <c r="M31" s="5"/>
      <c r="N31" s="22"/>
      <c r="O31" s="5"/>
      <c r="P31" s="22"/>
      <c r="Q31" s="6">
        <v>4</v>
      </c>
      <c r="R31" s="6">
        <v>720</v>
      </c>
      <c r="S31" s="7">
        <v>180</v>
      </c>
      <c r="T31" s="36">
        <v>4</v>
      </c>
      <c r="U31" s="8">
        <v>4</v>
      </c>
      <c r="V31" s="9">
        <v>184</v>
      </c>
    </row>
    <row r="32" spans="1:22">
      <c r="A32" s="1" t="s">
        <v>33</v>
      </c>
      <c r="B32" s="2" t="s">
        <v>71</v>
      </c>
      <c r="C32" s="3">
        <v>45839</v>
      </c>
      <c r="D32" s="4" t="s">
        <v>42</v>
      </c>
      <c r="E32" s="5">
        <v>171</v>
      </c>
      <c r="F32" s="22">
        <v>0</v>
      </c>
      <c r="G32" s="23">
        <v>183</v>
      </c>
      <c r="H32" s="22">
        <v>2</v>
      </c>
      <c r="I32" s="5">
        <v>176</v>
      </c>
      <c r="J32" s="22">
        <v>0</v>
      </c>
      <c r="K32" s="5">
        <v>185</v>
      </c>
      <c r="L32" s="22">
        <v>1</v>
      </c>
      <c r="M32" s="5"/>
      <c r="N32" s="22"/>
      <c r="O32" s="5"/>
      <c r="P32" s="22"/>
      <c r="Q32" s="6">
        <v>4</v>
      </c>
      <c r="R32" s="6">
        <v>715</v>
      </c>
      <c r="S32" s="7">
        <v>178.75</v>
      </c>
      <c r="T32" s="36">
        <v>3</v>
      </c>
      <c r="U32" s="8">
        <v>5</v>
      </c>
      <c r="V32" s="9">
        <v>183.75</v>
      </c>
    </row>
    <row r="33" spans="1:22">
      <c r="A33" s="1" t="s">
        <v>33</v>
      </c>
      <c r="B33" s="2" t="s">
        <v>71</v>
      </c>
      <c r="C33" s="3">
        <v>45850</v>
      </c>
      <c r="D33" s="4" t="s">
        <v>42</v>
      </c>
      <c r="E33" s="5">
        <v>187</v>
      </c>
      <c r="F33" s="22">
        <v>2</v>
      </c>
      <c r="G33" s="23">
        <v>188</v>
      </c>
      <c r="H33" s="22">
        <v>5</v>
      </c>
      <c r="I33" s="5">
        <v>185</v>
      </c>
      <c r="J33" s="22">
        <v>1</v>
      </c>
      <c r="K33" s="5">
        <v>190</v>
      </c>
      <c r="L33" s="22">
        <v>2</v>
      </c>
      <c r="M33" s="5"/>
      <c r="N33" s="22"/>
      <c r="O33" s="5"/>
      <c r="P33" s="22"/>
      <c r="Q33" s="6">
        <v>4</v>
      </c>
      <c r="R33" s="6">
        <v>750</v>
      </c>
      <c r="S33" s="7">
        <v>187.5</v>
      </c>
      <c r="T33" s="36">
        <v>10</v>
      </c>
      <c r="U33" s="8">
        <v>9</v>
      </c>
      <c r="V33" s="9">
        <v>196.5</v>
      </c>
    </row>
    <row r="34" spans="1:22">
      <c r="A34" s="74" t="s">
        <v>33</v>
      </c>
      <c r="B34" s="2" t="s">
        <v>71</v>
      </c>
      <c r="C34" s="3">
        <v>45928</v>
      </c>
      <c r="D34" s="75" t="s">
        <v>42</v>
      </c>
      <c r="E34" s="23">
        <v>181</v>
      </c>
      <c r="F34" s="22">
        <v>2</v>
      </c>
      <c r="G34" s="23">
        <v>184</v>
      </c>
      <c r="H34" s="22">
        <v>0</v>
      </c>
      <c r="I34" s="5">
        <v>177</v>
      </c>
      <c r="J34" s="22">
        <v>1</v>
      </c>
      <c r="K34" s="37">
        <v>172</v>
      </c>
      <c r="L34" s="22">
        <v>0</v>
      </c>
      <c r="M34" s="37"/>
      <c r="N34" s="22"/>
      <c r="O34" s="5"/>
      <c r="P34" s="22"/>
      <c r="Q34" s="8">
        <v>4</v>
      </c>
      <c r="R34" s="8">
        <v>714</v>
      </c>
      <c r="S34" s="7">
        <v>178.5</v>
      </c>
      <c r="T34" s="36">
        <v>3</v>
      </c>
      <c r="U34" s="8">
        <v>4</v>
      </c>
      <c r="V34" s="7">
        <v>182.5</v>
      </c>
    </row>
    <row r="36" spans="1:22">
      <c r="Q36" s="32">
        <f>SUM(Q29:Q35)</f>
        <v>24</v>
      </c>
      <c r="R36" s="32">
        <f>SUM(R29:R35)</f>
        <v>4286</v>
      </c>
      <c r="S36" s="33">
        <f>SUM(R36/Q36)</f>
        <v>178.58333333333334</v>
      </c>
      <c r="T36" s="32">
        <f>SUM(T29:T35)</f>
        <v>24</v>
      </c>
      <c r="U36" s="32">
        <f>SUM(U29:U35)</f>
        <v>30</v>
      </c>
      <c r="V36" s="34">
        <f>SUM(S36+U36)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8 B28" name="Range1_2_1_1"/>
    <protectedRange algorithmName="SHA-512" hashValue="ON39YdpmFHfN9f47KpiRvqrKx0V9+erV1CNkpWzYhW/Qyc6aT8rEyCrvauWSYGZK2ia3o7vd3akF07acHAFpOA==" saltValue="yVW9XmDwTqEnmpSGai0KYg==" spinCount="100000" sqref="B19:C19 E19:P19 E2:P5 B2:C5" name="Range1_6_1_1"/>
    <protectedRange algorithmName="SHA-512" hashValue="ON39YdpmFHfN9f47KpiRvqrKx0V9+erV1CNkpWzYhW/Qyc6aT8rEyCrvauWSYGZK2ia3o7vd3akF07acHAFpOA==" saltValue="yVW9XmDwTqEnmpSGai0KYg==" spinCount="100000" sqref="D19 D2:D5" name="Range1_1_10_1_1"/>
    <protectedRange algorithmName="SHA-512" hashValue="ON39YdpmFHfN9f47KpiRvqrKx0V9+erV1CNkpWzYhW/Qyc6aT8rEyCrvauWSYGZK2ia3o7vd3akF07acHAFpOA==" saltValue="yVW9XmDwTqEnmpSGai0KYg==" spinCount="100000" sqref="T19 T2:T5" name="Range1_3_5_14_1_1"/>
    <protectedRange algorithmName="SHA-512" hashValue="ON39YdpmFHfN9f47KpiRvqrKx0V9+erV1CNkpWzYhW/Qyc6aT8rEyCrvauWSYGZK2ia3o7vd3akF07acHAFpOA==" saltValue="yVW9XmDwTqEnmpSGai0KYg==" spinCount="100000" sqref="H6:P6 E6:F6 B6:C6" name="Range1_4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21:C21" name="Range1"/>
    <protectedRange algorithmName="SHA-512" hashValue="ON39YdpmFHfN9f47KpiRvqrKx0V9+erV1CNkpWzYhW/Qyc6aT8rEyCrvauWSYGZK2ia3o7vd3akF07acHAFpOA==" saltValue="yVW9XmDwTqEnmpSGai0KYg==" spinCount="100000" sqref="D21" name="Range1_1"/>
    <protectedRange algorithmName="SHA-512" hashValue="ON39YdpmFHfN9f47KpiRvqrKx0V9+erV1CNkpWzYhW/Qyc6aT8rEyCrvauWSYGZK2ia3o7vd3akF07acHAFpOA==" saltValue="yVW9XmDwTqEnmpSGai0KYg==" spinCount="100000" sqref="E21 G21:O21" name="Range1_33_1"/>
    <protectedRange algorithmName="SHA-512" hashValue="ON39YdpmFHfN9f47KpiRvqrKx0V9+erV1CNkpWzYhW/Qyc6aT8rEyCrvauWSYGZK2ia3o7vd3akF07acHAFpOA==" saltValue="yVW9XmDwTqEnmpSGai0KYg==" spinCount="100000" sqref="T21" name="Range1_3_5"/>
    <protectedRange algorithmName="SHA-512" hashValue="ON39YdpmFHfN9f47KpiRvqrKx0V9+erV1CNkpWzYhW/Qyc6aT8rEyCrvauWSYGZK2ia3o7vd3akF07acHAFpOA==" saltValue="yVW9XmDwTqEnmpSGai0KYg==" spinCount="100000" sqref="E34:P34 B34:C34" name="Range1_10"/>
    <protectedRange algorithmName="SHA-512" hashValue="ON39YdpmFHfN9f47KpiRvqrKx0V9+erV1CNkpWzYhW/Qyc6aT8rEyCrvauWSYGZK2ia3o7vd3akF07acHAFpOA==" saltValue="yVW9XmDwTqEnmpSGai0KYg==" spinCount="100000" sqref="D34" name="Range1_1_14"/>
    <protectedRange algorithmName="SHA-512" hashValue="ON39YdpmFHfN9f47KpiRvqrKx0V9+erV1CNkpWzYhW/Qyc6aT8rEyCrvauWSYGZK2ia3o7vd3akF07acHAFpOA==" saltValue="yVW9XmDwTqEnmpSGai0KYg==" spinCount="100000" sqref="T34" name="Range1_3_5_9"/>
    <protectedRange algorithmName="SHA-512" hashValue="ON39YdpmFHfN9f47KpiRvqrKx0V9+erV1CNkpWzYhW/Qyc6aT8rEyCrvauWSYGZK2ia3o7vd3akF07acHAFpOA==" saltValue="yVW9XmDwTqEnmpSGai0KYg==" spinCount="100000" sqref="H11:P11 E11:F11 B11:C11" name="Range1_15_5"/>
    <protectedRange algorithmName="SHA-512" hashValue="ON39YdpmFHfN9f47KpiRvqrKx0V9+erV1CNkpWzYhW/Qyc6aT8rEyCrvauWSYGZK2ia3o7vd3akF07acHAFpOA==" saltValue="yVW9XmDwTqEnmpSGai0KYg==" spinCount="100000" sqref="D11" name="Range1_1_17_2"/>
    <protectedRange algorithmName="SHA-512" hashValue="ON39YdpmFHfN9f47KpiRvqrKx0V9+erV1CNkpWzYhW/Qyc6aT8rEyCrvauWSYGZK2ia3o7vd3akF07acHAFpOA==" saltValue="yVW9XmDwTqEnmpSGai0KYg==" spinCount="100000" sqref="T11" name="Range1_3_5_16_2"/>
    <protectedRange algorithmName="SHA-512" hashValue="ON39YdpmFHfN9f47KpiRvqrKx0V9+erV1CNkpWzYhW/Qyc6aT8rEyCrvauWSYGZK2ia3o7vd3akF07acHAFpOA==" saltValue="yVW9XmDwTqEnmpSGai0KYg==" spinCount="100000" sqref="H12:P12 E12:F12 B12:C12" name="Range1_11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H13:P13 E13:F13 B13:C13" name="Range1_16"/>
    <protectedRange algorithmName="SHA-512" hashValue="ON39YdpmFHfN9f47KpiRvqrKx0V9+erV1CNkpWzYhW/Qyc6aT8rEyCrvauWSYGZK2ia3o7vd3akF07acHAFpOA==" saltValue="yVW9XmDwTqEnmpSGai0KYg==" spinCount="100000" sqref="D13" name="Range1_1_12"/>
    <protectedRange algorithmName="SHA-512" hashValue="ON39YdpmFHfN9f47KpiRvqrKx0V9+erV1CNkpWzYhW/Qyc6aT8rEyCrvauWSYGZK2ia3o7vd3akF07acHAFpOA==" saltValue="yVW9XmDwTqEnmpSGai0KYg==" spinCount="100000" sqref="T13" name="Range1_3_5_6"/>
  </protectedRanges>
  <conditionalFormatting sqref="E34">
    <cfRule type="top10" dxfId="998" priority="35" rank="1"/>
  </conditionalFormatting>
  <conditionalFormatting sqref="G34">
    <cfRule type="top10" dxfId="997" priority="34" rank="1"/>
  </conditionalFormatting>
  <conditionalFormatting sqref="I34">
    <cfRule type="top10" dxfId="996" priority="33" rank="1"/>
  </conditionalFormatting>
  <conditionalFormatting sqref="K34">
    <cfRule type="top10" dxfId="995" priority="32" rank="1"/>
  </conditionalFormatting>
  <conditionalFormatting sqref="M34">
    <cfRule type="top10" dxfId="994" priority="31" rank="1"/>
  </conditionalFormatting>
  <conditionalFormatting sqref="O34">
    <cfRule type="top10" dxfId="993" priority="30" rank="1"/>
  </conditionalFormatting>
  <conditionalFormatting sqref="E34:P34">
    <cfRule type="cellIs" dxfId="992" priority="29" operator="greaterThanOrEqual">
      <formula>200</formula>
    </cfRule>
  </conditionalFormatting>
  <conditionalFormatting sqref="E11">
    <cfRule type="top10" dxfId="991" priority="28" rank="1"/>
  </conditionalFormatting>
  <conditionalFormatting sqref="G11">
    <cfRule type="top10" dxfId="990" priority="27" rank="1"/>
  </conditionalFormatting>
  <conditionalFormatting sqref="I11">
    <cfRule type="top10" dxfId="989" priority="26" rank="1"/>
  </conditionalFormatting>
  <conditionalFormatting sqref="K11">
    <cfRule type="top10" dxfId="988" priority="25" rank="1"/>
  </conditionalFormatting>
  <conditionalFormatting sqref="M11">
    <cfRule type="top10" dxfId="987" priority="24" rank="1"/>
  </conditionalFormatting>
  <conditionalFormatting sqref="O11">
    <cfRule type="top10" dxfId="986" priority="23" rank="1"/>
  </conditionalFormatting>
  <conditionalFormatting sqref="E11:O11">
    <cfRule type="cellIs" dxfId="985" priority="22" operator="greaterThanOrEqual">
      <formula>193</formula>
    </cfRule>
  </conditionalFormatting>
  <conditionalFormatting sqref="E12">
    <cfRule type="top10" dxfId="984" priority="21" rank="1"/>
  </conditionalFormatting>
  <conditionalFormatting sqref="G12">
    <cfRule type="top10" dxfId="983" priority="20" rank="1"/>
  </conditionalFormatting>
  <conditionalFormatting sqref="I12">
    <cfRule type="top10" dxfId="982" priority="19" rank="1"/>
  </conditionalFormatting>
  <conditionalFormatting sqref="K12">
    <cfRule type="top10" dxfId="981" priority="18" rank="1"/>
  </conditionalFormatting>
  <conditionalFormatting sqref="M12">
    <cfRule type="top10" dxfId="980" priority="17" rank="1"/>
  </conditionalFormatting>
  <conditionalFormatting sqref="O12">
    <cfRule type="top10" dxfId="979" priority="16" rank="1"/>
  </conditionalFormatting>
  <conditionalFormatting sqref="E12:O12">
    <cfRule type="cellIs" dxfId="978" priority="15" operator="greaterThanOrEqual">
      <formula>193</formula>
    </cfRule>
  </conditionalFormatting>
  <conditionalFormatting sqref="E13">
    <cfRule type="top10" dxfId="977" priority="7" rank="1"/>
  </conditionalFormatting>
  <conditionalFormatting sqref="G13">
    <cfRule type="top10" dxfId="976" priority="6" rank="1"/>
  </conditionalFormatting>
  <conditionalFormatting sqref="I13">
    <cfRule type="top10" dxfId="975" priority="5" rank="1"/>
  </conditionalFormatting>
  <conditionalFormatting sqref="K13">
    <cfRule type="top10" dxfId="974" priority="4" rank="1"/>
  </conditionalFormatting>
  <conditionalFormatting sqref="M13">
    <cfRule type="top10" dxfId="973" priority="3" rank="1"/>
  </conditionalFormatting>
  <conditionalFormatting sqref="O13">
    <cfRule type="top10" dxfId="972" priority="2" rank="1"/>
  </conditionalFormatting>
  <conditionalFormatting sqref="E13:O13">
    <cfRule type="cellIs" dxfId="971" priority="1" operator="greaterThanOrEqual">
      <formula>193</formula>
    </cfRule>
  </conditionalFormatting>
  <hyperlinks>
    <hyperlink ref="X1" location="'Texas 2025'!A1" display="Return to Rankings" xr:uid="{037D00E9-D351-45C0-9A11-A1BA7B11C3A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CD8597C-7D91-459B-95C3-D4A8A874EE1A}">
          <x14:formula1>
            <xm:f>'C:\Users\jmfg1\Downloads\[SAGC_10-19-25-ABRA 2025 San Angelo Texas Scoring.xlsm]DATA'!#REF!</xm:f>
          </x14:formula1>
          <xm:sqref>D11</xm:sqref>
        </x14:dataValidation>
        <x14:dataValidation type="list" allowBlank="1" showInputMessage="1" showErrorMessage="1" xr:uid="{1304399F-0D0C-4F00-A5C0-5057D9865F2D}">
          <x14:formula1>
            <xm:f>'C:\Users\jmfg1\Downloads\[SAGC_10-19-25-ABRA 2025 San Angelo Texas Scoring.xlsm]DATA'!#REF!</xm:f>
          </x14:formula1>
          <xm:sqref>B11</xm:sqref>
        </x14:dataValidation>
        <x14:dataValidation type="list" allowBlank="1" showInputMessage="1" showErrorMessage="1" xr:uid="{2B0CDB65-E1A4-4A0D-B0EA-4ACE1143E5DC}">
          <x14:formula1>
            <xm:f>'C:\Users\jmfg1\Downloads\[SAGC-11-04-25-ABRA 2025 San AngeloTX Scoring.xlsm]DATA'!#REF!</xm:f>
          </x14:formula1>
          <xm:sqref>B12 D12</xm:sqref>
        </x14:dataValidation>
        <x14:dataValidation type="list" allowBlank="1" showInputMessage="1" showErrorMessage="1" xr:uid="{368D6FB2-1556-47A1-B7FA-19C44890649A}">
          <x14:formula1>
            <xm:f>'[SAGC-11-08-25-ABRA 2025 San AngeloTX Scoring.xlsm]DATA'!#REF!</xm:f>
          </x14:formula1>
          <xm:sqref>B13</xm:sqref>
        </x14:dataValidation>
        <x14:dataValidation type="list" allowBlank="1" showInputMessage="1" showErrorMessage="1" xr:uid="{4805C5A5-FFA5-431C-8485-DE42B2A039B7}">
          <x14:formula1>
            <xm:f>'[SAGC-11-08-25-ABRA 2025 San AngeloTX Scoring.xlsm]DATA'!#REF!</xm:f>
          </x14:formula1>
          <xm:sqref>D13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5133-EF2D-4E11-9D72-6FF89894BE6D}">
  <dimension ref="A1:X21"/>
  <sheetViews>
    <sheetView workbookViewId="0">
      <selection activeCell="A19" sqref="A19:V19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41</v>
      </c>
      <c r="B2" s="2" t="s">
        <v>46</v>
      </c>
      <c r="C2" s="3">
        <v>45697</v>
      </c>
      <c r="D2" s="4" t="s">
        <v>49</v>
      </c>
      <c r="E2" s="5">
        <v>193</v>
      </c>
      <c r="F2" s="22">
        <v>1</v>
      </c>
      <c r="G2" s="5">
        <v>195</v>
      </c>
      <c r="H2" s="22">
        <v>2</v>
      </c>
      <c r="I2" s="5">
        <v>192</v>
      </c>
      <c r="J2" s="22">
        <v>3</v>
      </c>
      <c r="K2" s="5">
        <v>189.001</v>
      </c>
      <c r="L2" s="22">
        <v>2</v>
      </c>
      <c r="M2" s="5"/>
      <c r="N2" s="22"/>
      <c r="O2" s="5"/>
      <c r="P2" s="22"/>
      <c r="Q2" s="6">
        <v>4</v>
      </c>
      <c r="R2" s="6">
        <v>769.00099999999998</v>
      </c>
      <c r="S2" s="7">
        <v>192.25024999999999</v>
      </c>
      <c r="T2" s="39">
        <v>8</v>
      </c>
      <c r="U2" s="8">
        <v>6</v>
      </c>
      <c r="V2" s="9">
        <v>198.25024999999999</v>
      </c>
    </row>
    <row r="3" spans="1:24">
      <c r="A3" s="1" t="s">
        <v>41</v>
      </c>
      <c r="B3" s="2" t="s">
        <v>46</v>
      </c>
      <c r="C3" s="3">
        <v>45760</v>
      </c>
      <c r="D3" s="4" t="s">
        <v>49</v>
      </c>
      <c r="E3" s="5">
        <v>188.001</v>
      </c>
      <c r="F3" s="22">
        <v>2</v>
      </c>
      <c r="G3" s="5">
        <v>186</v>
      </c>
      <c r="H3" s="22">
        <v>2</v>
      </c>
      <c r="I3" s="5">
        <v>191</v>
      </c>
      <c r="J3" s="22">
        <v>3</v>
      </c>
      <c r="K3" s="5">
        <v>194</v>
      </c>
      <c r="L3" s="22">
        <v>1</v>
      </c>
      <c r="M3" s="5"/>
      <c r="N3" s="22"/>
      <c r="O3" s="5"/>
      <c r="P3" s="22"/>
      <c r="Q3" s="6">
        <v>4</v>
      </c>
      <c r="R3" s="6">
        <v>759.00099999999998</v>
      </c>
      <c r="S3" s="7">
        <v>189.75024999999999</v>
      </c>
      <c r="T3" s="39">
        <v>8</v>
      </c>
      <c r="U3" s="8">
        <v>6</v>
      </c>
      <c r="V3" s="9">
        <v>195.75024999999999</v>
      </c>
    </row>
    <row r="4" spans="1:24">
      <c r="A4" s="1" t="s">
        <v>41</v>
      </c>
      <c r="B4" s="2" t="s">
        <v>46</v>
      </c>
      <c r="C4" s="3">
        <v>45804</v>
      </c>
      <c r="D4" s="4" t="s">
        <v>49</v>
      </c>
      <c r="E4" s="5">
        <v>187</v>
      </c>
      <c r="F4" s="22">
        <v>2</v>
      </c>
      <c r="G4" s="5">
        <v>188</v>
      </c>
      <c r="H4" s="22">
        <v>2</v>
      </c>
      <c r="I4" s="5">
        <v>190</v>
      </c>
      <c r="J4" s="22">
        <v>4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754</v>
      </c>
      <c r="S4" s="7">
        <v>188.5</v>
      </c>
      <c r="T4" s="39">
        <v>10</v>
      </c>
      <c r="U4" s="8">
        <v>3</v>
      </c>
      <c r="V4" s="9">
        <v>191.5</v>
      </c>
    </row>
    <row r="5" spans="1:24">
      <c r="A5" s="1" t="s">
        <v>41</v>
      </c>
      <c r="B5" s="2" t="s">
        <v>46</v>
      </c>
      <c r="C5" s="3">
        <v>45816</v>
      </c>
      <c r="D5" s="4" t="s">
        <v>49</v>
      </c>
      <c r="E5" s="5">
        <v>191</v>
      </c>
      <c r="F5" s="22">
        <v>3</v>
      </c>
      <c r="G5" s="5">
        <v>189</v>
      </c>
      <c r="H5" s="22">
        <v>2</v>
      </c>
      <c r="I5" s="5">
        <v>186</v>
      </c>
      <c r="J5" s="22">
        <v>2</v>
      </c>
      <c r="K5" s="5">
        <v>191.001</v>
      </c>
      <c r="L5" s="22">
        <v>4</v>
      </c>
      <c r="M5" s="5"/>
      <c r="N5" s="22"/>
      <c r="O5" s="5"/>
      <c r="P5" s="22"/>
      <c r="Q5" s="6">
        <v>4</v>
      </c>
      <c r="R5" s="6">
        <v>757.00099999999998</v>
      </c>
      <c r="S5" s="7">
        <v>189.25024999999999</v>
      </c>
      <c r="T5" s="39">
        <v>11</v>
      </c>
      <c r="U5" s="8">
        <v>5</v>
      </c>
      <c r="V5" s="9">
        <v>194.25024999999999</v>
      </c>
    </row>
    <row r="6" spans="1:24">
      <c r="A6" s="1" t="s">
        <v>41</v>
      </c>
      <c r="B6" s="2" t="s">
        <v>46</v>
      </c>
      <c r="C6" s="3">
        <v>45832</v>
      </c>
      <c r="D6" s="4" t="s">
        <v>49</v>
      </c>
      <c r="E6" s="5">
        <v>196</v>
      </c>
      <c r="F6" s="22">
        <v>4</v>
      </c>
      <c r="G6" s="5">
        <v>196</v>
      </c>
      <c r="H6" s="22">
        <v>3</v>
      </c>
      <c r="I6" s="5">
        <v>195</v>
      </c>
      <c r="J6" s="22">
        <v>4</v>
      </c>
      <c r="K6" s="5">
        <v>187</v>
      </c>
      <c r="L6" s="22">
        <v>3</v>
      </c>
      <c r="M6" s="5"/>
      <c r="N6" s="22"/>
      <c r="O6" s="5"/>
      <c r="P6" s="22"/>
      <c r="Q6" s="6">
        <v>4</v>
      </c>
      <c r="R6" s="6">
        <v>774</v>
      </c>
      <c r="S6" s="7">
        <v>193.5</v>
      </c>
      <c r="T6" s="39">
        <v>14</v>
      </c>
      <c r="U6" s="8">
        <v>2</v>
      </c>
      <c r="V6" s="9">
        <v>195.5</v>
      </c>
    </row>
    <row r="7" spans="1:24">
      <c r="A7" s="1" t="s">
        <v>41</v>
      </c>
      <c r="B7" s="2" t="s">
        <v>46</v>
      </c>
      <c r="C7" s="3">
        <v>45867</v>
      </c>
      <c r="D7" s="4" t="s">
        <v>49</v>
      </c>
      <c r="E7" s="5">
        <v>186</v>
      </c>
      <c r="F7" s="22">
        <v>1</v>
      </c>
      <c r="G7" s="5">
        <v>188</v>
      </c>
      <c r="H7" s="22">
        <v>1</v>
      </c>
      <c r="I7" s="5">
        <v>194</v>
      </c>
      <c r="J7" s="22">
        <v>3</v>
      </c>
      <c r="K7" s="5">
        <v>197</v>
      </c>
      <c r="L7" s="22">
        <v>6</v>
      </c>
      <c r="M7" s="5"/>
      <c r="N7" s="22"/>
      <c r="O7" s="5"/>
      <c r="P7" s="22"/>
      <c r="Q7" s="6">
        <v>4</v>
      </c>
      <c r="R7" s="6">
        <v>765</v>
      </c>
      <c r="S7" s="7">
        <v>191.25</v>
      </c>
      <c r="T7" s="39">
        <v>11</v>
      </c>
      <c r="U7" s="8">
        <v>2</v>
      </c>
      <c r="V7" s="9">
        <v>193.25</v>
      </c>
    </row>
    <row r="8" spans="1:24">
      <c r="A8" s="1" t="s">
        <v>41</v>
      </c>
      <c r="B8" s="2" t="s">
        <v>46</v>
      </c>
      <c r="C8" s="3">
        <v>45879</v>
      </c>
      <c r="D8" s="4" t="s">
        <v>49</v>
      </c>
      <c r="E8" s="5">
        <v>185</v>
      </c>
      <c r="F8" s="22">
        <v>1</v>
      </c>
      <c r="G8" s="5">
        <v>178</v>
      </c>
      <c r="H8" s="22">
        <v>1</v>
      </c>
      <c r="I8" s="5">
        <v>195</v>
      </c>
      <c r="J8" s="22">
        <v>1</v>
      </c>
      <c r="K8" s="5">
        <v>192</v>
      </c>
      <c r="L8" s="22">
        <v>3</v>
      </c>
      <c r="M8" s="5"/>
      <c r="N8" s="22"/>
      <c r="O8" s="5"/>
      <c r="P8" s="22"/>
      <c r="Q8" s="6">
        <v>4</v>
      </c>
      <c r="R8" s="6">
        <v>750</v>
      </c>
      <c r="S8" s="7">
        <v>187.5</v>
      </c>
      <c r="T8" s="39">
        <v>6</v>
      </c>
      <c r="U8" s="8">
        <v>3</v>
      </c>
      <c r="V8" s="9">
        <v>190.5</v>
      </c>
    </row>
    <row r="9" spans="1:24">
      <c r="A9" s="1" t="s">
        <v>41</v>
      </c>
      <c r="B9" s="2" t="s">
        <v>46</v>
      </c>
      <c r="C9" s="3">
        <v>45914</v>
      </c>
      <c r="D9" s="4" t="s">
        <v>49</v>
      </c>
      <c r="E9" s="5">
        <v>195</v>
      </c>
      <c r="F9" s="22">
        <v>4</v>
      </c>
      <c r="G9" s="5">
        <v>192</v>
      </c>
      <c r="H9" s="22">
        <v>4</v>
      </c>
      <c r="I9" s="5">
        <v>196</v>
      </c>
      <c r="J9" s="22">
        <v>4</v>
      </c>
      <c r="K9" s="5">
        <v>192</v>
      </c>
      <c r="L9" s="22">
        <v>3</v>
      </c>
      <c r="M9" s="5"/>
      <c r="N9" s="22"/>
      <c r="O9" s="5"/>
      <c r="P9" s="22"/>
      <c r="Q9" s="6">
        <v>4</v>
      </c>
      <c r="R9" s="6">
        <v>775</v>
      </c>
      <c r="S9" s="7">
        <v>193.75</v>
      </c>
      <c r="T9" s="36">
        <v>15</v>
      </c>
      <c r="U9" s="8">
        <v>3</v>
      </c>
      <c r="V9" s="9">
        <v>196.75</v>
      </c>
    </row>
    <row r="10" spans="1:24">
      <c r="A10" s="1" t="s">
        <v>41</v>
      </c>
      <c r="B10" s="2" t="s">
        <v>46</v>
      </c>
      <c r="C10" s="3">
        <v>45930</v>
      </c>
      <c r="D10" s="4" t="s">
        <v>49</v>
      </c>
      <c r="E10" s="5">
        <v>192</v>
      </c>
      <c r="F10" s="22">
        <v>4</v>
      </c>
      <c r="G10" s="5">
        <v>198</v>
      </c>
      <c r="H10" s="22">
        <v>4</v>
      </c>
      <c r="I10" s="5">
        <v>191</v>
      </c>
      <c r="J10" s="22">
        <v>2</v>
      </c>
      <c r="K10" s="5">
        <v>195</v>
      </c>
      <c r="L10" s="22">
        <v>4</v>
      </c>
      <c r="M10" s="5"/>
      <c r="N10" s="22"/>
      <c r="O10" s="5"/>
      <c r="P10" s="22"/>
      <c r="Q10" s="6">
        <v>4</v>
      </c>
      <c r="R10" s="6">
        <v>776</v>
      </c>
      <c r="S10" s="7">
        <v>194</v>
      </c>
      <c r="T10" s="36">
        <v>14</v>
      </c>
      <c r="U10" s="8">
        <v>5</v>
      </c>
      <c r="V10" s="9">
        <v>199</v>
      </c>
    </row>
    <row r="11" spans="1:24">
      <c r="A11" s="74" t="s">
        <v>41</v>
      </c>
      <c r="B11" s="2" t="s">
        <v>122</v>
      </c>
      <c r="C11" s="3">
        <v>45942</v>
      </c>
      <c r="D11" s="75" t="s">
        <v>49</v>
      </c>
      <c r="E11" s="5">
        <v>194</v>
      </c>
      <c r="F11" s="22">
        <v>2</v>
      </c>
      <c r="G11" s="5">
        <v>193.001</v>
      </c>
      <c r="H11" s="22">
        <v>3</v>
      </c>
      <c r="I11" s="5">
        <v>194</v>
      </c>
      <c r="J11" s="22">
        <v>2</v>
      </c>
      <c r="K11" s="5">
        <v>192</v>
      </c>
      <c r="L11" s="22">
        <v>3</v>
      </c>
      <c r="M11" s="5"/>
      <c r="N11" s="22"/>
      <c r="O11" s="5"/>
      <c r="P11" s="22"/>
      <c r="Q11" s="8">
        <v>4</v>
      </c>
      <c r="R11" s="8">
        <v>773.00099999999998</v>
      </c>
      <c r="S11" s="7">
        <v>193.25024999999999</v>
      </c>
      <c r="T11" s="36">
        <v>10</v>
      </c>
      <c r="U11" s="8">
        <v>5</v>
      </c>
      <c r="V11" s="7">
        <v>198.25024999999999</v>
      </c>
    </row>
    <row r="13" spans="1:24">
      <c r="Q13" s="32">
        <f>SUM(Q2:Q12)</f>
        <v>40</v>
      </c>
      <c r="R13" s="32">
        <f>SUM(R2:R12)</f>
        <v>7652.0039999999999</v>
      </c>
      <c r="S13" s="33">
        <f>SUM(R13/Q13)</f>
        <v>191.30009999999999</v>
      </c>
      <c r="T13" s="32">
        <f>SUM(T2:T12)</f>
        <v>107</v>
      </c>
      <c r="U13" s="32">
        <f>SUM(U2:U12)</f>
        <v>40</v>
      </c>
      <c r="V13" s="34">
        <f>SUM(S13+U13)</f>
        <v>231.30009999999999</v>
      </c>
    </row>
    <row r="16" spans="1:24">
      <c r="A16" s="24" t="s">
        <v>1</v>
      </c>
      <c r="B16" s="25" t="s">
        <v>2</v>
      </c>
      <c r="C16" s="26" t="s">
        <v>3</v>
      </c>
      <c r="D16" s="27" t="s">
        <v>4</v>
      </c>
      <c r="E16" s="28" t="s">
        <v>19</v>
      </c>
      <c r="F16" s="28" t="s">
        <v>20</v>
      </c>
      <c r="G16" s="28" t="s">
        <v>21</v>
      </c>
      <c r="H16" s="28" t="s">
        <v>20</v>
      </c>
      <c r="I16" s="28" t="s">
        <v>22</v>
      </c>
      <c r="J16" s="28" t="s">
        <v>20</v>
      </c>
      <c r="K16" s="28" t="s">
        <v>23</v>
      </c>
      <c r="L16" s="28" t="s">
        <v>20</v>
      </c>
      <c r="M16" s="28" t="s">
        <v>24</v>
      </c>
      <c r="N16" s="28" t="s">
        <v>20</v>
      </c>
      <c r="O16" s="28" t="s">
        <v>25</v>
      </c>
      <c r="P16" s="28" t="s">
        <v>20</v>
      </c>
      <c r="Q16" s="29" t="s">
        <v>26</v>
      </c>
      <c r="R16" s="30" t="s">
        <v>27</v>
      </c>
      <c r="S16" s="31" t="s">
        <v>5</v>
      </c>
      <c r="T16" s="31" t="s">
        <v>28</v>
      </c>
      <c r="U16" s="30" t="s">
        <v>6</v>
      </c>
      <c r="V16" s="31" t="s">
        <v>29</v>
      </c>
    </row>
    <row r="17" spans="1:22">
      <c r="A17" s="1" t="s">
        <v>33</v>
      </c>
      <c r="B17" s="2" t="s">
        <v>46</v>
      </c>
      <c r="C17" s="3">
        <v>45895</v>
      </c>
      <c r="D17" s="4" t="s">
        <v>49</v>
      </c>
      <c r="E17" s="5">
        <v>182</v>
      </c>
      <c r="F17" s="22">
        <v>2</v>
      </c>
      <c r="G17" s="5">
        <v>182</v>
      </c>
      <c r="H17" s="22">
        <v>2</v>
      </c>
      <c r="I17" s="5">
        <v>187</v>
      </c>
      <c r="J17" s="22">
        <v>0</v>
      </c>
      <c r="K17" s="5">
        <v>189</v>
      </c>
      <c r="L17" s="22">
        <v>3</v>
      </c>
      <c r="M17" s="5"/>
      <c r="N17" s="22"/>
      <c r="O17" s="5"/>
      <c r="P17" s="22"/>
      <c r="Q17" s="6">
        <v>4</v>
      </c>
      <c r="R17" s="6">
        <v>740</v>
      </c>
      <c r="S17" s="7">
        <v>185</v>
      </c>
      <c r="T17" s="39">
        <v>7</v>
      </c>
      <c r="U17" s="8">
        <v>13</v>
      </c>
      <c r="V17" s="9">
        <v>198</v>
      </c>
    </row>
    <row r="18" spans="1:22">
      <c r="A18" s="1" t="s">
        <v>33</v>
      </c>
      <c r="B18" s="2" t="s">
        <v>46</v>
      </c>
      <c r="C18" s="3">
        <v>45958</v>
      </c>
      <c r="D18" s="4" t="s">
        <v>49</v>
      </c>
      <c r="E18" s="23">
        <v>184</v>
      </c>
      <c r="F18" s="22">
        <v>2</v>
      </c>
      <c r="G18" s="23">
        <v>188</v>
      </c>
      <c r="H18" s="22">
        <v>3</v>
      </c>
      <c r="I18" s="5">
        <v>184</v>
      </c>
      <c r="J18" s="22">
        <v>1</v>
      </c>
      <c r="K18" s="37">
        <v>190</v>
      </c>
      <c r="L18" s="22">
        <v>3</v>
      </c>
      <c r="M18" s="37"/>
      <c r="N18" s="22"/>
      <c r="O18" s="5"/>
      <c r="P18" s="22"/>
      <c r="Q18" s="6">
        <v>4</v>
      </c>
      <c r="R18" s="6">
        <v>746</v>
      </c>
      <c r="S18" s="7">
        <v>186.5</v>
      </c>
      <c r="T18" s="36">
        <v>9</v>
      </c>
      <c r="U18" s="8">
        <v>13</v>
      </c>
      <c r="V18" s="9">
        <v>199.5</v>
      </c>
    </row>
    <row r="19" spans="1:22">
      <c r="A19" s="74" t="s">
        <v>33</v>
      </c>
      <c r="B19" s="2" t="s">
        <v>122</v>
      </c>
      <c r="C19" s="3">
        <v>45970</v>
      </c>
      <c r="D19" s="75" t="s">
        <v>49</v>
      </c>
      <c r="E19" s="5">
        <v>173</v>
      </c>
      <c r="F19" s="22">
        <v>0</v>
      </c>
      <c r="G19" s="23">
        <v>173</v>
      </c>
      <c r="H19" s="22">
        <v>0</v>
      </c>
      <c r="I19" s="5">
        <v>175.001</v>
      </c>
      <c r="J19" s="22">
        <v>0</v>
      </c>
      <c r="K19" s="5">
        <v>170</v>
      </c>
      <c r="L19" s="22">
        <v>0</v>
      </c>
      <c r="M19" s="5"/>
      <c r="N19" s="22"/>
      <c r="O19" s="5"/>
      <c r="P19" s="22"/>
      <c r="Q19" s="8">
        <v>4</v>
      </c>
      <c r="R19" s="8">
        <v>691.00099999999998</v>
      </c>
      <c r="S19" s="7">
        <v>172.75024999999999</v>
      </c>
      <c r="T19" s="36">
        <v>0</v>
      </c>
      <c r="U19" s="8">
        <v>3</v>
      </c>
      <c r="V19" s="7">
        <v>175.75024999999999</v>
      </c>
    </row>
    <row r="21" spans="1:22">
      <c r="Q21" s="32">
        <f>SUM(Q17:Q20)</f>
        <v>12</v>
      </c>
      <c r="R21" s="32">
        <f>SUM(R17:R20)</f>
        <v>2177.0010000000002</v>
      </c>
      <c r="S21" s="33">
        <f>SUM(R21/Q21)</f>
        <v>181.41675000000001</v>
      </c>
      <c r="T21" s="32">
        <f>SUM(T17:T20)</f>
        <v>16</v>
      </c>
      <c r="U21" s="32">
        <f>SUM(U17:U20)</f>
        <v>29</v>
      </c>
      <c r="V21" s="34">
        <f>SUM(S21+U21)</f>
        <v>210.41675000000001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16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P5" name="Range1_3_1"/>
    <protectedRange algorithmName="SHA-512" hashValue="ON39YdpmFHfN9f47KpiRvqrKx0V9+erV1CNkpWzYhW/Qyc6aT8rEyCrvauWSYGZK2ia3o7vd3akF07acHAFpOA==" saltValue="yVW9XmDwTqEnmpSGai0KYg==" spinCount="100000" sqref="T5 E5:O5" name="Range1_3_5_5"/>
    <protectedRange algorithmName="SHA-512" hashValue="ON39YdpmFHfN9f47KpiRvqrKx0V9+erV1CNkpWzYhW/Qyc6aT8rEyCrvauWSYGZK2ia3o7vd3akF07acHAFpOA==" saltValue="yVW9XmDwTqEnmpSGai0KYg==" spinCount="100000" sqref="B17:C17 E17:P17" name="Range1_13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T17" name="Range1_3_5_1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1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:P10 T10" name="Range1_3_5_3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E18:P18 B18:C18" name="Range1_14"/>
    <protectedRange algorithmName="SHA-512" hashValue="ON39YdpmFHfN9f47KpiRvqrKx0V9+erV1CNkpWzYhW/Qyc6aT8rEyCrvauWSYGZK2ia3o7vd3akF07acHAFpOA==" saltValue="yVW9XmDwTqEnmpSGai0KYg==" spinCount="100000" sqref="D18" name="Range1_1_7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E19:P19 B19:C19" name="Range1_14_1"/>
    <protectedRange algorithmName="SHA-512" hashValue="ON39YdpmFHfN9f47KpiRvqrKx0V9+erV1CNkpWzYhW/Qyc6aT8rEyCrvauWSYGZK2ia3o7vd3akF07acHAFpOA==" saltValue="yVW9XmDwTqEnmpSGai0KYg==" spinCount="100000" sqref="D19" name="Range1_1_7_1"/>
    <protectedRange algorithmName="SHA-512" hashValue="ON39YdpmFHfN9f47KpiRvqrKx0V9+erV1CNkpWzYhW/Qyc6aT8rEyCrvauWSYGZK2ia3o7vd3akF07acHAFpOA==" saltValue="yVW9XmDwTqEnmpSGai0KYg==" spinCount="100000" sqref="T19" name="Range1_3_5_4"/>
  </protectedRanges>
  <conditionalFormatting sqref="E9">
    <cfRule type="top10" dxfId="970" priority="35" rank="1"/>
  </conditionalFormatting>
  <conditionalFormatting sqref="G9">
    <cfRule type="top10" dxfId="969" priority="34" rank="1"/>
  </conditionalFormatting>
  <conditionalFormatting sqref="E9:P9">
    <cfRule type="cellIs" dxfId="968" priority="33" operator="greaterThanOrEqual">
      <formula>200</formula>
    </cfRule>
  </conditionalFormatting>
  <conditionalFormatting sqref="I9">
    <cfRule type="top10" dxfId="967" priority="32" rank="1"/>
  </conditionalFormatting>
  <conditionalFormatting sqref="K9">
    <cfRule type="top10" dxfId="966" priority="31" rank="1"/>
  </conditionalFormatting>
  <conditionalFormatting sqref="M9">
    <cfRule type="top10" dxfId="965" priority="30" rank="1"/>
  </conditionalFormatting>
  <conditionalFormatting sqref="O9">
    <cfRule type="top10" dxfId="964" priority="29" rank="1"/>
  </conditionalFormatting>
  <conditionalFormatting sqref="E10">
    <cfRule type="top10" dxfId="963" priority="28" rank="1"/>
  </conditionalFormatting>
  <conditionalFormatting sqref="G10">
    <cfRule type="top10" dxfId="962" priority="27" rank="1"/>
  </conditionalFormatting>
  <conditionalFormatting sqref="E10:P10">
    <cfRule type="cellIs" dxfId="961" priority="26" operator="greaterThanOrEqual">
      <formula>200</formula>
    </cfRule>
  </conditionalFormatting>
  <conditionalFormatting sqref="I10">
    <cfRule type="top10" dxfId="960" priority="25" rank="1"/>
  </conditionalFormatting>
  <conditionalFormatting sqref="K10">
    <cfRule type="top10" dxfId="959" priority="24" rank="1"/>
  </conditionalFormatting>
  <conditionalFormatting sqref="M10">
    <cfRule type="top10" dxfId="958" priority="23" rank="1"/>
  </conditionalFormatting>
  <conditionalFormatting sqref="O10">
    <cfRule type="top10" dxfId="957" priority="22" rank="1"/>
  </conditionalFormatting>
  <conditionalFormatting sqref="E11">
    <cfRule type="top10" dxfId="956" priority="21" rank="1"/>
  </conditionalFormatting>
  <conditionalFormatting sqref="G11">
    <cfRule type="top10" dxfId="955" priority="20" rank="1"/>
  </conditionalFormatting>
  <conditionalFormatting sqref="E11:P11">
    <cfRule type="cellIs" dxfId="954" priority="19" operator="greaterThanOrEqual">
      <formula>200</formula>
    </cfRule>
  </conditionalFormatting>
  <conditionalFormatting sqref="I11">
    <cfRule type="top10" dxfId="953" priority="18" rank="1"/>
  </conditionalFormatting>
  <conditionalFormatting sqref="K11">
    <cfRule type="top10" dxfId="952" priority="17" rank="1"/>
  </conditionalFormatting>
  <conditionalFormatting sqref="M11">
    <cfRule type="top10" dxfId="951" priority="16" rank="1"/>
  </conditionalFormatting>
  <conditionalFormatting sqref="O11">
    <cfRule type="top10" dxfId="950" priority="15" rank="1"/>
  </conditionalFormatting>
  <conditionalFormatting sqref="E18">
    <cfRule type="top10" dxfId="949" priority="14" rank="1"/>
  </conditionalFormatting>
  <conditionalFormatting sqref="G18">
    <cfRule type="top10" dxfId="948" priority="13" rank="1"/>
  </conditionalFormatting>
  <conditionalFormatting sqref="I18">
    <cfRule type="top10" dxfId="947" priority="12" rank="1"/>
  </conditionalFormatting>
  <conditionalFormatting sqref="K18">
    <cfRule type="top10" dxfId="946" priority="11" rank="1"/>
  </conditionalFormatting>
  <conditionalFormatting sqref="M18">
    <cfRule type="top10" dxfId="945" priority="10" rank="1"/>
  </conditionalFormatting>
  <conditionalFormatting sqref="O18">
    <cfRule type="top10" dxfId="944" priority="9" rank="1"/>
  </conditionalFormatting>
  <conditionalFormatting sqref="E18:P18">
    <cfRule type="cellIs" dxfId="943" priority="8" operator="greaterThanOrEqual">
      <formula>200</formula>
    </cfRule>
  </conditionalFormatting>
  <conditionalFormatting sqref="E19">
    <cfRule type="top10" dxfId="942" priority="7" rank="1"/>
  </conditionalFormatting>
  <conditionalFormatting sqref="G19">
    <cfRule type="top10" dxfId="941" priority="6" rank="1"/>
  </conditionalFormatting>
  <conditionalFormatting sqref="I19">
    <cfRule type="top10" dxfId="940" priority="5" rank="1"/>
  </conditionalFormatting>
  <conditionalFormatting sqref="K19">
    <cfRule type="top10" dxfId="939" priority="4" rank="1"/>
  </conditionalFormatting>
  <conditionalFormatting sqref="M19">
    <cfRule type="top10" dxfId="938" priority="3" rank="1"/>
  </conditionalFormatting>
  <conditionalFormatting sqref="O19">
    <cfRule type="top10" dxfId="937" priority="2" rank="1"/>
  </conditionalFormatting>
  <conditionalFormatting sqref="E19:P19">
    <cfRule type="cellIs" dxfId="936" priority="1" operator="greaterThanOrEqual">
      <formula>200</formula>
    </cfRule>
  </conditionalFormatting>
  <hyperlinks>
    <hyperlink ref="X1" location="'Texas 2025'!A1" display="Return to Rankings" xr:uid="{0341DD02-447F-4E92-9F07-08DF9733BB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0A08F3-136B-4951-880C-CFAB2A8D4142}">
          <x14:formula1>
            <xm:f>'C:\Users\jmfg1\Downloads\[BSC_10-28-25-ABRA 2025 (Boerne, TX) Scoring.xlsm]DATA'!#REF!</xm:f>
          </x14:formula1>
          <xm:sqref>B18</xm:sqref>
        </x14:dataValidation>
        <x14:dataValidation type="list" allowBlank="1" showInputMessage="1" showErrorMessage="1" xr:uid="{81F0E991-B95A-4271-8B62-B9DA9693A6B0}">
          <x14:formula1>
            <xm:f>'C:\Users\jmfg1\Downloads\[BSC_10-28-25-ABRA 2025 (Boerne, TX) Scoring.xlsm]DATA'!#REF!</xm:f>
          </x14:formula1>
          <xm:sqref>D18</xm:sqref>
        </x14:dataValidation>
        <x14:dataValidation type="list" allowBlank="1" showInputMessage="1" showErrorMessage="1" xr:uid="{4B8A0BA3-7829-4F70-8B02-57B0BE269E92}">
          <x14:formula1>
            <xm:f>'[BSC-11-09-2025-ABRA 2025 (Boerne TX) Scoring.xlsm]DATA'!#REF!</xm:f>
          </x14:formula1>
          <xm:sqref>D19 B19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4579-B010-4542-9657-174FC0B447AF}">
  <dimension ref="A1:X11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53</v>
      </c>
      <c r="C2" s="3">
        <v>45697</v>
      </c>
      <c r="D2" s="4" t="s">
        <v>49</v>
      </c>
      <c r="E2" s="5">
        <v>190</v>
      </c>
      <c r="F2" s="22">
        <v>1</v>
      </c>
      <c r="G2" s="23">
        <v>191</v>
      </c>
      <c r="H2" s="22">
        <v>3</v>
      </c>
      <c r="I2" s="5">
        <v>187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39">
        <v>6</v>
      </c>
      <c r="U2" s="8">
        <v>6</v>
      </c>
      <c r="V2" s="9">
        <v>195</v>
      </c>
    </row>
    <row r="3" spans="1:24">
      <c r="A3" s="1" t="s">
        <v>11</v>
      </c>
      <c r="B3" s="2" t="s">
        <v>53</v>
      </c>
      <c r="C3" s="3">
        <v>45760</v>
      </c>
      <c r="D3" s="4" t="s">
        <v>49</v>
      </c>
      <c r="E3" s="5">
        <v>177</v>
      </c>
      <c r="F3" s="22">
        <v>0</v>
      </c>
      <c r="G3" s="23">
        <v>181</v>
      </c>
      <c r="H3" s="22">
        <v>1</v>
      </c>
      <c r="I3" s="5">
        <v>191</v>
      </c>
      <c r="J3" s="22">
        <v>3</v>
      </c>
      <c r="K3" s="5">
        <v>178</v>
      </c>
      <c r="L3" s="22">
        <v>4</v>
      </c>
      <c r="M3" s="5"/>
      <c r="N3" s="22"/>
      <c r="O3" s="5"/>
      <c r="P3" s="22"/>
      <c r="Q3" s="6">
        <v>4</v>
      </c>
      <c r="R3" s="6">
        <v>727</v>
      </c>
      <c r="S3" s="7">
        <v>181.75</v>
      </c>
      <c r="T3" s="39">
        <v>8</v>
      </c>
      <c r="U3" s="8">
        <v>7</v>
      </c>
      <c r="V3" s="9">
        <v>188.75</v>
      </c>
    </row>
    <row r="5" spans="1:24">
      <c r="Q5" s="32">
        <f>SUM(Q2:Q4)</f>
        <v>8</v>
      </c>
      <c r="R5" s="32">
        <f>SUM(R2:R4)</f>
        <v>1483</v>
      </c>
      <c r="S5" s="33">
        <f>SUM(R5/Q5)</f>
        <v>185.375</v>
      </c>
      <c r="T5" s="32">
        <f>SUM(T2:T4)</f>
        <v>14</v>
      </c>
      <c r="U5" s="32">
        <f>SUM(U2:U4)</f>
        <v>13</v>
      </c>
      <c r="V5" s="34">
        <f>SUM(S5+U5)</f>
        <v>198.375</v>
      </c>
    </row>
    <row r="8" spans="1:24">
      <c r="A8" s="24" t="s">
        <v>1</v>
      </c>
      <c r="B8" s="25" t="s">
        <v>2</v>
      </c>
      <c r="C8" s="26" t="s">
        <v>3</v>
      </c>
      <c r="D8" s="27" t="s">
        <v>4</v>
      </c>
      <c r="E8" s="28" t="s">
        <v>19</v>
      </c>
      <c r="F8" s="28" t="s">
        <v>20</v>
      </c>
      <c r="G8" s="28" t="s">
        <v>21</v>
      </c>
      <c r="H8" s="28" t="s">
        <v>20</v>
      </c>
      <c r="I8" s="28" t="s">
        <v>22</v>
      </c>
      <c r="J8" s="28" t="s">
        <v>20</v>
      </c>
      <c r="K8" s="28" t="s">
        <v>23</v>
      </c>
      <c r="L8" s="28" t="s">
        <v>20</v>
      </c>
      <c r="M8" s="28" t="s">
        <v>24</v>
      </c>
      <c r="N8" s="28" t="s">
        <v>20</v>
      </c>
      <c r="O8" s="28" t="s">
        <v>25</v>
      </c>
      <c r="P8" s="28" t="s">
        <v>20</v>
      </c>
      <c r="Q8" s="29" t="s">
        <v>26</v>
      </c>
      <c r="R8" s="30" t="s">
        <v>27</v>
      </c>
      <c r="S8" s="31" t="s">
        <v>5</v>
      </c>
      <c r="T8" s="31" t="s">
        <v>28</v>
      </c>
      <c r="U8" s="30" t="s">
        <v>6</v>
      </c>
      <c r="V8" s="31" t="s">
        <v>29</v>
      </c>
    </row>
    <row r="9" spans="1:24">
      <c r="A9" s="1" t="s">
        <v>74</v>
      </c>
      <c r="B9" s="2" t="s">
        <v>53</v>
      </c>
      <c r="C9" s="3">
        <v>45802</v>
      </c>
      <c r="D9" s="4" t="s">
        <v>49</v>
      </c>
      <c r="E9" s="63">
        <v>163</v>
      </c>
      <c r="F9" s="22">
        <v>1</v>
      </c>
      <c r="G9" s="41">
        <v>180</v>
      </c>
      <c r="H9" s="22">
        <v>0</v>
      </c>
      <c r="I9" s="5">
        <v>179</v>
      </c>
      <c r="J9" s="22">
        <v>0</v>
      </c>
      <c r="K9" s="5">
        <v>186</v>
      </c>
      <c r="L9" s="22">
        <v>1</v>
      </c>
      <c r="M9" s="5">
        <v>181</v>
      </c>
      <c r="N9" s="22">
        <v>1</v>
      </c>
      <c r="O9" s="5">
        <v>172</v>
      </c>
      <c r="P9" s="22">
        <v>1</v>
      </c>
      <c r="Q9" s="6">
        <v>6</v>
      </c>
      <c r="R9" s="6">
        <v>1061</v>
      </c>
      <c r="S9" s="7">
        <v>176.83333333333334</v>
      </c>
      <c r="T9" s="39">
        <v>4</v>
      </c>
      <c r="U9" s="8">
        <v>20</v>
      </c>
      <c r="V9" s="9">
        <v>196.83333333333334</v>
      </c>
    </row>
    <row r="11" spans="1:24">
      <c r="Q11" s="32">
        <f>SUM(Q9:Q10)</f>
        <v>6</v>
      </c>
      <c r="R11" s="32">
        <f>SUM(R9:R10)</f>
        <v>1061</v>
      </c>
      <c r="S11" s="33">
        <f>SUM(R11/Q11)</f>
        <v>176.83333333333334</v>
      </c>
      <c r="T11" s="32">
        <f>SUM(T9:T10)</f>
        <v>4</v>
      </c>
      <c r="U11" s="32">
        <f>SUM(U9:U10)</f>
        <v>20</v>
      </c>
      <c r="V11" s="34">
        <f>SUM(S11+U11)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Texas 2025'!A1" display="Return to Rankings" xr:uid="{A14F388D-EDE6-4CD7-87F5-BA617A083486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77E6-082A-4A0B-83D8-9A53095AE77F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109</v>
      </c>
      <c r="C2" s="3">
        <v>45816</v>
      </c>
      <c r="D2" s="4" t="s">
        <v>49</v>
      </c>
      <c r="E2" s="5">
        <v>189</v>
      </c>
      <c r="F2" s="22">
        <v>1</v>
      </c>
      <c r="G2" s="23">
        <v>190</v>
      </c>
      <c r="H2" s="22">
        <v>2</v>
      </c>
      <c r="I2" s="5">
        <v>189</v>
      </c>
      <c r="J2" s="22">
        <v>1</v>
      </c>
      <c r="K2" s="5">
        <v>192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9">
        <v>7</v>
      </c>
      <c r="U2" s="8">
        <v>9</v>
      </c>
      <c r="V2" s="9">
        <v>199</v>
      </c>
    </row>
    <row r="3" spans="1:24">
      <c r="A3" s="1" t="s">
        <v>11</v>
      </c>
      <c r="B3" s="2" t="s">
        <v>109</v>
      </c>
      <c r="C3" s="3">
        <v>45879</v>
      </c>
      <c r="D3" s="4" t="s">
        <v>49</v>
      </c>
      <c r="E3" s="5">
        <v>140</v>
      </c>
      <c r="F3" s="22">
        <v>1</v>
      </c>
      <c r="G3" s="37">
        <v>177</v>
      </c>
      <c r="H3" s="22">
        <v>0</v>
      </c>
      <c r="I3" s="5">
        <v>186</v>
      </c>
      <c r="J3" s="22">
        <v>2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688</v>
      </c>
      <c r="S3" s="7">
        <v>172</v>
      </c>
      <c r="T3" s="39">
        <v>4</v>
      </c>
      <c r="U3" s="8">
        <v>2</v>
      </c>
      <c r="V3" s="9">
        <v>174</v>
      </c>
    </row>
    <row r="5" spans="1:24">
      <c r="Q5" s="32">
        <f>SUM(Q2:Q4)</f>
        <v>8</v>
      </c>
      <c r="R5" s="32">
        <f>SUM(R2:R4)</f>
        <v>1448</v>
      </c>
      <c r="S5" s="33">
        <f>SUM(R5/Q5)</f>
        <v>181</v>
      </c>
      <c r="T5" s="32">
        <f>SUM(T2:T4)</f>
        <v>11</v>
      </c>
      <c r="U5" s="32">
        <f>SUM(U2:U4)</f>
        <v>11</v>
      </c>
      <c r="V5" s="34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Texas 2025'!A1" display="Return to Rankings" xr:uid="{3F50D9B5-3FCC-4194-94F8-0F2469F705A4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BEDD-5B64-40FE-AC3B-102B7C60BF6B}">
  <dimension ref="A1:X4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121</v>
      </c>
      <c r="C2" s="3">
        <v>45930</v>
      </c>
      <c r="D2" s="4" t="s">
        <v>49</v>
      </c>
      <c r="E2" s="23">
        <v>179</v>
      </c>
      <c r="F2" s="22">
        <v>0</v>
      </c>
      <c r="G2" s="23">
        <v>186</v>
      </c>
      <c r="H2" s="22">
        <v>2</v>
      </c>
      <c r="I2" s="5">
        <v>168</v>
      </c>
      <c r="J2" s="22">
        <v>0</v>
      </c>
      <c r="K2" s="37">
        <v>176</v>
      </c>
      <c r="L2" s="22">
        <v>0</v>
      </c>
      <c r="M2" s="37"/>
      <c r="N2" s="22"/>
      <c r="O2" s="5"/>
      <c r="P2" s="22"/>
      <c r="Q2" s="6">
        <v>4</v>
      </c>
      <c r="R2" s="6">
        <v>709</v>
      </c>
      <c r="S2" s="7">
        <v>177.25</v>
      </c>
      <c r="T2" s="36">
        <v>2</v>
      </c>
      <c r="U2" s="8">
        <v>6</v>
      </c>
      <c r="V2" s="9">
        <v>183.25</v>
      </c>
    </row>
    <row r="4" spans="1:24">
      <c r="Q4" s="32">
        <f>SUM(Q2:Q3)</f>
        <v>4</v>
      </c>
      <c r="R4" s="32">
        <f>SUM(R2:R3)</f>
        <v>709</v>
      </c>
      <c r="S4" s="33">
        <f>SUM(R4/Q4)</f>
        <v>177.25</v>
      </c>
      <c r="T4" s="32">
        <f>SUM(T2:T3)</f>
        <v>2</v>
      </c>
      <c r="U4" s="32">
        <f>SUM(U2:U3)</f>
        <v>6</v>
      </c>
      <c r="V4" s="34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3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935" priority="7" rank="1"/>
  </conditionalFormatting>
  <conditionalFormatting sqref="G2">
    <cfRule type="top10" dxfId="934" priority="6" rank="1"/>
  </conditionalFormatting>
  <conditionalFormatting sqref="I2">
    <cfRule type="top10" dxfId="933" priority="5" rank="1"/>
  </conditionalFormatting>
  <conditionalFormatting sqref="K2">
    <cfRule type="top10" dxfId="932" priority="4" rank="1"/>
  </conditionalFormatting>
  <conditionalFormatting sqref="M2">
    <cfRule type="top10" dxfId="931" priority="3" rank="1"/>
  </conditionalFormatting>
  <conditionalFormatting sqref="O2">
    <cfRule type="top10" dxfId="930" priority="2" rank="1"/>
  </conditionalFormatting>
  <conditionalFormatting sqref="E2:P2">
    <cfRule type="cellIs" dxfId="929" priority="1" operator="greaterThanOrEqual">
      <formula>200</formula>
    </cfRule>
  </conditionalFormatting>
  <hyperlinks>
    <hyperlink ref="X1" location="'Texas 2025'!A1" display="Return to Rankings" xr:uid="{1CD65CFF-675D-4C85-BAFA-791A49786D68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892A-C111-4DCA-9C99-66EB7D486040}">
  <dimension ref="A1:X4"/>
  <sheetViews>
    <sheetView workbookViewId="0">
      <selection activeCell="A2" sqref="A2:V2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74" t="s">
        <v>41</v>
      </c>
      <c r="B2" s="2" t="s">
        <v>120</v>
      </c>
      <c r="C2" s="3">
        <v>45928</v>
      </c>
      <c r="D2" s="75" t="s">
        <v>42</v>
      </c>
      <c r="E2" s="5">
        <v>187</v>
      </c>
      <c r="F2" s="22">
        <v>3</v>
      </c>
      <c r="G2" s="5">
        <v>188</v>
      </c>
      <c r="H2" s="22">
        <v>0</v>
      </c>
      <c r="I2" s="5">
        <v>195.001</v>
      </c>
      <c r="J2" s="22">
        <v>4</v>
      </c>
      <c r="K2" s="5">
        <v>190</v>
      </c>
      <c r="L2" s="22">
        <v>2</v>
      </c>
      <c r="M2" s="5"/>
      <c r="N2" s="22"/>
      <c r="O2" s="5"/>
      <c r="P2" s="22"/>
      <c r="Q2" s="8">
        <v>4</v>
      </c>
      <c r="R2" s="8">
        <v>760.00099999999998</v>
      </c>
      <c r="S2" s="7">
        <v>190.00024999999999</v>
      </c>
      <c r="T2" s="36">
        <v>9</v>
      </c>
      <c r="U2" s="8">
        <v>5</v>
      </c>
      <c r="V2" s="7">
        <v>195.00024999999999</v>
      </c>
    </row>
    <row r="4" spans="1:24">
      <c r="Q4" s="32">
        <f>SUM(Q2:Q3)</f>
        <v>4</v>
      </c>
      <c r="R4" s="32">
        <f>SUM(R2:R3)</f>
        <v>760.00099999999998</v>
      </c>
      <c r="S4" s="33">
        <f>SUM(R4/Q4)</f>
        <v>190.00024999999999</v>
      </c>
      <c r="T4" s="32">
        <f>SUM(T2:T3)</f>
        <v>9</v>
      </c>
      <c r="U4" s="32">
        <f>SUM(U2:U3)</f>
        <v>5</v>
      </c>
      <c r="V4" s="34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"/>
  </protectedRanges>
  <conditionalFormatting sqref="E2">
    <cfRule type="top10" dxfId="928" priority="7" rank="1"/>
  </conditionalFormatting>
  <conditionalFormatting sqref="E2:P2">
    <cfRule type="cellIs" dxfId="927" priority="5" operator="greaterThanOrEqual">
      <formula>200</formula>
    </cfRule>
  </conditionalFormatting>
  <conditionalFormatting sqref="G2">
    <cfRule type="top10" dxfId="926" priority="6" rank="1"/>
  </conditionalFormatting>
  <conditionalFormatting sqref="I2">
    <cfRule type="top10" dxfId="925" priority="4" rank="1"/>
  </conditionalFormatting>
  <conditionalFormatting sqref="K2">
    <cfRule type="top10" dxfId="924" priority="3" rank="1"/>
  </conditionalFormatting>
  <conditionalFormatting sqref="M2">
    <cfRule type="top10" dxfId="923" priority="2" rank="1"/>
  </conditionalFormatting>
  <conditionalFormatting sqref="O2">
    <cfRule type="top10" dxfId="922" priority="1" rank="1"/>
  </conditionalFormatting>
  <hyperlinks>
    <hyperlink ref="X1" location="'Texas 2025'!A1" display="Return to Rankings" xr:uid="{60A82ECA-9093-4AE1-BC8D-F67E6352C65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D146-06E9-4883-A853-1B0ED5C27866}">
  <dimension ref="A1:X18"/>
  <sheetViews>
    <sheetView workbookViewId="0">
      <selection activeCell="A15" sqref="A15:V15"/>
    </sheetView>
  </sheetViews>
  <sheetFormatPr defaultColWidth="11.109375" defaultRowHeight="14.4"/>
  <cols>
    <col min="1" max="1" width="14.44140625" customWidth="1"/>
    <col min="2" max="2" width="20" customWidth="1"/>
    <col min="3" max="3" width="11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114</v>
      </c>
      <c r="C2" s="3">
        <v>45868</v>
      </c>
      <c r="D2" s="4" t="s">
        <v>36</v>
      </c>
      <c r="E2" s="5">
        <v>181</v>
      </c>
      <c r="F2" s="22">
        <v>1</v>
      </c>
      <c r="G2" s="23">
        <v>179</v>
      </c>
      <c r="H2" s="22">
        <v>2</v>
      </c>
      <c r="I2" s="5">
        <v>179</v>
      </c>
      <c r="J2" s="22"/>
      <c r="K2" s="5">
        <v>183</v>
      </c>
      <c r="L2" s="22">
        <v>2</v>
      </c>
      <c r="M2" s="5"/>
      <c r="N2" s="22"/>
      <c r="O2" s="5"/>
      <c r="P2" s="22"/>
      <c r="Q2" s="6">
        <v>4</v>
      </c>
      <c r="R2" s="6">
        <v>722</v>
      </c>
      <c r="S2" s="7">
        <v>180.5</v>
      </c>
      <c r="T2" s="36">
        <v>5</v>
      </c>
      <c r="U2" s="8">
        <v>11</v>
      </c>
      <c r="V2" s="9">
        <v>191.5</v>
      </c>
    </row>
    <row r="5" spans="1:24">
      <c r="Q5" s="32">
        <f>SUM(Q2:Q4)</f>
        <v>4</v>
      </c>
      <c r="R5" s="32">
        <f>SUM(R2:R4)</f>
        <v>722</v>
      </c>
      <c r="S5" s="33">
        <f>SUM(R5/Q5)</f>
        <v>180.5</v>
      </c>
      <c r="T5" s="32">
        <f>SUM(T2:T4)</f>
        <v>5</v>
      </c>
      <c r="U5" s="32">
        <f>SUM(U2:U4)</f>
        <v>11</v>
      </c>
      <c r="V5" s="34">
        <f>SUM(S5+U5)</f>
        <v>191.5</v>
      </c>
    </row>
    <row r="12" spans="1:24">
      <c r="A12" s="24" t="s">
        <v>1</v>
      </c>
      <c r="B12" s="25" t="s">
        <v>2</v>
      </c>
      <c r="C12" s="26" t="s">
        <v>3</v>
      </c>
      <c r="D12" s="27" t="s">
        <v>4</v>
      </c>
      <c r="E12" s="28" t="s">
        <v>19</v>
      </c>
      <c r="F12" s="28" t="s">
        <v>20</v>
      </c>
      <c r="G12" s="28" t="s">
        <v>21</v>
      </c>
      <c r="H12" s="28" t="s">
        <v>20</v>
      </c>
      <c r="I12" s="28" t="s">
        <v>22</v>
      </c>
      <c r="J12" s="28" t="s">
        <v>20</v>
      </c>
      <c r="K12" s="28" t="s">
        <v>23</v>
      </c>
      <c r="L12" s="28" t="s">
        <v>20</v>
      </c>
      <c r="M12" s="28" t="s">
        <v>24</v>
      </c>
      <c r="N12" s="28" t="s">
        <v>20</v>
      </c>
      <c r="O12" s="28" t="s">
        <v>25</v>
      </c>
      <c r="P12" s="28" t="s">
        <v>20</v>
      </c>
      <c r="Q12" s="29" t="s">
        <v>26</v>
      </c>
      <c r="R12" s="30" t="s">
        <v>27</v>
      </c>
      <c r="S12" s="31" t="s">
        <v>5</v>
      </c>
      <c r="T12" s="31" t="s">
        <v>28</v>
      </c>
      <c r="U12" s="30" t="s">
        <v>6</v>
      </c>
      <c r="V12" s="31" t="s">
        <v>29</v>
      </c>
    </row>
    <row r="13" spans="1:24">
      <c r="A13" s="1" t="s">
        <v>11</v>
      </c>
      <c r="B13" s="2" t="s">
        <v>114</v>
      </c>
      <c r="C13" s="3">
        <v>45904</v>
      </c>
      <c r="D13" s="4" t="s">
        <v>36</v>
      </c>
      <c r="E13" s="5">
        <v>181</v>
      </c>
      <c r="F13" s="22">
        <v>1</v>
      </c>
      <c r="G13" s="23">
        <v>186</v>
      </c>
      <c r="H13" s="22">
        <v>1</v>
      </c>
      <c r="I13" s="5">
        <v>189</v>
      </c>
      <c r="J13" s="22">
        <v>1</v>
      </c>
      <c r="K13" s="5">
        <v>186</v>
      </c>
      <c r="L13" s="22">
        <v>2</v>
      </c>
      <c r="M13" s="5"/>
      <c r="N13" s="22"/>
      <c r="O13" s="5"/>
      <c r="P13" s="22"/>
      <c r="Q13" s="6">
        <v>4</v>
      </c>
      <c r="R13" s="6">
        <v>742</v>
      </c>
      <c r="S13" s="7">
        <v>185.5</v>
      </c>
      <c r="T13" s="36">
        <v>5</v>
      </c>
      <c r="U13" s="8">
        <v>6</v>
      </c>
      <c r="V13" s="9">
        <v>191.5</v>
      </c>
    </row>
    <row r="14" spans="1:24">
      <c r="A14" s="74" t="s">
        <v>11</v>
      </c>
      <c r="B14" s="2" t="s">
        <v>114</v>
      </c>
      <c r="C14" s="3">
        <v>45932</v>
      </c>
      <c r="D14" s="75" t="s">
        <v>36</v>
      </c>
      <c r="E14" s="5">
        <v>186</v>
      </c>
      <c r="F14" s="22"/>
      <c r="G14" s="23">
        <v>187.001</v>
      </c>
      <c r="H14" s="22">
        <v>4</v>
      </c>
      <c r="I14" s="5">
        <v>188</v>
      </c>
      <c r="J14" s="22"/>
      <c r="K14" s="5">
        <v>184</v>
      </c>
      <c r="L14" s="22"/>
      <c r="M14" s="5"/>
      <c r="N14" s="22"/>
      <c r="O14" s="5"/>
      <c r="P14" s="22"/>
      <c r="Q14" s="8">
        <v>4</v>
      </c>
      <c r="R14" s="8">
        <v>745.00099999999998</v>
      </c>
      <c r="S14" s="7">
        <v>186.25024999999999</v>
      </c>
      <c r="T14" s="36">
        <v>4</v>
      </c>
      <c r="U14" s="8">
        <v>8</v>
      </c>
      <c r="V14" s="7">
        <v>194.25024999999999</v>
      </c>
    </row>
    <row r="15" spans="1:24">
      <c r="A15" s="1" t="s">
        <v>11</v>
      </c>
      <c r="B15" s="2" t="s">
        <v>114</v>
      </c>
      <c r="C15" s="3">
        <v>45953</v>
      </c>
      <c r="D15" s="4" t="s">
        <v>36</v>
      </c>
      <c r="E15" s="5">
        <v>188</v>
      </c>
      <c r="F15" s="22">
        <v>1</v>
      </c>
      <c r="G15" s="23">
        <v>181</v>
      </c>
      <c r="H15" s="22"/>
      <c r="I15" s="5">
        <v>180</v>
      </c>
      <c r="J15" s="22">
        <v>2</v>
      </c>
      <c r="K15" s="5">
        <v>184</v>
      </c>
      <c r="L15" s="22">
        <v>2</v>
      </c>
      <c r="M15" s="5"/>
      <c r="N15" s="22"/>
      <c r="O15" s="5"/>
      <c r="P15" s="22"/>
      <c r="Q15" s="6">
        <v>4</v>
      </c>
      <c r="R15" s="6">
        <v>733</v>
      </c>
      <c r="S15" s="7">
        <v>183.25</v>
      </c>
      <c r="T15" s="36">
        <v>5</v>
      </c>
      <c r="U15" s="8">
        <v>3</v>
      </c>
      <c r="V15" s="9">
        <v>186.25</v>
      </c>
    </row>
    <row r="18" spans="17:22">
      <c r="Q18" s="32">
        <f>SUM(Q13:Q17)</f>
        <v>12</v>
      </c>
      <c r="R18" s="32">
        <f>SUM(R13:R17)</f>
        <v>2220.0010000000002</v>
      </c>
      <c r="S18" s="33">
        <f>SUM(R18/Q18)</f>
        <v>185.00008333333335</v>
      </c>
      <c r="T18" s="32">
        <f>SUM(T13:T17)</f>
        <v>14</v>
      </c>
      <c r="U18" s="32">
        <f>SUM(U13:U17)</f>
        <v>17</v>
      </c>
      <c r="V18" s="34">
        <f>SUM(S18+U18)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13:C13" name="Range1_9_4"/>
    <protectedRange algorithmName="SHA-512" hashValue="ON39YdpmFHfN9f47KpiRvqrKx0V9+erV1CNkpWzYhW/Qyc6aT8rEyCrvauWSYGZK2ia3o7vd3akF07acHAFpOA==" saltValue="yVW9XmDwTqEnmpSGai0KYg==" spinCount="100000" sqref="D13" name="Range1_1_6_4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5_5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 H15:L15 N15" name="Range1_1_2_19_1_4"/>
    <protectedRange algorithmName="SHA-512" hashValue="ON39YdpmFHfN9f47KpiRvqrKx0V9+erV1CNkpWzYhW/Qyc6aT8rEyCrvauWSYGZK2ia3o7vd3akF07acHAFpOA==" saltValue="yVW9XmDwTqEnmpSGai0KYg==" spinCount="100000" sqref="T15" name="Range1_3_5_10"/>
  </protectedRanges>
  <conditionalFormatting sqref="E13">
    <cfRule type="top10" dxfId="921" priority="21" rank="1"/>
  </conditionalFormatting>
  <conditionalFormatting sqref="G13">
    <cfRule type="top10" dxfId="920" priority="20" rank="1"/>
  </conditionalFormatting>
  <conditionalFormatting sqref="I13">
    <cfRule type="top10" dxfId="919" priority="19" rank="1"/>
  </conditionalFormatting>
  <conditionalFormatting sqref="K13">
    <cfRule type="top10" dxfId="918" priority="18" rank="1"/>
  </conditionalFormatting>
  <conditionalFormatting sqref="M13">
    <cfRule type="top10" dxfId="917" priority="17" rank="1"/>
  </conditionalFormatting>
  <conditionalFormatting sqref="O13">
    <cfRule type="top10" dxfId="916" priority="16" rank="1"/>
  </conditionalFormatting>
  <conditionalFormatting sqref="E13:P13">
    <cfRule type="cellIs" dxfId="915" priority="15" operator="greaterThanOrEqual">
      <formula>200</formula>
    </cfRule>
  </conditionalFormatting>
  <conditionalFormatting sqref="E14:P14">
    <cfRule type="cellIs" dxfId="914" priority="8" operator="greaterThanOrEqual">
      <formula>200</formula>
    </cfRule>
  </conditionalFormatting>
  <conditionalFormatting sqref="E14">
    <cfRule type="top10" dxfId="913" priority="14" rank="1"/>
  </conditionalFormatting>
  <conditionalFormatting sqref="G14">
    <cfRule type="top10" dxfId="912" priority="13" rank="1"/>
  </conditionalFormatting>
  <conditionalFormatting sqref="I14">
    <cfRule type="top10" dxfId="911" priority="12" rank="1"/>
  </conditionalFormatting>
  <conditionalFormatting sqref="K14">
    <cfRule type="top10" dxfId="910" priority="11" rank="1"/>
  </conditionalFormatting>
  <conditionalFormatting sqref="M14">
    <cfRule type="top10" dxfId="909" priority="10" rank="1"/>
  </conditionalFormatting>
  <conditionalFormatting sqref="O14">
    <cfRule type="top10" dxfId="908" priority="9" rank="1"/>
  </conditionalFormatting>
  <conditionalFormatting sqref="E15:P15">
    <cfRule type="cellIs" dxfId="907" priority="1" operator="greaterThanOrEqual">
      <formula>200</formula>
    </cfRule>
  </conditionalFormatting>
  <conditionalFormatting sqref="E15">
    <cfRule type="top10" dxfId="906" priority="7" rank="1"/>
  </conditionalFormatting>
  <conditionalFormatting sqref="G15">
    <cfRule type="top10" dxfId="905" priority="6" rank="1"/>
  </conditionalFormatting>
  <conditionalFormatting sqref="I15">
    <cfRule type="top10" dxfId="904" priority="5" rank="1"/>
  </conditionalFormatting>
  <conditionalFormatting sqref="K15">
    <cfRule type="top10" dxfId="903" priority="4" rank="1"/>
  </conditionalFormatting>
  <conditionalFormatting sqref="M15">
    <cfRule type="top10" dxfId="902" priority="3" rank="1"/>
  </conditionalFormatting>
  <conditionalFormatting sqref="O15">
    <cfRule type="top10" dxfId="901" priority="2" rank="1"/>
  </conditionalFormatting>
  <hyperlinks>
    <hyperlink ref="X1" location="'Texas 2025'!A1" display="Return to Rankings" xr:uid="{065B4080-9F5F-428B-8565-FC17E23AE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C0DDD3-6DF0-48D6-869D-E48449CE6A95}">
          <x14:formula1>
            <xm:f>'C:\Users\jmfg1\Downloads\[_10-23-25-ABRA Edinburg TX Results.xlsm]DATA'!#REF!</xm:f>
          </x14:formula1>
          <xm:sqref>B15</xm:sqref>
        </x14:dataValidation>
        <x14:dataValidation type="list" allowBlank="1" showInputMessage="1" showErrorMessage="1" xr:uid="{4B162817-E145-4E19-ADF5-1167CE799700}">
          <x14:formula1>
            <xm:f>'C:\Users\jmfg1\Downloads\[_10-23-25-ABRA Edinburg TX Results.xlsm]DATA'!#REF!</xm:f>
          </x14:formula1>
          <xm:sqref>D15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E6DB-7CC8-4ECC-A820-7ECEE6A86CE0}">
  <dimension ref="A1:X23"/>
  <sheetViews>
    <sheetView workbookViewId="0">
      <selection activeCell="A21" sqref="A21:V21"/>
    </sheetView>
  </sheetViews>
  <sheetFormatPr defaultColWidth="11.109375" defaultRowHeight="14.4"/>
  <cols>
    <col min="1" max="1" width="14.44140625" customWidth="1"/>
    <col min="2" max="2" width="20" customWidth="1"/>
    <col min="3" max="3" width="9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68</v>
      </c>
      <c r="C2" s="3">
        <v>45697</v>
      </c>
      <c r="D2" s="4" t="s">
        <v>49</v>
      </c>
      <c r="E2" s="41">
        <v>192</v>
      </c>
      <c r="F2" s="42">
        <v>0</v>
      </c>
      <c r="G2" s="41">
        <v>196</v>
      </c>
      <c r="H2" s="42">
        <v>1</v>
      </c>
      <c r="I2" s="41">
        <v>193</v>
      </c>
      <c r="J2" s="42">
        <v>3</v>
      </c>
      <c r="K2" s="41">
        <v>190</v>
      </c>
      <c r="L2" s="42">
        <v>1</v>
      </c>
      <c r="M2" s="41"/>
      <c r="N2" s="42"/>
      <c r="O2" s="41"/>
      <c r="P2" s="42"/>
      <c r="Q2" s="6">
        <v>4</v>
      </c>
      <c r="R2" s="6">
        <v>771</v>
      </c>
      <c r="S2" s="7">
        <v>192.75</v>
      </c>
      <c r="T2" s="39">
        <v>5</v>
      </c>
      <c r="U2" s="8">
        <v>11</v>
      </c>
      <c r="V2" s="9">
        <v>203.75</v>
      </c>
    </row>
    <row r="3" spans="1:24">
      <c r="A3" s="46" t="s">
        <v>65</v>
      </c>
      <c r="B3" s="43" t="s">
        <v>68</v>
      </c>
      <c r="C3" s="47">
        <v>45725</v>
      </c>
      <c r="D3" s="48" t="s">
        <v>49</v>
      </c>
      <c r="E3" s="41">
        <v>175</v>
      </c>
      <c r="F3" s="42">
        <v>0</v>
      </c>
      <c r="G3" s="41">
        <v>179</v>
      </c>
      <c r="H3" s="42">
        <v>1</v>
      </c>
      <c r="I3" s="41">
        <v>184</v>
      </c>
      <c r="J3" s="42">
        <v>1</v>
      </c>
      <c r="K3" s="41">
        <v>176</v>
      </c>
      <c r="L3" s="42">
        <v>1</v>
      </c>
      <c r="M3" s="41"/>
      <c r="N3" s="42"/>
      <c r="O3" s="41"/>
      <c r="P3" s="42"/>
      <c r="Q3" s="51">
        <v>4</v>
      </c>
      <c r="R3" s="51">
        <v>714</v>
      </c>
      <c r="S3" s="52">
        <v>178.5</v>
      </c>
      <c r="T3" s="39">
        <v>3</v>
      </c>
      <c r="U3" s="53">
        <v>13</v>
      </c>
      <c r="V3" s="54">
        <v>191.5</v>
      </c>
    </row>
    <row r="4" spans="1:24">
      <c r="A4" s="1" t="s">
        <v>65</v>
      </c>
      <c r="B4" s="2" t="s">
        <v>68</v>
      </c>
      <c r="C4" s="3">
        <v>45745</v>
      </c>
      <c r="D4" s="4" t="s">
        <v>42</v>
      </c>
      <c r="E4" s="5">
        <v>183</v>
      </c>
      <c r="F4" s="22">
        <v>2</v>
      </c>
      <c r="G4" s="5">
        <v>180</v>
      </c>
      <c r="H4" s="22">
        <v>0</v>
      </c>
      <c r="I4" s="5">
        <v>188.001</v>
      </c>
      <c r="J4" s="22">
        <v>2</v>
      </c>
      <c r="K4" s="5">
        <v>183</v>
      </c>
      <c r="L4" s="22">
        <v>0</v>
      </c>
      <c r="M4" s="5">
        <v>184</v>
      </c>
      <c r="N4" s="22">
        <v>3</v>
      </c>
      <c r="O4" s="5">
        <v>185</v>
      </c>
      <c r="P4" s="22">
        <v>2</v>
      </c>
      <c r="Q4" s="6">
        <v>6</v>
      </c>
      <c r="R4" s="6">
        <v>1103.001</v>
      </c>
      <c r="S4" s="7">
        <v>183.83349999999999</v>
      </c>
      <c r="T4" s="36">
        <v>9</v>
      </c>
      <c r="U4" s="8">
        <v>4</v>
      </c>
      <c r="V4" s="9">
        <v>187.83349999999999</v>
      </c>
    </row>
    <row r="5" spans="1:24">
      <c r="A5" s="1" t="s">
        <v>65</v>
      </c>
      <c r="B5" s="2" t="s">
        <v>68</v>
      </c>
      <c r="C5" s="3">
        <v>45760</v>
      </c>
      <c r="D5" s="4" t="s">
        <v>49</v>
      </c>
      <c r="E5" s="41">
        <v>186</v>
      </c>
      <c r="F5" s="42">
        <v>5</v>
      </c>
      <c r="G5" s="41">
        <v>191</v>
      </c>
      <c r="H5" s="42">
        <v>3</v>
      </c>
      <c r="I5" s="41">
        <v>189</v>
      </c>
      <c r="J5" s="42">
        <v>1</v>
      </c>
      <c r="K5" s="41">
        <v>190</v>
      </c>
      <c r="L5" s="42">
        <v>3</v>
      </c>
      <c r="M5" s="41"/>
      <c r="N5" s="42"/>
      <c r="O5" s="41"/>
      <c r="P5" s="42"/>
      <c r="Q5" s="6">
        <v>4</v>
      </c>
      <c r="R5" s="6">
        <v>756</v>
      </c>
      <c r="S5" s="7">
        <v>189</v>
      </c>
      <c r="T5" s="39">
        <v>12</v>
      </c>
      <c r="U5" s="8">
        <v>11</v>
      </c>
      <c r="V5" s="9">
        <v>200</v>
      </c>
    </row>
    <row r="6" spans="1:24">
      <c r="A6" s="1" t="s">
        <v>65</v>
      </c>
      <c r="B6" s="2" t="s">
        <v>68</v>
      </c>
      <c r="C6" s="3">
        <v>45776</v>
      </c>
      <c r="D6" s="4" t="s">
        <v>49</v>
      </c>
      <c r="E6" s="41">
        <v>192</v>
      </c>
      <c r="F6" s="42">
        <v>2</v>
      </c>
      <c r="G6" s="41">
        <v>194</v>
      </c>
      <c r="H6" s="42">
        <v>2</v>
      </c>
      <c r="I6" s="41">
        <v>184</v>
      </c>
      <c r="J6" s="42">
        <v>1</v>
      </c>
      <c r="K6" s="41">
        <v>191</v>
      </c>
      <c r="L6" s="42">
        <v>1</v>
      </c>
      <c r="M6" s="41"/>
      <c r="N6" s="42"/>
      <c r="O6" s="41"/>
      <c r="P6" s="42"/>
      <c r="Q6" s="6">
        <v>4</v>
      </c>
      <c r="R6" s="6">
        <v>761</v>
      </c>
      <c r="S6" s="7">
        <v>190.25</v>
      </c>
      <c r="T6" s="39">
        <v>6</v>
      </c>
      <c r="U6" s="8">
        <v>13</v>
      </c>
      <c r="V6" s="9">
        <v>203.25</v>
      </c>
    </row>
    <row r="7" spans="1:24">
      <c r="A7" s="1" t="s">
        <v>65</v>
      </c>
      <c r="B7" s="2" t="s">
        <v>68</v>
      </c>
      <c r="C7" s="3">
        <v>45802</v>
      </c>
      <c r="D7" s="4" t="s">
        <v>49</v>
      </c>
      <c r="E7" s="41">
        <v>195</v>
      </c>
      <c r="F7" s="42">
        <v>1</v>
      </c>
      <c r="G7" s="41">
        <v>186</v>
      </c>
      <c r="H7" s="42">
        <v>0</v>
      </c>
      <c r="I7" s="41">
        <v>187</v>
      </c>
      <c r="J7" s="42">
        <v>1</v>
      </c>
      <c r="K7" s="41">
        <v>194</v>
      </c>
      <c r="L7" s="42">
        <v>2</v>
      </c>
      <c r="M7" s="41">
        <v>190</v>
      </c>
      <c r="N7" s="42">
        <v>2</v>
      </c>
      <c r="O7" s="41">
        <v>191</v>
      </c>
      <c r="P7" s="42">
        <v>2</v>
      </c>
      <c r="Q7" s="6">
        <v>6</v>
      </c>
      <c r="R7" s="6">
        <v>1143</v>
      </c>
      <c r="S7" s="7">
        <v>190.5</v>
      </c>
      <c r="T7" s="39">
        <v>8</v>
      </c>
      <c r="U7" s="8">
        <v>18</v>
      </c>
      <c r="V7" s="9">
        <v>208.5</v>
      </c>
    </row>
    <row r="8" spans="1:24">
      <c r="A8" s="1" t="s">
        <v>65</v>
      </c>
      <c r="B8" s="2" t="s">
        <v>68</v>
      </c>
      <c r="C8" s="3">
        <v>45804</v>
      </c>
      <c r="D8" s="4" t="s">
        <v>49</v>
      </c>
      <c r="E8" s="41">
        <v>194</v>
      </c>
      <c r="F8" s="42">
        <v>3</v>
      </c>
      <c r="G8" s="41">
        <v>190</v>
      </c>
      <c r="H8" s="42">
        <v>2</v>
      </c>
      <c r="I8" s="41">
        <v>198</v>
      </c>
      <c r="J8" s="42">
        <v>4</v>
      </c>
      <c r="K8" s="41">
        <v>192</v>
      </c>
      <c r="L8" s="42">
        <v>0</v>
      </c>
      <c r="M8" s="41"/>
      <c r="N8" s="42"/>
      <c r="O8" s="41"/>
      <c r="P8" s="42"/>
      <c r="Q8" s="6">
        <v>4</v>
      </c>
      <c r="R8" s="6">
        <v>774</v>
      </c>
      <c r="S8" s="7">
        <v>193.5</v>
      </c>
      <c r="T8" s="39">
        <v>9</v>
      </c>
      <c r="U8" s="8">
        <v>11</v>
      </c>
      <c r="V8" s="9">
        <v>204.5</v>
      </c>
    </row>
    <row r="9" spans="1:24">
      <c r="A9" s="1" t="s">
        <v>65</v>
      </c>
      <c r="B9" s="2" t="s">
        <v>68</v>
      </c>
      <c r="C9" s="3">
        <v>45816</v>
      </c>
      <c r="D9" s="4" t="s">
        <v>49</v>
      </c>
      <c r="E9" s="41">
        <v>193</v>
      </c>
      <c r="F9" s="42">
        <v>2</v>
      </c>
      <c r="G9" s="41">
        <v>188</v>
      </c>
      <c r="H9" s="42">
        <v>0</v>
      </c>
      <c r="I9" s="41">
        <v>192</v>
      </c>
      <c r="J9" s="42">
        <v>4</v>
      </c>
      <c r="K9" s="41">
        <v>193</v>
      </c>
      <c r="L9" s="42">
        <v>5</v>
      </c>
      <c r="M9" s="41"/>
      <c r="N9" s="42"/>
      <c r="O9" s="41"/>
      <c r="P9" s="42"/>
      <c r="Q9" s="6">
        <v>4</v>
      </c>
      <c r="R9" s="6">
        <v>766</v>
      </c>
      <c r="S9" s="7">
        <v>191.5</v>
      </c>
      <c r="T9" s="39">
        <v>11</v>
      </c>
      <c r="U9" s="8">
        <v>11</v>
      </c>
      <c r="V9" s="9">
        <v>202.5</v>
      </c>
    </row>
    <row r="10" spans="1:24">
      <c r="A10" s="1" t="s">
        <v>65</v>
      </c>
      <c r="B10" s="2" t="s">
        <v>68</v>
      </c>
      <c r="C10" s="3">
        <v>45832</v>
      </c>
      <c r="D10" s="4" t="s">
        <v>49</v>
      </c>
      <c r="E10" s="41">
        <v>195</v>
      </c>
      <c r="F10" s="42">
        <v>2</v>
      </c>
      <c r="G10" s="41">
        <v>196</v>
      </c>
      <c r="H10" s="42">
        <v>3</v>
      </c>
      <c r="I10" s="41">
        <v>190</v>
      </c>
      <c r="J10" s="42">
        <v>1</v>
      </c>
      <c r="K10" s="41">
        <v>193</v>
      </c>
      <c r="L10" s="42">
        <v>3</v>
      </c>
      <c r="M10" s="41"/>
      <c r="N10" s="42"/>
      <c r="O10" s="41"/>
      <c r="P10" s="42"/>
      <c r="Q10" s="6">
        <v>4</v>
      </c>
      <c r="R10" s="6">
        <v>774</v>
      </c>
      <c r="S10" s="7">
        <v>193.5</v>
      </c>
      <c r="T10" s="39">
        <v>9</v>
      </c>
      <c r="U10" s="8">
        <v>13</v>
      </c>
      <c r="V10" s="9">
        <v>206.5</v>
      </c>
    </row>
    <row r="11" spans="1:24">
      <c r="A11" s="1" t="s">
        <v>65</v>
      </c>
      <c r="B11" s="2" t="s">
        <v>68</v>
      </c>
      <c r="C11" s="3">
        <v>45851</v>
      </c>
      <c r="D11" s="4" t="s">
        <v>49</v>
      </c>
      <c r="E11" s="41">
        <v>196</v>
      </c>
      <c r="F11" s="42">
        <v>4</v>
      </c>
      <c r="G11" s="41">
        <v>198</v>
      </c>
      <c r="H11" s="42">
        <v>2</v>
      </c>
      <c r="I11" s="41">
        <v>188</v>
      </c>
      <c r="J11" s="42">
        <v>4</v>
      </c>
      <c r="K11" s="41">
        <v>192</v>
      </c>
      <c r="L11" s="42">
        <v>3</v>
      </c>
      <c r="M11" s="41"/>
      <c r="N11" s="42"/>
      <c r="O11" s="41"/>
      <c r="P11" s="42"/>
      <c r="Q11" s="6">
        <v>4</v>
      </c>
      <c r="R11" s="6">
        <v>774</v>
      </c>
      <c r="S11" s="7">
        <v>193.5</v>
      </c>
      <c r="T11" s="39">
        <v>13</v>
      </c>
      <c r="U11" s="8">
        <v>9</v>
      </c>
      <c r="V11" s="9">
        <v>202.5</v>
      </c>
    </row>
    <row r="12" spans="1:24">
      <c r="A12" s="1" t="s">
        <v>65</v>
      </c>
      <c r="B12" s="2" t="s">
        <v>68</v>
      </c>
      <c r="C12" s="3">
        <v>45864</v>
      </c>
      <c r="D12" s="4" t="s">
        <v>42</v>
      </c>
      <c r="E12" s="5">
        <v>192</v>
      </c>
      <c r="F12" s="22">
        <v>3</v>
      </c>
      <c r="G12" s="5">
        <v>185</v>
      </c>
      <c r="H12" s="22">
        <v>1</v>
      </c>
      <c r="I12" s="5">
        <v>183</v>
      </c>
      <c r="J12" s="22">
        <v>3</v>
      </c>
      <c r="K12" s="5">
        <v>188.001</v>
      </c>
      <c r="L12" s="22">
        <v>2</v>
      </c>
      <c r="M12" s="5"/>
      <c r="N12" s="22"/>
      <c r="O12" s="5"/>
      <c r="P12" s="22"/>
      <c r="Q12" s="6">
        <v>4</v>
      </c>
      <c r="R12" s="6">
        <v>748.00099999999998</v>
      </c>
      <c r="S12" s="7">
        <v>187.00024999999999</v>
      </c>
      <c r="T12" s="36">
        <v>9</v>
      </c>
      <c r="U12" s="8">
        <v>11</v>
      </c>
      <c r="V12" s="9">
        <v>198.00024999999999</v>
      </c>
    </row>
    <row r="13" spans="1:24">
      <c r="A13" s="1" t="s">
        <v>65</v>
      </c>
      <c r="B13" s="2" t="s">
        <v>68</v>
      </c>
      <c r="C13" s="3">
        <v>45867</v>
      </c>
      <c r="D13" s="4" t="s">
        <v>49</v>
      </c>
      <c r="E13" s="41">
        <v>193</v>
      </c>
      <c r="F13" s="42">
        <v>1</v>
      </c>
      <c r="G13" s="41">
        <v>193</v>
      </c>
      <c r="H13" s="42">
        <v>3</v>
      </c>
      <c r="I13" s="41">
        <v>195</v>
      </c>
      <c r="J13" s="42">
        <v>5</v>
      </c>
      <c r="K13" s="41">
        <v>189</v>
      </c>
      <c r="L13" s="42">
        <v>1</v>
      </c>
      <c r="M13" s="41"/>
      <c r="N13" s="42"/>
      <c r="O13" s="41"/>
      <c r="P13" s="42"/>
      <c r="Q13" s="6">
        <v>4</v>
      </c>
      <c r="R13" s="6">
        <v>770</v>
      </c>
      <c r="S13" s="7">
        <v>192.5</v>
      </c>
      <c r="T13" s="39">
        <v>10</v>
      </c>
      <c r="U13" s="8">
        <v>13</v>
      </c>
      <c r="V13" s="9">
        <v>205.5</v>
      </c>
    </row>
    <row r="14" spans="1:24">
      <c r="A14" s="1" t="s">
        <v>65</v>
      </c>
      <c r="B14" s="2" t="s">
        <v>68</v>
      </c>
      <c r="C14" s="3">
        <v>45879</v>
      </c>
      <c r="D14" s="4" t="s">
        <v>49</v>
      </c>
      <c r="E14" s="41">
        <v>179</v>
      </c>
      <c r="F14" s="42">
        <v>1</v>
      </c>
      <c r="G14" s="41">
        <v>183</v>
      </c>
      <c r="H14" s="42">
        <v>0</v>
      </c>
      <c r="I14" s="41">
        <v>193</v>
      </c>
      <c r="J14" s="42">
        <v>0</v>
      </c>
      <c r="K14" s="41">
        <v>191</v>
      </c>
      <c r="L14" s="42">
        <v>3</v>
      </c>
      <c r="M14" s="41"/>
      <c r="N14" s="42"/>
      <c r="O14" s="41"/>
      <c r="P14" s="42"/>
      <c r="Q14" s="6">
        <v>4</v>
      </c>
      <c r="R14" s="6">
        <v>746</v>
      </c>
      <c r="S14" s="7">
        <v>186.5</v>
      </c>
      <c r="T14" s="39">
        <v>4</v>
      </c>
      <c r="U14" s="8">
        <v>9</v>
      </c>
      <c r="V14" s="9">
        <v>195.5</v>
      </c>
    </row>
    <row r="15" spans="1:24">
      <c r="A15" s="1" t="s">
        <v>65</v>
      </c>
      <c r="B15" s="2" t="s">
        <v>68</v>
      </c>
      <c r="C15" s="3">
        <v>45895</v>
      </c>
      <c r="D15" s="4" t="s">
        <v>49</v>
      </c>
      <c r="E15" s="41">
        <v>190</v>
      </c>
      <c r="F15" s="42">
        <v>1</v>
      </c>
      <c r="G15" s="41">
        <v>193</v>
      </c>
      <c r="H15" s="42">
        <v>0</v>
      </c>
      <c r="I15" s="41">
        <v>195</v>
      </c>
      <c r="J15" s="42">
        <v>1</v>
      </c>
      <c r="K15" s="41">
        <v>193</v>
      </c>
      <c r="L15" s="42">
        <v>4</v>
      </c>
      <c r="M15" s="41"/>
      <c r="N15" s="42"/>
      <c r="O15" s="41"/>
      <c r="P15" s="42"/>
      <c r="Q15" s="6">
        <v>4</v>
      </c>
      <c r="R15" s="6">
        <v>771</v>
      </c>
      <c r="S15" s="7">
        <v>192.75</v>
      </c>
      <c r="T15" s="39">
        <v>6</v>
      </c>
      <c r="U15" s="8">
        <v>13</v>
      </c>
      <c r="V15" s="9">
        <v>205.75</v>
      </c>
    </row>
    <row r="16" spans="1:24">
      <c r="A16" s="1" t="s">
        <v>65</v>
      </c>
      <c r="B16" s="2" t="s">
        <v>68</v>
      </c>
      <c r="C16" s="3">
        <v>45914</v>
      </c>
      <c r="D16" s="4" t="s">
        <v>49</v>
      </c>
      <c r="E16" s="5">
        <v>193</v>
      </c>
      <c r="F16" s="22">
        <v>0</v>
      </c>
      <c r="G16" s="5">
        <v>189</v>
      </c>
      <c r="H16" s="22">
        <v>0</v>
      </c>
      <c r="I16" s="5">
        <v>193</v>
      </c>
      <c r="J16" s="22">
        <v>2</v>
      </c>
      <c r="K16" s="5">
        <v>188</v>
      </c>
      <c r="L16" s="22">
        <v>2</v>
      </c>
      <c r="M16" s="5"/>
      <c r="N16" s="22"/>
      <c r="O16" s="5"/>
      <c r="P16" s="22"/>
      <c r="Q16" s="6">
        <v>4</v>
      </c>
      <c r="R16" s="6">
        <v>763</v>
      </c>
      <c r="S16" s="7">
        <v>190.75</v>
      </c>
      <c r="T16" s="36">
        <v>4</v>
      </c>
      <c r="U16" s="8">
        <v>13</v>
      </c>
      <c r="V16" s="9">
        <v>203.75</v>
      </c>
    </row>
    <row r="17" spans="1:22">
      <c r="A17" s="1" t="s">
        <v>65</v>
      </c>
      <c r="B17" s="2" t="s">
        <v>68</v>
      </c>
      <c r="C17" s="3">
        <v>45930</v>
      </c>
      <c r="D17" s="4" t="s">
        <v>49</v>
      </c>
      <c r="E17" s="5">
        <v>197</v>
      </c>
      <c r="F17" s="22">
        <v>2</v>
      </c>
      <c r="G17" s="5">
        <v>197</v>
      </c>
      <c r="H17" s="22">
        <v>0</v>
      </c>
      <c r="I17" s="5">
        <v>198</v>
      </c>
      <c r="J17" s="22">
        <v>2</v>
      </c>
      <c r="K17" s="5">
        <v>194</v>
      </c>
      <c r="L17" s="22">
        <v>3</v>
      </c>
      <c r="M17" s="5"/>
      <c r="N17" s="22"/>
      <c r="O17" s="5"/>
      <c r="P17" s="22"/>
      <c r="Q17" s="6">
        <v>4</v>
      </c>
      <c r="R17" s="6">
        <v>786</v>
      </c>
      <c r="S17" s="7">
        <v>196.5</v>
      </c>
      <c r="T17" s="36">
        <v>7</v>
      </c>
      <c r="U17" s="8">
        <v>13</v>
      </c>
      <c r="V17" s="9">
        <v>209.5</v>
      </c>
    </row>
    <row r="18" spans="1:22">
      <c r="A18" s="74" t="s">
        <v>65</v>
      </c>
      <c r="B18" s="2" t="s">
        <v>68</v>
      </c>
      <c r="C18" s="3">
        <v>45942</v>
      </c>
      <c r="D18" s="75" t="s">
        <v>49</v>
      </c>
      <c r="E18" s="5">
        <v>193</v>
      </c>
      <c r="F18" s="22">
        <v>1</v>
      </c>
      <c r="G18" s="5">
        <v>189</v>
      </c>
      <c r="H18" s="22">
        <v>1</v>
      </c>
      <c r="I18" s="5">
        <v>188</v>
      </c>
      <c r="J18" s="22">
        <v>0</v>
      </c>
      <c r="K18" s="5">
        <v>191</v>
      </c>
      <c r="L18" s="22">
        <v>3</v>
      </c>
      <c r="M18" s="5"/>
      <c r="N18" s="22"/>
      <c r="O18" s="5"/>
      <c r="P18" s="22"/>
      <c r="Q18" s="8">
        <v>4</v>
      </c>
      <c r="R18" s="8">
        <v>761</v>
      </c>
      <c r="S18" s="7">
        <v>190.25</v>
      </c>
      <c r="T18" s="36">
        <v>5</v>
      </c>
      <c r="U18" s="8">
        <v>11</v>
      </c>
      <c r="V18" s="7">
        <v>201.25</v>
      </c>
    </row>
    <row r="19" spans="1:22">
      <c r="A19" s="74" t="s">
        <v>65</v>
      </c>
      <c r="B19" s="2" t="s">
        <v>68</v>
      </c>
      <c r="C19" s="3">
        <v>45949</v>
      </c>
      <c r="D19" s="75" t="s">
        <v>42</v>
      </c>
      <c r="E19" s="5">
        <v>190.001</v>
      </c>
      <c r="F19" s="22">
        <v>4</v>
      </c>
      <c r="G19" s="5">
        <v>191</v>
      </c>
      <c r="H19" s="22">
        <v>2</v>
      </c>
      <c r="I19" s="5">
        <v>194</v>
      </c>
      <c r="J19" s="22">
        <v>4</v>
      </c>
      <c r="K19" s="5">
        <v>194</v>
      </c>
      <c r="L19" s="22">
        <v>5</v>
      </c>
      <c r="M19" s="5">
        <v>193</v>
      </c>
      <c r="N19" s="22">
        <v>3</v>
      </c>
      <c r="O19" s="5">
        <v>195</v>
      </c>
      <c r="P19" s="22">
        <v>3</v>
      </c>
      <c r="Q19" s="8">
        <v>6</v>
      </c>
      <c r="R19" s="8">
        <v>1157.001</v>
      </c>
      <c r="S19" s="7">
        <v>192.83349999999999</v>
      </c>
      <c r="T19" s="36">
        <v>21</v>
      </c>
      <c r="U19" s="8">
        <v>26</v>
      </c>
      <c r="V19" s="7">
        <v>218.83349999999999</v>
      </c>
    </row>
    <row r="20" spans="1:22">
      <c r="A20" s="1" t="s">
        <v>65</v>
      </c>
      <c r="B20" s="2" t="s">
        <v>68</v>
      </c>
      <c r="C20" s="3">
        <v>45958</v>
      </c>
      <c r="D20" s="4" t="s">
        <v>49</v>
      </c>
      <c r="E20" s="5">
        <v>190</v>
      </c>
      <c r="F20" s="22">
        <v>2</v>
      </c>
      <c r="G20" s="5">
        <v>188</v>
      </c>
      <c r="H20" s="22">
        <v>6</v>
      </c>
      <c r="I20" s="5">
        <v>192</v>
      </c>
      <c r="J20" s="22">
        <v>1</v>
      </c>
      <c r="K20" s="5">
        <v>195</v>
      </c>
      <c r="L20" s="22">
        <v>3</v>
      </c>
      <c r="M20" s="5"/>
      <c r="N20" s="22"/>
      <c r="O20" s="5"/>
      <c r="P20" s="22"/>
      <c r="Q20" s="6">
        <v>4</v>
      </c>
      <c r="R20" s="6">
        <v>765</v>
      </c>
      <c r="S20" s="7">
        <v>191.25</v>
      </c>
      <c r="T20" s="36">
        <v>12</v>
      </c>
      <c r="U20" s="8">
        <v>13</v>
      </c>
      <c r="V20" s="9">
        <v>204.25</v>
      </c>
    </row>
    <row r="21" spans="1:22">
      <c r="A21" s="74" t="s">
        <v>65</v>
      </c>
      <c r="B21" s="2" t="s">
        <v>68</v>
      </c>
      <c r="C21" s="3">
        <v>45970</v>
      </c>
      <c r="D21" s="75" t="s">
        <v>49</v>
      </c>
      <c r="E21" s="5">
        <v>189</v>
      </c>
      <c r="F21" s="22">
        <v>3</v>
      </c>
      <c r="G21" s="5">
        <v>191</v>
      </c>
      <c r="H21" s="22">
        <v>2</v>
      </c>
      <c r="I21" s="5">
        <v>187</v>
      </c>
      <c r="J21" s="22">
        <v>0</v>
      </c>
      <c r="K21" s="5">
        <v>188</v>
      </c>
      <c r="L21" s="22">
        <v>0</v>
      </c>
      <c r="M21" s="5"/>
      <c r="N21" s="22"/>
      <c r="O21" s="5"/>
      <c r="P21" s="22"/>
      <c r="Q21" s="8">
        <v>4</v>
      </c>
      <c r="R21" s="8">
        <v>755</v>
      </c>
      <c r="S21" s="7">
        <v>188.75</v>
      </c>
      <c r="T21" s="36">
        <v>5</v>
      </c>
      <c r="U21" s="8">
        <v>6</v>
      </c>
      <c r="V21" s="7">
        <v>194.75</v>
      </c>
    </row>
    <row r="23" spans="1:22">
      <c r="Q23" s="32">
        <f>SUM(Q2:Q22)</f>
        <v>86</v>
      </c>
      <c r="R23" s="32">
        <f>SUM(R2:R22)</f>
        <v>16358.003000000001</v>
      </c>
      <c r="S23" s="33">
        <f>SUM(R23/Q23)</f>
        <v>190.20933720930233</v>
      </c>
      <c r="T23" s="32">
        <f>SUM(T2:T22)</f>
        <v>168</v>
      </c>
      <c r="U23" s="32">
        <f>SUM(U2:U22)</f>
        <v>242</v>
      </c>
      <c r="V23" s="34">
        <f>SUM(S23+U23)</f>
        <v>432.20933720930236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4 E2:P4" name="Range1_6_1_1"/>
    <protectedRange algorithmName="SHA-512" hashValue="ON39YdpmFHfN9f47KpiRvqrKx0V9+erV1CNkpWzYhW/Qyc6aT8rEyCrvauWSYGZK2ia3o7vd3akF07acHAFpOA==" saltValue="yVW9XmDwTqEnmpSGai0KYg==" spinCount="100000" sqref="D2:D4" name="Range1_1_10_1_1"/>
    <protectedRange algorithmName="SHA-512" hashValue="ON39YdpmFHfN9f47KpiRvqrKx0V9+erV1CNkpWzYhW/Qyc6aT8rEyCrvauWSYGZK2ia3o7vd3akF07acHAFpOA==" saltValue="yVW9XmDwTqEnmpSGai0KYg==" spinCount="100000" sqref="T2:T4" name="Range1_3_5_14_1_1"/>
    <protectedRange algorithmName="SHA-512" hashValue="ON39YdpmFHfN9f47KpiRvqrKx0V9+erV1CNkpWzYhW/Qyc6aT8rEyCrvauWSYGZK2ia3o7vd3akF07acHAFpOA==" saltValue="yVW9XmDwTqEnmpSGai0KYg==" spinCount="100000" sqref="B9:C9" name="Range1_8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8"/>
    <protectedRange algorithmName="SHA-512" hashValue="ON39YdpmFHfN9f47KpiRvqrKx0V9+erV1CNkpWzYhW/Qyc6aT8rEyCrvauWSYGZK2ia3o7vd3akF07acHAFpOA==" saltValue="yVW9XmDwTqEnmpSGai0KYg==" spinCount="100000" sqref="B15:C15" name="Range1_14"/>
    <protectedRange algorithmName="SHA-512" hashValue="ON39YdpmFHfN9f47KpiRvqrKx0V9+erV1CNkpWzYhW/Qyc6aT8rEyCrvauWSYGZK2ia3o7vd3akF07acHAFpOA==" saltValue="yVW9XmDwTqEnmpSGai0KYg==" spinCount="100000" sqref="D15" name="Range1_1_14"/>
    <protectedRange algorithmName="SHA-512" hashValue="ON39YdpmFHfN9f47KpiRvqrKx0V9+erV1CNkpWzYhW/Qyc6aT8rEyCrvauWSYGZK2ia3o7vd3akF07acHAFpOA==" saltValue="yVW9XmDwTqEnmpSGai0KYg==" spinCount="100000" sqref="T15" name="Range1_3_5_14"/>
    <protectedRange algorithmName="SHA-512" hashValue="ON39YdpmFHfN9f47KpiRvqrKx0V9+erV1CNkpWzYhW/Qyc6aT8rEyCrvauWSYGZK2ia3o7vd3akF07acHAFpOA==" saltValue="yVW9XmDwTqEnmpSGai0KYg==" spinCount="100000" sqref="B16:C16" name="Range1_11"/>
    <protectedRange algorithmName="SHA-512" hashValue="ON39YdpmFHfN9f47KpiRvqrKx0V9+erV1CNkpWzYhW/Qyc6aT8rEyCrvauWSYGZK2ia3o7vd3akF07acHAFpOA==" saltValue="yVW9XmDwTqEnmpSGai0KYg==" spinCount="100000" sqref="D16" name="Range1_1_14_1"/>
    <protectedRange algorithmName="SHA-512" hashValue="ON39YdpmFHfN9f47KpiRvqrKx0V9+erV1CNkpWzYhW/Qyc6aT8rEyCrvauWSYGZK2ia3o7vd3akF07acHAFpOA==" saltValue="yVW9XmDwTqEnmpSGai0KYg==" spinCount="100000" sqref="T16" name="Range1_3_5_10"/>
    <protectedRange algorithmName="SHA-512" hashValue="ON39YdpmFHfN9f47KpiRvqrKx0V9+erV1CNkpWzYhW/Qyc6aT8rEyCrvauWSYGZK2ia3o7vd3akF07acHAFpOA==" saltValue="yVW9XmDwTqEnmpSGai0KYg==" spinCount="100000" sqref="B17:C17" name="Range1_14_1"/>
    <protectedRange algorithmName="SHA-512" hashValue="ON39YdpmFHfN9f47KpiRvqrKx0V9+erV1CNkpWzYhW/Qyc6aT8rEyCrvauWSYGZK2ia3o7vd3akF07acHAFpOA==" saltValue="yVW9XmDwTqEnmpSGai0KYg==" spinCount="100000" sqref="D17" name="Range1_1_14_2"/>
    <protectedRange algorithmName="SHA-512" hashValue="ON39YdpmFHfN9f47KpiRvqrKx0V9+erV1CNkpWzYhW/Qyc6aT8rEyCrvauWSYGZK2ia3o7vd3akF07acHAFpOA==" saltValue="yVW9XmDwTqEnmpSGai0KYg==" spinCount="100000" sqref="T17" name="Range1_3_5_7"/>
    <protectedRange algorithmName="SHA-512" hashValue="ON39YdpmFHfN9f47KpiRvqrKx0V9+erV1CNkpWzYhW/Qyc6aT8rEyCrvauWSYGZK2ia3o7vd3akF07acHAFpOA==" saltValue="yVW9XmDwTqEnmpSGai0KYg==" spinCount="100000" sqref="B18:C18" name="Range1_16"/>
    <protectedRange algorithmName="SHA-512" hashValue="ON39YdpmFHfN9f47KpiRvqrKx0V9+erV1CNkpWzYhW/Qyc6aT8rEyCrvauWSYGZK2ia3o7vd3akF07acHAFpOA==" saltValue="yVW9XmDwTqEnmpSGai0KYg==" spinCount="100000" sqref="D18" name="Range1_1_12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B19:C19" name="Range1_11_9"/>
    <protectedRange algorithmName="SHA-512" hashValue="ON39YdpmFHfN9f47KpiRvqrKx0V9+erV1CNkpWzYhW/Qyc6aT8rEyCrvauWSYGZK2ia3o7vd3akF07acHAFpOA==" saltValue="yVW9XmDwTqEnmpSGai0KYg==" spinCount="100000" sqref="D19" name="Range1_1_16_3"/>
    <protectedRange algorithmName="SHA-512" hashValue="ON39YdpmFHfN9f47KpiRvqrKx0V9+erV1CNkpWzYhW/Qyc6aT8rEyCrvauWSYGZK2ia3o7vd3akF07acHAFpOA==" saltValue="yVW9XmDwTqEnmpSGai0KYg==" spinCount="100000" sqref="T19" name="Range1_3_5_11_5"/>
    <protectedRange algorithmName="SHA-512" hashValue="ON39YdpmFHfN9f47KpiRvqrKx0V9+erV1CNkpWzYhW/Qyc6aT8rEyCrvauWSYGZK2ia3o7vd3akF07acHAFpOA==" saltValue="yVW9XmDwTqEnmpSGai0KYg==" spinCount="100000" sqref="B20:C20" name="Range1_16_1"/>
    <protectedRange algorithmName="SHA-512" hashValue="ON39YdpmFHfN9f47KpiRvqrKx0V9+erV1CNkpWzYhW/Qyc6aT8rEyCrvauWSYGZK2ia3o7vd3akF07acHAFpOA==" saltValue="yVW9XmDwTqEnmpSGai0KYg==" spinCount="100000" sqref="D20" name="Range1_1_15"/>
    <protectedRange algorithmName="SHA-512" hashValue="ON39YdpmFHfN9f47KpiRvqrKx0V9+erV1CNkpWzYhW/Qyc6aT8rEyCrvauWSYGZK2ia3o7vd3akF07acHAFpOA==" saltValue="yVW9XmDwTqEnmpSGai0KYg==" spinCount="100000" sqref="T20" name="Range1_3_5_7_1"/>
    <protectedRange algorithmName="SHA-512" hashValue="ON39YdpmFHfN9f47KpiRvqrKx0V9+erV1CNkpWzYhW/Qyc6aT8rEyCrvauWSYGZK2ia3o7vd3akF07acHAFpOA==" saltValue="yVW9XmDwTqEnmpSGai0KYg==" spinCount="100000" sqref="B21:C21" name="Range1_16_2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T21" name="Range1_3_5_6_1"/>
  </protectedRanges>
  <conditionalFormatting sqref="G16">
    <cfRule type="top10" dxfId="900" priority="42" rank="1"/>
  </conditionalFormatting>
  <conditionalFormatting sqref="I16">
    <cfRule type="top10" dxfId="899" priority="41" rank="1"/>
  </conditionalFormatting>
  <conditionalFormatting sqref="E16">
    <cfRule type="top10" dxfId="898" priority="40" rank="1"/>
  </conditionalFormatting>
  <conditionalFormatting sqref="M16">
    <cfRule type="top10" dxfId="897" priority="39" rank="1"/>
  </conditionalFormatting>
  <conditionalFormatting sqref="O16">
    <cfRule type="top10" dxfId="896" priority="38" rank="1"/>
  </conditionalFormatting>
  <conditionalFormatting sqref="E16:O16">
    <cfRule type="cellIs" dxfId="895" priority="37" operator="greaterThanOrEqual">
      <formula>200</formula>
    </cfRule>
  </conditionalFormatting>
  <conditionalFormatting sqref="K16">
    <cfRule type="top10" dxfId="894" priority="36" rank="1"/>
  </conditionalFormatting>
  <conditionalFormatting sqref="G17">
    <cfRule type="top10" dxfId="893" priority="35" rank="1"/>
  </conditionalFormatting>
  <conditionalFormatting sqref="I17">
    <cfRule type="top10" dxfId="892" priority="34" rank="1"/>
  </conditionalFormatting>
  <conditionalFormatting sqref="E17">
    <cfRule type="top10" dxfId="891" priority="33" rank="1"/>
  </conditionalFormatting>
  <conditionalFormatting sqref="M17">
    <cfRule type="top10" dxfId="890" priority="32" rank="1"/>
  </conditionalFormatting>
  <conditionalFormatting sqref="O17">
    <cfRule type="top10" dxfId="889" priority="31" rank="1"/>
  </conditionalFormatting>
  <conditionalFormatting sqref="E17:O17">
    <cfRule type="cellIs" dxfId="888" priority="30" operator="greaterThanOrEqual">
      <formula>200</formula>
    </cfRule>
  </conditionalFormatting>
  <conditionalFormatting sqref="K17">
    <cfRule type="top10" dxfId="887" priority="29" rank="1"/>
  </conditionalFormatting>
  <conditionalFormatting sqref="G18">
    <cfRule type="top10" dxfId="886" priority="28" rank="1"/>
  </conditionalFormatting>
  <conditionalFormatting sqref="I18">
    <cfRule type="top10" dxfId="885" priority="27" rank="1"/>
  </conditionalFormatting>
  <conditionalFormatting sqref="E18">
    <cfRule type="top10" dxfId="884" priority="26" rank="1"/>
  </conditionalFormatting>
  <conditionalFormatting sqref="M18">
    <cfRule type="top10" dxfId="883" priority="25" rank="1"/>
  </conditionalFormatting>
  <conditionalFormatting sqref="O18">
    <cfRule type="top10" dxfId="882" priority="24" rank="1"/>
  </conditionalFormatting>
  <conditionalFormatting sqref="E18:O18">
    <cfRule type="cellIs" dxfId="881" priority="23" operator="greaterThanOrEqual">
      <formula>200</formula>
    </cfRule>
  </conditionalFormatting>
  <conditionalFormatting sqref="K18">
    <cfRule type="top10" dxfId="880" priority="22" rank="1"/>
  </conditionalFormatting>
  <conditionalFormatting sqref="G19">
    <cfRule type="top10" dxfId="879" priority="21" rank="1"/>
  </conditionalFormatting>
  <conditionalFormatting sqref="I19">
    <cfRule type="top10" dxfId="878" priority="20" rank="1"/>
  </conditionalFormatting>
  <conditionalFormatting sqref="E19">
    <cfRule type="top10" dxfId="877" priority="19" rank="1"/>
  </conditionalFormatting>
  <conditionalFormatting sqref="M19">
    <cfRule type="top10" dxfId="876" priority="18" rank="1"/>
  </conditionalFormatting>
  <conditionalFormatting sqref="O19">
    <cfRule type="top10" dxfId="875" priority="17" rank="1"/>
  </conditionalFormatting>
  <conditionalFormatting sqref="E19:O19">
    <cfRule type="cellIs" dxfId="874" priority="16" operator="greaterThanOrEqual">
      <formula>200</formula>
    </cfRule>
  </conditionalFormatting>
  <conditionalFormatting sqref="K19">
    <cfRule type="top10" dxfId="873" priority="15" rank="1"/>
  </conditionalFormatting>
  <conditionalFormatting sqref="G20">
    <cfRule type="top10" dxfId="872" priority="14" rank="1"/>
  </conditionalFormatting>
  <conditionalFormatting sqref="I20">
    <cfRule type="top10" dxfId="871" priority="13" rank="1"/>
  </conditionalFormatting>
  <conditionalFormatting sqref="E20">
    <cfRule type="top10" dxfId="870" priority="12" rank="1"/>
  </conditionalFormatting>
  <conditionalFormatting sqref="M20">
    <cfRule type="top10" dxfId="869" priority="11" rank="1"/>
  </conditionalFormatting>
  <conditionalFormatting sqref="O20">
    <cfRule type="top10" dxfId="868" priority="10" rank="1"/>
  </conditionalFormatting>
  <conditionalFormatting sqref="E20:O20">
    <cfRule type="cellIs" dxfId="867" priority="9" operator="greaterThanOrEqual">
      <formula>200</formula>
    </cfRule>
  </conditionalFormatting>
  <conditionalFormatting sqref="K20">
    <cfRule type="top10" dxfId="866" priority="8" rank="1"/>
  </conditionalFormatting>
  <conditionalFormatting sqref="G21">
    <cfRule type="top10" dxfId="865" priority="7" rank="1"/>
  </conditionalFormatting>
  <conditionalFormatting sqref="I21">
    <cfRule type="top10" dxfId="864" priority="6" rank="1"/>
  </conditionalFormatting>
  <conditionalFormatting sqref="E21">
    <cfRule type="top10" dxfId="863" priority="5" rank="1"/>
  </conditionalFormatting>
  <conditionalFormatting sqref="M21">
    <cfRule type="top10" dxfId="862" priority="4" rank="1"/>
  </conditionalFormatting>
  <conditionalFormatting sqref="O21">
    <cfRule type="top10" dxfId="861" priority="3" rank="1"/>
  </conditionalFormatting>
  <conditionalFormatting sqref="E21:O21">
    <cfRule type="cellIs" dxfId="860" priority="2" operator="greaterThanOrEqual">
      <formula>200</formula>
    </cfRule>
  </conditionalFormatting>
  <conditionalFormatting sqref="K21">
    <cfRule type="top10" dxfId="859" priority="1" rank="1"/>
  </conditionalFormatting>
  <hyperlinks>
    <hyperlink ref="X1" location="'Texas 2025'!A1" display="Return to Rankings" xr:uid="{6AE167D2-79A7-49F9-ADC4-9E757A975F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F703156-CB20-4B83-A313-735AD71D95E4}">
          <x14:formula1>
            <xm:f>'C:\Users\jmfg1\Downloads\[SAGC_10-19-25-ABRA 2025 San Angelo Texas Scoring.xlsm]DATA'!#REF!</xm:f>
          </x14:formula1>
          <xm:sqref>D19</xm:sqref>
        </x14:dataValidation>
        <x14:dataValidation type="list" allowBlank="1" showInputMessage="1" showErrorMessage="1" xr:uid="{045F5221-0470-4D21-B91D-F8AA173A72E8}">
          <x14:formula1>
            <xm:f>'C:\Users\jmfg1\Downloads\[SAGC_10-19-25-ABRA 2025 San Angelo Texas Scoring.xlsm]DATA'!#REF!</xm:f>
          </x14:formula1>
          <xm:sqref>B19</xm:sqref>
        </x14:dataValidation>
        <x14:dataValidation type="list" allowBlank="1" showInputMessage="1" showErrorMessage="1" xr:uid="{DE9E2900-8267-4DB5-A854-1FA8E4E313FC}">
          <x14:formula1>
            <xm:f>'C:\Users\jmfg1\Downloads\[BSC_10-28-25-ABRA 2025 (Boerne, TX) Scoring.xlsm]DATA'!#REF!</xm:f>
          </x14:formula1>
          <xm:sqref>D20 B20</xm:sqref>
        </x14:dataValidation>
        <x14:dataValidation type="list" allowBlank="1" showInputMessage="1" showErrorMessage="1" xr:uid="{EED3CA01-A7A5-4E1A-B269-8BE5EEAC696B}">
          <x14:formula1>
            <xm:f>'[BSC-11-09-2025-ABRA 2025 (Boerne TX) Scoring.xlsm]DATA'!#REF!</xm:f>
          </x14:formula1>
          <xm:sqref>D21 B21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6492-E30B-45CE-B013-6AC03FB9AD0E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41</v>
      </c>
      <c r="B2" s="2" t="s">
        <v>45</v>
      </c>
      <c r="C2" s="3">
        <v>45697</v>
      </c>
      <c r="D2" s="4" t="s">
        <v>49</v>
      </c>
      <c r="E2" s="5">
        <v>197</v>
      </c>
      <c r="F2" s="22">
        <v>3</v>
      </c>
      <c r="G2" s="5">
        <v>195.001</v>
      </c>
      <c r="H2" s="22">
        <v>3</v>
      </c>
      <c r="I2" s="5">
        <v>191</v>
      </c>
      <c r="J2" s="22">
        <v>5</v>
      </c>
      <c r="K2" s="5">
        <v>195</v>
      </c>
      <c r="L2" s="22">
        <v>1</v>
      </c>
      <c r="M2" s="5"/>
      <c r="N2" s="22"/>
      <c r="O2" s="5"/>
      <c r="P2" s="22"/>
      <c r="Q2" s="6">
        <v>4</v>
      </c>
      <c r="R2" s="6">
        <v>778.00099999999998</v>
      </c>
      <c r="S2" s="7">
        <v>194.50024999999999</v>
      </c>
      <c r="T2" s="39">
        <v>12</v>
      </c>
      <c r="U2" s="8">
        <v>11</v>
      </c>
      <c r="V2" s="9">
        <v>205.50024999999999</v>
      </c>
    </row>
    <row r="3" spans="1:24">
      <c r="A3" s="46" t="s">
        <v>41</v>
      </c>
      <c r="B3" s="43" t="s">
        <v>45</v>
      </c>
      <c r="C3" s="47">
        <v>45725</v>
      </c>
      <c r="D3" s="48" t="s">
        <v>49</v>
      </c>
      <c r="E3" s="49">
        <v>186</v>
      </c>
      <c r="F3" s="50">
        <v>2</v>
      </c>
      <c r="G3" s="49">
        <v>186.001</v>
      </c>
      <c r="H3" s="50">
        <v>2</v>
      </c>
      <c r="I3" s="49">
        <v>187</v>
      </c>
      <c r="J3" s="50">
        <v>2</v>
      </c>
      <c r="K3" s="49">
        <v>180</v>
      </c>
      <c r="L3" s="50">
        <v>2</v>
      </c>
      <c r="M3" s="49"/>
      <c r="N3" s="50"/>
      <c r="O3" s="49"/>
      <c r="P3" s="50"/>
      <c r="Q3" s="51">
        <v>4</v>
      </c>
      <c r="R3" s="51">
        <v>739.00099999999998</v>
      </c>
      <c r="S3" s="52">
        <v>184.75024999999999</v>
      </c>
      <c r="T3" s="39">
        <v>8</v>
      </c>
      <c r="U3" s="53">
        <v>5</v>
      </c>
      <c r="V3" s="54">
        <v>189.75024999999999</v>
      </c>
    </row>
    <row r="4" spans="1:24">
      <c r="A4" s="1" t="s">
        <v>41</v>
      </c>
      <c r="B4" s="2" t="s">
        <v>45</v>
      </c>
      <c r="C4" s="3">
        <v>45760</v>
      </c>
      <c r="D4" s="4" t="s">
        <v>49</v>
      </c>
      <c r="E4" s="5">
        <v>192</v>
      </c>
      <c r="F4" s="22">
        <v>5</v>
      </c>
      <c r="G4" s="5">
        <v>190</v>
      </c>
      <c r="H4" s="22">
        <v>4</v>
      </c>
      <c r="I4" s="5">
        <v>194</v>
      </c>
      <c r="J4" s="22">
        <v>4</v>
      </c>
      <c r="K4" s="5">
        <v>184</v>
      </c>
      <c r="L4" s="22">
        <v>3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39">
        <v>16</v>
      </c>
      <c r="U4" s="8">
        <v>9</v>
      </c>
      <c r="V4" s="9">
        <v>199</v>
      </c>
    </row>
    <row r="5" spans="1:24">
      <c r="A5" s="1" t="s">
        <v>41</v>
      </c>
      <c r="B5" s="2" t="s">
        <v>45</v>
      </c>
      <c r="C5" s="3">
        <v>45802</v>
      </c>
      <c r="D5" s="4" t="s">
        <v>49</v>
      </c>
      <c r="E5" s="5">
        <v>196.00299999999999</v>
      </c>
      <c r="F5" s="22">
        <v>3</v>
      </c>
      <c r="G5" s="5">
        <v>197</v>
      </c>
      <c r="H5" s="22">
        <v>3</v>
      </c>
      <c r="I5" s="5">
        <v>195</v>
      </c>
      <c r="J5" s="22">
        <v>2</v>
      </c>
      <c r="K5" s="5">
        <v>186</v>
      </c>
      <c r="L5" s="22">
        <v>4</v>
      </c>
      <c r="M5" s="5">
        <v>193</v>
      </c>
      <c r="N5" s="22">
        <v>1</v>
      </c>
      <c r="O5" s="5">
        <v>188</v>
      </c>
      <c r="P5" s="22">
        <v>2</v>
      </c>
      <c r="Q5" s="6">
        <v>6</v>
      </c>
      <c r="R5" s="6">
        <v>1155.0029999999999</v>
      </c>
      <c r="S5" s="7">
        <v>192.50049999999999</v>
      </c>
      <c r="T5" s="39">
        <v>15</v>
      </c>
      <c r="U5" s="8">
        <v>12</v>
      </c>
      <c r="V5" s="9">
        <v>204.50049999999999</v>
      </c>
    </row>
    <row r="6" spans="1:24">
      <c r="A6" s="1" t="s">
        <v>41</v>
      </c>
      <c r="B6" s="2" t="s">
        <v>45</v>
      </c>
      <c r="C6" s="3">
        <v>45851</v>
      </c>
      <c r="D6" s="4" t="s">
        <v>49</v>
      </c>
      <c r="E6" s="5">
        <v>193</v>
      </c>
      <c r="F6" s="22">
        <v>1</v>
      </c>
      <c r="G6" s="5">
        <v>197.001</v>
      </c>
      <c r="H6" s="22">
        <v>5</v>
      </c>
      <c r="I6" s="5">
        <v>199</v>
      </c>
      <c r="J6" s="22">
        <v>3</v>
      </c>
      <c r="K6" s="5">
        <v>199</v>
      </c>
      <c r="L6" s="22">
        <v>5</v>
      </c>
      <c r="M6" s="5"/>
      <c r="N6" s="22"/>
      <c r="O6" s="5"/>
      <c r="P6" s="22"/>
      <c r="Q6" s="6">
        <v>4</v>
      </c>
      <c r="R6" s="6">
        <v>788.00099999999998</v>
      </c>
      <c r="S6" s="7">
        <v>197.00024999999999</v>
      </c>
      <c r="T6" s="39">
        <v>14</v>
      </c>
      <c r="U6" s="8">
        <v>9</v>
      </c>
      <c r="V6" s="9">
        <v>206.00024999999999</v>
      </c>
    </row>
    <row r="7" spans="1:24">
      <c r="A7" s="1" t="s">
        <v>41</v>
      </c>
      <c r="B7" s="2" t="s">
        <v>45</v>
      </c>
      <c r="C7" s="3">
        <v>45879</v>
      </c>
      <c r="D7" s="4" t="s">
        <v>49</v>
      </c>
      <c r="E7" s="5">
        <v>186</v>
      </c>
      <c r="F7" s="22">
        <v>2</v>
      </c>
      <c r="G7" s="5">
        <v>185</v>
      </c>
      <c r="H7" s="22">
        <v>1</v>
      </c>
      <c r="I7" s="5">
        <v>187</v>
      </c>
      <c r="J7" s="22">
        <v>1</v>
      </c>
      <c r="K7" s="5">
        <v>191</v>
      </c>
      <c r="L7" s="22">
        <v>1</v>
      </c>
      <c r="M7" s="5"/>
      <c r="N7" s="22"/>
      <c r="O7" s="5"/>
      <c r="P7" s="22"/>
      <c r="Q7" s="6">
        <v>4</v>
      </c>
      <c r="R7" s="6">
        <v>749</v>
      </c>
      <c r="S7" s="7">
        <v>187.25</v>
      </c>
      <c r="T7" s="39">
        <v>5</v>
      </c>
      <c r="U7" s="8">
        <v>2</v>
      </c>
      <c r="V7" s="9">
        <v>189.25</v>
      </c>
    </row>
    <row r="8" spans="1:24">
      <c r="A8" s="74" t="s">
        <v>41</v>
      </c>
      <c r="B8" s="2" t="s">
        <v>45</v>
      </c>
      <c r="C8" s="3">
        <v>45942</v>
      </c>
      <c r="D8" s="75" t="s">
        <v>49</v>
      </c>
      <c r="E8" s="5">
        <v>197</v>
      </c>
      <c r="F8" s="22">
        <v>3</v>
      </c>
      <c r="G8" s="5">
        <v>190</v>
      </c>
      <c r="H8" s="22">
        <v>1</v>
      </c>
      <c r="I8" s="5">
        <v>195</v>
      </c>
      <c r="J8" s="22">
        <v>2</v>
      </c>
      <c r="K8" s="5">
        <v>194</v>
      </c>
      <c r="L8" s="22">
        <v>3</v>
      </c>
      <c r="M8" s="5"/>
      <c r="N8" s="22"/>
      <c r="O8" s="5"/>
      <c r="P8" s="22"/>
      <c r="Q8" s="8">
        <v>4</v>
      </c>
      <c r="R8" s="8">
        <v>776</v>
      </c>
      <c r="S8" s="7">
        <v>194</v>
      </c>
      <c r="T8" s="36">
        <v>9</v>
      </c>
      <c r="U8" s="8">
        <v>6</v>
      </c>
      <c r="V8" s="7">
        <v>200</v>
      </c>
    </row>
    <row r="9" spans="1:24">
      <c r="A9" s="74" t="s">
        <v>41</v>
      </c>
      <c r="B9" s="2" t="s">
        <v>45</v>
      </c>
      <c r="C9" s="3">
        <v>45970</v>
      </c>
      <c r="D9" s="75" t="s">
        <v>49</v>
      </c>
      <c r="E9" s="5">
        <v>187</v>
      </c>
      <c r="F9" s="22">
        <v>0</v>
      </c>
      <c r="G9" s="5">
        <v>188</v>
      </c>
      <c r="H9" s="22">
        <v>1</v>
      </c>
      <c r="I9" s="5">
        <v>190</v>
      </c>
      <c r="J9" s="22">
        <v>1</v>
      </c>
      <c r="K9" s="5">
        <v>182</v>
      </c>
      <c r="L9" s="22">
        <v>0</v>
      </c>
      <c r="M9" s="5"/>
      <c r="N9" s="22"/>
      <c r="O9" s="5"/>
      <c r="P9" s="22"/>
      <c r="Q9" s="8">
        <v>4</v>
      </c>
      <c r="R9" s="8">
        <v>747</v>
      </c>
      <c r="S9" s="7">
        <v>186.75</v>
      </c>
      <c r="T9" s="36">
        <v>2</v>
      </c>
      <c r="U9" s="8">
        <v>4</v>
      </c>
      <c r="V9" s="7">
        <v>190.75</v>
      </c>
    </row>
    <row r="11" spans="1:24">
      <c r="Q11" s="32">
        <f>SUM(Q2:Q10)</f>
        <v>34</v>
      </c>
      <c r="R11" s="32">
        <f>SUM(R2:R10)</f>
        <v>6492.0060000000003</v>
      </c>
      <c r="S11" s="33">
        <f>SUM(R11/Q11)</f>
        <v>190.94135294117649</v>
      </c>
      <c r="T11" s="32">
        <f>SUM(T2:T10)</f>
        <v>81</v>
      </c>
      <c r="U11" s="32">
        <f>SUM(U2:U10)</f>
        <v>58</v>
      </c>
      <c r="V11" s="34">
        <f>SUM(S11+U11)</f>
        <v>248.94135294117649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5_1"/>
    <protectedRange algorithmName="SHA-512" hashValue="ON39YdpmFHfN9f47KpiRvqrKx0V9+erV1CNkpWzYhW/Qyc6aT8rEyCrvauWSYGZK2ia3o7vd3akF07acHAFpOA==" saltValue="yVW9XmDwTqEnmpSGai0KYg==" spinCount="100000" sqref="D2:D3" name="Range1_1_9_1"/>
    <protectedRange algorithmName="SHA-512" hashValue="ON39YdpmFHfN9f47KpiRvqrKx0V9+erV1CNkpWzYhW/Qyc6aT8rEyCrvauWSYGZK2ia3o7vd3akF07acHAFpOA==" saltValue="yVW9XmDwTqEnmpSGai0KYg==" spinCount="100000" sqref="T2:T3" name="Range1_3_5_13_1"/>
    <protectedRange algorithmName="SHA-512" hashValue="ON39YdpmFHfN9f47KpiRvqrKx0V9+erV1CNkpWzYhW/Qyc6aT8rEyCrvauWSYGZK2ia3o7vd3akF07acHAFpOA==" saltValue="yVW9XmDwTqEnmpSGai0KYg==" spinCount="100000" sqref="B8:C8" name="Range1_12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1"/>
  </protectedRanges>
  <conditionalFormatting sqref="E8">
    <cfRule type="top10" dxfId="1550" priority="14" rank="1"/>
  </conditionalFormatting>
  <conditionalFormatting sqref="G8">
    <cfRule type="top10" dxfId="1549" priority="13" rank="1"/>
  </conditionalFormatting>
  <conditionalFormatting sqref="E8:P8">
    <cfRule type="cellIs" dxfId="1548" priority="12" operator="greaterThanOrEqual">
      <formula>200</formula>
    </cfRule>
  </conditionalFormatting>
  <conditionalFormatting sqref="I8">
    <cfRule type="top10" dxfId="1547" priority="11" rank="1"/>
  </conditionalFormatting>
  <conditionalFormatting sqref="K8">
    <cfRule type="top10" dxfId="1546" priority="10" rank="1"/>
  </conditionalFormatting>
  <conditionalFormatting sqref="M8">
    <cfRule type="top10" dxfId="1545" priority="9" rank="1"/>
  </conditionalFormatting>
  <conditionalFormatting sqref="O8">
    <cfRule type="top10" dxfId="1544" priority="8" rank="1"/>
  </conditionalFormatting>
  <conditionalFormatting sqref="E9">
    <cfRule type="top10" dxfId="1543" priority="7" rank="1"/>
  </conditionalFormatting>
  <conditionalFormatting sqref="G9">
    <cfRule type="top10" dxfId="1542" priority="6" rank="1"/>
  </conditionalFormatting>
  <conditionalFormatting sqref="E9:P9">
    <cfRule type="cellIs" dxfId="1541" priority="5" operator="greaterThanOrEqual">
      <formula>200</formula>
    </cfRule>
  </conditionalFormatting>
  <conditionalFormatting sqref="I9">
    <cfRule type="top10" dxfId="1540" priority="4" rank="1"/>
  </conditionalFormatting>
  <conditionalFormatting sqref="K9">
    <cfRule type="top10" dxfId="1539" priority="3" rank="1"/>
  </conditionalFormatting>
  <conditionalFormatting sqref="M9">
    <cfRule type="top10" dxfId="1538" priority="2" rank="1"/>
  </conditionalFormatting>
  <conditionalFormatting sqref="O9">
    <cfRule type="top10" dxfId="1537" priority="1" rank="1"/>
  </conditionalFormatting>
  <hyperlinks>
    <hyperlink ref="X1" location="'Texas 2025'!A1" display="Return to Rankings" xr:uid="{717A4348-69D5-4FE6-BC8A-E16C9E992A8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F9D46A-413D-436F-9258-FC2B1EBFBF53}">
          <x14:formula1>
            <xm:f>'[BSC-11-09-2025-ABRA 2025 (Boerne TX) Scoring.xlsm]DATA'!#REF!</xm:f>
          </x14:formula1>
          <xm:sqref>D9</xm:sqref>
        </x14:dataValidation>
        <x14:dataValidation type="list" allowBlank="1" showInputMessage="1" showErrorMessage="1" xr:uid="{DFA11896-5712-4C4D-AB32-D320B69A794C}">
          <x14:formula1>
            <xm:f>'[BSC-11-09-2025-ABRA 2025 (Boerne TX) Scoring.xlsm]DATA'!#REF!</xm:f>
          </x14:formula1>
          <xm:sqref>B9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50F0-020F-4800-8EE7-411E5E61658C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90</v>
      </c>
      <c r="C2" s="3">
        <v>45776</v>
      </c>
      <c r="D2" s="4" t="s">
        <v>49</v>
      </c>
      <c r="E2" s="5">
        <v>196</v>
      </c>
      <c r="F2" s="22">
        <v>2</v>
      </c>
      <c r="G2" s="5">
        <v>191</v>
      </c>
      <c r="H2" s="22">
        <v>1</v>
      </c>
      <c r="I2" s="5">
        <v>198</v>
      </c>
      <c r="J2" s="22">
        <v>6</v>
      </c>
      <c r="K2" s="5">
        <v>197</v>
      </c>
      <c r="L2" s="22">
        <v>5</v>
      </c>
      <c r="M2" s="5"/>
      <c r="N2" s="22"/>
      <c r="O2" s="5"/>
      <c r="P2" s="22"/>
      <c r="Q2" s="6">
        <v>4</v>
      </c>
      <c r="R2" s="6">
        <v>782</v>
      </c>
      <c r="S2" s="7">
        <v>195.5</v>
      </c>
      <c r="T2" s="39">
        <v>14</v>
      </c>
      <c r="U2" s="8">
        <v>11</v>
      </c>
      <c r="V2" s="9">
        <v>206.5</v>
      </c>
    </row>
    <row r="3" spans="1:24">
      <c r="A3" s="1" t="s">
        <v>41</v>
      </c>
      <c r="B3" s="2" t="s">
        <v>90</v>
      </c>
      <c r="C3" s="3">
        <v>45832</v>
      </c>
      <c r="D3" s="4" t="s">
        <v>49</v>
      </c>
      <c r="E3" s="5">
        <v>196</v>
      </c>
      <c r="F3" s="22">
        <v>6</v>
      </c>
      <c r="G3" s="5">
        <v>199</v>
      </c>
      <c r="H3" s="22">
        <v>3</v>
      </c>
      <c r="I3" s="5">
        <v>198</v>
      </c>
      <c r="J3" s="22">
        <v>4</v>
      </c>
      <c r="K3" s="64">
        <v>200</v>
      </c>
      <c r="L3" s="22">
        <v>6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39">
        <v>19</v>
      </c>
      <c r="U3" s="8">
        <v>9</v>
      </c>
      <c r="V3" s="9">
        <v>207.25</v>
      </c>
    </row>
    <row r="4" spans="1:24">
      <c r="A4" s="1" t="s">
        <v>41</v>
      </c>
      <c r="B4" s="2" t="s">
        <v>90</v>
      </c>
      <c r="C4" s="3">
        <v>45851</v>
      </c>
      <c r="D4" s="4" t="s">
        <v>49</v>
      </c>
      <c r="E4" s="5">
        <v>195</v>
      </c>
      <c r="F4" s="22">
        <v>5</v>
      </c>
      <c r="G4" s="5">
        <v>197</v>
      </c>
      <c r="H4" s="22">
        <v>4</v>
      </c>
      <c r="I4" s="5">
        <v>198</v>
      </c>
      <c r="J4" s="22">
        <v>4</v>
      </c>
      <c r="K4" s="5">
        <v>196</v>
      </c>
      <c r="L4" s="22">
        <v>4</v>
      </c>
      <c r="M4" s="5"/>
      <c r="N4" s="22"/>
      <c r="O4" s="5"/>
      <c r="P4" s="22"/>
      <c r="Q4" s="6">
        <v>4</v>
      </c>
      <c r="R4" s="6">
        <v>786</v>
      </c>
      <c r="S4" s="7">
        <v>196.5</v>
      </c>
      <c r="T4" s="39">
        <v>17</v>
      </c>
      <c r="U4" s="8">
        <v>5</v>
      </c>
      <c r="V4" s="9">
        <v>201.5</v>
      </c>
    </row>
    <row r="5" spans="1:24">
      <c r="A5" s="1" t="s">
        <v>41</v>
      </c>
      <c r="B5" s="2" t="s">
        <v>90</v>
      </c>
      <c r="C5" s="3">
        <v>45867</v>
      </c>
      <c r="D5" s="4" t="s">
        <v>49</v>
      </c>
      <c r="E5" s="5">
        <v>198</v>
      </c>
      <c r="F5" s="22">
        <v>5</v>
      </c>
      <c r="G5" s="5">
        <v>197</v>
      </c>
      <c r="H5" s="22">
        <v>6</v>
      </c>
      <c r="I5" s="5">
        <v>197</v>
      </c>
      <c r="J5" s="22">
        <v>2</v>
      </c>
      <c r="K5" s="5">
        <v>197.001</v>
      </c>
      <c r="L5" s="22">
        <v>7</v>
      </c>
      <c r="M5" s="5"/>
      <c r="N5" s="22"/>
      <c r="O5" s="5"/>
      <c r="P5" s="22"/>
      <c r="Q5" s="6">
        <v>4</v>
      </c>
      <c r="R5" s="6">
        <v>789.00099999999998</v>
      </c>
      <c r="S5" s="7">
        <v>197.25024999999999</v>
      </c>
      <c r="T5" s="39">
        <v>20</v>
      </c>
      <c r="U5" s="8">
        <v>13</v>
      </c>
      <c r="V5" s="9">
        <v>210.25024999999999</v>
      </c>
    </row>
    <row r="6" spans="1:24">
      <c r="A6" s="1" t="s">
        <v>41</v>
      </c>
      <c r="B6" s="2" t="s">
        <v>90</v>
      </c>
      <c r="C6" s="3">
        <v>45879</v>
      </c>
      <c r="D6" s="4" t="s">
        <v>49</v>
      </c>
      <c r="E6" s="5">
        <v>198</v>
      </c>
      <c r="F6" s="22">
        <v>4</v>
      </c>
      <c r="G6" s="5">
        <v>197</v>
      </c>
      <c r="H6" s="22">
        <v>3</v>
      </c>
      <c r="I6" s="5">
        <v>196</v>
      </c>
      <c r="J6" s="22">
        <v>3</v>
      </c>
      <c r="K6" s="5">
        <v>194.001</v>
      </c>
      <c r="L6" s="22">
        <v>3</v>
      </c>
      <c r="M6" s="5"/>
      <c r="N6" s="22"/>
      <c r="O6" s="5"/>
      <c r="P6" s="22"/>
      <c r="Q6" s="6">
        <v>4</v>
      </c>
      <c r="R6" s="6">
        <v>785.00099999999998</v>
      </c>
      <c r="S6" s="7">
        <v>196.25024999999999</v>
      </c>
      <c r="T6" s="39">
        <v>13</v>
      </c>
      <c r="U6" s="8">
        <v>13</v>
      </c>
      <c r="V6" s="9">
        <v>209.25024999999999</v>
      </c>
    </row>
    <row r="7" spans="1:24">
      <c r="A7" s="1" t="s">
        <v>41</v>
      </c>
      <c r="B7" s="2" t="s">
        <v>90</v>
      </c>
      <c r="C7" s="3">
        <v>45895</v>
      </c>
      <c r="D7" s="4" t="s">
        <v>49</v>
      </c>
      <c r="E7" s="5">
        <v>194</v>
      </c>
      <c r="F7" s="22">
        <v>2</v>
      </c>
      <c r="G7" s="5">
        <v>193.001</v>
      </c>
      <c r="H7" s="22">
        <v>4</v>
      </c>
      <c r="I7" s="5">
        <v>195</v>
      </c>
      <c r="J7" s="22">
        <v>4</v>
      </c>
      <c r="K7" s="5">
        <v>195</v>
      </c>
      <c r="L7" s="22">
        <v>2</v>
      </c>
      <c r="M7" s="5"/>
      <c r="N7" s="22"/>
      <c r="O7" s="5"/>
      <c r="P7" s="22"/>
      <c r="Q7" s="6">
        <v>4</v>
      </c>
      <c r="R7" s="6">
        <v>777.00099999999998</v>
      </c>
      <c r="S7" s="7">
        <v>194.25024999999999</v>
      </c>
      <c r="T7" s="39">
        <v>12</v>
      </c>
      <c r="U7" s="8">
        <v>11</v>
      </c>
      <c r="V7" s="9">
        <v>205.25024999999999</v>
      </c>
    </row>
    <row r="8" spans="1:24">
      <c r="A8" s="1" t="s">
        <v>41</v>
      </c>
      <c r="B8" s="2" t="s">
        <v>90</v>
      </c>
      <c r="C8" s="3">
        <v>45914</v>
      </c>
      <c r="D8" s="4" t="s">
        <v>49</v>
      </c>
      <c r="E8" s="5">
        <v>196</v>
      </c>
      <c r="F8" s="22">
        <v>4</v>
      </c>
      <c r="G8" s="5">
        <v>191</v>
      </c>
      <c r="H8" s="22">
        <v>4</v>
      </c>
      <c r="I8" s="5">
        <v>198.001</v>
      </c>
      <c r="J8" s="22">
        <v>2</v>
      </c>
      <c r="K8" s="5">
        <v>196</v>
      </c>
      <c r="L8" s="22">
        <v>3</v>
      </c>
      <c r="M8" s="5"/>
      <c r="N8" s="22"/>
      <c r="O8" s="5"/>
      <c r="P8" s="22"/>
      <c r="Q8" s="6">
        <v>4</v>
      </c>
      <c r="R8" s="6">
        <v>781.00099999999998</v>
      </c>
      <c r="S8" s="7">
        <v>195.25024999999999</v>
      </c>
      <c r="T8" s="36">
        <v>13</v>
      </c>
      <c r="U8" s="8">
        <v>9</v>
      </c>
      <c r="V8" s="9">
        <v>204.25024999999999</v>
      </c>
    </row>
    <row r="9" spans="1:24">
      <c r="A9" s="1" t="s">
        <v>41</v>
      </c>
      <c r="B9" s="2" t="s">
        <v>90</v>
      </c>
      <c r="C9" s="3">
        <v>45930</v>
      </c>
      <c r="D9" s="4" t="s">
        <v>49</v>
      </c>
      <c r="E9" s="5">
        <v>196</v>
      </c>
      <c r="F9" s="22">
        <v>2</v>
      </c>
      <c r="G9" s="5">
        <v>196</v>
      </c>
      <c r="H9" s="22">
        <v>6</v>
      </c>
      <c r="I9" s="5">
        <v>199</v>
      </c>
      <c r="J9" s="22">
        <v>2</v>
      </c>
      <c r="K9" s="5">
        <v>198</v>
      </c>
      <c r="L9" s="22">
        <v>6</v>
      </c>
      <c r="M9" s="5"/>
      <c r="N9" s="22"/>
      <c r="O9" s="5"/>
      <c r="P9" s="22"/>
      <c r="Q9" s="6">
        <v>4</v>
      </c>
      <c r="R9" s="6">
        <v>789</v>
      </c>
      <c r="S9" s="7">
        <v>197.25</v>
      </c>
      <c r="T9" s="36">
        <v>16</v>
      </c>
      <c r="U9" s="8">
        <v>9</v>
      </c>
      <c r="V9" s="9">
        <v>206.25</v>
      </c>
    </row>
    <row r="10" spans="1:24">
      <c r="A10" s="74" t="s">
        <v>41</v>
      </c>
      <c r="B10" s="2" t="s">
        <v>90</v>
      </c>
      <c r="C10" s="3">
        <v>45942</v>
      </c>
      <c r="D10" s="75" t="s">
        <v>49</v>
      </c>
      <c r="E10" s="5">
        <v>195</v>
      </c>
      <c r="F10" s="22">
        <v>2</v>
      </c>
      <c r="G10" s="5">
        <v>193</v>
      </c>
      <c r="H10" s="22">
        <v>2</v>
      </c>
      <c r="I10" s="5">
        <v>196</v>
      </c>
      <c r="J10" s="22">
        <v>2</v>
      </c>
      <c r="K10" s="5">
        <v>194.001</v>
      </c>
      <c r="L10" s="22">
        <v>3</v>
      </c>
      <c r="M10" s="5"/>
      <c r="N10" s="22"/>
      <c r="O10" s="5"/>
      <c r="P10" s="22"/>
      <c r="Q10" s="8">
        <v>4</v>
      </c>
      <c r="R10" s="8">
        <v>778.00099999999998</v>
      </c>
      <c r="S10" s="7">
        <v>194.50024999999999</v>
      </c>
      <c r="T10" s="36">
        <v>9</v>
      </c>
      <c r="U10" s="8">
        <v>9</v>
      </c>
      <c r="V10" s="7">
        <v>203.50024999999999</v>
      </c>
    </row>
    <row r="11" spans="1:24">
      <c r="A11" s="1" t="s">
        <v>41</v>
      </c>
      <c r="B11" s="2" t="s">
        <v>90</v>
      </c>
      <c r="C11" s="3">
        <v>45958</v>
      </c>
      <c r="D11" s="4" t="s">
        <v>49</v>
      </c>
      <c r="E11" s="5">
        <v>193</v>
      </c>
      <c r="F11" s="22">
        <v>0</v>
      </c>
      <c r="G11" s="5">
        <v>194</v>
      </c>
      <c r="H11" s="22">
        <v>1</v>
      </c>
      <c r="I11" s="5">
        <v>195.001</v>
      </c>
      <c r="J11" s="22">
        <v>1</v>
      </c>
      <c r="K11" s="5">
        <v>194</v>
      </c>
      <c r="L11" s="22">
        <v>1</v>
      </c>
      <c r="M11" s="5"/>
      <c r="N11" s="22"/>
      <c r="O11" s="5"/>
      <c r="P11" s="22"/>
      <c r="Q11" s="6">
        <v>4</v>
      </c>
      <c r="R11" s="6">
        <v>776.00099999999998</v>
      </c>
      <c r="S11" s="7">
        <v>194.00024999999999</v>
      </c>
      <c r="T11" s="36">
        <v>3</v>
      </c>
      <c r="U11" s="8">
        <v>11</v>
      </c>
      <c r="V11" s="9">
        <v>205.00024999999999</v>
      </c>
    </row>
    <row r="12" spans="1:24">
      <c r="A12" s="74" t="s">
        <v>41</v>
      </c>
      <c r="B12" s="2" t="s">
        <v>90</v>
      </c>
      <c r="C12" s="3">
        <v>45970</v>
      </c>
      <c r="D12" s="75" t="s">
        <v>49</v>
      </c>
      <c r="E12" s="5">
        <v>189</v>
      </c>
      <c r="F12" s="22">
        <v>1</v>
      </c>
      <c r="G12" s="5">
        <v>192</v>
      </c>
      <c r="H12" s="22">
        <v>3</v>
      </c>
      <c r="I12" s="5">
        <v>194</v>
      </c>
      <c r="J12" s="22">
        <v>2</v>
      </c>
      <c r="K12" s="5">
        <v>193</v>
      </c>
      <c r="L12" s="22">
        <v>0</v>
      </c>
      <c r="M12" s="5"/>
      <c r="N12" s="22"/>
      <c r="O12" s="5"/>
      <c r="P12" s="22"/>
      <c r="Q12" s="8">
        <v>4</v>
      </c>
      <c r="R12" s="8">
        <v>768</v>
      </c>
      <c r="S12" s="7">
        <v>192</v>
      </c>
      <c r="T12" s="36">
        <v>6</v>
      </c>
      <c r="U12" s="8">
        <v>13</v>
      </c>
      <c r="V12" s="7">
        <v>205</v>
      </c>
    </row>
    <row r="14" spans="1:24">
      <c r="Q14" s="32">
        <f>SUM(Q2:Q13)</f>
        <v>44</v>
      </c>
      <c r="R14" s="32">
        <f>SUM(R2:R13)</f>
        <v>8604.0060000000012</v>
      </c>
      <c r="S14" s="33">
        <f>SUM(R14/Q14)</f>
        <v>195.54559090909095</v>
      </c>
      <c r="T14" s="32">
        <f>SUM(T2:T13)</f>
        <v>142</v>
      </c>
      <c r="U14" s="32">
        <f>SUM(U2:U13)</f>
        <v>113</v>
      </c>
      <c r="V14" s="34">
        <f>SUM(S14+U14)</f>
        <v>308.54559090909095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P7" name="Range1_3_2"/>
    <protectedRange algorithmName="SHA-512" hashValue="ON39YdpmFHfN9f47KpiRvqrKx0V9+erV1CNkpWzYhW/Qyc6aT8rEyCrvauWSYGZK2ia3o7vd3akF07acHAFpOA==" saltValue="yVW9XmDwTqEnmpSGai0KYg==" spinCount="100000" sqref="T7 E7:O7" name="Range1_3_5_11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  <protectedRange algorithmName="SHA-512" hashValue="ON39YdpmFHfN9f47KpiRvqrKx0V9+erV1CNkpWzYhW/Qyc6aT8rEyCrvauWSYGZK2ia3o7vd3akF07acHAFpOA==" saltValue="yVW9XmDwTqEnmpSGai0KYg==" spinCount="100000" sqref="B9:C9" name="Range1_11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P9 T9" name="Range1_3_5_3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"/>
    <protectedRange algorithmName="SHA-512" hashValue="ON39YdpmFHfN9f47KpiRvqrKx0V9+erV1CNkpWzYhW/Qyc6aT8rEyCrvauWSYGZK2ia3o7vd3akF07acHAFpOA==" saltValue="yVW9XmDwTqEnmpSGai0KYg==" spinCount="100000" sqref="B11:C11" name="Range1_12_1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1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3"/>
    <protectedRange algorithmName="SHA-512" hashValue="ON39YdpmFHfN9f47KpiRvqrKx0V9+erV1CNkpWzYhW/Qyc6aT8rEyCrvauWSYGZK2ia3o7vd3akF07acHAFpOA==" saltValue="yVW9XmDwTqEnmpSGai0KYg==" spinCount="100000" sqref="E12:P12 T12" name="Range1_3_5_1"/>
  </protectedRanges>
  <conditionalFormatting sqref="E8">
    <cfRule type="top10" dxfId="858" priority="35" rank="1"/>
  </conditionalFormatting>
  <conditionalFormatting sqref="G8">
    <cfRule type="top10" dxfId="857" priority="34" rank="1"/>
  </conditionalFormatting>
  <conditionalFormatting sqref="E8:P8">
    <cfRule type="cellIs" dxfId="856" priority="33" operator="greaterThanOrEqual">
      <formula>200</formula>
    </cfRule>
  </conditionalFormatting>
  <conditionalFormatting sqref="I8">
    <cfRule type="top10" dxfId="855" priority="32" rank="1"/>
  </conditionalFormatting>
  <conditionalFormatting sqref="K8">
    <cfRule type="top10" dxfId="854" priority="31" rank="1"/>
  </conditionalFormatting>
  <conditionalFormatting sqref="M8">
    <cfRule type="top10" dxfId="853" priority="30" rank="1"/>
  </conditionalFormatting>
  <conditionalFormatting sqref="O8">
    <cfRule type="top10" dxfId="852" priority="29" rank="1"/>
  </conditionalFormatting>
  <conditionalFormatting sqref="E9">
    <cfRule type="top10" dxfId="851" priority="28" rank="1"/>
  </conditionalFormatting>
  <conditionalFormatting sqref="G9">
    <cfRule type="top10" dxfId="850" priority="27" rank="1"/>
  </conditionalFormatting>
  <conditionalFormatting sqref="E9:P9">
    <cfRule type="cellIs" dxfId="849" priority="26" operator="greaterThanOrEqual">
      <formula>200</formula>
    </cfRule>
  </conditionalFormatting>
  <conditionalFormatting sqref="I9">
    <cfRule type="top10" dxfId="848" priority="25" rank="1"/>
  </conditionalFormatting>
  <conditionalFormatting sqref="K9">
    <cfRule type="top10" dxfId="847" priority="24" rank="1"/>
  </conditionalFormatting>
  <conditionalFormatting sqref="M9">
    <cfRule type="top10" dxfId="846" priority="23" rank="1"/>
  </conditionalFormatting>
  <conditionalFormatting sqref="O9">
    <cfRule type="top10" dxfId="845" priority="22" rank="1"/>
  </conditionalFormatting>
  <conditionalFormatting sqref="E10">
    <cfRule type="top10" dxfId="844" priority="21" rank="1"/>
  </conditionalFormatting>
  <conditionalFormatting sqref="G10">
    <cfRule type="top10" dxfId="843" priority="20" rank="1"/>
  </conditionalFormatting>
  <conditionalFormatting sqref="E10:P10">
    <cfRule type="cellIs" dxfId="842" priority="19" operator="greaterThanOrEqual">
      <formula>200</formula>
    </cfRule>
  </conditionalFormatting>
  <conditionalFormatting sqref="I10">
    <cfRule type="top10" dxfId="841" priority="18" rank="1"/>
  </conditionalFormatting>
  <conditionalFormatting sqref="K10">
    <cfRule type="top10" dxfId="840" priority="17" rank="1"/>
  </conditionalFormatting>
  <conditionalFormatting sqref="M10">
    <cfRule type="top10" dxfId="839" priority="16" rank="1"/>
  </conditionalFormatting>
  <conditionalFormatting sqref="O10">
    <cfRule type="top10" dxfId="838" priority="15" rank="1"/>
  </conditionalFormatting>
  <conditionalFormatting sqref="E11">
    <cfRule type="top10" dxfId="837" priority="14" rank="1"/>
  </conditionalFormatting>
  <conditionalFormatting sqref="G11">
    <cfRule type="top10" dxfId="836" priority="13" rank="1"/>
  </conditionalFormatting>
  <conditionalFormatting sqref="E11:P11">
    <cfRule type="cellIs" dxfId="835" priority="12" operator="greaterThanOrEqual">
      <formula>200</formula>
    </cfRule>
  </conditionalFormatting>
  <conditionalFormatting sqref="I11">
    <cfRule type="top10" dxfId="834" priority="11" rank="1"/>
  </conditionalFormatting>
  <conditionalFormatting sqref="K11">
    <cfRule type="top10" dxfId="833" priority="10" rank="1"/>
  </conditionalFormatting>
  <conditionalFormatting sqref="M11">
    <cfRule type="top10" dxfId="832" priority="9" rank="1"/>
  </conditionalFormatting>
  <conditionalFormatting sqref="O11">
    <cfRule type="top10" dxfId="831" priority="8" rank="1"/>
  </conditionalFormatting>
  <conditionalFormatting sqref="E12">
    <cfRule type="top10" dxfId="830" priority="7" rank="1"/>
  </conditionalFormatting>
  <conditionalFormatting sqref="G12">
    <cfRule type="top10" dxfId="829" priority="6" rank="1"/>
  </conditionalFormatting>
  <conditionalFormatting sqref="E12:P12">
    <cfRule type="cellIs" dxfId="828" priority="5" operator="greaterThanOrEqual">
      <formula>200</formula>
    </cfRule>
  </conditionalFormatting>
  <conditionalFormatting sqref="I12">
    <cfRule type="top10" dxfId="827" priority="4" rank="1"/>
  </conditionalFormatting>
  <conditionalFormatting sqref="K12">
    <cfRule type="top10" dxfId="826" priority="3" rank="1"/>
  </conditionalFormatting>
  <conditionalFormatting sqref="M12">
    <cfRule type="top10" dxfId="825" priority="2" rank="1"/>
  </conditionalFormatting>
  <conditionalFormatting sqref="O12">
    <cfRule type="top10" dxfId="824" priority="1" rank="1"/>
  </conditionalFormatting>
  <hyperlinks>
    <hyperlink ref="X1" location="'Texas 2025'!A1" display="Return to Rankings" xr:uid="{D7B5A3B5-0170-4A7F-B124-C5FCC1BA34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52CF5D-FE43-40AF-8A55-01A7F9A9464A}">
          <x14:formula1>
            <xm:f>'C:\Users\jmfg1\Downloads\[BSC_10-28-25-ABRA 2025 (Boerne, TX) Scoring.xlsm]DATA'!#REF!</xm:f>
          </x14:formula1>
          <xm:sqref>B11</xm:sqref>
        </x14:dataValidation>
        <x14:dataValidation type="list" allowBlank="1" showInputMessage="1" showErrorMessage="1" xr:uid="{9FB7275C-320F-43D8-9FDF-96BC66F87BBD}">
          <x14:formula1>
            <xm:f>'C:\Users\jmfg1\Downloads\[BSC_10-28-25-ABRA 2025 (Boerne, TX) Scoring.xlsm]DATA'!#REF!</xm:f>
          </x14:formula1>
          <xm:sqref>D11</xm:sqref>
        </x14:dataValidation>
        <x14:dataValidation type="list" allowBlank="1" showInputMessage="1" showErrorMessage="1" xr:uid="{EECEEFCE-3DDD-4A8A-884E-04766F3F1CEF}">
          <x14:formula1>
            <xm:f>'[BSC-11-09-2025-ABRA 2025 (Boerne TX) Scoring.xlsm]DATA'!#REF!</xm:f>
          </x14:formula1>
          <xm:sqref>D12 B12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E63B-6263-47AA-9C70-153B5AFADA60}">
  <dimension ref="A1:X29"/>
  <sheetViews>
    <sheetView topLeftCell="A13" workbookViewId="0">
      <selection activeCell="A27" sqref="A27:V27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72</v>
      </c>
      <c r="C2" s="3">
        <v>45696</v>
      </c>
      <c r="D2" s="4" t="s">
        <v>42</v>
      </c>
      <c r="E2" s="5">
        <v>182</v>
      </c>
      <c r="F2" s="22">
        <v>1</v>
      </c>
      <c r="G2" s="43">
        <v>173</v>
      </c>
      <c r="H2" s="22">
        <v>0</v>
      </c>
      <c r="I2" s="5">
        <v>180</v>
      </c>
      <c r="J2" s="22">
        <v>0</v>
      </c>
      <c r="K2" s="5">
        <v>180</v>
      </c>
      <c r="L2" s="22">
        <v>1</v>
      </c>
      <c r="M2" s="5"/>
      <c r="N2" s="22"/>
      <c r="O2" s="5"/>
      <c r="P2" s="22"/>
      <c r="Q2" s="6">
        <v>4</v>
      </c>
      <c r="R2" s="6">
        <v>715</v>
      </c>
      <c r="S2" s="7">
        <v>178.75</v>
      </c>
      <c r="T2" s="39">
        <v>2</v>
      </c>
      <c r="U2" s="8">
        <v>6</v>
      </c>
      <c r="V2" s="9">
        <v>184.75</v>
      </c>
    </row>
    <row r="3" spans="1:24">
      <c r="A3" s="46" t="s">
        <v>74</v>
      </c>
      <c r="B3" s="43" t="s">
        <v>72</v>
      </c>
      <c r="C3" s="47">
        <v>45724</v>
      </c>
      <c r="D3" s="48" t="s">
        <v>42</v>
      </c>
      <c r="E3" s="49">
        <v>187</v>
      </c>
      <c r="F3" s="50">
        <v>0</v>
      </c>
      <c r="G3" s="49">
        <v>181</v>
      </c>
      <c r="H3" s="50">
        <v>1</v>
      </c>
      <c r="I3" s="49">
        <v>184</v>
      </c>
      <c r="J3" s="50">
        <v>1</v>
      </c>
      <c r="K3" s="49">
        <v>191</v>
      </c>
      <c r="L3" s="50">
        <v>1</v>
      </c>
      <c r="M3" s="49"/>
      <c r="N3" s="50"/>
      <c r="O3" s="49"/>
      <c r="P3" s="50"/>
      <c r="Q3" s="51">
        <v>4</v>
      </c>
      <c r="R3" s="51">
        <v>743</v>
      </c>
      <c r="S3" s="52">
        <v>185.75</v>
      </c>
      <c r="T3" s="39">
        <v>3</v>
      </c>
      <c r="U3" s="53">
        <v>5</v>
      </c>
      <c r="V3" s="54">
        <v>190.75</v>
      </c>
    </row>
    <row r="4" spans="1:24">
      <c r="A4" s="1" t="s">
        <v>74</v>
      </c>
      <c r="B4" s="2" t="s">
        <v>72</v>
      </c>
      <c r="C4" s="3">
        <v>45738</v>
      </c>
      <c r="D4" s="4" t="s">
        <v>42</v>
      </c>
      <c r="E4" s="5">
        <v>183</v>
      </c>
      <c r="F4" s="22">
        <v>3</v>
      </c>
      <c r="G4" s="5">
        <v>181</v>
      </c>
      <c r="H4" s="22">
        <v>1</v>
      </c>
      <c r="I4" s="5">
        <v>179</v>
      </c>
      <c r="J4" s="22">
        <v>1</v>
      </c>
      <c r="K4" s="5">
        <v>172</v>
      </c>
      <c r="L4" s="22">
        <v>1</v>
      </c>
      <c r="M4" s="5"/>
      <c r="N4" s="22"/>
      <c r="O4" s="5"/>
      <c r="P4" s="22"/>
      <c r="Q4" s="6">
        <v>4</v>
      </c>
      <c r="R4" s="6">
        <v>715</v>
      </c>
      <c r="S4" s="7">
        <v>178.75</v>
      </c>
      <c r="T4" s="36">
        <v>6</v>
      </c>
      <c r="U4" s="8">
        <v>6</v>
      </c>
      <c r="V4" s="9">
        <v>184.75</v>
      </c>
    </row>
    <row r="5" spans="1:24">
      <c r="A5" s="1" t="s">
        <v>74</v>
      </c>
      <c r="B5" s="2" t="s">
        <v>72</v>
      </c>
      <c r="C5" s="3">
        <v>45745</v>
      </c>
      <c r="D5" s="4" t="s">
        <v>42</v>
      </c>
      <c r="E5" s="5">
        <v>183</v>
      </c>
      <c r="F5" s="22">
        <v>1</v>
      </c>
      <c r="G5" s="5">
        <v>189</v>
      </c>
      <c r="H5" s="22">
        <v>1</v>
      </c>
      <c r="I5" s="5">
        <v>190</v>
      </c>
      <c r="J5" s="22">
        <v>0</v>
      </c>
      <c r="K5" s="5">
        <v>181</v>
      </c>
      <c r="L5" s="22">
        <v>0</v>
      </c>
      <c r="M5" s="5">
        <v>185</v>
      </c>
      <c r="N5" s="22">
        <v>3</v>
      </c>
      <c r="O5" s="5">
        <v>192</v>
      </c>
      <c r="P5" s="22">
        <v>0</v>
      </c>
      <c r="Q5" s="6">
        <v>6</v>
      </c>
      <c r="R5" s="6">
        <v>1120</v>
      </c>
      <c r="S5" s="7">
        <v>186.66666666666666</v>
      </c>
      <c r="T5" s="36">
        <v>5</v>
      </c>
      <c r="U5" s="8">
        <v>26</v>
      </c>
      <c r="V5" s="9">
        <v>212.66666666666666</v>
      </c>
    </row>
    <row r="6" spans="1:24">
      <c r="A6" s="1" t="s">
        <v>74</v>
      </c>
      <c r="B6" s="2" t="s">
        <v>72</v>
      </c>
      <c r="C6" s="3">
        <v>45748</v>
      </c>
      <c r="D6" s="4" t="s">
        <v>42</v>
      </c>
      <c r="E6" s="5">
        <v>190</v>
      </c>
      <c r="F6" s="22">
        <v>1</v>
      </c>
      <c r="G6" s="5">
        <v>184</v>
      </c>
      <c r="H6" s="22">
        <v>1</v>
      </c>
      <c r="I6" s="5">
        <v>182</v>
      </c>
      <c r="J6" s="22">
        <v>0</v>
      </c>
      <c r="K6" s="5">
        <v>173</v>
      </c>
      <c r="L6" s="22">
        <v>0</v>
      </c>
      <c r="M6" s="5"/>
      <c r="N6" s="22"/>
      <c r="O6" s="5"/>
      <c r="P6" s="22"/>
      <c r="Q6" s="6">
        <v>4</v>
      </c>
      <c r="R6" s="6">
        <v>729</v>
      </c>
      <c r="S6" s="7">
        <v>182.25</v>
      </c>
      <c r="T6" s="36">
        <v>2</v>
      </c>
      <c r="U6" s="8">
        <v>11</v>
      </c>
      <c r="V6" s="9">
        <v>193.25</v>
      </c>
    </row>
    <row r="7" spans="1:24">
      <c r="A7" s="1" t="s">
        <v>74</v>
      </c>
      <c r="B7" s="2" t="s">
        <v>72</v>
      </c>
      <c r="C7" s="3">
        <v>45759</v>
      </c>
      <c r="D7" s="4" t="s">
        <v>42</v>
      </c>
      <c r="E7" s="5">
        <v>182</v>
      </c>
      <c r="F7" s="22">
        <v>3</v>
      </c>
      <c r="G7" s="5">
        <v>173</v>
      </c>
      <c r="H7" s="22">
        <v>0</v>
      </c>
      <c r="I7" s="5">
        <v>163.001</v>
      </c>
      <c r="J7" s="22">
        <v>2</v>
      </c>
      <c r="K7" s="5">
        <v>175</v>
      </c>
      <c r="L7" s="22">
        <v>0</v>
      </c>
      <c r="M7" s="5"/>
      <c r="N7" s="22"/>
      <c r="O7" s="5"/>
      <c r="P7" s="22"/>
      <c r="Q7" s="6">
        <v>4</v>
      </c>
      <c r="R7" s="6">
        <v>693.00099999999998</v>
      </c>
      <c r="S7" s="7">
        <v>173.25024999999999</v>
      </c>
      <c r="T7" s="36">
        <v>5</v>
      </c>
      <c r="U7" s="8">
        <v>6</v>
      </c>
      <c r="V7" s="9">
        <v>179.25024999999999</v>
      </c>
    </row>
    <row r="8" spans="1:24">
      <c r="A8" s="1" t="s">
        <v>74</v>
      </c>
      <c r="B8" s="2" t="s">
        <v>72</v>
      </c>
      <c r="C8" s="3">
        <v>45801</v>
      </c>
      <c r="D8" s="4" t="s">
        <v>42</v>
      </c>
      <c r="E8" s="5">
        <v>177</v>
      </c>
      <c r="F8" s="22">
        <v>0</v>
      </c>
      <c r="G8" s="5">
        <v>177</v>
      </c>
      <c r="H8" s="22">
        <v>1</v>
      </c>
      <c r="I8" s="5">
        <v>169</v>
      </c>
      <c r="J8" s="22">
        <v>0</v>
      </c>
      <c r="K8" s="5">
        <v>174</v>
      </c>
      <c r="L8" s="22">
        <v>1</v>
      </c>
      <c r="M8" s="5"/>
      <c r="N8" s="22"/>
      <c r="O8" s="5"/>
      <c r="P8" s="22"/>
      <c r="Q8" s="6">
        <v>4</v>
      </c>
      <c r="R8" s="6">
        <v>697</v>
      </c>
      <c r="S8" s="7">
        <v>174.25</v>
      </c>
      <c r="T8" s="36">
        <v>2</v>
      </c>
      <c r="U8" s="8">
        <v>9</v>
      </c>
      <c r="V8" s="9">
        <v>183.25</v>
      </c>
    </row>
    <row r="9" spans="1:24">
      <c r="A9" s="1" t="s">
        <v>74</v>
      </c>
      <c r="B9" s="2" t="s">
        <v>72</v>
      </c>
      <c r="C9" s="3">
        <v>45802</v>
      </c>
      <c r="D9" s="4" t="s">
        <v>49</v>
      </c>
      <c r="E9" s="44">
        <v>184</v>
      </c>
      <c r="F9" s="22">
        <v>1</v>
      </c>
      <c r="G9" s="41">
        <v>178</v>
      </c>
      <c r="H9" s="22">
        <v>0</v>
      </c>
      <c r="I9" s="5">
        <v>185</v>
      </c>
      <c r="J9" s="22">
        <v>1</v>
      </c>
      <c r="K9" s="5">
        <v>183</v>
      </c>
      <c r="L9" s="22">
        <v>2</v>
      </c>
      <c r="M9" s="5">
        <v>176</v>
      </c>
      <c r="N9" s="22">
        <v>1</v>
      </c>
      <c r="O9" s="5">
        <v>176</v>
      </c>
      <c r="P9" s="22">
        <v>0</v>
      </c>
      <c r="Q9" s="6">
        <v>6</v>
      </c>
      <c r="R9" s="6">
        <v>1082</v>
      </c>
      <c r="S9" s="7">
        <v>180.33333333333334</v>
      </c>
      <c r="T9" s="39">
        <v>5</v>
      </c>
      <c r="U9" s="8">
        <v>22</v>
      </c>
      <c r="V9" s="9">
        <v>202.33333333333334</v>
      </c>
    </row>
    <row r="10" spans="1:24">
      <c r="A10" s="1" t="s">
        <v>74</v>
      </c>
      <c r="B10" s="2" t="s">
        <v>72</v>
      </c>
      <c r="C10" s="3">
        <v>45811</v>
      </c>
      <c r="D10" s="4" t="s">
        <v>42</v>
      </c>
      <c r="E10" s="5">
        <v>177</v>
      </c>
      <c r="F10" s="22">
        <v>1</v>
      </c>
      <c r="G10" s="5">
        <v>179</v>
      </c>
      <c r="H10" s="22">
        <v>0</v>
      </c>
      <c r="I10" s="5">
        <v>187</v>
      </c>
      <c r="J10" s="22">
        <v>2</v>
      </c>
      <c r="K10" s="5">
        <v>182.001</v>
      </c>
      <c r="L10" s="22">
        <v>1</v>
      </c>
      <c r="M10" s="5"/>
      <c r="N10" s="22"/>
      <c r="O10" s="5"/>
      <c r="P10" s="22"/>
      <c r="Q10" s="6">
        <v>4</v>
      </c>
      <c r="R10" s="6">
        <v>725.00099999999998</v>
      </c>
      <c r="S10" s="7">
        <v>181.25024999999999</v>
      </c>
      <c r="T10" s="36">
        <v>4</v>
      </c>
      <c r="U10" s="8">
        <v>11</v>
      </c>
      <c r="V10" s="9">
        <v>192.25024999999999</v>
      </c>
    </row>
    <row r="11" spans="1:24">
      <c r="A11" s="1" t="s">
        <v>74</v>
      </c>
      <c r="B11" s="2" t="s">
        <v>72</v>
      </c>
      <c r="C11" s="3">
        <v>45822</v>
      </c>
      <c r="D11" s="4" t="s">
        <v>42</v>
      </c>
      <c r="E11" s="5">
        <v>166</v>
      </c>
      <c r="F11" s="22">
        <v>0</v>
      </c>
      <c r="G11" s="5">
        <v>177</v>
      </c>
      <c r="H11" s="22">
        <v>0</v>
      </c>
      <c r="I11" s="5">
        <v>174</v>
      </c>
      <c r="J11" s="22">
        <v>1</v>
      </c>
      <c r="K11" s="5">
        <v>178</v>
      </c>
      <c r="L11" s="22">
        <v>0</v>
      </c>
      <c r="M11" s="5"/>
      <c r="N11" s="22"/>
      <c r="O11" s="5"/>
      <c r="P11" s="22"/>
      <c r="Q11" s="6">
        <v>4</v>
      </c>
      <c r="R11" s="6">
        <v>695</v>
      </c>
      <c r="S11" s="7">
        <v>173.75</v>
      </c>
      <c r="T11" s="36">
        <v>1</v>
      </c>
      <c r="U11" s="8">
        <v>4</v>
      </c>
      <c r="V11" s="9">
        <v>177.75</v>
      </c>
    </row>
    <row r="12" spans="1:24">
      <c r="A12" s="1" t="s">
        <v>74</v>
      </c>
      <c r="B12" s="2" t="s">
        <v>72</v>
      </c>
      <c r="C12" s="3">
        <v>45836</v>
      </c>
      <c r="D12" s="4" t="s">
        <v>42</v>
      </c>
      <c r="E12" s="5">
        <v>167</v>
      </c>
      <c r="F12" s="22">
        <v>1</v>
      </c>
      <c r="G12" s="5">
        <v>184</v>
      </c>
      <c r="H12" s="22">
        <v>2</v>
      </c>
      <c r="I12" s="5">
        <v>181</v>
      </c>
      <c r="J12" s="22">
        <v>1</v>
      </c>
      <c r="K12" s="5">
        <v>175</v>
      </c>
      <c r="L12" s="22">
        <v>0</v>
      </c>
      <c r="M12" s="5"/>
      <c r="N12" s="22"/>
      <c r="O12" s="5"/>
      <c r="P12" s="22"/>
      <c r="Q12" s="6">
        <v>4</v>
      </c>
      <c r="R12" s="6">
        <v>707</v>
      </c>
      <c r="S12" s="7">
        <v>176.75</v>
      </c>
      <c r="T12" s="36">
        <v>4</v>
      </c>
      <c r="U12" s="8">
        <v>3</v>
      </c>
      <c r="V12" s="9">
        <v>179.75</v>
      </c>
    </row>
    <row r="13" spans="1:24">
      <c r="A13" s="1" t="s">
        <v>74</v>
      </c>
      <c r="B13" s="2" t="s">
        <v>72</v>
      </c>
      <c r="C13" s="3">
        <v>45839</v>
      </c>
      <c r="D13" s="4" t="s">
        <v>42</v>
      </c>
      <c r="E13" s="5">
        <v>184</v>
      </c>
      <c r="F13" s="22">
        <v>0</v>
      </c>
      <c r="G13" s="5">
        <v>182</v>
      </c>
      <c r="H13" s="22">
        <v>0</v>
      </c>
      <c r="I13" s="5">
        <v>186</v>
      </c>
      <c r="J13" s="22">
        <v>1</v>
      </c>
      <c r="K13" s="5">
        <v>180</v>
      </c>
      <c r="L13" s="22">
        <v>2</v>
      </c>
      <c r="M13" s="5"/>
      <c r="N13" s="22"/>
      <c r="O13" s="5"/>
      <c r="P13" s="22"/>
      <c r="Q13" s="6">
        <v>4</v>
      </c>
      <c r="R13" s="6">
        <v>732</v>
      </c>
      <c r="S13" s="7">
        <v>183</v>
      </c>
      <c r="T13" s="36">
        <v>3</v>
      </c>
      <c r="U13" s="8">
        <v>4</v>
      </c>
      <c r="V13" s="9">
        <v>187</v>
      </c>
    </row>
    <row r="14" spans="1:24">
      <c r="A14" s="1" t="s">
        <v>74</v>
      </c>
      <c r="B14" s="2" t="s">
        <v>72</v>
      </c>
      <c r="C14" s="3">
        <v>45850</v>
      </c>
      <c r="D14" s="4" t="s">
        <v>42</v>
      </c>
      <c r="E14" s="5">
        <v>180</v>
      </c>
      <c r="F14" s="22">
        <v>1</v>
      </c>
      <c r="G14" s="5">
        <v>186</v>
      </c>
      <c r="H14" s="22">
        <v>3</v>
      </c>
      <c r="I14" s="5">
        <v>187</v>
      </c>
      <c r="J14" s="22">
        <v>1</v>
      </c>
      <c r="K14" s="5">
        <v>191</v>
      </c>
      <c r="L14" s="22">
        <v>3</v>
      </c>
      <c r="M14" s="5"/>
      <c r="N14" s="22"/>
      <c r="O14" s="5"/>
      <c r="P14" s="22"/>
      <c r="Q14" s="6">
        <v>4</v>
      </c>
      <c r="R14" s="6">
        <v>744</v>
      </c>
      <c r="S14" s="7">
        <v>186</v>
      </c>
      <c r="T14" s="36">
        <v>8</v>
      </c>
      <c r="U14" s="8">
        <v>8</v>
      </c>
      <c r="V14" s="9">
        <v>194</v>
      </c>
    </row>
    <row r="15" spans="1:24">
      <c r="A15" s="1" t="s">
        <v>74</v>
      </c>
      <c r="B15" s="2" t="s">
        <v>72</v>
      </c>
      <c r="C15" s="3">
        <v>45874</v>
      </c>
      <c r="D15" s="4" t="s">
        <v>42</v>
      </c>
      <c r="E15" s="5">
        <v>187.001</v>
      </c>
      <c r="F15" s="22">
        <v>1</v>
      </c>
      <c r="G15" s="5">
        <v>180</v>
      </c>
      <c r="H15" s="22">
        <v>0</v>
      </c>
      <c r="I15" s="5">
        <v>184</v>
      </c>
      <c r="J15" s="22">
        <v>0</v>
      </c>
      <c r="K15" s="5">
        <v>185.001</v>
      </c>
      <c r="L15" s="22">
        <v>1</v>
      </c>
      <c r="M15" s="5"/>
      <c r="N15" s="22"/>
      <c r="O15" s="5"/>
      <c r="P15" s="22"/>
      <c r="Q15" s="6">
        <v>4</v>
      </c>
      <c r="R15" s="6">
        <v>736.00199999999995</v>
      </c>
      <c r="S15" s="7">
        <v>184.00049999999999</v>
      </c>
      <c r="T15" s="36">
        <v>2</v>
      </c>
      <c r="U15" s="8">
        <v>11</v>
      </c>
      <c r="V15" s="9">
        <v>195.00049999999999</v>
      </c>
    </row>
    <row r="16" spans="1:24">
      <c r="A16" s="1" t="s">
        <v>74</v>
      </c>
      <c r="B16" s="2" t="s">
        <v>72</v>
      </c>
      <c r="C16" s="3">
        <v>45878</v>
      </c>
      <c r="D16" s="4" t="s">
        <v>42</v>
      </c>
      <c r="E16" s="5">
        <v>176</v>
      </c>
      <c r="F16" s="22">
        <v>2</v>
      </c>
      <c r="G16" s="5">
        <v>177</v>
      </c>
      <c r="H16" s="22">
        <v>0</v>
      </c>
      <c r="I16" s="5">
        <v>188</v>
      </c>
      <c r="J16" s="22">
        <v>0</v>
      </c>
      <c r="K16" s="5">
        <v>179</v>
      </c>
      <c r="L16" s="22">
        <v>1</v>
      </c>
      <c r="M16" s="5"/>
      <c r="N16" s="22"/>
      <c r="O16" s="5"/>
      <c r="P16" s="22"/>
      <c r="Q16" s="6">
        <v>4</v>
      </c>
      <c r="R16" s="6">
        <v>720</v>
      </c>
      <c r="S16" s="7">
        <v>180</v>
      </c>
      <c r="T16" s="36">
        <v>3</v>
      </c>
      <c r="U16" s="8">
        <v>9</v>
      </c>
      <c r="V16" s="9">
        <v>189</v>
      </c>
    </row>
    <row r="17" spans="1:22">
      <c r="A17" s="1" t="s">
        <v>74</v>
      </c>
      <c r="B17" s="2" t="s">
        <v>72</v>
      </c>
      <c r="C17" s="3">
        <v>45892</v>
      </c>
      <c r="D17" s="4" t="s">
        <v>42</v>
      </c>
      <c r="E17" s="64">
        <v>193</v>
      </c>
      <c r="F17" s="22">
        <v>3</v>
      </c>
      <c r="G17" s="5">
        <v>185.001</v>
      </c>
      <c r="H17" s="22">
        <v>3</v>
      </c>
      <c r="I17" s="5">
        <v>187</v>
      </c>
      <c r="J17" s="22">
        <v>0</v>
      </c>
      <c r="K17" s="5">
        <v>185.001</v>
      </c>
      <c r="L17" s="22">
        <v>1</v>
      </c>
      <c r="M17" s="5"/>
      <c r="N17" s="22"/>
      <c r="O17" s="5"/>
      <c r="P17" s="22"/>
      <c r="Q17" s="6">
        <v>4</v>
      </c>
      <c r="R17" s="6">
        <v>750.00199999999995</v>
      </c>
      <c r="S17" s="7">
        <v>187.50049999999999</v>
      </c>
      <c r="T17" s="36">
        <v>7</v>
      </c>
      <c r="U17" s="8">
        <v>9</v>
      </c>
      <c r="V17" s="9">
        <v>196.50049999999999</v>
      </c>
    </row>
    <row r="18" spans="1:22">
      <c r="A18" s="1" t="s">
        <v>74</v>
      </c>
      <c r="B18" s="2" t="s">
        <v>72</v>
      </c>
      <c r="C18" s="3">
        <v>45897</v>
      </c>
      <c r="D18" s="4" t="s">
        <v>42</v>
      </c>
      <c r="E18" s="5">
        <v>180</v>
      </c>
      <c r="F18" s="22">
        <v>0</v>
      </c>
      <c r="G18" s="5">
        <v>179</v>
      </c>
      <c r="H18" s="22">
        <v>1</v>
      </c>
      <c r="I18" s="5">
        <v>186</v>
      </c>
      <c r="J18" s="22">
        <v>2</v>
      </c>
      <c r="K18" s="5">
        <v>186</v>
      </c>
      <c r="L18" s="22">
        <v>0</v>
      </c>
      <c r="M18" s="5"/>
      <c r="N18" s="22"/>
      <c r="O18" s="5"/>
      <c r="P18" s="22"/>
      <c r="Q18" s="6">
        <v>4</v>
      </c>
      <c r="R18" s="6">
        <v>731</v>
      </c>
      <c r="S18" s="7">
        <v>182.75</v>
      </c>
      <c r="T18" s="36">
        <v>3</v>
      </c>
      <c r="U18" s="8">
        <v>4</v>
      </c>
      <c r="V18" s="9">
        <v>186.75</v>
      </c>
    </row>
    <row r="19" spans="1:22">
      <c r="A19" s="1" t="s">
        <v>74</v>
      </c>
      <c r="B19" s="2" t="s">
        <v>72</v>
      </c>
      <c r="C19" s="3">
        <v>45902</v>
      </c>
      <c r="D19" s="4" t="s">
        <v>42</v>
      </c>
      <c r="E19" s="5">
        <v>183</v>
      </c>
      <c r="F19" s="22">
        <v>0</v>
      </c>
      <c r="G19" s="5">
        <v>187</v>
      </c>
      <c r="H19" s="22">
        <v>3</v>
      </c>
      <c r="I19" s="5">
        <v>183</v>
      </c>
      <c r="J19" s="22">
        <v>3</v>
      </c>
      <c r="K19" s="5">
        <v>189</v>
      </c>
      <c r="L19" s="22">
        <v>0</v>
      </c>
      <c r="M19" s="5"/>
      <c r="N19" s="22"/>
      <c r="O19" s="5"/>
      <c r="P19" s="22"/>
      <c r="Q19" s="6">
        <v>4</v>
      </c>
      <c r="R19" s="6">
        <v>742</v>
      </c>
      <c r="S19" s="7">
        <v>185.5</v>
      </c>
      <c r="T19" s="36">
        <v>6</v>
      </c>
      <c r="U19" s="8">
        <v>6</v>
      </c>
      <c r="V19" s="9">
        <v>191.5</v>
      </c>
    </row>
    <row r="20" spans="1:22">
      <c r="A20" s="1" t="s">
        <v>74</v>
      </c>
      <c r="B20" s="2" t="s">
        <v>72</v>
      </c>
      <c r="C20" s="3">
        <v>45918</v>
      </c>
      <c r="D20" s="4" t="s">
        <v>42</v>
      </c>
      <c r="E20" s="5">
        <v>184</v>
      </c>
      <c r="F20" s="22">
        <v>0</v>
      </c>
      <c r="G20" s="5">
        <v>189</v>
      </c>
      <c r="H20" s="22">
        <v>2</v>
      </c>
      <c r="I20" s="5">
        <v>185</v>
      </c>
      <c r="J20" s="22">
        <v>1</v>
      </c>
      <c r="K20" s="5">
        <v>189</v>
      </c>
      <c r="L20" s="22">
        <v>0</v>
      </c>
      <c r="M20" s="5"/>
      <c r="N20" s="22"/>
      <c r="O20" s="5"/>
      <c r="P20" s="22"/>
      <c r="Q20" s="6">
        <v>4</v>
      </c>
      <c r="R20" s="6">
        <v>747</v>
      </c>
      <c r="S20" s="7">
        <v>186.75</v>
      </c>
      <c r="T20" s="36">
        <v>3</v>
      </c>
      <c r="U20" s="8">
        <v>5</v>
      </c>
      <c r="V20" s="9">
        <v>191.75</v>
      </c>
    </row>
    <row r="21" spans="1:22">
      <c r="A21" s="74" t="s">
        <v>74</v>
      </c>
      <c r="B21" s="2" t="s">
        <v>72</v>
      </c>
      <c r="C21" s="3">
        <v>45928</v>
      </c>
      <c r="D21" s="75" t="s">
        <v>42</v>
      </c>
      <c r="E21" s="5">
        <v>187</v>
      </c>
      <c r="F21" s="22">
        <v>2</v>
      </c>
      <c r="G21" s="5">
        <v>185</v>
      </c>
      <c r="H21" s="22">
        <v>0</v>
      </c>
      <c r="I21" s="5">
        <v>186</v>
      </c>
      <c r="J21" s="22">
        <v>0</v>
      </c>
      <c r="K21" s="5">
        <v>188</v>
      </c>
      <c r="L21" s="22">
        <v>1</v>
      </c>
      <c r="M21" s="5"/>
      <c r="N21" s="22"/>
      <c r="O21" s="5"/>
      <c r="P21" s="22"/>
      <c r="Q21" s="8">
        <v>4</v>
      </c>
      <c r="R21" s="8">
        <v>746</v>
      </c>
      <c r="S21" s="7">
        <v>186.5</v>
      </c>
      <c r="T21" s="36">
        <v>3</v>
      </c>
      <c r="U21" s="8">
        <v>4</v>
      </c>
      <c r="V21" s="7">
        <v>190.5</v>
      </c>
    </row>
    <row r="22" spans="1:22">
      <c r="A22" s="74" t="s">
        <v>74</v>
      </c>
      <c r="B22" s="2" t="s">
        <v>72</v>
      </c>
      <c r="C22" s="3">
        <v>45937</v>
      </c>
      <c r="D22" s="75" t="s">
        <v>42</v>
      </c>
      <c r="E22" s="5">
        <v>187</v>
      </c>
      <c r="F22" s="22">
        <v>0</v>
      </c>
      <c r="G22" s="5">
        <v>185</v>
      </c>
      <c r="H22" s="22">
        <v>2</v>
      </c>
      <c r="I22" s="5">
        <v>189</v>
      </c>
      <c r="J22" s="22">
        <v>0</v>
      </c>
      <c r="K22" s="5">
        <v>187</v>
      </c>
      <c r="L22" s="22">
        <v>1</v>
      </c>
      <c r="M22" s="5"/>
      <c r="N22" s="22"/>
      <c r="O22" s="5"/>
      <c r="P22" s="22"/>
      <c r="Q22" s="8">
        <v>4</v>
      </c>
      <c r="R22" s="8">
        <v>748</v>
      </c>
      <c r="S22" s="7">
        <v>187</v>
      </c>
      <c r="T22" s="36">
        <v>3</v>
      </c>
      <c r="U22" s="8">
        <v>13</v>
      </c>
      <c r="V22" s="7">
        <v>200</v>
      </c>
    </row>
    <row r="23" spans="1:22">
      <c r="A23" s="74" t="s">
        <v>74</v>
      </c>
      <c r="B23" s="2" t="s">
        <v>72</v>
      </c>
      <c r="C23" s="3">
        <v>45941</v>
      </c>
      <c r="D23" s="75" t="s">
        <v>42</v>
      </c>
      <c r="E23" s="5">
        <v>186</v>
      </c>
      <c r="F23" s="22">
        <v>1</v>
      </c>
      <c r="G23" s="5">
        <v>186</v>
      </c>
      <c r="H23" s="22">
        <v>2</v>
      </c>
      <c r="I23" s="5">
        <v>181</v>
      </c>
      <c r="J23" s="22">
        <v>2</v>
      </c>
      <c r="K23" s="5">
        <v>185</v>
      </c>
      <c r="L23" s="22">
        <v>1</v>
      </c>
      <c r="M23" s="5"/>
      <c r="N23" s="22"/>
      <c r="O23" s="5"/>
      <c r="P23" s="22"/>
      <c r="Q23" s="8">
        <v>4</v>
      </c>
      <c r="R23" s="8">
        <v>738</v>
      </c>
      <c r="S23" s="7">
        <v>184.5</v>
      </c>
      <c r="T23" s="36">
        <v>6</v>
      </c>
      <c r="U23" s="8">
        <v>11</v>
      </c>
      <c r="V23" s="7">
        <v>195.5</v>
      </c>
    </row>
    <row r="24" spans="1:22">
      <c r="A24" s="74" t="s">
        <v>74</v>
      </c>
      <c r="B24" s="2" t="s">
        <v>72</v>
      </c>
      <c r="C24" s="3">
        <v>45946</v>
      </c>
      <c r="D24" s="75" t="s">
        <v>42</v>
      </c>
      <c r="E24" s="5">
        <v>187</v>
      </c>
      <c r="F24" s="22">
        <v>2</v>
      </c>
      <c r="G24" s="5">
        <v>187</v>
      </c>
      <c r="H24" s="22">
        <v>0</v>
      </c>
      <c r="I24" s="5">
        <v>190</v>
      </c>
      <c r="J24" s="22">
        <v>2</v>
      </c>
      <c r="K24" s="5">
        <v>192</v>
      </c>
      <c r="L24" s="22">
        <v>4</v>
      </c>
      <c r="M24" s="5"/>
      <c r="N24" s="22"/>
      <c r="O24" s="5"/>
      <c r="P24" s="22"/>
      <c r="Q24" s="8">
        <v>4</v>
      </c>
      <c r="R24" s="8">
        <v>756</v>
      </c>
      <c r="S24" s="7">
        <v>189</v>
      </c>
      <c r="T24" s="36">
        <v>8</v>
      </c>
      <c r="U24" s="8">
        <v>5</v>
      </c>
      <c r="V24" s="7">
        <v>194</v>
      </c>
    </row>
    <row r="25" spans="1:22">
      <c r="A25" s="74" t="s">
        <v>74</v>
      </c>
      <c r="B25" s="2" t="s">
        <v>72</v>
      </c>
      <c r="C25" s="3">
        <v>45949</v>
      </c>
      <c r="D25" s="75" t="s">
        <v>42</v>
      </c>
      <c r="E25" s="5">
        <v>188</v>
      </c>
      <c r="F25" s="22">
        <v>1</v>
      </c>
      <c r="G25" s="5">
        <v>184</v>
      </c>
      <c r="H25" s="22">
        <v>1</v>
      </c>
      <c r="I25" s="5">
        <v>175</v>
      </c>
      <c r="J25" s="22">
        <v>0</v>
      </c>
      <c r="K25" s="5">
        <v>182.001</v>
      </c>
      <c r="L25" s="22">
        <v>1</v>
      </c>
      <c r="M25" s="5">
        <v>172</v>
      </c>
      <c r="N25" s="22">
        <v>0</v>
      </c>
      <c r="O25" s="5">
        <v>183</v>
      </c>
      <c r="P25" s="22">
        <v>3</v>
      </c>
      <c r="Q25" s="8">
        <v>6</v>
      </c>
      <c r="R25" s="8">
        <v>1084.001</v>
      </c>
      <c r="S25" s="7">
        <v>180.66683333333333</v>
      </c>
      <c r="T25" s="36">
        <v>6</v>
      </c>
      <c r="U25" s="8">
        <v>16</v>
      </c>
      <c r="V25" s="7">
        <v>196.66683333333333</v>
      </c>
    </row>
    <row r="26" spans="1:22">
      <c r="A26" s="74" t="s">
        <v>74</v>
      </c>
      <c r="B26" s="2" t="s">
        <v>72</v>
      </c>
      <c r="C26" s="3">
        <v>45965</v>
      </c>
      <c r="D26" s="75" t="s">
        <v>42</v>
      </c>
      <c r="E26" s="5">
        <v>190</v>
      </c>
      <c r="F26" s="22">
        <v>1</v>
      </c>
      <c r="G26" s="5">
        <v>179</v>
      </c>
      <c r="H26" s="22">
        <v>0</v>
      </c>
      <c r="I26" s="5">
        <v>183</v>
      </c>
      <c r="J26" s="22">
        <v>1</v>
      </c>
      <c r="K26" s="5">
        <v>183</v>
      </c>
      <c r="L26" s="22">
        <v>0</v>
      </c>
      <c r="M26" s="5"/>
      <c r="N26" s="22"/>
      <c r="O26" s="5"/>
      <c r="P26" s="22"/>
      <c r="Q26" s="8">
        <v>4</v>
      </c>
      <c r="R26" s="8">
        <v>735</v>
      </c>
      <c r="S26" s="7">
        <v>183.75</v>
      </c>
      <c r="T26" s="36">
        <v>2</v>
      </c>
      <c r="U26" s="8">
        <v>7</v>
      </c>
      <c r="V26" s="7">
        <v>190.75</v>
      </c>
    </row>
    <row r="27" spans="1:22">
      <c r="A27" s="74" t="s">
        <v>74</v>
      </c>
      <c r="B27" s="2" t="s">
        <v>72</v>
      </c>
      <c r="C27" s="3">
        <v>45969</v>
      </c>
      <c r="D27" s="75" t="s">
        <v>42</v>
      </c>
      <c r="E27" s="5">
        <v>186</v>
      </c>
      <c r="F27" s="22">
        <v>0</v>
      </c>
      <c r="G27" s="5">
        <v>188</v>
      </c>
      <c r="H27" s="22">
        <v>1</v>
      </c>
      <c r="I27" s="5">
        <v>185</v>
      </c>
      <c r="J27" s="22">
        <v>1</v>
      </c>
      <c r="K27" s="5">
        <v>180</v>
      </c>
      <c r="L27" s="22">
        <v>1</v>
      </c>
      <c r="M27" s="5"/>
      <c r="N27" s="22"/>
      <c r="O27" s="5"/>
      <c r="P27" s="22"/>
      <c r="Q27" s="8">
        <v>4</v>
      </c>
      <c r="R27" s="8">
        <v>739</v>
      </c>
      <c r="S27" s="7">
        <v>184.75</v>
      </c>
      <c r="T27" s="36">
        <v>3</v>
      </c>
      <c r="U27" s="8">
        <v>6</v>
      </c>
      <c r="V27" s="7">
        <v>190.75</v>
      </c>
    </row>
    <row r="29" spans="1:22">
      <c r="Q29" s="32">
        <f>SUM(Q2:Q28)</f>
        <v>110</v>
      </c>
      <c r="R29" s="32">
        <f>SUM(R2:R28)</f>
        <v>20069.007000000001</v>
      </c>
      <c r="S29" s="33">
        <f>SUM(R29/Q29)</f>
        <v>182.44551818181819</v>
      </c>
      <c r="T29" s="32">
        <f>SUM(T2:T28)</f>
        <v>105</v>
      </c>
      <c r="U29" s="32">
        <f>SUM(U2:U28)</f>
        <v>227</v>
      </c>
      <c r="V29" s="34">
        <f>SUM(S29+U29)</f>
        <v>409.44551818181822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 E4:P6 B4:C6" name="Range1_6_1_1"/>
    <protectedRange algorithmName="SHA-512" hashValue="ON39YdpmFHfN9f47KpiRvqrKx0V9+erV1CNkpWzYhW/Qyc6aT8rEyCrvauWSYGZK2ia3o7vd3akF07acHAFpOA==" saltValue="yVW9XmDwTqEnmpSGai0KYg==" spinCount="100000" sqref="D2 D4:D6" name="Range1_1_10_1_1"/>
    <protectedRange algorithmName="SHA-512" hashValue="ON39YdpmFHfN9f47KpiRvqrKx0V9+erV1CNkpWzYhW/Qyc6aT8rEyCrvauWSYGZK2ia3o7vd3akF07acHAFpOA==" saltValue="yVW9XmDwTqEnmpSGai0KYg==" spinCount="100000" sqref="T2 T4:T6" name="Range1_3_5_14_1_1"/>
    <protectedRange algorithmName="SHA-512" hashValue="ON39YdpmFHfN9f47KpiRvqrKx0V9+erV1CNkpWzYhW/Qyc6aT8rEyCrvauWSYGZK2ia3o7vd3akF07acHAFpOA==" saltValue="yVW9XmDwTqEnmpSGai0KYg==" spinCount="100000" sqref="H7:P7 E7:F7 B7:C7" name="Range1_4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"/>
    <protectedRange algorithmName="SHA-512" hashValue="ON39YdpmFHfN9f47KpiRvqrKx0V9+erV1CNkpWzYhW/Qyc6aT8rEyCrvauWSYGZK2ia3o7vd3akF07acHAFpOA==" saltValue="yVW9XmDwTqEnmpSGai0KYg==" spinCount="100000" sqref="H19:P19 E19:F19 B19:C19" name="Range1_18_1"/>
    <protectedRange algorithmName="SHA-512" hashValue="ON39YdpmFHfN9f47KpiRvqrKx0V9+erV1CNkpWzYhW/Qyc6aT8rEyCrvauWSYGZK2ia3o7vd3akF07acHAFpOA==" saltValue="yVW9XmDwTqEnmpSGai0KYg==" spinCount="100000" sqref="D19" name="Range1_1_13_1_1"/>
    <protectedRange algorithmName="SHA-512" hashValue="ON39YdpmFHfN9f47KpiRvqrKx0V9+erV1CNkpWzYhW/Qyc6aT8rEyCrvauWSYGZK2ia3o7vd3akF07acHAFpOA==" saltValue="yVW9XmDwTqEnmpSGai0KYg==" spinCount="100000" sqref="T19" name="Range1_3_5_9_1_1"/>
    <protectedRange algorithmName="SHA-512" hashValue="ON39YdpmFHfN9f47KpiRvqrKx0V9+erV1CNkpWzYhW/Qyc6aT8rEyCrvauWSYGZK2ia3o7vd3akF07acHAFpOA==" saltValue="yVW9XmDwTqEnmpSGai0KYg==" spinCount="100000" sqref="H21:P21 E21:F21 B21:C21" name="Range1_11"/>
    <protectedRange algorithmName="SHA-512" hashValue="ON39YdpmFHfN9f47KpiRvqrKx0V9+erV1CNkpWzYhW/Qyc6aT8rEyCrvauWSYGZK2ia3o7vd3akF07acHAFpOA==" saltValue="yVW9XmDwTqEnmpSGai0KYg==" spinCount="100000" sqref="D21" name="Range1_1_15"/>
    <protectedRange algorithmName="SHA-512" hashValue="ON39YdpmFHfN9f47KpiRvqrKx0V9+erV1CNkpWzYhW/Qyc6aT8rEyCrvauWSYGZK2ia3o7vd3akF07acHAFpOA==" saltValue="yVW9XmDwTqEnmpSGai0KYg==" spinCount="100000" sqref="T21" name="Range1_3_5_10"/>
    <protectedRange algorithmName="SHA-512" hashValue="ON39YdpmFHfN9f47KpiRvqrKx0V9+erV1CNkpWzYhW/Qyc6aT8rEyCrvauWSYGZK2ia3o7vd3akF07acHAFpOA==" saltValue="yVW9XmDwTqEnmpSGai0KYg==" spinCount="100000" sqref="H20:P20 E20:F20 B20:C20" name="Range1_16"/>
    <protectedRange algorithmName="SHA-512" hashValue="ON39YdpmFHfN9f47KpiRvqrKx0V9+erV1CNkpWzYhW/Qyc6aT8rEyCrvauWSYGZK2ia3o7vd3akF07acHAFpOA==" saltValue="yVW9XmDwTqEnmpSGai0KYg==" spinCount="100000" sqref="D20" name="Range1_1_16"/>
    <protectedRange algorithmName="SHA-512" hashValue="ON39YdpmFHfN9f47KpiRvqrKx0V9+erV1CNkpWzYhW/Qyc6aT8rEyCrvauWSYGZK2ia3o7vd3akF07acHAFpOA==" saltValue="yVW9XmDwTqEnmpSGai0KYg==" spinCount="100000" sqref="T20" name="Range1_3_5_15"/>
    <protectedRange algorithmName="SHA-512" hashValue="ON39YdpmFHfN9f47KpiRvqrKx0V9+erV1CNkpWzYhW/Qyc6aT8rEyCrvauWSYGZK2ia3o7vd3akF07acHAFpOA==" saltValue="yVW9XmDwTqEnmpSGai0KYg==" spinCount="100000" sqref="H22:P22 E22:F22 B22:C22" name="Range1_11_1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"/>
    <protectedRange algorithmName="SHA-512" hashValue="ON39YdpmFHfN9f47KpiRvqrKx0V9+erV1CNkpWzYhW/Qyc6aT8rEyCrvauWSYGZK2ia3o7vd3akF07acHAFpOA==" saltValue="yVW9XmDwTqEnmpSGai0KYg==" spinCount="100000" sqref="H23:P23 E23:F23 B23:C23" name="Range1_15"/>
    <protectedRange algorithmName="SHA-512" hashValue="ON39YdpmFHfN9f47KpiRvqrKx0V9+erV1CNkpWzYhW/Qyc6aT8rEyCrvauWSYGZK2ia3o7vd3akF07acHAFpOA==" saltValue="yVW9XmDwTqEnmpSGai0KYg==" spinCount="100000" sqref="D23" name="Range1_1_17"/>
    <protectedRange algorithmName="SHA-512" hashValue="ON39YdpmFHfN9f47KpiRvqrKx0V9+erV1CNkpWzYhW/Qyc6aT8rEyCrvauWSYGZK2ia3o7vd3akF07acHAFpOA==" saltValue="yVW9XmDwTqEnmpSGai0KYg==" spinCount="100000" sqref="T23" name="Range1_3_5_17"/>
    <protectedRange algorithmName="SHA-512" hashValue="ON39YdpmFHfN9f47KpiRvqrKx0V9+erV1CNkpWzYhW/Qyc6aT8rEyCrvauWSYGZK2ia3o7vd3akF07acHAFpOA==" saltValue="yVW9XmDwTqEnmpSGai0KYg==" spinCount="100000" sqref="H24:P24 E24:F24 B24:C24" name="Range1_11_2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H25:P25 E25:F25 B25:C25" name="Range1_15_5"/>
    <protectedRange algorithmName="SHA-512" hashValue="ON39YdpmFHfN9f47KpiRvqrKx0V9+erV1CNkpWzYhW/Qyc6aT8rEyCrvauWSYGZK2ia3o7vd3akF07acHAFpOA==" saltValue="yVW9XmDwTqEnmpSGai0KYg==" spinCount="100000" sqref="D25" name="Range1_1_17_2"/>
    <protectedRange algorithmName="SHA-512" hashValue="ON39YdpmFHfN9f47KpiRvqrKx0V9+erV1CNkpWzYhW/Qyc6aT8rEyCrvauWSYGZK2ia3o7vd3akF07acHAFpOA==" saltValue="yVW9XmDwTqEnmpSGai0KYg==" spinCount="100000" sqref="T25" name="Range1_3_5_16_2"/>
    <protectedRange algorithmName="SHA-512" hashValue="ON39YdpmFHfN9f47KpiRvqrKx0V9+erV1CNkpWzYhW/Qyc6aT8rEyCrvauWSYGZK2ia3o7vd3akF07acHAFpOA==" saltValue="yVW9XmDwTqEnmpSGai0KYg==" spinCount="100000" sqref="H26:P26 E26:F26 B26:C26" name="Range1_11_3"/>
    <protectedRange algorithmName="SHA-512" hashValue="ON39YdpmFHfN9f47KpiRvqrKx0V9+erV1CNkpWzYhW/Qyc6aT8rEyCrvauWSYGZK2ia3o7vd3akF07acHAFpOA==" saltValue="yVW9XmDwTqEnmpSGai0KYg==" spinCount="100000" sqref="D26" name="Range1_1_15_2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H27:P27 E27:F27 B27:C27" name="Range1_16_1"/>
    <protectedRange algorithmName="SHA-512" hashValue="ON39YdpmFHfN9f47KpiRvqrKx0V9+erV1CNkpWzYhW/Qyc6aT8rEyCrvauWSYGZK2ia3o7vd3akF07acHAFpOA==" saltValue="yVW9XmDwTqEnmpSGai0KYg==" spinCount="100000" sqref="D27" name="Range1_1_12"/>
    <protectedRange algorithmName="SHA-512" hashValue="ON39YdpmFHfN9f47KpiRvqrKx0V9+erV1CNkpWzYhW/Qyc6aT8rEyCrvauWSYGZK2ia3o7vd3akF07acHAFpOA==" saltValue="yVW9XmDwTqEnmpSGai0KYg==" spinCount="100000" sqref="T27" name="Range1_3_5_6"/>
  </protectedRanges>
  <conditionalFormatting sqref="E19">
    <cfRule type="top10" dxfId="823" priority="77" rank="1"/>
  </conditionalFormatting>
  <conditionalFormatting sqref="E19:O19">
    <cfRule type="cellIs" dxfId="822" priority="71" operator="greaterThanOrEqual">
      <formula>193</formula>
    </cfRule>
  </conditionalFormatting>
  <conditionalFormatting sqref="G19">
    <cfRule type="top10" dxfId="821" priority="76" rank="1"/>
  </conditionalFormatting>
  <conditionalFormatting sqref="I19">
    <cfRule type="top10" dxfId="820" priority="75" rank="1"/>
  </conditionalFormatting>
  <conditionalFormatting sqref="K19">
    <cfRule type="top10" dxfId="819" priority="74" rank="1"/>
  </conditionalFormatting>
  <conditionalFormatting sqref="M19">
    <cfRule type="top10" dxfId="818" priority="73" rank="1"/>
  </conditionalFormatting>
  <conditionalFormatting sqref="O19">
    <cfRule type="top10" dxfId="817" priority="72" rank="1"/>
  </conditionalFormatting>
  <conditionalFormatting sqref="E21">
    <cfRule type="top10" dxfId="816" priority="63" rank="1"/>
  </conditionalFormatting>
  <conditionalFormatting sqref="G21">
    <cfRule type="top10" dxfId="815" priority="62" rank="1"/>
  </conditionalFormatting>
  <conditionalFormatting sqref="I21">
    <cfRule type="top10" dxfId="814" priority="61" rank="1"/>
  </conditionalFormatting>
  <conditionalFormatting sqref="K21">
    <cfRule type="top10" dxfId="813" priority="60" rank="1"/>
  </conditionalFormatting>
  <conditionalFormatting sqref="M21">
    <cfRule type="top10" dxfId="812" priority="59" rank="1"/>
  </conditionalFormatting>
  <conditionalFormatting sqref="O21">
    <cfRule type="top10" dxfId="811" priority="58" rank="1"/>
  </conditionalFormatting>
  <conditionalFormatting sqref="E21:O21">
    <cfRule type="cellIs" dxfId="810" priority="57" operator="greaterThanOrEqual">
      <formula>193</formula>
    </cfRule>
  </conditionalFormatting>
  <conditionalFormatting sqref="E20">
    <cfRule type="top10" dxfId="809" priority="56" rank="1"/>
  </conditionalFormatting>
  <conditionalFormatting sqref="G20">
    <cfRule type="top10" dxfId="808" priority="55" rank="1"/>
  </conditionalFormatting>
  <conditionalFormatting sqref="I20">
    <cfRule type="top10" dxfId="807" priority="54" rank="1"/>
  </conditionalFormatting>
  <conditionalFormatting sqref="K20">
    <cfRule type="top10" dxfId="806" priority="53" rank="1"/>
  </conditionalFormatting>
  <conditionalFormatting sqref="M20">
    <cfRule type="top10" dxfId="805" priority="52" rank="1"/>
  </conditionalFormatting>
  <conditionalFormatting sqref="O20">
    <cfRule type="top10" dxfId="804" priority="51" rank="1"/>
  </conditionalFormatting>
  <conditionalFormatting sqref="E20:O20">
    <cfRule type="cellIs" dxfId="803" priority="50" operator="greaterThanOrEqual">
      <formula>193</formula>
    </cfRule>
  </conditionalFormatting>
  <conditionalFormatting sqref="E22">
    <cfRule type="top10" dxfId="802" priority="49" rank="1"/>
  </conditionalFormatting>
  <conditionalFormatting sqref="G22">
    <cfRule type="top10" dxfId="801" priority="48" rank="1"/>
  </conditionalFormatting>
  <conditionalFormatting sqref="I22">
    <cfRule type="top10" dxfId="800" priority="47" rank="1"/>
  </conditionalFormatting>
  <conditionalFormatting sqref="K22">
    <cfRule type="top10" dxfId="799" priority="46" rank="1"/>
  </conditionalFormatting>
  <conditionalFormatting sqref="M22">
    <cfRule type="top10" dxfId="798" priority="45" rank="1"/>
  </conditionalFormatting>
  <conditionalFormatting sqref="O22">
    <cfRule type="top10" dxfId="797" priority="44" rank="1"/>
  </conditionalFormatting>
  <conditionalFormatting sqref="E22:O22">
    <cfRule type="cellIs" dxfId="796" priority="43" operator="greaterThanOrEqual">
      <formula>193</formula>
    </cfRule>
  </conditionalFormatting>
  <conditionalFormatting sqref="E23">
    <cfRule type="top10" dxfId="795" priority="42" rank="1"/>
  </conditionalFormatting>
  <conditionalFormatting sqref="G23">
    <cfRule type="top10" dxfId="794" priority="41" rank="1"/>
  </conditionalFormatting>
  <conditionalFormatting sqref="I23">
    <cfRule type="top10" dxfId="793" priority="40" rank="1"/>
  </conditionalFormatting>
  <conditionalFormatting sqref="K23">
    <cfRule type="top10" dxfId="792" priority="39" rank="1"/>
  </conditionalFormatting>
  <conditionalFormatting sqref="M23">
    <cfRule type="top10" dxfId="791" priority="38" rank="1"/>
  </conditionalFormatting>
  <conditionalFormatting sqref="O23">
    <cfRule type="top10" dxfId="790" priority="37" rank="1"/>
  </conditionalFormatting>
  <conditionalFormatting sqref="E23:O23">
    <cfRule type="cellIs" dxfId="789" priority="36" operator="greaterThanOrEqual">
      <formula>193</formula>
    </cfRule>
  </conditionalFormatting>
  <conditionalFormatting sqref="E24">
    <cfRule type="top10" dxfId="788" priority="35" rank="1"/>
  </conditionalFormatting>
  <conditionalFormatting sqref="G24">
    <cfRule type="top10" dxfId="787" priority="34" rank="1"/>
  </conditionalFormatting>
  <conditionalFormatting sqref="I24">
    <cfRule type="top10" dxfId="786" priority="33" rank="1"/>
  </conditionalFormatting>
  <conditionalFormatting sqref="K24">
    <cfRule type="top10" dxfId="785" priority="32" rank="1"/>
  </conditionalFormatting>
  <conditionalFormatting sqref="M24">
    <cfRule type="top10" dxfId="784" priority="31" rank="1"/>
  </conditionalFormatting>
  <conditionalFormatting sqref="O24">
    <cfRule type="top10" dxfId="783" priority="30" rank="1"/>
  </conditionalFormatting>
  <conditionalFormatting sqref="E24:O24">
    <cfRule type="cellIs" dxfId="782" priority="29" operator="greaterThanOrEqual">
      <formula>193</formula>
    </cfRule>
  </conditionalFormatting>
  <conditionalFormatting sqref="E25">
    <cfRule type="top10" dxfId="781" priority="28" rank="1"/>
  </conditionalFormatting>
  <conditionalFormatting sqref="G25">
    <cfRule type="top10" dxfId="780" priority="27" rank="1"/>
  </conditionalFormatting>
  <conditionalFormatting sqref="I25">
    <cfRule type="top10" dxfId="779" priority="26" rank="1"/>
  </conditionalFormatting>
  <conditionalFormatting sqref="K25">
    <cfRule type="top10" dxfId="778" priority="25" rank="1"/>
  </conditionalFormatting>
  <conditionalFormatting sqref="M25">
    <cfRule type="top10" dxfId="777" priority="24" rank="1"/>
  </conditionalFormatting>
  <conditionalFormatting sqref="O25">
    <cfRule type="top10" dxfId="776" priority="23" rank="1"/>
  </conditionalFormatting>
  <conditionalFormatting sqref="E25:O25">
    <cfRule type="cellIs" dxfId="775" priority="22" operator="greaterThanOrEqual">
      <formula>193</formula>
    </cfRule>
  </conditionalFormatting>
  <conditionalFormatting sqref="E26">
    <cfRule type="top10" dxfId="774" priority="21" rank="1"/>
  </conditionalFormatting>
  <conditionalFormatting sqref="G26">
    <cfRule type="top10" dxfId="773" priority="20" rank="1"/>
  </conditionalFormatting>
  <conditionalFormatting sqref="I26">
    <cfRule type="top10" dxfId="772" priority="19" rank="1"/>
  </conditionalFormatting>
  <conditionalFormatting sqref="K26">
    <cfRule type="top10" dxfId="771" priority="18" rank="1"/>
  </conditionalFormatting>
  <conditionalFormatting sqref="M26">
    <cfRule type="top10" dxfId="770" priority="17" rank="1"/>
  </conditionalFormatting>
  <conditionalFormatting sqref="O26">
    <cfRule type="top10" dxfId="769" priority="16" rank="1"/>
  </conditionalFormatting>
  <conditionalFormatting sqref="E26:O26">
    <cfRule type="cellIs" dxfId="768" priority="15" operator="greaterThanOrEqual">
      <formula>193</formula>
    </cfRule>
  </conditionalFormatting>
  <conditionalFormatting sqref="E27">
    <cfRule type="top10" dxfId="767" priority="7" rank="1"/>
  </conditionalFormatting>
  <conditionalFormatting sqref="G27">
    <cfRule type="top10" dxfId="766" priority="6" rank="1"/>
  </conditionalFormatting>
  <conditionalFormatting sqref="I27">
    <cfRule type="top10" dxfId="765" priority="5" rank="1"/>
  </conditionalFormatting>
  <conditionalFormatting sqref="K27">
    <cfRule type="top10" dxfId="764" priority="4" rank="1"/>
  </conditionalFormatting>
  <conditionalFormatting sqref="M27">
    <cfRule type="top10" dxfId="763" priority="3" rank="1"/>
  </conditionalFormatting>
  <conditionalFormatting sqref="O27">
    <cfRule type="top10" dxfId="762" priority="2" rank="1"/>
  </conditionalFormatting>
  <conditionalFormatting sqref="E27:O27">
    <cfRule type="cellIs" dxfId="761" priority="1" operator="greaterThanOrEqual">
      <formula>193</formula>
    </cfRule>
  </conditionalFormatting>
  <hyperlinks>
    <hyperlink ref="X1" location="'Texas 2025'!A1" display="Return to Rankings" xr:uid="{0276F2C8-6FC4-4FAD-89B8-EF37A7D226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37332C-B93B-4116-8961-1642769C4BF6}">
          <x14:formula1>
            <xm:f>'C:\Users\jmfg1\Downloads\[SAGC_10-19-25-ABRA 2025 San Angelo Texas Scoring.xlsm]DATA'!#REF!</xm:f>
          </x14:formula1>
          <xm:sqref>D25</xm:sqref>
        </x14:dataValidation>
        <x14:dataValidation type="list" allowBlank="1" showInputMessage="1" showErrorMessage="1" xr:uid="{210C9B21-B270-47A0-B686-65F1E16B6681}">
          <x14:formula1>
            <xm:f>'C:\Users\jmfg1\Downloads\[SAGC_10-19-25-ABRA 2025 San Angelo Texas Scoring.xlsm]DATA'!#REF!</xm:f>
          </x14:formula1>
          <xm:sqref>B25</xm:sqref>
        </x14:dataValidation>
        <x14:dataValidation type="list" allowBlank="1" showInputMessage="1" showErrorMessage="1" xr:uid="{061B6CFE-1C6B-4782-A813-DCDCC1715C78}">
          <x14:formula1>
            <xm:f>'C:\Users\jmfg1\Downloads\[SAGC-11-04-25-ABRA 2025 San AngeloTX Scoring.xlsm]DATA'!#REF!</xm:f>
          </x14:formula1>
          <xm:sqref>B26 D26</xm:sqref>
        </x14:dataValidation>
        <x14:dataValidation type="list" allowBlank="1" showInputMessage="1" showErrorMessage="1" xr:uid="{7208842F-8C81-4996-B117-77330744C52B}">
          <x14:formula1>
            <xm:f>'[SAGC-11-08-25-ABRA 2025 San AngeloTX Scoring.xlsm]DATA'!#REF!</xm:f>
          </x14:formula1>
          <xm:sqref>B27</xm:sqref>
        </x14:dataValidation>
        <x14:dataValidation type="list" allowBlank="1" showInputMessage="1" showErrorMessage="1" xr:uid="{69568089-5CDB-4BB9-A3FC-D3B5335B5837}">
          <x14:formula1>
            <xm:f>'[SAGC-11-08-25-ABRA 2025 San AngeloTX Scoring.xlsm]DATA'!#REF!</xm:f>
          </x14:formula1>
          <xm:sqref>D27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A5CC-C26F-4DC9-ACA8-A979B3BED26E}">
  <dimension ref="A1:X45"/>
  <sheetViews>
    <sheetView topLeftCell="A22" workbookViewId="0">
      <selection activeCell="A37" sqref="A37:V37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57</v>
      </c>
      <c r="C2" s="3">
        <v>45696</v>
      </c>
      <c r="D2" s="4" t="s">
        <v>42</v>
      </c>
      <c r="E2" s="5">
        <v>179.001</v>
      </c>
      <c r="F2" s="22">
        <v>1</v>
      </c>
      <c r="G2" s="5">
        <v>184</v>
      </c>
      <c r="H2" s="22">
        <v>2</v>
      </c>
      <c r="I2" s="5">
        <v>175</v>
      </c>
      <c r="J2" s="22">
        <v>2</v>
      </c>
      <c r="K2" s="5">
        <v>184</v>
      </c>
      <c r="L2" s="22">
        <v>4</v>
      </c>
      <c r="M2" s="5"/>
      <c r="N2" s="22"/>
      <c r="O2" s="5"/>
      <c r="P2" s="22"/>
      <c r="Q2" s="6">
        <v>4</v>
      </c>
      <c r="R2" s="6">
        <v>722.00099999999998</v>
      </c>
      <c r="S2" s="7">
        <v>180.50024999999999</v>
      </c>
      <c r="T2" s="39">
        <v>9</v>
      </c>
      <c r="U2" s="8">
        <v>8</v>
      </c>
      <c r="V2" s="9">
        <v>188.50024999999999</v>
      </c>
    </row>
    <row r="3" spans="1:24">
      <c r="A3" s="1" t="s">
        <v>33</v>
      </c>
      <c r="B3" s="2" t="s">
        <v>57</v>
      </c>
      <c r="C3" s="3">
        <v>45738</v>
      </c>
      <c r="D3" s="4" t="s">
        <v>42</v>
      </c>
      <c r="E3" s="23">
        <v>178</v>
      </c>
      <c r="F3" s="22">
        <v>2</v>
      </c>
      <c r="G3" s="23">
        <v>173</v>
      </c>
      <c r="H3" s="22">
        <v>2</v>
      </c>
      <c r="I3" s="5">
        <v>180</v>
      </c>
      <c r="J3" s="22">
        <v>1</v>
      </c>
      <c r="K3" s="37">
        <v>176</v>
      </c>
      <c r="L3" s="22">
        <v>0</v>
      </c>
      <c r="M3" s="37"/>
      <c r="N3" s="22"/>
      <c r="O3" s="5"/>
      <c r="P3" s="22"/>
      <c r="Q3" s="6">
        <v>4</v>
      </c>
      <c r="R3" s="6">
        <v>707</v>
      </c>
      <c r="S3" s="7">
        <v>176.75</v>
      </c>
      <c r="T3" s="36">
        <v>5</v>
      </c>
      <c r="U3" s="8">
        <v>9</v>
      </c>
      <c r="V3" s="9">
        <v>185.75</v>
      </c>
    </row>
    <row r="4" spans="1:24">
      <c r="A4" s="1" t="s">
        <v>33</v>
      </c>
      <c r="B4" s="2" t="s">
        <v>57</v>
      </c>
      <c r="C4" s="3">
        <v>45745</v>
      </c>
      <c r="D4" s="4" t="s">
        <v>42</v>
      </c>
      <c r="E4" s="23">
        <v>184</v>
      </c>
      <c r="F4" s="22">
        <v>2</v>
      </c>
      <c r="G4" s="23">
        <v>173</v>
      </c>
      <c r="H4" s="22">
        <v>0</v>
      </c>
      <c r="I4" s="5">
        <v>185</v>
      </c>
      <c r="J4" s="22">
        <v>0</v>
      </c>
      <c r="K4" s="37">
        <v>173</v>
      </c>
      <c r="L4" s="22">
        <v>0</v>
      </c>
      <c r="M4" s="37">
        <v>177</v>
      </c>
      <c r="N4" s="22">
        <v>0</v>
      </c>
      <c r="O4" s="5">
        <v>181</v>
      </c>
      <c r="P4" s="22">
        <v>2</v>
      </c>
      <c r="Q4" s="6">
        <v>6</v>
      </c>
      <c r="R4" s="6">
        <v>1073</v>
      </c>
      <c r="S4" s="7">
        <v>178.83333333333334</v>
      </c>
      <c r="T4" s="36">
        <v>4</v>
      </c>
      <c r="U4" s="8">
        <v>18</v>
      </c>
      <c r="V4" s="9">
        <v>196.83333333333334</v>
      </c>
    </row>
    <row r="5" spans="1:24">
      <c r="A5" s="1" t="s">
        <v>33</v>
      </c>
      <c r="B5" s="2" t="s">
        <v>57</v>
      </c>
      <c r="C5" s="3">
        <v>45748</v>
      </c>
      <c r="D5" s="4" t="s">
        <v>42</v>
      </c>
      <c r="E5" s="23">
        <v>172</v>
      </c>
      <c r="F5" s="22">
        <v>0</v>
      </c>
      <c r="G5" s="23">
        <v>170</v>
      </c>
      <c r="H5" s="22">
        <v>1</v>
      </c>
      <c r="I5" s="5">
        <v>175</v>
      </c>
      <c r="J5" s="22">
        <v>2</v>
      </c>
      <c r="K5" s="37">
        <v>184</v>
      </c>
      <c r="L5" s="22">
        <v>0</v>
      </c>
      <c r="M5" s="37"/>
      <c r="N5" s="22"/>
      <c r="O5" s="5"/>
      <c r="P5" s="22"/>
      <c r="Q5" s="6">
        <v>4</v>
      </c>
      <c r="R5" s="6">
        <v>701</v>
      </c>
      <c r="S5" s="7">
        <v>175.25</v>
      </c>
      <c r="T5" s="36">
        <v>3</v>
      </c>
      <c r="U5" s="8">
        <v>5</v>
      </c>
      <c r="V5" s="9">
        <v>180.25</v>
      </c>
    </row>
    <row r="6" spans="1:24">
      <c r="A6" s="1" t="s">
        <v>33</v>
      </c>
      <c r="B6" s="2" t="s">
        <v>57</v>
      </c>
      <c r="C6" s="3">
        <v>45759</v>
      </c>
      <c r="D6" s="4" t="s">
        <v>42</v>
      </c>
      <c r="E6" s="23">
        <v>177</v>
      </c>
      <c r="F6" s="22">
        <v>0</v>
      </c>
      <c r="G6" s="23">
        <v>177</v>
      </c>
      <c r="H6" s="22">
        <v>0</v>
      </c>
      <c r="I6" s="5">
        <v>178</v>
      </c>
      <c r="J6" s="22">
        <v>1</v>
      </c>
      <c r="K6" s="37">
        <v>180</v>
      </c>
      <c r="L6" s="22">
        <v>0</v>
      </c>
      <c r="M6" s="37"/>
      <c r="N6" s="22"/>
      <c r="O6" s="5"/>
      <c r="P6" s="22"/>
      <c r="Q6" s="6">
        <v>4</v>
      </c>
      <c r="R6" s="6">
        <v>712</v>
      </c>
      <c r="S6" s="7">
        <v>178</v>
      </c>
      <c r="T6" s="36">
        <v>1</v>
      </c>
      <c r="U6" s="8">
        <v>11</v>
      </c>
      <c r="V6" s="9">
        <v>189</v>
      </c>
    </row>
    <row r="7" spans="1:24">
      <c r="A7" s="1" t="s">
        <v>33</v>
      </c>
      <c r="B7" s="2" t="s">
        <v>57</v>
      </c>
      <c r="C7" s="3">
        <v>45760</v>
      </c>
      <c r="D7" s="4" t="s">
        <v>49</v>
      </c>
      <c r="E7" s="5">
        <v>182</v>
      </c>
      <c r="F7" s="22">
        <v>1</v>
      </c>
      <c r="G7" s="5">
        <v>177.001</v>
      </c>
      <c r="H7" s="22">
        <v>2</v>
      </c>
      <c r="I7" s="5">
        <v>179</v>
      </c>
      <c r="J7" s="22">
        <v>1</v>
      </c>
      <c r="K7" s="5">
        <v>184</v>
      </c>
      <c r="L7" s="22">
        <v>1</v>
      </c>
      <c r="M7" s="5"/>
      <c r="N7" s="22"/>
      <c r="O7" s="5"/>
      <c r="P7" s="22"/>
      <c r="Q7" s="6">
        <v>4</v>
      </c>
      <c r="R7" s="6">
        <v>722.00099999999998</v>
      </c>
      <c r="S7" s="7">
        <v>180.50024999999999</v>
      </c>
      <c r="T7" s="39">
        <v>5</v>
      </c>
      <c r="U7" s="8">
        <v>11</v>
      </c>
      <c r="V7" s="9">
        <v>191.50024999999999</v>
      </c>
    </row>
    <row r="8" spans="1:24">
      <c r="A8" s="1" t="s">
        <v>33</v>
      </c>
      <c r="B8" s="2" t="s">
        <v>57</v>
      </c>
      <c r="C8" s="3">
        <v>45773</v>
      </c>
      <c r="D8" s="4" t="s">
        <v>42</v>
      </c>
      <c r="E8" s="23">
        <v>178</v>
      </c>
      <c r="F8" s="22">
        <v>2</v>
      </c>
      <c r="G8" s="23">
        <v>181</v>
      </c>
      <c r="H8" s="22">
        <v>1</v>
      </c>
      <c r="I8" s="5">
        <v>181</v>
      </c>
      <c r="J8" s="22">
        <v>0</v>
      </c>
      <c r="K8" s="37">
        <v>177</v>
      </c>
      <c r="L8" s="22">
        <v>0</v>
      </c>
      <c r="M8" s="37"/>
      <c r="N8" s="22"/>
      <c r="O8" s="5"/>
      <c r="P8" s="22"/>
      <c r="Q8" s="6">
        <v>4</v>
      </c>
      <c r="R8" s="6">
        <v>717</v>
      </c>
      <c r="S8" s="7">
        <v>179.25</v>
      </c>
      <c r="T8" s="36">
        <v>3</v>
      </c>
      <c r="U8" s="8">
        <v>6</v>
      </c>
      <c r="V8" s="9">
        <v>185.25</v>
      </c>
    </row>
    <row r="9" spans="1:24">
      <c r="A9" s="1" t="s">
        <v>33</v>
      </c>
      <c r="B9" s="2" t="s">
        <v>57</v>
      </c>
      <c r="C9" s="3">
        <v>45783</v>
      </c>
      <c r="D9" s="4" t="s">
        <v>42</v>
      </c>
      <c r="E9" s="23">
        <v>174</v>
      </c>
      <c r="F9" s="22">
        <v>2</v>
      </c>
      <c r="G9" s="23">
        <v>180</v>
      </c>
      <c r="H9" s="22">
        <v>2</v>
      </c>
      <c r="I9" s="5">
        <v>180</v>
      </c>
      <c r="J9" s="22">
        <v>0</v>
      </c>
      <c r="K9" s="37">
        <v>184</v>
      </c>
      <c r="L9" s="22">
        <v>0</v>
      </c>
      <c r="M9" s="37"/>
      <c r="N9" s="22"/>
      <c r="O9" s="5"/>
      <c r="P9" s="22"/>
      <c r="Q9" s="6">
        <v>4</v>
      </c>
      <c r="R9" s="6">
        <v>718</v>
      </c>
      <c r="S9" s="7">
        <v>179.5</v>
      </c>
      <c r="T9" s="36">
        <v>4</v>
      </c>
      <c r="U9" s="8">
        <v>9</v>
      </c>
      <c r="V9" s="9">
        <v>188.5</v>
      </c>
    </row>
    <row r="10" spans="1:24">
      <c r="A10" s="1" t="s">
        <v>33</v>
      </c>
      <c r="B10" s="2" t="s">
        <v>57</v>
      </c>
      <c r="C10" s="3">
        <v>45787</v>
      </c>
      <c r="D10" s="4" t="s">
        <v>42</v>
      </c>
      <c r="E10" s="23">
        <v>164</v>
      </c>
      <c r="F10" s="22">
        <v>0</v>
      </c>
      <c r="G10" s="23">
        <v>188.001</v>
      </c>
      <c r="H10" s="22">
        <v>2</v>
      </c>
      <c r="I10" s="5">
        <v>182</v>
      </c>
      <c r="J10" s="22">
        <v>1</v>
      </c>
      <c r="K10" s="37">
        <v>182.001</v>
      </c>
      <c r="L10" s="22">
        <v>2</v>
      </c>
      <c r="M10" s="37"/>
      <c r="N10" s="22"/>
      <c r="O10" s="5"/>
      <c r="P10" s="22"/>
      <c r="Q10" s="6">
        <v>4</v>
      </c>
      <c r="R10" s="6">
        <v>716.00199999999995</v>
      </c>
      <c r="S10" s="7">
        <v>179.00049999999999</v>
      </c>
      <c r="T10" s="36">
        <v>5</v>
      </c>
      <c r="U10" s="8">
        <v>7</v>
      </c>
      <c r="V10" s="9">
        <v>186.00049999999999</v>
      </c>
    </row>
    <row r="11" spans="1:24">
      <c r="A11" s="1" t="s">
        <v>33</v>
      </c>
      <c r="B11" s="2" t="s">
        <v>57</v>
      </c>
      <c r="C11" s="3">
        <v>45801</v>
      </c>
      <c r="D11" s="4" t="s">
        <v>42</v>
      </c>
      <c r="E11" s="23">
        <v>164</v>
      </c>
      <c r="F11" s="22">
        <v>1</v>
      </c>
      <c r="G11" s="23">
        <v>179</v>
      </c>
      <c r="H11" s="22">
        <v>1</v>
      </c>
      <c r="I11" s="5">
        <v>175.001</v>
      </c>
      <c r="J11" s="22">
        <v>1</v>
      </c>
      <c r="K11" s="37">
        <v>166</v>
      </c>
      <c r="L11" s="22">
        <v>0</v>
      </c>
      <c r="M11" s="37"/>
      <c r="N11" s="22"/>
      <c r="O11" s="5"/>
      <c r="P11" s="22"/>
      <c r="Q11" s="6">
        <v>4</v>
      </c>
      <c r="R11" s="6">
        <v>684.00099999999998</v>
      </c>
      <c r="S11" s="7">
        <v>171.00024999999999</v>
      </c>
      <c r="T11" s="36">
        <v>3</v>
      </c>
      <c r="U11" s="8">
        <v>5</v>
      </c>
      <c r="V11" s="9">
        <v>176.00024999999999</v>
      </c>
    </row>
    <row r="12" spans="1:24">
      <c r="A12" s="1" t="s">
        <v>33</v>
      </c>
      <c r="B12" s="2" t="s">
        <v>57</v>
      </c>
      <c r="C12" s="3">
        <v>45802</v>
      </c>
      <c r="D12" s="4" t="s">
        <v>49</v>
      </c>
      <c r="E12" s="5">
        <v>176</v>
      </c>
      <c r="F12" s="22">
        <v>0</v>
      </c>
      <c r="G12" s="5">
        <v>168</v>
      </c>
      <c r="H12" s="22">
        <v>0</v>
      </c>
      <c r="I12" s="5">
        <v>171</v>
      </c>
      <c r="J12" s="22">
        <v>0</v>
      </c>
      <c r="K12" s="5">
        <v>179</v>
      </c>
      <c r="L12" s="22">
        <v>0</v>
      </c>
      <c r="M12" s="5">
        <v>177</v>
      </c>
      <c r="N12" s="22">
        <v>1</v>
      </c>
      <c r="O12" s="5">
        <v>171</v>
      </c>
      <c r="P12" s="22">
        <v>0</v>
      </c>
      <c r="Q12" s="6">
        <v>6</v>
      </c>
      <c r="R12" s="6">
        <v>1042</v>
      </c>
      <c r="S12" s="7">
        <v>173.66666666666666</v>
      </c>
      <c r="T12" s="39">
        <v>1</v>
      </c>
      <c r="U12" s="8">
        <v>6</v>
      </c>
      <c r="V12" s="9">
        <v>179.66666666666666</v>
      </c>
    </row>
    <row r="13" spans="1:24">
      <c r="A13" s="1" t="s">
        <v>33</v>
      </c>
      <c r="B13" s="2" t="s">
        <v>57</v>
      </c>
      <c r="C13" s="3">
        <v>45811</v>
      </c>
      <c r="D13" s="4" t="s">
        <v>42</v>
      </c>
      <c r="E13" s="5">
        <v>184</v>
      </c>
      <c r="F13" s="22">
        <v>1</v>
      </c>
      <c r="G13" s="23">
        <v>186</v>
      </c>
      <c r="H13" s="22">
        <v>1</v>
      </c>
      <c r="I13" s="5">
        <v>181</v>
      </c>
      <c r="J13" s="22">
        <v>0</v>
      </c>
      <c r="K13" s="5">
        <v>177.001</v>
      </c>
      <c r="L13" s="22">
        <v>1</v>
      </c>
      <c r="M13" s="5"/>
      <c r="N13" s="22"/>
      <c r="O13" s="5"/>
      <c r="P13" s="22"/>
      <c r="Q13" s="6">
        <v>4</v>
      </c>
      <c r="R13" s="6">
        <v>728.00099999999998</v>
      </c>
      <c r="S13" s="7">
        <v>182.00024999999999</v>
      </c>
      <c r="T13" s="36">
        <v>3</v>
      </c>
      <c r="U13" s="8">
        <v>13</v>
      </c>
      <c r="V13" s="9">
        <v>195.00024999999999</v>
      </c>
    </row>
    <row r="14" spans="1:24">
      <c r="A14" s="1" t="s">
        <v>33</v>
      </c>
      <c r="B14" s="2" t="s">
        <v>57</v>
      </c>
      <c r="C14" s="3">
        <v>45822</v>
      </c>
      <c r="D14" s="4" t="s">
        <v>42</v>
      </c>
      <c r="E14" s="23">
        <v>176</v>
      </c>
      <c r="F14" s="22">
        <v>1</v>
      </c>
      <c r="G14" s="23">
        <v>175</v>
      </c>
      <c r="H14" s="22">
        <v>1</v>
      </c>
      <c r="I14" s="5">
        <v>185</v>
      </c>
      <c r="J14" s="22">
        <v>0</v>
      </c>
      <c r="K14" s="37">
        <v>183</v>
      </c>
      <c r="L14" s="22">
        <v>2</v>
      </c>
      <c r="M14" s="37"/>
      <c r="N14" s="22"/>
      <c r="O14" s="5"/>
      <c r="P14" s="22"/>
      <c r="Q14" s="6">
        <v>4</v>
      </c>
      <c r="R14" s="6">
        <v>719</v>
      </c>
      <c r="S14" s="7">
        <v>179.75</v>
      </c>
      <c r="T14" s="36">
        <v>4</v>
      </c>
      <c r="U14" s="8">
        <v>9</v>
      </c>
      <c r="V14" s="9">
        <v>188.75</v>
      </c>
    </row>
    <row r="15" spans="1:24">
      <c r="A15" s="1" t="s">
        <v>33</v>
      </c>
      <c r="B15" s="2" t="s">
        <v>57</v>
      </c>
      <c r="C15" s="3">
        <v>45836</v>
      </c>
      <c r="D15" s="4" t="s">
        <v>42</v>
      </c>
      <c r="E15" s="5">
        <v>179</v>
      </c>
      <c r="F15" s="22">
        <v>1</v>
      </c>
      <c r="G15" s="23">
        <v>185.001</v>
      </c>
      <c r="H15" s="22">
        <v>4</v>
      </c>
      <c r="I15" s="5">
        <v>183</v>
      </c>
      <c r="J15" s="22">
        <v>1</v>
      </c>
      <c r="K15" s="5">
        <v>182</v>
      </c>
      <c r="L15" s="22">
        <v>0</v>
      </c>
      <c r="M15" s="5"/>
      <c r="N15" s="22"/>
      <c r="O15" s="5"/>
      <c r="P15" s="22"/>
      <c r="Q15" s="6">
        <v>4</v>
      </c>
      <c r="R15" s="6">
        <v>729.00099999999998</v>
      </c>
      <c r="S15" s="7">
        <v>182.25024999999999</v>
      </c>
      <c r="T15" s="36">
        <v>6</v>
      </c>
      <c r="U15" s="8">
        <v>13</v>
      </c>
      <c r="V15" s="9">
        <v>195.25024999999999</v>
      </c>
    </row>
    <row r="16" spans="1:24">
      <c r="A16" s="1" t="s">
        <v>33</v>
      </c>
      <c r="B16" s="2" t="s">
        <v>57</v>
      </c>
      <c r="C16" s="3">
        <v>45839</v>
      </c>
      <c r="D16" s="4" t="s">
        <v>42</v>
      </c>
      <c r="E16" s="5">
        <v>184</v>
      </c>
      <c r="F16" s="22">
        <v>2</v>
      </c>
      <c r="G16" s="23">
        <v>185</v>
      </c>
      <c r="H16" s="22">
        <v>1</v>
      </c>
      <c r="I16" s="5">
        <v>183</v>
      </c>
      <c r="J16" s="22">
        <v>3</v>
      </c>
      <c r="K16" s="5">
        <v>183</v>
      </c>
      <c r="L16" s="22">
        <v>0</v>
      </c>
      <c r="M16" s="5"/>
      <c r="N16" s="22"/>
      <c r="O16" s="5"/>
      <c r="P16" s="22"/>
      <c r="Q16" s="6">
        <v>4</v>
      </c>
      <c r="R16" s="6">
        <v>735</v>
      </c>
      <c r="S16" s="7">
        <v>183.75</v>
      </c>
      <c r="T16" s="36">
        <v>6</v>
      </c>
      <c r="U16" s="8">
        <v>9</v>
      </c>
      <c r="V16" s="9">
        <v>192.75</v>
      </c>
    </row>
    <row r="17" spans="1:22">
      <c r="A17" s="1" t="s">
        <v>33</v>
      </c>
      <c r="B17" s="2" t="s">
        <v>57</v>
      </c>
      <c r="C17" s="3">
        <v>45850</v>
      </c>
      <c r="D17" s="4" t="s">
        <v>42</v>
      </c>
      <c r="E17" s="5">
        <v>178</v>
      </c>
      <c r="F17" s="22">
        <v>0</v>
      </c>
      <c r="G17" s="23">
        <v>180</v>
      </c>
      <c r="H17" s="22">
        <v>1</v>
      </c>
      <c r="I17" s="5">
        <v>187</v>
      </c>
      <c r="J17" s="22">
        <v>3</v>
      </c>
      <c r="K17" s="5">
        <v>182</v>
      </c>
      <c r="L17" s="22">
        <v>1</v>
      </c>
      <c r="M17" s="5"/>
      <c r="N17" s="22"/>
      <c r="O17" s="5"/>
      <c r="P17" s="22"/>
      <c r="Q17" s="6">
        <v>4</v>
      </c>
      <c r="R17" s="6">
        <v>727</v>
      </c>
      <c r="S17" s="7">
        <v>181.75</v>
      </c>
      <c r="T17" s="36">
        <v>5</v>
      </c>
      <c r="U17" s="8">
        <v>5</v>
      </c>
      <c r="V17" s="9">
        <v>186.75</v>
      </c>
    </row>
    <row r="18" spans="1:22">
      <c r="A18" s="1" t="s">
        <v>33</v>
      </c>
      <c r="B18" s="2" t="s">
        <v>57</v>
      </c>
      <c r="C18" s="3">
        <v>45851</v>
      </c>
      <c r="D18" s="4" t="s">
        <v>49</v>
      </c>
      <c r="E18" s="5">
        <v>186</v>
      </c>
      <c r="F18" s="22">
        <v>1</v>
      </c>
      <c r="G18" s="5">
        <v>185</v>
      </c>
      <c r="H18" s="22">
        <v>0</v>
      </c>
      <c r="I18" s="5">
        <v>181</v>
      </c>
      <c r="J18" s="22">
        <v>0</v>
      </c>
      <c r="K18" s="5">
        <v>183.001</v>
      </c>
      <c r="L18" s="22">
        <v>0</v>
      </c>
      <c r="M18" s="5"/>
      <c r="N18" s="22"/>
      <c r="O18" s="5"/>
      <c r="P18" s="22"/>
      <c r="Q18" s="6">
        <v>4</v>
      </c>
      <c r="R18" s="6">
        <v>735.00099999999998</v>
      </c>
      <c r="S18" s="7">
        <v>183.75024999999999</v>
      </c>
      <c r="T18" s="39">
        <v>1</v>
      </c>
      <c r="U18" s="8">
        <v>8</v>
      </c>
      <c r="V18" s="9">
        <v>191.75024999999999</v>
      </c>
    </row>
    <row r="19" spans="1:22">
      <c r="A19" s="1" t="s">
        <v>33</v>
      </c>
      <c r="B19" s="2" t="s">
        <v>57</v>
      </c>
      <c r="C19" s="3">
        <v>45864</v>
      </c>
      <c r="D19" s="4" t="s">
        <v>42</v>
      </c>
      <c r="E19" s="5">
        <v>189.001</v>
      </c>
      <c r="F19" s="22">
        <v>2</v>
      </c>
      <c r="G19" s="23">
        <v>186</v>
      </c>
      <c r="H19" s="22">
        <v>1</v>
      </c>
      <c r="I19" s="5">
        <v>186</v>
      </c>
      <c r="J19" s="22">
        <v>0</v>
      </c>
      <c r="K19" s="5">
        <v>185</v>
      </c>
      <c r="L19" s="22">
        <v>1</v>
      </c>
      <c r="M19" s="5"/>
      <c r="N19" s="22"/>
      <c r="O19" s="5"/>
      <c r="P19" s="22"/>
      <c r="Q19" s="6">
        <v>4</v>
      </c>
      <c r="R19" s="6">
        <v>746.00099999999998</v>
      </c>
      <c r="S19" s="7">
        <v>186.50024999999999</v>
      </c>
      <c r="T19" s="36">
        <v>4</v>
      </c>
      <c r="U19" s="8">
        <v>13</v>
      </c>
      <c r="V19" s="9">
        <v>199.50024999999999</v>
      </c>
    </row>
    <row r="20" spans="1:22">
      <c r="A20" s="1" t="s">
        <v>33</v>
      </c>
      <c r="B20" s="2" t="s">
        <v>57</v>
      </c>
      <c r="C20" s="3">
        <v>45874</v>
      </c>
      <c r="D20" s="4" t="s">
        <v>42</v>
      </c>
      <c r="E20" s="5">
        <v>181</v>
      </c>
      <c r="F20" s="22">
        <v>1</v>
      </c>
      <c r="G20" s="23">
        <v>190</v>
      </c>
      <c r="H20" s="22">
        <v>1</v>
      </c>
      <c r="I20" s="5">
        <v>189</v>
      </c>
      <c r="J20" s="22">
        <v>1</v>
      </c>
      <c r="K20" s="5">
        <v>182</v>
      </c>
      <c r="L20" s="22">
        <v>0</v>
      </c>
      <c r="M20" s="5"/>
      <c r="N20" s="22"/>
      <c r="O20" s="5"/>
      <c r="P20" s="22"/>
      <c r="Q20" s="6">
        <v>4</v>
      </c>
      <c r="R20" s="6">
        <v>742</v>
      </c>
      <c r="S20" s="7">
        <v>185.5</v>
      </c>
      <c r="T20" s="36">
        <v>3</v>
      </c>
      <c r="U20" s="8">
        <v>5</v>
      </c>
      <c r="V20" s="9">
        <v>190.5</v>
      </c>
    </row>
    <row r="21" spans="1:22">
      <c r="A21" s="1" t="s">
        <v>33</v>
      </c>
      <c r="B21" s="2" t="s">
        <v>57</v>
      </c>
      <c r="C21" s="3">
        <v>45878</v>
      </c>
      <c r="D21" s="4" t="s">
        <v>42</v>
      </c>
      <c r="E21" s="5">
        <v>175</v>
      </c>
      <c r="F21" s="22">
        <v>1</v>
      </c>
      <c r="G21" s="23">
        <v>181</v>
      </c>
      <c r="H21" s="22">
        <v>0</v>
      </c>
      <c r="I21" s="5">
        <v>176</v>
      </c>
      <c r="J21" s="22">
        <v>1</v>
      </c>
      <c r="K21" s="5">
        <v>188</v>
      </c>
      <c r="L21" s="22">
        <v>1</v>
      </c>
      <c r="M21" s="5"/>
      <c r="N21" s="22"/>
      <c r="O21" s="5"/>
      <c r="P21" s="22"/>
      <c r="Q21" s="6">
        <v>4</v>
      </c>
      <c r="R21" s="6">
        <v>720</v>
      </c>
      <c r="S21" s="7">
        <v>180</v>
      </c>
      <c r="T21" s="36">
        <v>3</v>
      </c>
      <c r="U21" s="8">
        <v>7</v>
      </c>
      <c r="V21" s="9">
        <v>187</v>
      </c>
    </row>
    <row r="22" spans="1:22">
      <c r="A22" s="1" t="s">
        <v>33</v>
      </c>
      <c r="B22" s="2" t="s">
        <v>57</v>
      </c>
      <c r="C22" s="3">
        <v>45879</v>
      </c>
      <c r="D22" s="4" t="s">
        <v>49</v>
      </c>
      <c r="E22" s="5">
        <v>187</v>
      </c>
      <c r="F22" s="22">
        <v>0</v>
      </c>
      <c r="G22" s="5">
        <v>188</v>
      </c>
      <c r="H22" s="22">
        <v>2</v>
      </c>
      <c r="I22" s="5">
        <v>187</v>
      </c>
      <c r="J22" s="22">
        <v>0</v>
      </c>
      <c r="K22" s="5">
        <v>189</v>
      </c>
      <c r="L22" s="22">
        <v>1</v>
      </c>
      <c r="M22" s="5"/>
      <c r="N22" s="22"/>
      <c r="O22" s="5"/>
      <c r="P22" s="22"/>
      <c r="Q22" s="6">
        <v>4</v>
      </c>
      <c r="R22" s="6">
        <v>751</v>
      </c>
      <c r="S22" s="7">
        <v>187.75</v>
      </c>
      <c r="T22" s="39">
        <v>3</v>
      </c>
      <c r="U22" s="8">
        <v>13</v>
      </c>
      <c r="V22" s="9">
        <v>200.75</v>
      </c>
    </row>
    <row r="23" spans="1:22">
      <c r="A23" s="1" t="s">
        <v>33</v>
      </c>
      <c r="B23" s="2" t="s">
        <v>57</v>
      </c>
      <c r="C23" s="3">
        <v>45892</v>
      </c>
      <c r="D23" s="4" t="s">
        <v>42</v>
      </c>
      <c r="E23" s="23">
        <v>188</v>
      </c>
      <c r="F23" s="22">
        <v>0</v>
      </c>
      <c r="G23" s="23">
        <v>192</v>
      </c>
      <c r="H23" s="22">
        <v>1</v>
      </c>
      <c r="I23" s="5">
        <v>192</v>
      </c>
      <c r="J23" s="22">
        <v>2</v>
      </c>
      <c r="K23" s="37">
        <v>192</v>
      </c>
      <c r="L23" s="22">
        <v>2</v>
      </c>
      <c r="M23" s="37"/>
      <c r="N23" s="22"/>
      <c r="O23" s="5"/>
      <c r="P23" s="22"/>
      <c r="Q23" s="6">
        <v>4</v>
      </c>
      <c r="R23" s="6">
        <v>764</v>
      </c>
      <c r="S23" s="7">
        <v>191</v>
      </c>
      <c r="T23" s="36">
        <v>5</v>
      </c>
      <c r="U23" s="8">
        <v>11</v>
      </c>
      <c r="V23" s="9">
        <v>202</v>
      </c>
    </row>
    <row r="24" spans="1:22">
      <c r="A24" s="1" t="s">
        <v>33</v>
      </c>
      <c r="B24" s="2" t="s">
        <v>57</v>
      </c>
      <c r="C24" s="3">
        <v>45897</v>
      </c>
      <c r="D24" s="4" t="s">
        <v>42</v>
      </c>
      <c r="E24" s="5">
        <v>185</v>
      </c>
      <c r="F24" s="22">
        <v>1</v>
      </c>
      <c r="G24" s="23">
        <v>177</v>
      </c>
      <c r="H24" s="22">
        <v>0</v>
      </c>
      <c r="I24" s="5">
        <v>184</v>
      </c>
      <c r="J24" s="22">
        <v>0</v>
      </c>
      <c r="K24" s="5">
        <v>179</v>
      </c>
      <c r="L24" s="22">
        <v>0</v>
      </c>
      <c r="M24" s="5"/>
      <c r="N24" s="22"/>
      <c r="O24" s="5"/>
      <c r="P24" s="22"/>
      <c r="Q24" s="6">
        <v>4</v>
      </c>
      <c r="R24" s="6">
        <v>725</v>
      </c>
      <c r="S24" s="7">
        <v>181.25</v>
      </c>
      <c r="T24" s="36">
        <v>1</v>
      </c>
      <c r="U24" s="8">
        <v>5</v>
      </c>
      <c r="V24" s="9">
        <v>186.25</v>
      </c>
    </row>
    <row r="25" spans="1:22">
      <c r="A25" s="1" t="s">
        <v>33</v>
      </c>
      <c r="B25" s="2" t="s">
        <v>57</v>
      </c>
      <c r="C25" s="3">
        <v>45902</v>
      </c>
      <c r="D25" s="4" t="s">
        <v>42</v>
      </c>
      <c r="E25" s="5">
        <v>189</v>
      </c>
      <c r="F25" s="22">
        <v>1</v>
      </c>
      <c r="G25" s="23">
        <v>188</v>
      </c>
      <c r="H25" s="22">
        <v>0</v>
      </c>
      <c r="I25" s="5">
        <v>189</v>
      </c>
      <c r="J25" s="22">
        <v>0</v>
      </c>
      <c r="K25" s="5">
        <v>184</v>
      </c>
      <c r="L25" s="22">
        <v>0</v>
      </c>
      <c r="M25" s="5"/>
      <c r="N25" s="22"/>
      <c r="O25" s="5"/>
      <c r="P25" s="22"/>
      <c r="Q25" s="6">
        <v>4</v>
      </c>
      <c r="R25" s="6">
        <v>750</v>
      </c>
      <c r="S25" s="7">
        <v>187.5</v>
      </c>
      <c r="T25" s="36">
        <v>1</v>
      </c>
      <c r="U25" s="8">
        <v>5</v>
      </c>
      <c r="V25" s="9">
        <v>192.5</v>
      </c>
    </row>
    <row r="26" spans="1:22">
      <c r="A26" s="74" t="s">
        <v>33</v>
      </c>
      <c r="B26" s="2" t="s">
        <v>57</v>
      </c>
      <c r="C26" s="3">
        <v>45913</v>
      </c>
      <c r="D26" s="75" t="s">
        <v>42</v>
      </c>
      <c r="E26" s="5">
        <v>188</v>
      </c>
      <c r="F26" s="22">
        <v>1</v>
      </c>
      <c r="G26" s="23">
        <v>184</v>
      </c>
      <c r="H26" s="22">
        <v>0</v>
      </c>
      <c r="I26" s="5">
        <v>188</v>
      </c>
      <c r="J26" s="22">
        <v>0</v>
      </c>
      <c r="K26" s="5">
        <v>184</v>
      </c>
      <c r="L26" s="22">
        <v>0</v>
      </c>
      <c r="M26" s="5"/>
      <c r="N26" s="22"/>
      <c r="O26" s="5"/>
      <c r="P26" s="22"/>
      <c r="Q26" s="8">
        <v>4</v>
      </c>
      <c r="R26" s="8">
        <v>744</v>
      </c>
      <c r="S26" s="7">
        <v>186</v>
      </c>
      <c r="T26" s="36">
        <v>1</v>
      </c>
      <c r="U26" s="8">
        <v>13</v>
      </c>
      <c r="V26" s="7">
        <v>199</v>
      </c>
    </row>
    <row r="27" spans="1:22">
      <c r="A27" s="1" t="s">
        <v>33</v>
      </c>
      <c r="B27" s="2" t="s">
        <v>57</v>
      </c>
      <c r="C27" s="3">
        <v>45918</v>
      </c>
      <c r="D27" s="4" t="s">
        <v>42</v>
      </c>
      <c r="E27" s="5">
        <v>186</v>
      </c>
      <c r="F27" s="22">
        <v>1</v>
      </c>
      <c r="G27" s="23">
        <v>188</v>
      </c>
      <c r="H27" s="22">
        <v>1</v>
      </c>
      <c r="I27" s="5">
        <v>192</v>
      </c>
      <c r="J27" s="22">
        <v>2</v>
      </c>
      <c r="K27" s="5">
        <v>187</v>
      </c>
      <c r="L27" s="22">
        <v>0</v>
      </c>
      <c r="M27" s="5"/>
      <c r="N27" s="22"/>
      <c r="O27" s="5"/>
      <c r="P27" s="22"/>
      <c r="Q27" s="6">
        <v>4</v>
      </c>
      <c r="R27" s="6">
        <v>753</v>
      </c>
      <c r="S27" s="7">
        <v>188.25</v>
      </c>
      <c r="T27" s="36">
        <v>4</v>
      </c>
      <c r="U27" s="8">
        <v>13</v>
      </c>
      <c r="V27" s="9">
        <v>201.25</v>
      </c>
    </row>
    <row r="28" spans="1:22">
      <c r="A28" s="74" t="s">
        <v>33</v>
      </c>
      <c r="B28" s="2" t="s">
        <v>57</v>
      </c>
      <c r="C28" s="3">
        <v>45928</v>
      </c>
      <c r="D28" s="75" t="s">
        <v>42</v>
      </c>
      <c r="E28" s="23">
        <v>187</v>
      </c>
      <c r="F28" s="22">
        <v>1</v>
      </c>
      <c r="G28" s="23">
        <v>183</v>
      </c>
      <c r="H28" s="22">
        <v>0</v>
      </c>
      <c r="I28" s="5">
        <v>184</v>
      </c>
      <c r="J28" s="22">
        <v>0</v>
      </c>
      <c r="K28" s="37">
        <v>187</v>
      </c>
      <c r="L28" s="22">
        <v>1</v>
      </c>
      <c r="M28" s="37"/>
      <c r="N28" s="22"/>
      <c r="O28" s="5"/>
      <c r="P28" s="22"/>
      <c r="Q28" s="8">
        <v>4</v>
      </c>
      <c r="R28" s="8">
        <v>741</v>
      </c>
      <c r="S28" s="7">
        <v>185.25</v>
      </c>
      <c r="T28" s="36">
        <v>2</v>
      </c>
      <c r="U28" s="8">
        <v>7</v>
      </c>
      <c r="V28" s="7">
        <v>192.25</v>
      </c>
    </row>
    <row r="29" spans="1:22">
      <c r="A29" s="74" t="s">
        <v>33</v>
      </c>
      <c r="B29" s="2" t="s">
        <v>57</v>
      </c>
      <c r="C29" s="3">
        <v>45937</v>
      </c>
      <c r="D29" s="75" t="s">
        <v>42</v>
      </c>
      <c r="E29" s="23">
        <v>190</v>
      </c>
      <c r="F29" s="22">
        <v>0</v>
      </c>
      <c r="G29" s="23">
        <v>185</v>
      </c>
      <c r="H29" s="22">
        <v>4</v>
      </c>
      <c r="I29" s="5">
        <v>188</v>
      </c>
      <c r="J29" s="22">
        <v>0</v>
      </c>
      <c r="K29" s="37">
        <v>182</v>
      </c>
      <c r="L29" s="22">
        <v>0</v>
      </c>
      <c r="M29" s="37"/>
      <c r="N29" s="22"/>
      <c r="O29" s="5"/>
      <c r="P29" s="22"/>
      <c r="Q29" s="8">
        <v>4</v>
      </c>
      <c r="R29" s="8">
        <v>745</v>
      </c>
      <c r="S29" s="7">
        <v>186.25</v>
      </c>
      <c r="T29" s="36">
        <v>4</v>
      </c>
      <c r="U29" s="8">
        <v>13</v>
      </c>
      <c r="V29" s="7">
        <v>199.25</v>
      </c>
    </row>
    <row r="30" spans="1:22">
      <c r="A30" s="74" t="s">
        <v>33</v>
      </c>
      <c r="B30" s="2" t="s">
        <v>57</v>
      </c>
      <c r="C30" s="3">
        <v>45941</v>
      </c>
      <c r="D30" s="75" t="s">
        <v>42</v>
      </c>
      <c r="E30" s="5">
        <v>185</v>
      </c>
      <c r="F30" s="22">
        <v>2</v>
      </c>
      <c r="G30" s="23">
        <v>188</v>
      </c>
      <c r="H30" s="22">
        <v>2</v>
      </c>
      <c r="I30" s="5">
        <v>188.001</v>
      </c>
      <c r="J30" s="22">
        <v>2</v>
      </c>
      <c r="K30" s="5">
        <v>188</v>
      </c>
      <c r="L30" s="22">
        <v>2</v>
      </c>
      <c r="M30" s="5"/>
      <c r="N30" s="22"/>
      <c r="O30" s="5"/>
      <c r="P30" s="22"/>
      <c r="Q30" s="8">
        <v>4</v>
      </c>
      <c r="R30" s="8">
        <v>749.00099999999998</v>
      </c>
      <c r="S30" s="7">
        <v>187.25024999999999</v>
      </c>
      <c r="T30" s="36">
        <v>8</v>
      </c>
      <c r="U30" s="8">
        <v>13</v>
      </c>
      <c r="V30" s="7">
        <v>200.25024999999999</v>
      </c>
    </row>
    <row r="31" spans="1:22">
      <c r="A31" s="74" t="s">
        <v>33</v>
      </c>
      <c r="B31" s="2" t="s">
        <v>57</v>
      </c>
      <c r="C31" s="3">
        <v>45942</v>
      </c>
      <c r="D31" s="75" t="s">
        <v>49</v>
      </c>
      <c r="E31" s="23">
        <v>185</v>
      </c>
      <c r="F31" s="22">
        <v>2</v>
      </c>
      <c r="G31" s="23">
        <v>193</v>
      </c>
      <c r="H31" s="22">
        <v>4</v>
      </c>
      <c r="I31" s="5">
        <v>186</v>
      </c>
      <c r="J31" s="22">
        <v>1</v>
      </c>
      <c r="K31" s="37">
        <v>185</v>
      </c>
      <c r="L31" s="22">
        <v>1</v>
      </c>
      <c r="M31" s="37"/>
      <c r="N31" s="22"/>
      <c r="O31" s="5"/>
      <c r="P31" s="22"/>
      <c r="Q31" s="8">
        <v>4</v>
      </c>
      <c r="R31" s="8">
        <v>749</v>
      </c>
      <c r="S31" s="7">
        <v>187.25</v>
      </c>
      <c r="T31" s="36">
        <v>8</v>
      </c>
      <c r="U31" s="8">
        <v>11</v>
      </c>
      <c r="V31" s="7">
        <v>198.25</v>
      </c>
    </row>
    <row r="32" spans="1:22">
      <c r="A32" s="74" t="s">
        <v>33</v>
      </c>
      <c r="B32" s="2" t="s">
        <v>57</v>
      </c>
      <c r="C32" s="3">
        <v>45946</v>
      </c>
      <c r="D32" s="75" t="s">
        <v>42</v>
      </c>
      <c r="E32" s="5">
        <v>196</v>
      </c>
      <c r="F32" s="22">
        <v>2</v>
      </c>
      <c r="G32" s="23">
        <v>189</v>
      </c>
      <c r="H32" s="22">
        <v>1</v>
      </c>
      <c r="I32" s="5">
        <v>191</v>
      </c>
      <c r="J32" s="22">
        <v>1</v>
      </c>
      <c r="K32" s="5">
        <v>193</v>
      </c>
      <c r="L32" s="22">
        <v>4</v>
      </c>
      <c r="M32" s="5"/>
      <c r="N32" s="22"/>
      <c r="O32" s="5"/>
      <c r="P32" s="22"/>
      <c r="Q32" s="8">
        <v>4</v>
      </c>
      <c r="R32" s="8">
        <v>769</v>
      </c>
      <c r="S32" s="7">
        <v>192.25</v>
      </c>
      <c r="T32" s="36">
        <v>8</v>
      </c>
      <c r="U32" s="8">
        <v>13</v>
      </c>
      <c r="V32" s="7">
        <v>205.25</v>
      </c>
    </row>
    <row r="33" spans="1:22">
      <c r="A33" s="74" t="s">
        <v>33</v>
      </c>
      <c r="B33" s="2" t="s">
        <v>57</v>
      </c>
      <c r="C33" s="3">
        <v>45949</v>
      </c>
      <c r="D33" s="75" t="s">
        <v>42</v>
      </c>
      <c r="E33" s="5">
        <v>192</v>
      </c>
      <c r="F33" s="22">
        <v>1</v>
      </c>
      <c r="G33" s="23">
        <v>190</v>
      </c>
      <c r="H33" s="22">
        <v>1</v>
      </c>
      <c r="I33" s="5">
        <v>182</v>
      </c>
      <c r="J33" s="22">
        <v>0</v>
      </c>
      <c r="K33" s="5">
        <v>186</v>
      </c>
      <c r="L33" s="22">
        <v>4</v>
      </c>
      <c r="M33" s="5">
        <v>192</v>
      </c>
      <c r="N33" s="22">
        <v>2</v>
      </c>
      <c r="O33" s="5">
        <v>188</v>
      </c>
      <c r="P33" s="22">
        <v>1</v>
      </c>
      <c r="Q33" s="8">
        <v>6</v>
      </c>
      <c r="R33" s="8">
        <v>1130</v>
      </c>
      <c r="S33" s="7">
        <v>188.33333333333334</v>
      </c>
      <c r="T33" s="36">
        <v>9</v>
      </c>
      <c r="U33" s="8">
        <v>26</v>
      </c>
      <c r="V33" s="7">
        <v>214.33333333333334</v>
      </c>
    </row>
    <row r="34" spans="1:22">
      <c r="A34" s="74" t="s">
        <v>33</v>
      </c>
      <c r="B34" s="2" t="s">
        <v>57</v>
      </c>
      <c r="C34" s="3">
        <v>45955</v>
      </c>
      <c r="D34" s="75" t="s">
        <v>42</v>
      </c>
      <c r="E34" s="5">
        <v>185</v>
      </c>
      <c r="F34" s="22">
        <v>2</v>
      </c>
      <c r="G34" s="23">
        <v>189</v>
      </c>
      <c r="H34" s="22">
        <v>3</v>
      </c>
      <c r="I34" s="5">
        <v>191</v>
      </c>
      <c r="J34" s="22">
        <v>0</v>
      </c>
      <c r="K34" s="5">
        <v>193</v>
      </c>
      <c r="L34" s="22">
        <v>0</v>
      </c>
      <c r="M34" s="5"/>
      <c r="N34" s="22"/>
      <c r="O34" s="5"/>
      <c r="P34" s="22"/>
      <c r="Q34" s="8">
        <v>4</v>
      </c>
      <c r="R34" s="8">
        <v>758</v>
      </c>
      <c r="S34" s="7">
        <v>189.5</v>
      </c>
      <c r="T34" s="36">
        <v>5</v>
      </c>
      <c r="U34" s="8">
        <v>9</v>
      </c>
      <c r="V34" s="7">
        <v>198.5</v>
      </c>
    </row>
    <row r="35" spans="1:22">
      <c r="A35" s="74" t="s">
        <v>33</v>
      </c>
      <c r="B35" s="2" t="s">
        <v>57</v>
      </c>
      <c r="C35" s="3">
        <v>45965</v>
      </c>
      <c r="D35" s="75" t="s">
        <v>42</v>
      </c>
      <c r="E35" s="23">
        <v>187</v>
      </c>
      <c r="F35" s="22">
        <v>0</v>
      </c>
      <c r="G35" s="23">
        <v>192</v>
      </c>
      <c r="H35" s="22">
        <v>0</v>
      </c>
      <c r="I35" s="5">
        <v>183</v>
      </c>
      <c r="J35" s="22">
        <v>1</v>
      </c>
      <c r="K35" s="37">
        <v>192</v>
      </c>
      <c r="L35" s="22">
        <v>2</v>
      </c>
      <c r="M35" s="37"/>
      <c r="N35" s="22"/>
      <c r="O35" s="5"/>
      <c r="P35" s="22"/>
      <c r="Q35" s="8">
        <v>4</v>
      </c>
      <c r="R35" s="8">
        <v>754</v>
      </c>
      <c r="S35" s="7">
        <v>188.5</v>
      </c>
      <c r="T35" s="36">
        <v>3</v>
      </c>
      <c r="U35" s="8">
        <v>11</v>
      </c>
      <c r="V35" s="7">
        <v>199.5</v>
      </c>
    </row>
    <row r="36" spans="1:22">
      <c r="A36" s="74" t="s">
        <v>33</v>
      </c>
      <c r="B36" s="2" t="s">
        <v>57</v>
      </c>
      <c r="C36" s="3">
        <v>45970</v>
      </c>
      <c r="D36" s="75" t="s">
        <v>49</v>
      </c>
      <c r="E36" s="5">
        <v>179</v>
      </c>
      <c r="F36" s="22">
        <v>1</v>
      </c>
      <c r="G36" s="23">
        <v>185</v>
      </c>
      <c r="H36" s="22">
        <v>0</v>
      </c>
      <c r="I36" s="5">
        <v>179</v>
      </c>
      <c r="J36" s="22">
        <v>1</v>
      </c>
      <c r="K36" s="5">
        <v>183</v>
      </c>
      <c r="L36" s="22">
        <v>0</v>
      </c>
      <c r="M36" s="5"/>
      <c r="N36" s="22"/>
      <c r="O36" s="5"/>
      <c r="P36" s="22"/>
      <c r="Q36" s="8">
        <v>4</v>
      </c>
      <c r="R36" s="8">
        <v>726</v>
      </c>
      <c r="S36" s="7">
        <v>181.5</v>
      </c>
      <c r="T36" s="36">
        <v>2</v>
      </c>
      <c r="U36" s="8">
        <v>11</v>
      </c>
      <c r="V36" s="7">
        <v>192.5</v>
      </c>
    </row>
    <row r="37" spans="1:22">
      <c r="A37" s="74" t="s">
        <v>33</v>
      </c>
      <c r="B37" s="2" t="s">
        <v>57</v>
      </c>
      <c r="C37" s="3">
        <v>45969</v>
      </c>
      <c r="D37" s="75" t="s">
        <v>42</v>
      </c>
      <c r="E37" s="5">
        <v>186</v>
      </c>
      <c r="F37" s="22">
        <v>1</v>
      </c>
      <c r="G37" s="23">
        <v>195</v>
      </c>
      <c r="H37" s="22">
        <v>0</v>
      </c>
      <c r="I37" s="5">
        <v>185</v>
      </c>
      <c r="J37" s="22">
        <v>2</v>
      </c>
      <c r="K37" s="5">
        <v>182</v>
      </c>
      <c r="L37" s="22">
        <v>1</v>
      </c>
      <c r="M37" s="5"/>
      <c r="N37" s="22"/>
      <c r="O37" s="5"/>
      <c r="P37" s="22"/>
      <c r="Q37" s="8">
        <v>4</v>
      </c>
      <c r="R37" s="8">
        <v>748</v>
      </c>
      <c r="S37" s="7">
        <v>187</v>
      </c>
      <c r="T37" s="36">
        <v>4</v>
      </c>
      <c r="U37" s="8">
        <v>13</v>
      </c>
      <c r="V37" s="7">
        <v>200</v>
      </c>
    </row>
    <row r="39" spans="1:22">
      <c r="Q39" s="32">
        <f>SUM(Q2:Q38)</f>
        <v>150</v>
      </c>
      <c r="R39" s="32">
        <f>SUM(R2:R38)</f>
        <v>27451.010000000002</v>
      </c>
      <c r="S39" s="33">
        <f>SUM(R39/Q39)</f>
        <v>183.00673333333336</v>
      </c>
      <c r="T39" s="32">
        <f>SUM(T2:T38)</f>
        <v>146</v>
      </c>
      <c r="U39" s="32">
        <f>SUM(U2:U38)</f>
        <v>364</v>
      </c>
      <c r="V39" s="34">
        <f>SUM(S39+U39)</f>
        <v>547.00673333333339</v>
      </c>
    </row>
    <row r="42" spans="1:22">
      <c r="A42" s="24" t="s">
        <v>1</v>
      </c>
      <c r="B42" s="25" t="s">
        <v>2</v>
      </c>
      <c r="C42" s="26" t="s">
        <v>3</v>
      </c>
      <c r="D42" s="27" t="s">
        <v>4</v>
      </c>
      <c r="E42" s="28" t="s">
        <v>19</v>
      </c>
      <c r="F42" s="28" t="s">
        <v>20</v>
      </c>
      <c r="G42" s="28" t="s">
        <v>21</v>
      </c>
      <c r="H42" s="28" t="s">
        <v>20</v>
      </c>
      <c r="I42" s="28" t="s">
        <v>22</v>
      </c>
      <c r="J42" s="28" t="s">
        <v>20</v>
      </c>
      <c r="K42" s="28" t="s">
        <v>23</v>
      </c>
      <c r="L42" s="28" t="s">
        <v>20</v>
      </c>
      <c r="M42" s="28" t="s">
        <v>24</v>
      </c>
      <c r="N42" s="28" t="s">
        <v>20</v>
      </c>
      <c r="O42" s="28" t="s">
        <v>25</v>
      </c>
      <c r="P42" s="28" t="s">
        <v>20</v>
      </c>
      <c r="Q42" s="29" t="s">
        <v>26</v>
      </c>
      <c r="R42" s="30" t="s">
        <v>27</v>
      </c>
      <c r="S42" s="31" t="s">
        <v>5</v>
      </c>
      <c r="T42" s="31" t="s">
        <v>28</v>
      </c>
      <c r="U42" s="30" t="s">
        <v>6</v>
      </c>
      <c r="V42" s="31" t="s">
        <v>29</v>
      </c>
    </row>
    <row r="43" spans="1:22">
      <c r="A43" s="1" t="s">
        <v>65</v>
      </c>
      <c r="B43" s="2" t="s">
        <v>57</v>
      </c>
      <c r="C43" s="3">
        <v>45697</v>
      </c>
      <c r="D43" s="4" t="s">
        <v>49</v>
      </c>
      <c r="E43" s="41">
        <v>185</v>
      </c>
      <c r="F43" s="42">
        <v>2</v>
      </c>
      <c r="G43" s="41">
        <v>187</v>
      </c>
      <c r="H43" s="42">
        <v>2</v>
      </c>
      <c r="I43" s="41">
        <v>190</v>
      </c>
      <c r="J43" s="42">
        <v>1</v>
      </c>
      <c r="K43" s="41">
        <v>189</v>
      </c>
      <c r="L43" s="42">
        <v>3</v>
      </c>
      <c r="M43" s="41"/>
      <c r="N43" s="42"/>
      <c r="O43" s="41"/>
      <c r="P43" s="42"/>
      <c r="Q43" s="6">
        <v>4</v>
      </c>
      <c r="R43" s="6">
        <v>751</v>
      </c>
      <c r="S43" s="7">
        <v>187.75</v>
      </c>
      <c r="T43" s="39">
        <v>8</v>
      </c>
      <c r="U43" s="8">
        <v>4</v>
      </c>
      <c r="V43" s="9">
        <v>191.75</v>
      </c>
    </row>
    <row r="45" spans="1:22">
      <c r="Q45" s="32">
        <f>SUM(Q43:Q44)</f>
        <v>4</v>
      </c>
      <c r="R45" s="32">
        <f>SUM(R43:R44)</f>
        <v>751</v>
      </c>
      <c r="S45" s="33">
        <f>SUM(R45/Q45)</f>
        <v>187.75</v>
      </c>
      <c r="T45" s="32">
        <f>SUM(T43:T44)</f>
        <v>8</v>
      </c>
      <c r="U45" s="32">
        <f>SUM(U43:U44)</f>
        <v>4</v>
      </c>
      <c r="V45" s="34">
        <f>SUM(S45+U45)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 B42" name="Range1_2_1_1"/>
    <protectedRange algorithmName="SHA-512" hashValue="ON39YdpmFHfN9f47KpiRvqrKx0V9+erV1CNkpWzYhW/Qyc6aT8rEyCrvauWSYGZK2ia3o7vd3akF07acHAFpOA==" saltValue="yVW9XmDwTqEnmpSGai0KYg==" spinCount="100000" sqref="B43:C43 E43:P43 E2:P5 B2:C5" name="Range1_6_1_1"/>
    <protectedRange algorithmName="SHA-512" hashValue="ON39YdpmFHfN9f47KpiRvqrKx0V9+erV1CNkpWzYhW/Qyc6aT8rEyCrvauWSYGZK2ia3o7vd3akF07acHAFpOA==" saltValue="yVW9XmDwTqEnmpSGai0KYg==" spinCount="100000" sqref="D43 D2:D5" name="Range1_1_10_1_1"/>
    <protectedRange algorithmName="SHA-512" hashValue="ON39YdpmFHfN9f47KpiRvqrKx0V9+erV1CNkpWzYhW/Qyc6aT8rEyCrvauWSYGZK2ia3o7vd3akF07acHAFpOA==" saltValue="yVW9XmDwTqEnmpSGai0KYg==" spinCount="100000" sqref="T43 T2:T5" name="Range1_3_5_14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E9:P9 B9:C9" name="Range1_2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" name="Range1_3_5_1"/>
    <protectedRange algorithmName="SHA-512" hashValue="ON39YdpmFHfN9f47KpiRvqrKx0V9+erV1CNkpWzYhW/Qyc6aT8rEyCrvauWSYGZK2ia3o7vd3akF07acHAFpOA==" saltValue="yVW9XmDwTqEnmpSGai0KYg==" spinCount="100000" sqref="B25:C25 E25:P25" name="Range1_14_1_1"/>
    <protectedRange algorithmName="SHA-512" hashValue="ON39YdpmFHfN9f47KpiRvqrKx0V9+erV1CNkpWzYhW/Qyc6aT8rEyCrvauWSYGZK2ia3o7vd3akF07acHAFpOA==" saltValue="yVW9XmDwTqEnmpSGai0KYg==" spinCount="100000" sqref="D25" name="Range1_1_7_1_1"/>
    <protectedRange algorithmName="SHA-512" hashValue="ON39YdpmFHfN9f47KpiRvqrKx0V9+erV1CNkpWzYhW/Qyc6aT8rEyCrvauWSYGZK2ia3o7vd3akF07acHAFpOA==" saltValue="yVW9XmDwTqEnmpSGai0KYg==" spinCount="100000" sqref="T25" name="Range1_3_5_7_1_1"/>
    <protectedRange algorithmName="SHA-512" hashValue="ON39YdpmFHfN9f47KpiRvqrKx0V9+erV1CNkpWzYhW/Qyc6aT8rEyCrvauWSYGZK2ia3o7vd3akF07acHAFpOA==" saltValue="yVW9XmDwTqEnmpSGai0KYg==" spinCount="100000" sqref="E26:P26 B26:C26" name="Range1_10_1"/>
    <protectedRange algorithmName="SHA-512" hashValue="ON39YdpmFHfN9f47KpiRvqrKx0V9+erV1CNkpWzYhW/Qyc6aT8rEyCrvauWSYGZK2ia3o7vd3akF07acHAFpOA==" saltValue="yVW9XmDwTqEnmpSGai0KYg==" spinCount="100000" sqref="D26" name="Range1_1_15_1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E28:P28 B28:C28" name="Range1_10"/>
    <protectedRange algorithmName="SHA-512" hashValue="ON39YdpmFHfN9f47KpiRvqrKx0V9+erV1CNkpWzYhW/Qyc6aT8rEyCrvauWSYGZK2ia3o7vd3akF07acHAFpOA==" saltValue="yVW9XmDwTqEnmpSGai0KYg==" spinCount="100000" sqref="D28" name="Range1_1_14"/>
    <protectedRange algorithmName="SHA-512" hashValue="ON39YdpmFHfN9f47KpiRvqrKx0V9+erV1CNkpWzYhW/Qyc6aT8rEyCrvauWSYGZK2ia3o7vd3akF07acHAFpOA==" saltValue="yVW9XmDwTqEnmpSGai0KYg==" spinCount="100000" sqref="T28" name="Range1_3_5_9"/>
    <protectedRange algorithmName="SHA-512" hashValue="ON39YdpmFHfN9f47KpiRvqrKx0V9+erV1CNkpWzYhW/Qyc6aT8rEyCrvauWSYGZK2ia3o7vd3akF07acHAFpOA==" saltValue="yVW9XmDwTqEnmpSGai0KYg==" spinCount="100000" sqref="E27:P27 B27:C27" name="Range1_15"/>
    <protectedRange algorithmName="SHA-512" hashValue="ON39YdpmFHfN9f47KpiRvqrKx0V9+erV1CNkpWzYhW/Qyc6aT8rEyCrvauWSYGZK2ia3o7vd3akF07acHAFpOA==" saltValue="yVW9XmDwTqEnmpSGai0KYg==" spinCount="100000" sqref="D27" name="Range1_1_15"/>
    <protectedRange algorithmName="SHA-512" hashValue="ON39YdpmFHfN9f47KpiRvqrKx0V9+erV1CNkpWzYhW/Qyc6aT8rEyCrvauWSYGZK2ia3o7vd3akF07acHAFpOA==" saltValue="yVW9XmDwTqEnmpSGai0KYg==" spinCount="100000" sqref="T27" name="Range1_3_5_14"/>
    <protectedRange algorithmName="SHA-512" hashValue="ON39YdpmFHfN9f47KpiRvqrKx0V9+erV1CNkpWzYhW/Qyc6aT8rEyCrvauWSYGZK2ia3o7vd3akF07acHAFpOA==" saltValue="yVW9XmDwTqEnmpSGai0KYg==" spinCount="100000" sqref="E29:P29 B29:C29" name="Range1_10_2"/>
    <protectedRange algorithmName="SHA-512" hashValue="ON39YdpmFHfN9f47KpiRvqrKx0V9+erV1CNkpWzYhW/Qyc6aT8rEyCrvauWSYGZK2ia3o7vd3akF07acHAFpOA==" saltValue="yVW9XmDwTqEnmpSGai0KYg==" spinCount="100000" sqref="D29" name="Range1_1_14_1"/>
    <protectedRange algorithmName="SHA-512" hashValue="ON39YdpmFHfN9f47KpiRvqrKx0V9+erV1CNkpWzYhW/Qyc6aT8rEyCrvauWSYGZK2ia3o7vd3akF07acHAFpOA==" saltValue="yVW9XmDwTqEnmpSGai0KYg==" spinCount="100000" sqref="T29" name="Range1_3_5_10"/>
    <protectedRange algorithmName="SHA-512" hashValue="ON39YdpmFHfN9f47KpiRvqrKx0V9+erV1CNkpWzYhW/Qyc6aT8rEyCrvauWSYGZK2ia3o7vd3akF07acHAFpOA==" saltValue="yVW9XmDwTqEnmpSGai0KYg==" spinCount="100000" sqref="E30:P30 B30:C30" name="Range1_10_3"/>
    <protectedRange algorithmName="SHA-512" hashValue="ON39YdpmFHfN9f47KpiRvqrKx0V9+erV1CNkpWzYhW/Qyc6aT8rEyCrvauWSYGZK2ia3o7vd3akF07acHAFpOA==" saltValue="yVW9XmDwTqEnmpSGai0KYg==" spinCount="100000" sqref="D30" name="Range1_1_15_2"/>
    <protectedRange algorithmName="SHA-512" hashValue="ON39YdpmFHfN9f47KpiRvqrKx0V9+erV1CNkpWzYhW/Qyc6aT8rEyCrvauWSYGZK2ia3o7vd3akF07acHAFpOA==" saltValue="yVW9XmDwTqEnmpSGai0KYg==" spinCount="100000" sqref="T30" name="Range1_3_5_11"/>
    <protectedRange algorithmName="SHA-512" hashValue="ON39YdpmFHfN9f47KpiRvqrKx0V9+erV1CNkpWzYhW/Qyc6aT8rEyCrvauWSYGZK2ia3o7vd3akF07acHAFpOA==" saltValue="yVW9XmDwTqEnmpSGai0KYg==" spinCount="100000" sqref="E31:P31 B31:C31" name="Range1_14"/>
    <protectedRange algorithmName="SHA-512" hashValue="ON39YdpmFHfN9f47KpiRvqrKx0V9+erV1CNkpWzYhW/Qyc6aT8rEyCrvauWSYGZK2ia3o7vd3akF07acHAFpOA==" saltValue="yVW9XmDwTqEnmpSGai0KYg==" spinCount="100000" sqref="D31" name="Range1_1_7"/>
    <protectedRange algorithmName="SHA-512" hashValue="ON39YdpmFHfN9f47KpiRvqrKx0V9+erV1CNkpWzYhW/Qyc6aT8rEyCrvauWSYGZK2ia3o7vd3akF07acHAFpOA==" saltValue="yVW9XmDwTqEnmpSGai0KYg==" spinCount="100000" sqref="T31" name="Range1_3_5_4"/>
    <protectedRange algorithmName="SHA-512" hashValue="ON39YdpmFHfN9f47KpiRvqrKx0V9+erV1CNkpWzYhW/Qyc6aT8rEyCrvauWSYGZK2ia3o7vd3akF07acHAFpOA==" saltValue="yVW9XmDwTqEnmpSGai0KYg==" spinCount="100000" sqref="E32:P32 B32:C32" name="Range1_10_4"/>
    <protectedRange algorithmName="SHA-512" hashValue="ON39YdpmFHfN9f47KpiRvqrKx0V9+erV1CNkpWzYhW/Qyc6aT8rEyCrvauWSYGZK2ia3o7vd3akF07acHAFpOA==" saltValue="yVW9XmDwTqEnmpSGai0KYg==" spinCount="100000" sqref="D32" name="Range1_1_13"/>
    <protectedRange algorithmName="SHA-512" hashValue="ON39YdpmFHfN9f47KpiRvqrKx0V9+erV1CNkpWzYhW/Qyc6aT8rEyCrvauWSYGZK2ia3o7vd3akF07acHAFpOA==" saltValue="yVW9XmDwTqEnmpSGai0KYg==" spinCount="100000" sqref="T32" name="Range1_3_5_9_1"/>
    <protectedRange algorithmName="SHA-512" hashValue="ON39YdpmFHfN9f47KpiRvqrKx0V9+erV1CNkpWzYhW/Qyc6aT8rEyCrvauWSYGZK2ia3o7vd3akF07acHAFpOA==" saltValue="yVW9XmDwTqEnmpSGai0KYg==" spinCount="100000" sqref="E33:P33 B33:C33" name="Range1_10_11"/>
    <protectedRange algorithmName="SHA-512" hashValue="ON39YdpmFHfN9f47KpiRvqrKx0V9+erV1CNkpWzYhW/Qyc6aT8rEyCrvauWSYGZK2ia3o7vd3akF07acHAFpOA==" saltValue="yVW9XmDwTqEnmpSGai0KYg==" spinCount="100000" sqref="D33" name="Range1_1_15_6"/>
    <protectedRange algorithmName="SHA-512" hashValue="ON39YdpmFHfN9f47KpiRvqrKx0V9+erV1CNkpWzYhW/Qyc6aT8rEyCrvauWSYGZK2ia3o7vd3akF07acHAFpOA==" saltValue="yVW9XmDwTqEnmpSGai0KYg==" spinCount="100000" sqref="T33" name="Range1_3_5_10_7"/>
    <protectedRange algorithmName="SHA-512" hashValue="ON39YdpmFHfN9f47KpiRvqrKx0V9+erV1CNkpWzYhW/Qyc6aT8rEyCrvauWSYGZK2ia3o7vd3akF07acHAFpOA==" saltValue="yVW9XmDwTqEnmpSGai0KYg==" spinCount="100000" sqref="E34:P34 B34:C34" name="Range1_10_5"/>
    <protectedRange algorithmName="SHA-512" hashValue="ON39YdpmFHfN9f47KpiRvqrKx0V9+erV1CNkpWzYhW/Qyc6aT8rEyCrvauWSYGZK2ia3o7vd3akF07acHAFpOA==" saltValue="yVW9XmDwTqEnmpSGai0KYg==" spinCount="100000" sqref="D34" name="Range1_1_12"/>
    <protectedRange algorithmName="SHA-512" hashValue="ON39YdpmFHfN9f47KpiRvqrKx0V9+erV1CNkpWzYhW/Qyc6aT8rEyCrvauWSYGZK2ia3o7vd3akF07acHAFpOA==" saltValue="yVW9XmDwTqEnmpSGai0KYg==" spinCount="100000" sqref="T34" name="Range1_3_5_8"/>
    <protectedRange algorithmName="SHA-512" hashValue="ON39YdpmFHfN9f47KpiRvqrKx0V9+erV1CNkpWzYhW/Qyc6aT8rEyCrvauWSYGZK2ia3o7vd3akF07acHAFpOA==" saltValue="yVW9XmDwTqEnmpSGai0KYg==" spinCount="100000" sqref="E35:P35 B35:C35" name="Range1_10_6"/>
    <protectedRange algorithmName="SHA-512" hashValue="ON39YdpmFHfN9f47KpiRvqrKx0V9+erV1CNkpWzYhW/Qyc6aT8rEyCrvauWSYGZK2ia3o7vd3akF07acHAFpOA==" saltValue="yVW9XmDwTqEnmpSGai0KYg==" spinCount="100000" sqref="D35" name="Range1_1_14_2"/>
    <protectedRange algorithmName="SHA-512" hashValue="ON39YdpmFHfN9f47KpiRvqrKx0V9+erV1CNkpWzYhW/Qyc6aT8rEyCrvauWSYGZK2ia3o7vd3akF07acHAFpOA==" saltValue="yVW9XmDwTqEnmpSGai0KYg==" spinCount="100000" sqref="T35" name="Range1_3_5_10_1"/>
    <protectedRange algorithmName="SHA-512" hashValue="ON39YdpmFHfN9f47KpiRvqrKx0V9+erV1CNkpWzYhW/Qyc6aT8rEyCrvauWSYGZK2ia3o7vd3akF07acHAFpOA==" saltValue="yVW9XmDwTqEnmpSGai0KYg==" spinCount="100000" sqref="E36:P36 B36:C36" name="Range1_14_1"/>
    <protectedRange algorithmName="SHA-512" hashValue="ON39YdpmFHfN9f47KpiRvqrKx0V9+erV1CNkpWzYhW/Qyc6aT8rEyCrvauWSYGZK2ia3o7vd3akF07acHAFpOA==" saltValue="yVW9XmDwTqEnmpSGai0KYg==" spinCount="100000" sqref="D36" name="Range1_1_7_1"/>
    <protectedRange algorithmName="SHA-512" hashValue="ON39YdpmFHfN9f47KpiRvqrKx0V9+erV1CNkpWzYhW/Qyc6aT8rEyCrvauWSYGZK2ia3o7vd3akF07acHAFpOA==" saltValue="yVW9XmDwTqEnmpSGai0KYg==" spinCount="100000" sqref="T36" name="Range1_3_5_4_1"/>
    <protectedRange algorithmName="SHA-512" hashValue="ON39YdpmFHfN9f47KpiRvqrKx0V9+erV1CNkpWzYhW/Qyc6aT8rEyCrvauWSYGZK2ia3o7vd3akF07acHAFpOA==" saltValue="yVW9XmDwTqEnmpSGai0KYg==" spinCount="100000" sqref="E37:P37 B37:C37" name="Range1_13"/>
    <protectedRange algorithmName="SHA-512" hashValue="ON39YdpmFHfN9f47KpiRvqrKx0V9+erV1CNkpWzYhW/Qyc6aT8rEyCrvauWSYGZK2ia3o7vd3akF07acHAFpOA==" saltValue="yVW9XmDwTqEnmpSGai0KYg==" spinCount="100000" sqref="D37" name="Range1_1_4"/>
    <protectedRange algorithmName="SHA-512" hashValue="ON39YdpmFHfN9f47KpiRvqrKx0V9+erV1CNkpWzYhW/Qyc6aT8rEyCrvauWSYGZK2ia3o7vd3akF07acHAFpOA==" saltValue="yVW9XmDwTqEnmpSGai0KYg==" spinCount="100000" sqref="T37" name="Range1_3_5_3"/>
  </protectedRanges>
  <conditionalFormatting sqref="E25">
    <cfRule type="top10" dxfId="760" priority="105" rank="1"/>
  </conditionalFormatting>
  <conditionalFormatting sqref="E25:P25">
    <cfRule type="cellIs" dxfId="759" priority="99" operator="greaterThanOrEqual">
      <formula>200</formula>
    </cfRule>
  </conditionalFormatting>
  <conditionalFormatting sqref="G25">
    <cfRule type="top10" dxfId="758" priority="104" rank="1"/>
  </conditionalFormatting>
  <conditionalFormatting sqref="I25">
    <cfRule type="top10" dxfId="757" priority="103" rank="1"/>
  </conditionalFormatting>
  <conditionalFormatting sqref="K25">
    <cfRule type="top10" dxfId="756" priority="102" rank="1"/>
  </conditionalFormatting>
  <conditionalFormatting sqref="M25">
    <cfRule type="top10" dxfId="755" priority="101" rank="1"/>
  </conditionalFormatting>
  <conditionalFormatting sqref="O25">
    <cfRule type="top10" dxfId="754" priority="100" rank="1"/>
  </conditionalFormatting>
  <conditionalFormatting sqref="E26">
    <cfRule type="top10" dxfId="753" priority="98" rank="1"/>
  </conditionalFormatting>
  <conditionalFormatting sqref="G26">
    <cfRule type="top10" dxfId="752" priority="97" rank="1"/>
  </conditionalFormatting>
  <conditionalFormatting sqref="I26">
    <cfRule type="top10" dxfId="751" priority="96" rank="1"/>
  </conditionalFormatting>
  <conditionalFormatting sqref="K26">
    <cfRule type="top10" dxfId="750" priority="95" rank="1"/>
  </conditionalFormatting>
  <conditionalFormatting sqref="M26">
    <cfRule type="top10" dxfId="749" priority="94" rank="1"/>
  </conditionalFormatting>
  <conditionalFormatting sqref="O26">
    <cfRule type="top10" dxfId="748" priority="93" rank="1"/>
  </conditionalFormatting>
  <conditionalFormatting sqref="E26:P26">
    <cfRule type="cellIs" dxfId="747" priority="92" operator="greaterThanOrEqual">
      <formula>200</formula>
    </cfRule>
  </conditionalFormatting>
  <conditionalFormatting sqref="E28:P28">
    <cfRule type="cellIs" dxfId="746" priority="78" operator="greaterThanOrEqual">
      <formula>200</formula>
    </cfRule>
  </conditionalFormatting>
  <conditionalFormatting sqref="E28">
    <cfRule type="top10" dxfId="745" priority="84" rank="1"/>
  </conditionalFormatting>
  <conditionalFormatting sqref="G28">
    <cfRule type="top10" dxfId="744" priority="83" rank="1"/>
  </conditionalFormatting>
  <conditionalFormatting sqref="I28">
    <cfRule type="top10" dxfId="743" priority="82" rank="1"/>
  </conditionalFormatting>
  <conditionalFormatting sqref="K28">
    <cfRule type="top10" dxfId="742" priority="81" rank="1"/>
  </conditionalFormatting>
  <conditionalFormatting sqref="M28">
    <cfRule type="top10" dxfId="741" priority="80" rank="1"/>
  </conditionalFormatting>
  <conditionalFormatting sqref="O28">
    <cfRule type="top10" dxfId="740" priority="79" rank="1"/>
  </conditionalFormatting>
  <conditionalFormatting sqref="E27">
    <cfRule type="top10" dxfId="739" priority="77" rank="1"/>
  </conditionalFormatting>
  <conditionalFormatting sqref="G27">
    <cfRule type="top10" dxfId="738" priority="76" rank="1"/>
  </conditionalFormatting>
  <conditionalFormatting sqref="I27">
    <cfRule type="top10" dxfId="737" priority="75" rank="1"/>
  </conditionalFormatting>
  <conditionalFormatting sqref="K27">
    <cfRule type="top10" dxfId="736" priority="74" rank="1"/>
  </conditionalFormatting>
  <conditionalFormatting sqref="M27">
    <cfRule type="top10" dxfId="735" priority="73" rank="1"/>
  </conditionalFormatting>
  <conditionalFormatting sqref="O27">
    <cfRule type="top10" dxfId="734" priority="72" rank="1"/>
  </conditionalFormatting>
  <conditionalFormatting sqref="E27:P27">
    <cfRule type="cellIs" dxfId="733" priority="71" operator="greaterThanOrEqual">
      <formula>200</formula>
    </cfRule>
  </conditionalFormatting>
  <conditionalFormatting sqref="E29">
    <cfRule type="top10" dxfId="732" priority="70" rank="1"/>
  </conditionalFormatting>
  <conditionalFormatting sqref="G29">
    <cfRule type="top10" dxfId="731" priority="69" rank="1"/>
  </conditionalFormatting>
  <conditionalFormatting sqref="I29">
    <cfRule type="top10" dxfId="730" priority="68" rank="1"/>
  </conditionalFormatting>
  <conditionalFormatting sqref="K29">
    <cfRule type="top10" dxfId="729" priority="67" rank="1"/>
  </conditionalFormatting>
  <conditionalFormatting sqref="M29">
    <cfRule type="top10" dxfId="728" priority="66" rank="1"/>
  </conditionalFormatting>
  <conditionalFormatting sqref="O29">
    <cfRule type="top10" dxfId="727" priority="65" rank="1"/>
  </conditionalFormatting>
  <conditionalFormatting sqref="E29:P29">
    <cfRule type="cellIs" dxfId="726" priority="64" operator="greaterThanOrEqual">
      <formula>200</formula>
    </cfRule>
  </conditionalFormatting>
  <conditionalFormatting sqref="E30">
    <cfRule type="top10" dxfId="725" priority="63" rank="1"/>
  </conditionalFormatting>
  <conditionalFormatting sqref="G30">
    <cfRule type="top10" dxfId="724" priority="62" rank="1"/>
  </conditionalFormatting>
  <conditionalFormatting sqref="I30">
    <cfRule type="top10" dxfId="723" priority="61" rank="1"/>
  </conditionalFormatting>
  <conditionalFormatting sqref="K30">
    <cfRule type="top10" dxfId="722" priority="60" rank="1"/>
  </conditionalFormatting>
  <conditionalFormatting sqref="M30">
    <cfRule type="top10" dxfId="721" priority="59" rank="1"/>
  </conditionalFormatting>
  <conditionalFormatting sqref="O30">
    <cfRule type="top10" dxfId="720" priority="58" rank="1"/>
  </conditionalFormatting>
  <conditionalFormatting sqref="E30:P30">
    <cfRule type="cellIs" dxfId="719" priority="57" operator="greaterThanOrEqual">
      <formula>200</formula>
    </cfRule>
  </conditionalFormatting>
  <conditionalFormatting sqref="E31">
    <cfRule type="top10" dxfId="718" priority="56" rank="1"/>
  </conditionalFormatting>
  <conditionalFormatting sqref="G31">
    <cfRule type="top10" dxfId="717" priority="55" rank="1"/>
  </conditionalFormatting>
  <conditionalFormatting sqref="I31">
    <cfRule type="top10" dxfId="716" priority="54" rank="1"/>
  </conditionalFormatting>
  <conditionalFormatting sqref="K31">
    <cfRule type="top10" dxfId="715" priority="53" rank="1"/>
  </conditionalFormatting>
  <conditionalFormatting sqref="M31">
    <cfRule type="top10" dxfId="714" priority="52" rank="1"/>
  </conditionalFormatting>
  <conditionalFormatting sqref="O31">
    <cfRule type="top10" dxfId="713" priority="51" rank="1"/>
  </conditionalFormatting>
  <conditionalFormatting sqref="E31:P31">
    <cfRule type="cellIs" dxfId="712" priority="50" operator="greaterThanOrEqual">
      <formula>200</formula>
    </cfRule>
  </conditionalFormatting>
  <conditionalFormatting sqref="E32">
    <cfRule type="top10" dxfId="711" priority="49" rank="1"/>
  </conditionalFormatting>
  <conditionalFormatting sqref="G32">
    <cfRule type="top10" dxfId="710" priority="48" rank="1"/>
  </conditionalFormatting>
  <conditionalFormatting sqref="I32">
    <cfRule type="top10" dxfId="709" priority="47" rank="1"/>
  </conditionalFormatting>
  <conditionalFormatting sqref="K32">
    <cfRule type="top10" dxfId="708" priority="46" rank="1"/>
  </conditionalFormatting>
  <conditionalFormatting sqref="M32">
    <cfRule type="top10" dxfId="707" priority="45" rank="1"/>
  </conditionalFormatting>
  <conditionalFormatting sqref="O32">
    <cfRule type="top10" dxfId="706" priority="44" rank="1"/>
  </conditionalFormatting>
  <conditionalFormatting sqref="E32:P32">
    <cfRule type="cellIs" dxfId="705" priority="43" operator="greaterThanOrEqual">
      <formula>200</formula>
    </cfRule>
  </conditionalFormatting>
  <conditionalFormatting sqref="E33">
    <cfRule type="top10" dxfId="704" priority="42" rank="1"/>
  </conditionalFormatting>
  <conditionalFormatting sqref="G33">
    <cfRule type="top10" dxfId="703" priority="41" rank="1"/>
  </conditionalFormatting>
  <conditionalFormatting sqref="I33">
    <cfRule type="top10" dxfId="702" priority="40" rank="1"/>
  </conditionalFormatting>
  <conditionalFormatting sqref="K33">
    <cfRule type="top10" dxfId="701" priority="39" rank="1"/>
  </conditionalFormatting>
  <conditionalFormatting sqref="M33">
    <cfRule type="top10" dxfId="700" priority="38" rank="1"/>
  </conditionalFormatting>
  <conditionalFormatting sqref="O33">
    <cfRule type="top10" dxfId="699" priority="37" rank="1"/>
  </conditionalFormatting>
  <conditionalFormatting sqref="E33:P33">
    <cfRule type="cellIs" dxfId="698" priority="36" operator="greaterThanOrEqual">
      <formula>200</formula>
    </cfRule>
  </conditionalFormatting>
  <conditionalFormatting sqref="E34">
    <cfRule type="top10" dxfId="697" priority="35" rank="1"/>
  </conditionalFormatting>
  <conditionalFormatting sqref="G34">
    <cfRule type="top10" dxfId="696" priority="34" rank="1"/>
  </conditionalFormatting>
  <conditionalFormatting sqref="I34">
    <cfRule type="top10" dxfId="695" priority="33" rank="1"/>
  </conditionalFormatting>
  <conditionalFormatting sqref="K34">
    <cfRule type="top10" dxfId="694" priority="32" rank="1"/>
  </conditionalFormatting>
  <conditionalFormatting sqref="M34">
    <cfRule type="top10" dxfId="693" priority="31" rank="1"/>
  </conditionalFormatting>
  <conditionalFormatting sqref="O34">
    <cfRule type="top10" dxfId="692" priority="30" rank="1"/>
  </conditionalFormatting>
  <conditionalFormatting sqref="E34:P34">
    <cfRule type="cellIs" dxfId="691" priority="29" operator="greaterThanOrEqual">
      <formula>200</formula>
    </cfRule>
  </conditionalFormatting>
  <conditionalFormatting sqref="E35">
    <cfRule type="top10" dxfId="690" priority="28" rank="1"/>
  </conditionalFormatting>
  <conditionalFormatting sqref="G35">
    <cfRule type="top10" dxfId="689" priority="27" rank="1"/>
  </conditionalFormatting>
  <conditionalFormatting sqref="I35">
    <cfRule type="top10" dxfId="688" priority="26" rank="1"/>
  </conditionalFormatting>
  <conditionalFormatting sqref="K35">
    <cfRule type="top10" dxfId="687" priority="25" rank="1"/>
  </conditionalFormatting>
  <conditionalFormatting sqref="M35">
    <cfRule type="top10" dxfId="686" priority="24" rank="1"/>
  </conditionalFormatting>
  <conditionalFormatting sqref="O35">
    <cfRule type="top10" dxfId="685" priority="23" rank="1"/>
  </conditionalFormatting>
  <conditionalFormatting sqref="E35:P35">
    <cfRule type="cellIs" dxfId="684" priority="22" operator="greaterThanOrEqual">
      <formula>200</formula>
    </cfRule>
  </conditionalFormatting>
  <conditionalFormatting sqref="E36">
    <cfRule type="top10" dxfId="683" priority="14" rank="1"/>
  </conditionalFormatting>
  <conditionalFormatting sqref="G36">
    <cfRule type="top10" dxfId="682" priority="13" rank="1"/>
  </conditionalFormatting>
  <conditionalFormatting sqref="I36">
    <cfRule type="top10" dxfId="681" priority="12" rank="1"/>
  </conditionalFormatting>
  <conditionalFormatting sqref="K36">
    <cfRule type="top10" dxfId="680" priority="11" rank="1"/>
  </conditionalFormatting>
  <conditionalFormatting sqref="M36">
    <cfRule type="top10" dxfId="679" priority="10" rank="1"/>
  </conditionalFormatting>
  <conditionalFormatting sqref="O36">
    <cfRule type="top10" dxfId="678" priority="9" rank="1"/>
  </conditionalFormatting>
  <conditionalFormatting sqref="E36:P36">
    <cfRule type="cellIs" dxfId="677" priority="8" operator="greaterThanOrEqual">
      <formula>200</formula>
    </cfRule>
  </conditionalFormatting>
  <conditionalFormatting sqref="E37">
    <cfRule type="top10" dxfId="676" priority="7" rank="1"/>
  </conditionalFormatting>
  <conditionalFormatting sqref="G37">
    <cfRule type="top10" dxfId="675" priority="6" rank="1"/>
  </conditionalFormatting>
  <conditionalFormatting sqref="I37">
    <cfRule type="top10" dxfId="674" priority="5" rank="1"/>
  </conditionalFormatting>
  <conditionalFormatting sqref="K37">
    <cfRule type="top10" dxfId="673" priority="4" rank="1"/>
  </conditionalFormatting>
  <conditionalFormatting sqref="M37">
    <cfRule type="top10" dxfId="672" priority="3" rank="1"/>
  </conditionalFormatting>
  <conditionalFormatting sqref="O37">
    <cfRule type="top10" dxfId="671" priority="2" rank="1"/>
  </conditionalFormatting>
  <conditionalFormatting sqref="E37:P37">
    <cfRule type="cellIs" dxfId="670" priority="1" operator="greaterThanOrEqual">
      <formula>200</formula>
    </cfRule>
  </conditionalFormatting>
  <hyperlinks>
    <hyperlink ref="X1" location="'Texas 2025'!A1" display="Return to Rankings" xr:uid="{9BE7E698-A0C2-47DD-A59E-D85BEFE1A8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5B5C499-2A07-4B6C-ABF6-0AB638F47215}">
          <x14:formula1>
            <xm:f>'C:\Users\jmfg1\Downloads\[SAGC_10-19-25-ABRA 2025 San Angelo Texas Scoring.xlsm]DATA'!#REF!</xm:f>
          </x14:formula1>
          <xm:sqref>D33</xm:sqref>
        </x14:dataValidation>
        <x14:dataValidation type="list" allowBlank="1" showInputMessage="1" showErrorMessage="1" xr:uid="{120BB004-6AF3-410C-8615-9B1340E66D1E}">
          <x14:formula1>
            <xm:f>'C:\Users\jmfg1\Downloads\[SAGC_10-19-25-ABRA 2025 San Angelo Texas Scoring.xlsm]DATA'!#REF!</xm:f>
          </x14:formula1>
          <xm:sqref>B33</xm:sqref>
        </x14:dataValidation>
        <x14:dataValidation type="list" allowBlank="1" showInputMessage="1" showErrorMessage="1" xr:uid="{7A50D046-5D45-46CD-9A19-24E77006578F}">
          <x14:formula1>
            <xm:f>'C:\Users\jmfg1\Downloads\[SAGC_10-25-25-ABRA 2025 San Angelo Texas Scoring.xlsm]DATA'!#REF!</xm:f>
          </x14:formula1>
          <xm:sqref>D34 B34</xm:sqref>
        </x14:dataValidation>
        <x14:dataValidation type="list" allowBlank="1" showInputMessage="1" showErrorMessage="1" xr:uid="{CD14912D-D48A-4329-8BF1-932ABB0A9F66}">
          <x14:formula1>
            <xm:f>'C:\Users\jmfg1\Downloads\[SAGC-11-04-25-ABRA 2025 San AngeloTX Scoring.xlsm]DATA'!#REF!</xm:f>
          </x14:formula1>
          <xm:sqref>B35 D35</xm:sqref>
        </x14:dataValidation>
        <x14:dataValidation type="list" allowBlank="1" showInputMessage="1" showErrorMessage="1" xr:uid="{96537943-757A-4297-BB84-54F7D49620FE}">
          <x14:formula1>
            <xm:f>'[BSC-11-09-2025-ABRA 2025 (Boerne TX) Scoring.xlsm]DATA'!#REF!</xm:f>
          </x14:formula1>
          <xm:sqref>B36 D36</xm:sqref>
        </x14:dataValidation>
        <x14:dataValidation type="list" allowBlank="1" showInputMessage="1" showErrorMessage="1" xr:uid="{D29506D0-0CF2-47BC-B9E4-F62963CE0CA2}">
          <x14:formula1>
            <xm:f>'[SAGC-11-08-25-ABRA 2025 San AngeloTX Scoring.xlsm]DATA'!#REF!</xm:f>
          </x14:formula1>
          <xm:sqref>B37</xm:sqref>
        </x14:dataValidation>
        <x14:dataValidation type="list" allowBlank="1" showInputMessage="1" showErrorMessage="1" xr:uid="{9E9C1269-1AE3-45D7-BCB7-A01EC111167A}">
          <x14:formula1>
            <xm:f>'[SAGC-11-08-25-ABRA 2025 San AngeloTX Scoring.xlsm]DATA'!#REF!</xm:f>
          </x14:formula1>
          <xm:sqref>D37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460D-96B6-4A93-9674-57A8F7A518E6}">
  <dimension ref="A1:X18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11</v>
      </c>
      <c r="B2" s="2" t="s">
        <v>50</v>
      </c>
      <c r="C2" s="3">
        <v>45696</v>
      </c>
      <c r="D2" s="4" t="s">
        <v>42</v>
      </c>
      <c r="E2" s="5">
        <v>190</v>
      </c>
      <c r="F2" s="22">
        <v>0</v>
      </c>
      <c r="G2" s="23">
        <v>189</v>
      </c>
      <c r="H2" s="22">
        <v>0</v>
      </c>
      <c r="I2" s="5">
        <v>188</v>
      </c>
      <c r="J2" s="22">
        <v>1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39">
        <v>1</v>
      </c>
      <c r="U2" s="8">
        <v>13</v>
      </c>
      <c r="V2" s="9">
        <v>201.5</v>
      </c>
    </row>
    <row r="3" spans="1:24" ht="15" customHeight="1">
      <c r="A3" s="1" t="s">
        <v>11</v>
      </c>
      <c r="B3" s="2" t="s">
        <v>50</v>
      </c>
      <c r="C3" s="3">
        <v>45710</v>
      </c>
      <c r="D3" s="4" t="s">
        <v>42</v>
      </c>
      <c r="E3" s="5">
        <v>196</v>
      </c>
      <c r="F3" s="22">
        <v>2</v>
      </c>
      <c r="G3" s="23">
        <v>195</v>
      </c>
      <c r="H3" s="22">
        <v>1</v>
      </c>
      <c r="I3" s="5">
        <v>193</v>
      </c>
      <c r="J3" s="22">
        <v>2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6">
        <v>8</v>
      </c>
      <c r="U3" s="8">
        <v>11</v>
      </c>
      <c r="V3" s="9">
        <v>206</v>
      </c>
    </row>
    <row r="4" spans="1:24" ht="15" customHeight="1">
      <c r="A4" s="46" t="s">
        <v>11</v>
      </c>
      <c r="B4" s="43" t="s">
        <v>50</v>
      </c>
      <c r="C4" s="47">
        <v>45724</v>
      </c>
      <c r="D4" s="48" t="s">
        <v>42</v>
      </c>
      <c r="E4" s="49">
        <v>193</v>
      </c>
      <c r="F4" s="50">
        <v>1</v>
      </c>
      <c r="G4" s="23">
        <v>193</v>
      </c>
      <c r="H4" s="50">
        <v>5</v>
      </c>
      <c r="I4" s="49">
        <v>192</v>
      </c>
      <c r="J4" s="50">
        <v>1</v>
      </c>
      <c r="K4" s="49">
        <v>196.001</v>
      </c>
      <c r="L4" s="50">
        <v>4</v>
      </c>
      <c r="M4" s="49"/>
      <c r="N4" s="50"/>
      <c r="O4" s="49"/>
      <c r="P4" s="50"/>
      <c r="Q4" s="51">
        <v>4</v>
      </c>
      <c r="R4" s="51">
        <v>774.00099999999998</v>
      </c>
      <c r="S4" s="52">
        <v>193.50024999999999</v>
      </c>
      <c r="T4" s="39">
        <v>11</v>
      </c>
      <c r="U4" s="53">
        <v>9</v>
      </c>
      <c r="V4" s="54">
        <v>202.50024999999999</v>
      </c>
    </row>
    <row r="5" spans="1:24" ht="15" customHeight="1">
      <c r="A5" s="1" t="s">
        <v>11</v>
      </c>
      <c r="B5" s="2" t="s">
        <v>50</v>
      </c>
      <c r="C5" s="3">
        <v>45759</v>
      </c>
      <c r="D5" s="4" t="s">
        <v>42</v>
      </c>
      <c r="E5" s="23">
        <v>187</v>
      </c>
      <c r="F5" s="22">
        <v>1</v>
      </c>
      <c r="G5" s="23">
        <v>187</v>
      </c>
      <c r="H5" s="22">
        <v>3</v>
      </c>
      <c r="I5" s="5">
        <v>187.001</v>
      </c>
      <c r="J5" s="22">
        <v>1</v>
      </c>
      <c r="K5" s="37">
        <v>184</v>
      </c>
      <c r="L5" s="22">
        <v>2</v>
      </c>
      <c r="M5" s="37"/>
      <c r="N5" s="22"/>
      <c r="O5" s="5"/>
      <c r="P5" s="22"/>
      <c r="Q5" s="6">
        <v>4</v>
      </c>
      <c r="R5" s="6">
        <v>745.00099999999998</v>
      </c>
      <c r="S5" s="7">
        <v>186.25024999999999</v>
      </c>
      <c r="T5" s="36">
        <v>7</v>
      </c>
      <c r="U5" s="8">
        <v>11</v>
      </c>
      <c r="V5" s="9">
        <v>197.25024999999999</v>
      </c>
    </row>
    <row r="6" spans="1:24" ht="15" customHeight="1">
      <c r="A6" s="1" t="s">
        <v>11</v>
      </c>
      <c r="B6" s="2" t="s">
        <v>50</v>
      </c>
      <c r="C6" s="3">
        <v>45878</v>
      </c>
      <c r="D6" s="4" t="s">
        <v>42</v>
      </c>
      <c r="E6" s="5">
        <v>185</v>
      </c>
      <c r="F6" s="22">
        <v>0</v>
      </c>
      <c r="G6" s="23">
        <v>183</v>
      </c>
      <c r="H6" s="22">
        <v>3</v>
      </c>
      <c r="I6" s="5">
        <v>186</v>
      </c>
      <c r="J6" s="22">
        <v>0</v>
      </c>
      <c r="K6" s="5">
        <v>188</v>
      </c>
      <c r="L6" s="22">
        <v>2</v>
      </c>
      <c r="M6" s="5"/>
      <c r="N6" s="22"/>
      <c r="O6" s="5"/>
      <c r="P6" s="22"/>
      <c r="Q6" s="6">
        <v>4</v>
      </c>
      <c r="R6" s="6">
        <v>742</v>
      </c>
      <c r="S6" s="7">
        <v>185.5</v>
      </c>
      <c r="T6" s="36">
        <v>5</v>
      </c>
      <c r="U6" s="8">
        <v>6</v>
      </c>
      <c r="V6" s="9">
        <v>191.5</v>
      </c>
    </row>
    <row r="7" spans="1:24">
      <c r="A7" s="1" t="s">
        <v>11</v>
      </c>
      <c r="B7" s="2" t="s">
        <v>50</v>
      </c>
      <c r="C7" s="3">
        <v>45892</v>
      </c>
      <c r="D7" s="4" t="s">
        <v>42</v>
      </c>
      <c r="E7" s="5">
        <v>198</v>
      </c>
      <c r="F7" s="22">
        <v>2</v>
      </c>
      <c r="G7" s="23">
        <v>196</v>
      </c>
      <c r="H7" s="22">
        <v>3</v>
      </c>
      <c r="I7" s="5">
        <v>198</v>
      </c>
      <c r="J7" s="22">
        <v>5</v>
      </c>
      <c r="K7" s="5">
        <v>194</v>
      </c>
      <c r="L7" s="22">
        <v>4</v>
      </c>
      <c r="M7" s="5"/>
      <c r="N7" s="22"/>
      <c r="O7" s="5"/>
      <c r="P7" s="22"/>
      <c r="Q7" s="6">
        <v>4</v>
      </c>
      <c r="R7" s="6">
        <v>786</v>
      </c>
      <c r="S7" s="7">
        <v>196.5</v>
      </c>
      <c r="T7" s="36">
        <v>14</v>
      </c>
      <c r="U7" s="8">
        <v>13</v>
      </c>
      <c r="V7" s="9">
        <v>209.5</v>
      </c>
    </row>
    <row r="8" spans="1:24">
      <c r="A8" s="74" t="s">
        <v>11</v>
      </c>
      <c r="B8" s="2" t="s">
        <v>50</v>
      </c>
      <c r="C8" s="3">
        <v>45928</v>
      </c>
      <c r="D8" s="75" t="s">
        <v>42</v>
      </c>
      <c r="E8" s="5">
        <v>189</v>
      </c>
      <c r="F8" s="22">
        <v>3</v>
      </c>
      <c r="G8" s="23">
        <v>193</v>
      </c>
      <c r="H8" s="22">
        <v>0</v>
      </c>
      <c r="I8" s="5">
        <v>189</v>
      </c>
      <c r="J8" s="22">
        <v>0</v>
      </c>
      <c r="K8" s="5">
        <v>195</v>
      </c>
      <c r="L8" s="22">
        <v>2</v>
      </c>
      <c r="M8" s="5"/>
      <c r="N8" s="22"/>
      <c r="O8" s="5"/>
      <c r="P8" s="22"/>
      <c r="Q8" s="8">
        <v>4</v>
      </c>
      <c r="R8" s="8">
        <v>766</v>
      </c>
      <c r="S8" s="7">
        <v>191.5</v>
      </c>
      <c r="T8" s="36">
        <v>5</v>
      </c>
      <c r="U8" s="8">
        <v>9</v>
      </c>
      <c r="V8" s="7">
        <v>200.5</v>
      </c>
    </row>
    <row r="9" spans="1:24">
      <c r="A9" s="74" t="s">
        <v>11</v>
      </c>
      <c r="B9" s="2" t="s">
        <v>50</v>
      </c>
      <c r="C9" s="3">
        <v>45949</v>
      </c>
      <c r="D9" s="75" t="s">
        <v>42</v>
      </c>
      <c r="E9" s="5">
        <v>190</v>
      </c>
      <c r="F9" s="22">
        <v>1</v>
      </c>
      <c r="G9" s="23">
        <v>191.001</v>
      </c>
      <c r="H9" s="22">
        <v>2</v>
      </c>
      <c r="I9" s="5">
        <v>188</v>
      </c>
      <c r="J9" s="22">
        <v>4</v>
      </c>
      <c r="K9" s="5">
        <v>186</v>
      </c>
      <c r="L9" s="22">
        <v>0</v>
      </c>
      <c r="M9" s="5">
        <v>185</v>
      </c>
      <c r="N9" s="22">
        <v>2</v>
      </c>
      <c r="O9" s="5">
        <v>193</v>
      </c>
      <c r="P9" s="22">
        <v>2</v>
      </c>
      <c r="Q9" s="8">
        <v>6</v>
      </c>
      <c r="R9" s="8">
        <v>1133.001</v>
      </c>
      <c r="S9" s="7">
        <v>188.83349999999999</v>
      </c>
      <c r="T9" s="36">
        <v>11</v>
      </c>
      <c r="U9" s="8">
        <v>4</v>
      </c>
      <c r="V9" s="7">
        <v>192.83349999999999</v>
      </c>
    </row>
    <row r="10" spans="1:24">
      <c r="A10" s="74" t="s">
        <v>11</v>
      </c>
      <c r="B10" s="2" t="s">
        <v>50</v>
      </c>
      <c r="C10" s="3">
        <v>45969</v>
      </c>
      <c r="D10" s="75" t="s">
        <v>42</v>
      </c>
      <c r="E10" s="23">
        <v>189</v>
      </c>
      <c r="F10" s="22">
        <v>1</v>
      </c>
      <c r="G10" s="23">
        <v>193</v>
      </c>
      <c r="H10" s="22">
        <v>4</v>
      </c>
      <c r="I10" s="5">
        <v>190.001</v>
      </c>
      <c r="J10" s="22">
        <v>2</v>
      </c>
      <c r="K10" s="37">
        <v>192</v>
      </c>
      <c r="L10" s="22">
        <v>1</v>
      </c>
      <c r="M10" s="37"/>
      <c r="N10" s="22"/>
      <c r="O10" s="5"/>
      <c r="P10" s="22"/>
      <c r="Q10" s="8">
        <v>4</v>
      </c>
      <c r="R10" s="8">
        <v>764.00099999999998</v>
      </c>
      <c r="S10" s="7">
        <v>191.00024999999999</v>
      </c>
      <c r="T10" s="36">
        <v>8</v>
      </c>
      <c r="U10" s="8">
        <v>8</v>
      </c>
      <c r="V10" s="7">
        <v>199.00024999999999</v>
      </c>
    </row>
    <row r="11" spans="1:24" ht="15" customHeight="1"/>
    <row r="12" spans="1:24">
      <c r="Q12" s="32">
        <f>SUM(Q2:Q11)</f>
        <v>38</v>
      </c>
      <c r="R12" s="32">
        <f>SUM(R2:R11)</f>
        <v>7244.0040000000008</v>
      </c>
      <c r="S12" s="33">
        <f>SUM(R12/Q12)</f>
        <v>190.63168421052634</v>
      </c>
      <c r="T12" s="32">
        <f>SUM(T2:T11)</f>
        <v>70</v>
      </c>
      <c r="U12" s="32">
        <f>SUM(U2:U11)</f>
        <v>84</v>
      </c>
      <c r="V12" s="34">
        <f>SUM(S12+U12)</f>
        <v>274.63168421052637</v>
      </c>
    </row>
    <row r="15" spans="1:24">
      <c r="A15" s="24" t="s">
        <v>1</v>
      </c>
      <c r="B15" s="25" t="s">
        <v>2</v>
      </c>
      <c r="C15" s="26" t="s">
        <v>3</v>
      </c>
      <c r="D15" s="27" t="s">
        <v>4</v>
      </c>
      <c r="E15" s="28" t="s">
        <v>19</v>
      </c>
      <c r="F15" s="28" t="s">
        <v>20</v>
      </c>
      <c r="G15" s="28" t="s">
        <v>21</v>
      </c>
      <c r="H15" s="28" t="s">
        <v>20</v>
      </c>
      <c r="I15" s="28" t="s">
        <v>22</v>
      </c>
      <c r="J15" s="28" t="s">
        <v>20</v>
      </c>
      <c r="K15" s="28" t="s">
        <v>23</v>
      </c>
      <c r="L15" s="28" t="s">
        <v>20</v>
      </c>
      <c r="M15" s="28" t="s">
        <v>24</v>
      </c>
      <c r="N15" s="28" t="s">
        <v>20</v>
      </c>
      <c r="O15" s="28" t="s">
        <v>25</v>
      </c>
      <c r="P15" s="28" t="s">
        <v>20</v>
      </c>
      <c r="Q15" s="29" t="s">
        <v>26</v>
      </c>
      <c r="R15" s="30" t="s">
        <v>27</v>
      </c>
      <c r="S15" s="31" t="s">
        <v>5</v>
      </c>
      <c r="T15" s="31" t="s">
        <v>28</v>
      </c>
      <c r="U15" s="30" t="s">
        <v>6</v>
      </c>
      <c r="V15" s="31" t="s">
        <v>29</v>
      </c>
    </row>
    <row r="16" spans="1:24">
      <c r="A16" s="1" t="s">
        <v>33</v>
      </c>
      <c r="B16" s="2" t="s">
        <v>50</v>
      </c>
      <c r="C16" s="3">
        <v>45773</v>
      </c>
      <c r="D16" s="4" t="s">
        <v>42</v>
      </c>
      <c r="E16" s="23">
        <v>188</v>
      </c>
      <c r="F16" s="22">
        <v>3</v>
      </c>
      <c r="G16" s="23">
        <v>182</v>
      </c>
      <c r="H16" s="22">
        <v>0</v>
      </c>
      <c r="I16" s="5">
        <v>178</v>
      </c>
      <c r="J16" s="22">
        <v>0</v>
      </c>
      <c r="K16" s="37">
        <v>181</v>
      </c>
      <c r="L16" s="22">
        <v>0</v>
      </c>
      <c r="M16" s="37"/>
      <c r="N16" s="22"/>
      <c r="O16" s="5"/>
      <c r="P16" s="22"/>
      <c r="Q16" s="6">
        <v>4</v>
      </c>
      <c r="R16" s="6">
        <v>729</v>
      </c>
      <c r="S16" s="7">
        <v>182.25</v>
      </c>
      <c r="T16" s="36">
        <v>3</v>
      </c>
      <c r="U16" s="8">
        <v>11</v>
      </c>
      <c r="V16" s="9">
        <v>193.25</v>
      </c>
    </row>
    <row r="18" spans="17:22">
      <c r="Q18" s="32">
        <f>SUM(Q16:Q17)</f>
        <v>4</v>
      </c>
      <c r="R18" s="32">
        <f>SUM(R16:R17)</f>
        <v>729</v>
      </c>
      <c r="S18" s="33">
        <f>SUM(R18/Q18)</f>
        <v>182.25</v>
      </c>
      <c r="T18" s="32">
        <f>SUM(T16:T17)</f>
        <v>3</v>
      </c>
      <c r="U18" s="32">
        <f>SUM(U16:U17)</f>
        <v>11</v>
      </c>
      <c r="V18" s="34">
        <f>SUM(S18+U18)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4 B15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T8" name="Range1_3_5_6"/>
    <protectedRange algorithmName="SHA-512" hashValue="ON39YdpmFHfN9f47KpiRvqrKx0V9+erV1CNkpWzYhW/Qyc6aT8rEyCrvauWSYGZK2ia3o7vd3akF07acHAFpOA==" saltValue="yVW9XmDwTqEnmpSGai0KYg==" spinCount="100000" sqref="E9 B9:C9 H9:L9 N9" name="Range1_9_11"/>
    <protectedRange algorithmName="SHA-512" hashValue="ON39YdpmFHfN9f47KpiRvqrKx0V9+erV1CNkpWzYhW/Qyc6aT8rEyCrvauWSYGZK2ia3o7vd3akF07acHAFpOA==" saltValue="yVW9XmDwTqEnmpSGai0KYg==" spinCount="100000" sqref="D9" name="Range1_1_14_8"/>
    <protectedRange algorithmName="SHA-512" hashValue="ON39YdpmFHfN9f47KpiRvqrKx0V9+erV1CNkpWzYhW/Qyc6aT8rEyCrvauWSYGZK2ia3o7vd3akF07acHAFpOA==" saltValue="yVW9XmDwTqEnmpSGai0KYg==" spinCount="100000" sqref="T9" name="Range1_3_5_6_7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 G10:O10" name="Range1_33_1"/>
    <protectedRange algorithmName="SHA-512" hashValue="ON39YdpmFHfN9f47KpiRvqrKx0V9+erV1CNkpWzYhW/Qyc6aT8rEyCrvauWSYGZK2ia3o7vd3akF07acHAFpOA==" saltValue="yVW9XmDwTqEnmpSGai0KYg==" spinCount="100000" sqref="T10" name="Range1_3_5"/>
  </protectedRanges>
  <conditionalFormatting sqref="E8">
    <cfRule type="top10" dxfId="669" priority="21" rank="1"/>
  </conditionalFormatting>
  <conditionalFormatting sqref="G8">
    <cfRule type="top10" dxfId="668" priority="20" rank="1"/>
  </conditionalFormatting>
  <conditionalFormatting sqref="I8">
    <cfRule type="top10" dxfId="667" priority="19" rank="1"/>
  </conditionalFormatting>
  <conditionalFormatting sqref="K8">
    <cfRule type="top10" dxfId="666" priority="18" rank="1"/>
  </conditionalFormatting>
  <conditionalFormatting sqref="M8">
    <cfRule type="top10" dxfId="665" priority="17" rank="1"/>
  </conditionalFormatting>
  <conditionalFormatting sqref="O8">
    <cfRule type="top10" dxfId="664" priority="16" rank="1"/>
  </conditionalFormatting>
  <conditionalFormatting sqref="E8:P8">
    <cfRule type="cellIs" dxfId="663" priority="15" operator="greaterThanOrEqual">
      <formula>200</formula>
    </cfRule>
  </conditionalFormatting>
  <conditionalFormatting sqref="E9">
    <cfRule type="top10" dxfId="662" priority="14" rank="1"/>
  </conditionalFormatting>
  <conditionalFormatting sqref="G9">
    <cfRule type="top10" dxfId="661" priority="13" rank="1"/>
  </conditionalFormatting>
  <conditionalFormatting sqref="I9">
    <cfRule type="top10" dxfId="660" priority="12" rank="1"/>
  </conditionalFormatting>
  <conditionalFormatting sqref="K9">
    <cfRule type="top10" dxfId="659" priority="11" rank="1"/>
  </conditionalFormatting>
  <conditionalFormatting sqref="M9">
    <cfRule type="top10" dxfId="658" priority="10" rank="1"/>
  </conditionalFormatting>
  <conditionalFormatting sqref="O9">
    <cfRule type="top10" dxfId="657" priority="9" rank="1"/>
  </conditionalFormatting>
  <conditionalFormatting sqref="E9:P9">
    <cfRule type="cellIs" dxfId="656" priority="8" operator="greaterThanOrEqual">
      <formula>200</formula>
    </cfRule>
  </conditionalFormatting>
  <conditionalFormatting sqref="E10:P10">
    <cfRule type="cellIs" dxfId="655" priority="1" operator="greaterThanOrEqual">
      <formula>200</formula>
    </cfRule>
  </conditionalFormatting>
  <conditionalFormatting sqref="E10">
    <cfRule type="top10" dxfId="654" priority="7" rank="1"/>
  </conditionalFormatting>
  <conditionalFormatting sqref="G10">
    <cfRule type="top10" dxfId="653" priority="6" rank="1"/>
  </conditionalFormatting>
  <conditionalFormatting sqref="I10">
    <cfRule type="top10" dxfId="652" priority="5" rank="1"/>
  </conditionalFormatting>
  <conditionalFormatting sqref="K10">
    <cfRule type="top10" dxfId="651" priority="4" rank="1"/>
  </conditionalFormatting>
  <conditionalFormatting sqref="M10">
    <cfRule type="top10" dxfId="650" priority="3" rank="1"/>
  </conditionalFormatting>
  <conditionalFormatting sqref="O10">
    <cfRule type="top10" dxfId="649" priority="2" rank="1"/>
  </conditionalFormatting>
  <hyperlinks>
    <hyperlink ref="X1" location="'Texas 2025'!A1" display="Return to Rankings" xr:uid="{31DED394-C1C1-45FC-9339-183A1F23AC3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6A0CAC-872D-4776-859D-9B4F3070DC2D}">
          <x14:formula1>
            <xm:f>'C:\Users\jmfg1\Downloads\[SAGC_10-19-25-ABRA 2025 San Angelo Texas Scoring.xlsm]DATA'!#REF!</xm:f>
          </x14:formula1>
          <xm:sqref>D9</xm:sqref>
        </x14:dataValidation>
        <x14:dataValidation type="list" allowBlank="1" showInputMessage="1" showErrorMessage="1" xr:uid="{B73170CA-EE52-467E-9CE8-C14CD0A91465}">
          <x14:formula1>
            <xm:f>'C:\Users\jmfg1\Downloads\[SAGC_10-19-25-ABRA 2025 San Angelo Texas Scoring.xlsm]DATA'!#REF!</xm:f>
          </x14:formula1>
          <xm:sqref>B9</xm:sqref>
        </x14:dataValidation>
        <x14:dataValidation type="list" allowBlank="1" showInputMessage="1" showErrorMessage="1" xr:uid="{38D6E042-EA1A-433F-B58F-5BF460F6F88D}">
          <x14:formula1>
            <xm:f>'[SAGC-11-08-25-ABRA 2025 San AngeloTX Scoring.xlsm]DATA'!#REF!</xm:f>
          </x14:formula1>
          <xm:sqref>B10</xm:sqref>
        </x14:dataValidation>
        <x14:dataValidation type="list" allowBlank="1" showInputMessage="1" showErrorMessage="1" xr:uid="{5CC3C353-02A0-4F56-B1BB-1B50CE39CB7A}">
          <x14:formula1>
            <xm:f>'[SAGC-11-08-25-ABRA 2025 San AngeloTX Scoring.xlsm]DATA'!#REF!</xm:f>
          </x14:formula1>
          <xm:sqref>D10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8A53-67F1-458F-A10E-5450748977CB}">
  <dimension ref="A1:X5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.332031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96</v>
      </c>
      <c r="C2" s="3">
        <v>45776</v>
      </c>
      <c r="D2" s="4" t="s">
        <v>49</v>
      </c>
      <c r="E2" s="5">
        <v>178</v>
      </c>
      <c r="F2" s="22">
        <v>1</v>
      </c>
      <c r="G2" s="5">
        <v>176</v>
      </c>
      <c r="H2" s="22">
        <v>0</v>
      </c>
      <c r="I2" s="5">
        <v>173</v>
      </c>
      <c r="J2" s="22">
        <v>1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705</v>
      </c>
      <c r="S2" s="7">
        <v>176.25</v>
      </c>
      <c r="T2" s="39">
        <v>2</v>
      </c>
      <c r="U2" s="8">
        <v>6</v>
      </c>
      <c r="V2" s="9">
        <v>182.25</v>
      </c>
    </row>
    <row r="3" spans="1:24">
      <c r="A3" s="1" t="s">
        <v>33</v>
      </c>
      <c r="B3" s="2" t="s">
        <v>96</v>
      </c>
      <c r="C3" s="3">
        <v>45867</v>
      </c>
      <c r="D3" s="4" t="s">
        <v>49</v>
      </c>
      <c r="E3" s="5">
        <v>181</v>
      </c>
      <c r="F3" s="22">
        <v>0</v>
      </c>
      <c r="G3" s="5">
        <v>177</v>
      </c>
      <c r="H3" s="22">
        <v>0</v>
      </c>
      <c r="I3" s="5">
        <v>176</v>
      </c>
      <c r="J3" s="22">
        <v>0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715</v>
      </c>
      <c r="S3" s="7">
        <v>178.75</v>
      </c>
      <c r="T3" s="39">
        <v>1</v>
      </c>
      <c r="U3" s="8">
        <v>3</v>
      </c>
      <c r="V3" s="9">
        <v>181.75</v>
      </c>
    </row>
    <row r="5" spans="1:24">
      <c r="Q5" s="32">
        <f>SUM(Q2:Q4)</f>
        <v>8</v>
      </c>
      <c r="R5" s="32">
        <f>SUM(R2:R4)</f>
        <v>1420</v>
      </c>
      <c r="S5" s="33">
        <f>SUM(R5/Q5)</f>
        <v>177.5</v>
      </c>
      <c r="T5" s="32">
        <f>SUM(T2:T4)</f>
        <v>3</v>
      </c>
      <c r="U5" s="32">
        <f>SUM(U2:U4)</f>
        <v>9</v>
      </c>
      <c r="V5" s="34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E4DB3201-76A9-4C58-9DDA-9B5B9F97F89C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8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37</v>
      </c>
      <c r="C2" s="3">
        <v>45693</v>
      </c>
      <c r="D2" s="4" t="s">
        <v>36</v>
      </c>
      <c r="E2" s="5">
        <v>164</v>
      </c>
      <c r="F2" s="22">
        <v>1</v>
      </c>
      <c r="G2" s="23">
        <v>169</v>
      </c>
      <c r="H2" s="22">
        <v>1</v>
      </c>
      <c r="I2" s="5">
        <v>178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694</v>
      </c>
      <c r="S2" s="7">
        <v>173.5</v>
      </c>
      <c r="T2" s="36">
        <v>4</v>
      </c>
      <c r="U2" s="8">
        <v>4</v>
      </c>
      <c r="V2" s="9">
        <v>177.5</v>
      </c>
    </row>
    <row r="4" spans="1:24">
      <c r="Q4" s="32">
        <f>SUM(Q2:Q3)</f>
        <v>4</v>
      </c>
      <c r="R4" s="32">
        <f>SUM(R2:R3)</f>
        <v>694</v>
      </c>
      <c r="S4" s="33">
        <f>SUM(R4/Q4)</f>
        <v>173.5</v>
      </c>
      <c r="T4" s="32">
        <f>SUM(T2:T3)</f>
        <v>4</v>
      </c>
      <c r="U4" s="32">
        <f>SUM(U2:U3)</f>
        <v>4</v>
      </c>
      <c r="V4" s="34">
        <f>SUM(S4+U4)</f>
        <v>177.5</v>
      </c>
    </row>
    <row r="7" spans="1:24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>
      <c r="A8" s="1" t="s">
        <v>33</v>
      </c>
      <c r="B8" s="2" t="s">
        <v>37</v>
      </c>
      <c r="C8" s="3">
        <v>45700</v>
      </c>
      <c r="D8" s="4" t="s">
        <v>36</v>
      </c>
      <c r="E8" s="23">
        <v>182</v>
      </c>
      <c r="F8" s="22"/>
      <c r="G8" s="23">
        <v>182</v>
      </c>
      <c r="H8" s="22"/>
      <c r="I8" s="5">
        <v>184</v>
      </c>
      <c r="J8" s="22"/>
      <c r="K8" s="37">
        <v>186</v>
      </c>
      <c r="L8" s="22"/>
      <c r="M8" s="37"/>
      <c r="N8" s="22"/>
      <c r="O8" s="5"/>
      <c r="P8" s="22"/>
      <c r="Q8" s="6">
        <v>4</v>
      </c>
      <c r="R8" s="6">
        <v>734</v>
      </c>
      <c r="S8" s="7">
        <v>183.5</v>
      </c>
      <c r="T8" s="36">
        <v>0</v>
      </c>
      <c r="U8" s="8">
        <v>5</v>
      </c>
      <c r="V8" s="9">
        <v>188.5</v>
      </c>
    </row>
    <row r="9" spans="1:24">
      <c r="A9" s="1" t="s">
        <v>33</v>
      </c>
      <c r="B9" s="2" t="s">
        <v>37</v>
      </c>
      <c r="C9" s="3">
        <v>45714</v>
      </c>
      <c r="D9" s="4" t="s">
        <v>36</v>
      </c>
      <c r="E9" s="23">
        <v>176</v>
      </c>
      <c r="F9" s="22"/>
      <c r="G9" s="23">
        <v>174</v>
      </c>
      <c r="H9" s="22">
        <v>1</v>
      </c>
      <c r="I9" s="5">
        <v>179</v>
      </c>
      <c r="J9" s="22"/>
      <c r="K9" s="37">
        <v>185</v>
      </c>
      <c r="L9" s="22"/>
      <c r="M9" s="37"/>
      <c r="N9" s="22"/>
      <c r="O9" s="5"/>
      <c r="P9" s="22"/>
      <c r="Q9" s="6">
        <v>4</v>
      </c>
      <c r="R9" s="6">
        <v>714</v>
      </c>
      <c r="S9" s="7">
        <v>178.5</v>
      </c>
      <c r="T9" s="36">
        <v>1</v>
      </c>
      <c r="U9" s="8">
        <v>5</v>
      </c>
      <c r="V9" s="9">
        <v>183.5</v>
      </c>
    </row>
    <row r="10" spans="1:24">
      <c r="A10" s="1" t="s">
        <v>33</v>
      </c>
      <c r="B10" s="2" t="s">
        <v>37</v>
      </c>
      <c r="C10" s="3">
        <v>45721</v>
      </c>
      <c r="D10" s="4" t="s">
        <v>36</v>
      </c>
      <c r="E10" s="5">
        <v>178</v>
      </c>
      <c r="F10" s="22">
        <v>1</v>
      </c>
      <c r="G10" s="23">
        <v>183</v>
      </c>
      <c r="H10" s="22"/>
      <c r="I10" s="5">
        <v>184</v>
      </c>
      <c r="J10" s="22">
        <v>1</v>
      </c>
      <c r="K10" s="5">
        <v>185</v>
      </c>
      <c r="L10" s="22">
        <v>1</v>
      </c>
      <c r="M10" s="5"/>
      <c r="N10" s="22"/>
      <c r="O10" s="5"/>
      <c r="P10" s="22"/>
      <c r="Q10" s="6">
        <v>4</v>
      </c>
      <c r="R10" s="6">
        <v>730</v>
      </c>
      <c r="S10" s="7">
        <v>182.5</v>
      </c>
      <c r="T10" s="36">
        <v>3</v>
      </c>
      <c r="U10" s="8">
        <v>11</v>
      </c>
      <c r="V10" s="9">
        <v>193.5</v>
      </c>
    </row>
    <row r="11" spans="1:24">
      <c r="A11" s="1" t="s">
        <v>33</v>
      </c>
      <c r="B11" s="2" t="s">
        <v>37</v>
      </c>
      <c r="C11" s="3">
        <v>45742</v>
      </c>
      <c r="D11" s="4" t="s">
        <v>36</v>
      </c>
      <c r="E11" s="23">
        <v>167</v>
      </c>
      <c r="F11" s="22"/>
      <c r="G11" s="23">
        <v>175</v>
      </c>
      <c r="H11" s="22"/>
      <c r="I11" s="5">
        <v>183</v>
      </c>
      <c r="J11" s="22">
        <v>1</v>
      </c>
      <c r="K11" s="37">
        <v>181</v>
      </c>
      <c r="L11" s="22"/>
      <c r="M11" s="37"/>
      <c r="N11" s="22"/>
      <c r="O11" s="5"/>
      <c r="P11" s="22"/>
      <c r="Q11" s="6">
        <v>4</v>
      </c>
      <c r="R11" s="6">
        <v>706</v>
      </c>
      <c r="S11" s="7">
        <v>176.5</v>
      </c>
      <c r="T11" s="36">
        <v>1</v>
      </c>
      <c r="U11" s="8">
        <v>13</v>
      </c>
      <c r="V11" s="9">
        <v>189.5</v>
      </c>
    </row>
    <row r="12" spans="1:24">
      <c r="A12" s="1" t="s">
        <v>33</v>
      </c>
      <c r="B12" s="2" t="s">
        <v>37</v>
      </c>
      <c r="C12" s="3">
        <v>45756</v>
      </c>
      <c r="D12" s="4" t="s">
        <v>36</v>
      </c>
      <c r="E12" s="23">
        <v>188</v>
      </c>
      <c r="F12" s="22"/>
      <c r="G12" s="23">
        <v>182</v>
      </c>
      <c r="H12" s="22"/>
      <c r="I12" s="5">
        <v>191</v>
      </c>
      <c r="J12" s="22"/>
      <c r="K12" s="37">
        <v>186</v>
      </c>
      <c r="L12" s="22"/>
      <c r="M12" s="37"/>
      <c r="N12" s="22"/>
      <c r="O12" s="5"/>
      <c r="P12" s="22"/>
      <c r="Q12" s="6">
        <v>4</v>
      </c>
      <c r="R12" s="6">
        <v>747</v>
      </c>
      <c r="S12" s="7">
        <v>186.75</v>
      </c>
      <c r="T12" s="36">
        <v>0</v>
      </c>
      <c r="U12" s="8">
        <v>5</v>
      </c>
      <c r="V12" s="9">
        <v>191.75</v>
      </c>
    </row>
    <row r="13" spans="1:24">
      <c r="A13" s="1" t="s">
        <v>33</v>
      </c>
      <c r="B13" s="2" t="s">
        <v>37</v>
      </c>
      <c r="C13" s="3">
        <v>45773</v>
      </c>
      <c r="D13" s="4" t="s">
        <v>36</v>
      </c>
      <c r="E13" s="5">
        <v>180</v>
      </c>
      <c r="F13" s="22"/>
      <c r="G13" s="23">
        <v>187</v>
      </c>
      <c r="H13" s="22">
        <v>1</v>
      </c>
      <c r="I13" s="5">
        <v>175</v>
      </c>
      <c r="J13" s="22"/>
      <c r="K13" s="5">
        <v>183</v>
      </c>
      <c r="L13" s="22"/>
      <c r="M13" s="5">
        <v>183</v>
      </c>
      <c r="N13" s="22"/>
      <c r="O13" s="5">
        <v>182</v>
      </c>
      <c r="P13" s="22"/>
      <c r="Q13" s="6">
        <v>6</v>
      </c>
      <c r="R13" s="6">
        <v>1090</v>
      </c>
      <c r="S13" s="7">
        <v>181.66666666666666</v>
      </c>
      <c r="T13" s="36">
        <v>1</v>
      </c>
      <c r="U13" s="8">
        <v>30</v>
      </c>
      <c r="V13" s="9">
        <v>211.66666666666666</v>
      </c>
    </row>
    <row r="14" spans="1:24">
      <c r="A14" s="1" t="s">
        <v>33</v>
      </c>
      <c r="B14" s="2" t="s">
        <v>37</v>
      </c>
      <c r="C14" s="3">
        <v>45777</v>
      </c>
      <c r="D14" s="4" t="s">
        <v>36</v>
      </c>
      <c r="E14" s="23">
        <v>185</v>
      </c>
      <c r="F14" s="22">
        <v>2</v>
      </c>
      <c r="G14" s="23">
        <v>186</v>
      </c>
      <c r="H14" s="22"/>
      <c r="I14" s="5">
        <v>182</v>
      </c>
      <c r="J14" s="22"/>
      <c r="K14" s="37">
        <v>187</v>
      </c>
      <c r="L14" s="22">
        <v>1</v>
      </c>
      <c r="M14" s="37"/>
      <c r="N14" s="22"/>
      <c r="O14" s="5"/>
      <c r="P14" s="22"/>
      <c r="Q14" s="6">
        <v>4</v>
      </c>
      <c r="R14" s="6">
        <v>740</v>
      </c>
      <c r="S14" s="7">
        <v>185</v>
      </c>
      <c r="T14" s="36">
        <v>3</v>
      </c>
      <c r="U14" s="8">
        <v>13</v>
      </c>
      <c r="V14" s="9">
        <v>198</v>
      </c>
    </row>
    <row r="15" spans="1:24">
      <c r="A15" s="1" t="s">
        <v>33</v>
      </c>
      <c r="B15" s="2" t="s">
        <v>37</v>
      </c>
      <c r="C15" s="3">
        <v>45791</v>
      </c>
      <c r="D15" s="4" t="s">
        <v>36</v>
      </c>
      <c r="E15" s="5">
        <v>183</v>
      </c>
      <c r="F15" s="22"/>
      <c r="G15" s="23">
        <v>187</v>
      </c>
      <c r="H15" s="22">
        <v>1</v>
      </c>
      <c r="I15" s="5">
        <v>185</v>
      </c>
      <c r="J15" s="22"/>
      <c r="K15" s="5">
        <v>186</v>
      </c>
      <c r="L15" s="22"/>
      <c r="M15" s="5"/>
      <c r="N15" s="22"/>
      <c r="O15" s="5"/>
      <c r="P15" s="22"/>
      <c r="Q15" s="6">
        <v>4</v>
      </c>
      <c r="R15" s="6">
        <v>741</v>
      </c>
      <c r="S15" s="7">
        <v>185.25</v>
      </c>
      <c r="T15" s="36">
        <v>1</v>
      </c>
      <c r="U15" s="8">
        <v>11</v>
      </c>
      <c r="V15" s="9">
        <v>196.25</v>
      </c>
    </row>
    <row r="16" spans="1:24">
      <c r="A16" s="1" t="s">
        <v>33</v>
      </c>
      <c r="B16" s="2" t="s">
        <v>37</v>
      </c>
      <c r="C16" s="3">
        <v>45798</v>
      </c>
      <c r="D16" s="4" t="s">
        <v>36</v>
      </c>
      <c r="E16" s="5">
        <v>186</v>
      </c>
      <c r="F16" s="22">
        <v>1</v>
      </c>
      <c r="G16" s="23">
        <v>171</v>
      </c>
      <c r="H16" s="22">
        <v>2</v>
      </c>
      <c r="I16" s="5">
        <v>175</v>
      </c>
      <c r="J16" s="22">
        <v>1</v>
      </c>
      <c r="K16" s="5">
        <v>181</v>
      </c>
      <c r="L16" s="22"/>
      <c r="M16" s="5"/>
      <c r="N16" s="22"/>
      <c r="O16" s="5"/>
      <c r="P16" s="22"/>
      <c r="Q16" s="6">
        <v>4</v>
      </c>
      <c r="R16" s="6">
        <v>713</v>
      </c>
      <c r="S16" s="7">
        <v>178.25</v>
      </c>
      <c r="T16" s="36">
        <v>4</v>
      </c>
      <c r="U16" s="8">
        <v>8</v>
      </c>
      <c r="V16" s="9">
        <v>186.25</v>
      </c>
    </row>
    <row r="17" spans="1:22">
      <c r="A17" s="1" t="s">
        <v>33</v>
      </c>
      <c r="B17" s="2" t="s">
        <v>37</v>
      </c>
      <c r="C17" s="3">
        <v>45802</v>
      </c>
      <c r="D17" s="4" t="s">
        <v>49</v>
      </c>
      <c r="E17" s="5">
        <v>181.001</v>
      </c>
      <c r="F17" s="22">
        <v>2</v>
      </c>
      <c r="G17" s="5">
        <v>183</v>
      </c>
      <c r="H17" s="22">
        <v>1</v>
      </c>
      <c r="I17" s="5">
        <v>185</v>
      </c>
      <c r="J17" s="22">
        <v>0</v>
      </c>
      <c r="K17" s="5">
        <v>191</v>
      </c>
      <c r="L17" s="22">
        <v>1</v>
      </c>
      <c r="M17" s="5">
        <v>179</v>
      </c>
      <c r="N17" s="22">
        <v>3</v>
      </c>
      <c r="O17" s="5">
        <v>183</v>
      </c>
      <c r="P17" s="22">
        <v>0</v>
      </c>
      <c r="Q17" s="6">
        <v>6</v>
      </c>
      <c r="R17" s="6">
        <v>1102.001</v>
      </c>
      <c r="S17" s="7">
        <v>183.66683333333333</v>
      </c>
      <c r="T17" s="39">
        <v>7</v>
      </c>
      <c r="U17" s="8">
        <v>30</v>
      </c>
      <c r="V17" s="9">
        <v>213.66683333333333</v>
      </c>
    </row>
    <row r="18" spans="1:22">
      <c r="A18" s="1" t="s">
        <v>33</v>
      </c>
      <c r="B18" s="2" t="s">
        <v>37</v>
      </c>
      <c r="C18" s="3">
        <v>45819</v>
      </c>
      <c r="D18" s="4" t="s">
        <v>36</v>
      </c>
      <c r="E18" s="5">
        <v>179</v>
      </c>
      <c r="F18" s="22">
        <v>1</v>
      </c>
      <c r="G18" s="23">
        <v>184</v>
      </c>
      <c r="H18" s="22">
        <v>2</v>
      </c>
      <c r="I18" s="5">
        <v>175</v>
      </c>
      <c r="J18" s="22"/>
      <c r="K18" s="5">
        <v>175</v>
      </c>
      <c r="L18" s="22">
        <v>1</v>
      </c>
      <c r="M18" s="5"/>
      <c r="N18" s="22"/>
      <c r="O18" s="5"/>
      <c r="P18" s="22"/>
      <c r="Q18" s="6">
        <v>4</v>
      </c>
      <c r="R18" s="6">
        <v>713</v>
      </c>
      <c r="S18" s="7">
        <v>178.25</v>
      </c>
      <c r="T18" s="36">
        <v>4</v>
      </c>
      <c r="U18" s="8">
        <v>6</v>
      </c>
      <c r="V18" s="9">
        <v>184.25</v>
      </c>
    </row>
    <row r="19" spans="1:22">
      <c r="A19" s="1" t="s">
        <v>33</v>
      </c>
      <c r="B19" s="2" t="s">
        <v>37</v>
      </c>
      <c r="C19" s="3">
        <v>45833</v>
      </c>
      <c r="D19" s="4" t="s">
        <v>36</v>
      </c>
      <c r="E19" s="23">
        <v>184</v>
      </c>
      <c r="F19" s="22">
        <v>1</v>
      </c>
      <c r="G19" s="23">
        <v>180</v>
      </c>
      <c r="H19" s="22">
        <v>1</v>
      </c>
      <c r="I19" s="5">
        <v>182</v>
      </c>
      <c r="J19" s="22"/>
      <c r="K19" s="37">
        <v>182</v>
      </c>
      <c r="L19" s="22">
        <v>1</v>
      </c>
      <c r="M19" s="37"/>
      <c r="N19" s="22"/>
      <c r="O19" s="5"/>
      <c r="P19" s="22"/>
      <c r="Q19" s="6">
        <v>4</v>
      </c>
      <c r="R19" s="6">
        <v>728</v>
      </c>
      <c r="S19" s="7">
        <v>182</v>
      </c>
      <c r="T19" s="36">
        <v>3</v>
      </c>
      <c r="U19" s="8">
        <v>6</v>
      </c>
      <c r="V19" s="9">
        <v>188</v>
      </c>
    </row>
    <row r="20" spans="1:22">
      <c r="A20" s="1" t="s">
        <v>33</v>
      </c>
      <c r="B20" s="2" t="s">
        <v>37</v>
      </c>
      <c r="C20" s="3">
        <v>45847</v>
      </c>
      <c r="D20" s="4" t="s">
        <v>36</v>
      </c>
      <c r="E20" s="5">
        <v>183</v>
      </c>
      <c r="F20" s="22"/>
      <c r="G20" s="23">
        <v>177.001</v>
      </c>
      <c r="H20" s="22">
        <v>1</v>
      </c>
      <c r="I20" s="5">
        <v>186</v>
      </c>
      <c r="J20" s="22">
        <v>2</v>
      </c>
      <c r="K20" s="5">
        <v>188</v>
      </c>
      <c r="L20" s="22">
        <v>2</v>
      </c>
      <c r="M20" s="5"/>
      <c r="N20" s="22"/>
      <c r="O20" s="5"/>
      <c r="P20" s="22"/>
      <c r="Q20" s="6">
        <v>4</v>
      </c>
      <c r="R20" s="6">
        <v>734.00099999999998</v>
      </c>
      <c r="S20" s="7">
        <v>183.50024999999999</v>
      </c>
      <c r="T20" s="36">
        <v>5</v>
      </c>
      <c r="U20" s="8">
        <v>13</v>
      </c>
      <c r="V20" s="9">
        <v>196.50024999999999</v>
      </c>
    </row>
    <row r="21" spans="1:22">
      <c r="A21" s="1" t="s">
        <v>33</v>
      </c>
      <c r="B21" s="2" t="s">
        <v>37</v>
      </c>
      <c r="C21" s="3">
        <v>45868</v>
      </c>
      <c r="D21" s="4" t="s">
        <v>36</v>
      </c>
      <c r="E21" s="23">
        <v>179</v>
      </c>
      <c r="F21" s="22"/>
      <c r="G21" s="23">
        <v>172</v>
      </c>
      <c r="H21" s="22">
        <v>1</v>
      </c>
      <c r="I21" s="5">
        <v>178</v>
      </c>
      <c r="J21" s="22"/>
      <c r="K21" s="37">
        <v>186</v>
      </c>
      <c r="L21" s="22">
        <v>1</v>
      </c>
      <c r="M21" s="37"/>
      <c r="N21" s="22"/>
      <c r="O21" s="5"/>
      <c r="P21" s="22"/>
      <c r="Q21" s="6">
        <v>4</v>
      </c>
      <c r="R21" s="6">
        <v>715</v>
      </c>
      <c r="S21" s="7">
        <v>178.75</v>
      </c>
      <c r="T21" s="36">
        <v>2</v>
      </c>
      <c r="U21" s="8">
        <v>6</v>
      </c>
      <c r="V21" s="9">
        <v>184.75</v>
      </c>
    </row>
    <row r="22" spans="1:22">
      <c r="A22" s="1" t="s">
        <v>33</v>
      </c>
      <c r="B22" s="2" t="s">
        <v>37</v>
      </c>
      <c r="C22" s="3">
        <v>45876</v>
      </c>
      <c r="D22" s="4" t="s">
        <v>36</v>
      </c>
      <c r="E22" s="5">
        <v>185</v>
      </c>
      <c r="F22" s="22"/>
      <c r="G22" s="23">
        <v>176</v>
      </c>
      <c r="H22" s="22"/>
      <c r="I22" s="5">
        <v>182</v>
      </c>
      <c r="J22" s="22"/>
      <c r="K22" s="5">
        <v>184</v>
      </c>
      <c r="L22" s="22">
        <v>1</v>
      </c>
      <c r="M22" s="5"/>
      <c r="N22" s="22"/>
      <c r="O22" s="5"/>
      <c r="P22" s="22"/>
      <c r="Q22" s="6">
        <v>4</v>
      </c>
      <c r="R22" s="6">
        <v>727</v>
      </c>
      <c r="S22" s="7">
        <v>181.75</v>
      </c>
      <c r="T22" s="36">
        <v>1</v>
      </c>
      <c r="U22" s="8">
        <v>5</v>
      </c>
      <c r="V22" s="9">
        <v>186.75</v>
      </c>
    </row>
    <row r="23" spans="1:22">
      <c r="A23" s="1" t="s">
        <v>33</v>
      </c>
      <c r="B23" s="2" t="s">
        <v>37</v>
      </c>
      <c r="C23" s="3">
        <v>45883</v>
      </c>
      <c r="D23" s="4" t="s">
        <v>36</v>
      </c>
      <c r="E23" s="5">
        <v>177</v>
      </c>
      <c r="F23" s="22">
        <v>2</v>
      </c>
      <c r="G23" s="23">
        <v>177</v>
      </c>
      <c r="H23" s="22">
        <v>2</v>
      </c>
      <c r="I23" s="5">
        <v>180</v>
      </c>
      <c r="J23" s="22"/>
      <c r="K23" s="5">
        <v>171</v>
      </c>
      <c r="L23" s="22"/>
      <c r="M23" s="5"/>
      <c r="N23" s="22"/>
      <c r="O23" s="5"/>
      <c r="P23" s="22"/>
      <c r="Q23" s="6">
        <v>4</v>
      </c>
      <c r="R23" s="6">
        <v>705</v>
      </c>
      <c r="S23" s="7">
        <v>176.25</v>
      </c>
      <c r="T23" s="36">
        <v>4</v>
      </c>
      <c r="U23" s="8">
        <v>5</v>
      </c>
      <c r="V23" s="9">
        <v>181.25</v>
      </c>
    </row>
    <row r="24" spans="1:22">
      <c r="A24" s="1" t="s">
        <v>33</v>
      </c>
      <c r="B24" s="2" t="s">
        <v>37</v>
      </c>
      <c r="C24" s="3">
        <v>45890</v>
      </c>
      <c r="D24" s="4" t="s">
        <v>36</v>
      </c>
      <c r="E24" s="5">
        <v>181</v>
      </c>
      <c r="F24" s="22">
        <v>1</v>
      </c>
      <c r="G24" s="23">
        <v>170</v>
      </c>
      <c r="H24" s="22"/>
      <c r="I24" s="5">
        <v>174</v>
      </c>
      <c r="J24" s="22"/>
      <c r="K24" s="5">
        <v>178</v>
      </c>
      <c r="L24" s="22">
        <v>2</v>
      </c>
      <c r="M24" s="5"/>
      <c r="N24" s="22"/>
      <c r="O24" s="5"/>
      <c r="P24" s="22"/>
      <c r="Q24" s="6">
        <v>4</v>
      </c>
      <c r="R24" s="6">
        <v>703</v>
      </c>
      <c r="S24" s="7">
        <v>175.75</v>
      </c>
      <c r="T24" s="36">
        <v>3</v>
      </c>
      <c r="U24" s="8">
        <v>5</v>
      </c>
      <c r="V24" s="9">
        <v>180.75</v>
      </c>
    </row>
    <row r="25" spans="1:22">
      <c r="A25" s="1" t="s">
        <v>33</v>
      </c>
      <c r="B25" s="2" t="s">
        <v>37</v>
      </c>
      <c r="C25" s="3">
        <v>45897</v>
      </c>
      <c r="D25" s="4" t="s">
        <v>36</v>
      </c>
      <c r="E25" s="5">
        <v>175</v>
      </c>
      <c r="F25" s="22">
        <v>1</v>
      </c>
      <c r="G25" s="23">
        <v>177</v>
      </c>
      <c r="H25" s="22">
        <v>1</v>
      </c>
      <c r="I25" s="5">
        <v>182</v>
      </c>
      <c r="J25" s="22"/>
      <c r="K25" s="5">
        <v>176</v>
      </c>
      <c r="L25" s="22">
        <v>1</v>
      </c>
      <c r="M25" s="5"/>
      <c r="N25" s="22"/>
      <c r="O25" s="5"/>
      <c r="P25" s="22"/>
      <c r="Q25" s="6">
        <v>4</v>
      </c>
      <c r="R25" s="6">
        <v>710</v>
      </c>
      <c r="S25" s="7">
        <v>177.5</v>
      </c>
      <c r="T25" s="36">
        <v>3</v>
      </c>
      <c r="U25" s="8">
        <v>5</v>
      </c>
      <c r="V25" s="9">
        <v>182.5</v>
      </c>
    </row>
    <row r="26" spans="1:22">
      <c r="A26" s="1" t="s">
        <v>33</v>
      </c>
      <c r="B26" s="2" t="s">
        <v>37</v>
      </c>
      <c r="C26" s="3">
        <v>45904</v>
      </c>
      <c r="D26" s="4" t="s">
        <v>36</v>
      </c>
      <c r="E26" s="5">
        <v>166</v>
      </c>
      <c r="F26" s="22"/>
      <c r="G26" s="23">
        <v>181</v>
      </c>
      <c r="H26" s="22">
        <v>1</v>
      </c>
      <c r="I26" s="5">
        <v>177</v>
      </c>
      <c r="J26" s="22"/>
      <c r="K26" s="5">
        <v>181</v>
      </c>
      <c r="L26" s="22"/>
      <c r="M26" s="5"/>
      <c r="N26" s="22"/>
      <c r="O26" s="5"/>
      <c r="P26" s="22"/>
      <c r="Q26" s="6">
        <v>4</v>
      </c>
      <c r="R26" s="6">
        <v>705</v>
      </c>
      <c r="S26" s="7">
        <v>176.25</v>
      </c>
      <c r="T26" s="36">
        <v>1</v>
      </c>
      <c r="U26" s="8">
        <v>5</v>
      </c>
      <c r="V26" s="9">
        <v>181.25</v>
      </c>
    </row>
    <row r="27" spans="1:22">
      <c r="A27" s="74" t="s">
        <v>33</v>
      </c>
      <c r="B27" s="2" t="s">
        <v>37</v>
      </c>
      <c r="C27" s="3">
        <v>45911</v>
      </c>
      <c r="D27" s="75" t="s">
        <v>36</v>
      </c>
      <c r="E27" s="5">
        <v>177</v>
      </c>
      <c r="F27" s="22"/>
      <c r="G27" s="23">
        <v>181</v>
      </c>
      <c r="H27" s="22"/>
      <c r="I27" s="5">
        <v>179</v>
      </c>
      <c r="J27" s="22"/>
      <c r="K27" s="5">
        <v>179</v>
      </c>
      <c r="L27" s="22"/>
      <c r="M27" s="5"/>
      <c r="N27" s="22"/>
      <c r="O27" s="5"/>
      <c r="P27" s="22"/>
      <c r="Q27" s="8">
        <v>4</v>
      </c>
      <c r="R27" s="8">
        <v>716</v>
      </c>
      <c r="S27" s="7">
        <v>179</v>
      </c>
      <c r="T27" s="36">
        <v>0</v>
      </c>
      <c r="U27" s="8">
        <v>5</v>
      </c>
      <c r="V27" s="7">
        <v>184</v>
      </c>
    </row>
    <row r="28" spans="1:22">
      <c r="A28" s="1" t="s">
        <v>33</v>
      </c>
      <c r="B28" s="2" t="s">
        <v>37</v>
      </c>
      <c r="C28" s="3">
        <v>45925</v>
      </c>
      <c r="D28" s="4" t="s">
        <v>36</v>
      </c>
      <c r="E28" s="5">
        <v>180</v>
      </c>
      <c r="F28" s="22"/>
      <c r="G28" s="23">
        <v>184</v>
      </c>
      <c r="H28" s="22">
        <v>2</v>
      </c>
      <c r="I28" s="5">
        <v>184</v>
      </c>
      <c r="J28" s="22">
        <v>2</v>
      </c>
      <c r="K28" s="5">
        <v>187</v>
      </c>
      <c r="L28" s="22">
        <v>2</v>
      </c>
      <c r="M28" s="5"/>
      <c r="N28" s="22"/>
      <c r="O28" s="5"/>
      <c r="P28" s="22"/>
      <c r="Q28" s="6">
        <v>4</v>
      </c>
      <c r="R28" s="6">
        <v>735</v>
      </c>
      <c r="S28" s="7">
        <v>183.75</v>
      </c>
      <c r="T28" s="36">
        <v>6</v>
      </c>
      <c r="U28" s="8">
        <v>5</v>
      </c>
      <c r="V28" s="9">
        <v>188.75</v>
      </c>
    </row>
    <row r="29" spans="1:22">
      <c r="A29" s="1" t="s">
        <v>33</v>
      </c>
      <c r="B29" s="2" t="s">
        <v>37</v>
      </c>
      <c r="C29" s="3">
        <v>45930</v>
      </c>
      <c r="D29" s="4" t="s">
        <v>36</v>
      </c>
      <c r="E29" s="5">
        <v>180</v>
      </c>
      <c r="F29" s="22">
        <v>1</v>
      </c>
      <c r="G29" s="23">
        <v>187</v>
      </c>
      <c r="H29" s="22"/>
      <c r="I29" s="5">
        <v>184</v>
      </c>
      <c r="J29" s="22">
        <v>3</v>
      </c>
      <c r="K29" s="5">
        <v>182</v>
      </c>
      <c r="L29" s="22">
        <v>2</v>
      </c>
      <c r="M29" s="5"/>
      <c r="N29" s="22"/>
      <c r="O29" s="5"/>
      <c r="P29" s="22"/>
      <c r="Q29" s="6">
        <v>4</v>
      </c>
      <c r="R29" s="6">
        <v>733</v>
      </c>
      <c r="S29" s="7">
        <v>183.25</v>
      </c>
      <c r="T29" s="36">
        <v>6</v>
      </c>
      <c r="U29" s="8">
        <v>5</v>
      </c>
      <c r="V29" s="9">
        <v>188.25</v>
      </c>
    </row>
    <row r="30" spans="1:22">
      <c r="A30" s="74" t="s">
        <v>33</v>
      </c>
      <c r="B30" s="2" t="s">
        <v>37</v>
      </c>
      <c r="C30" s="3">
        <v>45932</v>
      </c>
      <c r="D30" s="75" t="s">
        <v>36</v>
      </c>
      <c r="E30" s="5">
        <v>187</v>
      </c>
      <c r="F30" s="22"/>
      <c r="G30" s="23">
        <v>180</v>
      </c>
      <c r="H30" s="22">
        <v>2</v>
      </c>
      <c r="I30" s="5">
        <v>186</v>
      </c>
      <c r="J30" s="22">
        <v>2</v>
      </c>
      <c r="K30" s="5">
        <v>189</v>
      </c>
      <c r="L30" s="22">
        <v>1</v>
      </c>
      <c r="M30" s="5"/>
      <c r="N30" s="22"/>
      <c r="O30" s="5"/>
      <c r="P30" s="22"/>
      <c r="Q30" s="8">
        <v>4</v>
      </c>
      <c r="R30" s="8">
        <v>742</v>
      </c>
      <c r="S30" s="7">
        <v>185.5</v>
      </c>
      <c r="T30" s="36">
        <v>5</v>
      </c>
      <c r="U30" s="8">
        <v>5</v>
      </c>
      <c r="V30" s="7">
        <v>190.5</v>
      </c>
    </row>
    <row r="31" spans="1:22">
      <c r="A31" s="1" t="s">
        <v>33</v>
      </c>
      <c r="B31" s="2" t="s">
        <v>37</v>
      </c>
      <c r="C31" s="3">
        <v>45939</v>
      </c>
      <c r="D31" s="4" t="s">
        <v>36</v>
      </c>
      <c r="E31" s="5">
        <v>189</v>
      </c>
      <c r="F31" s="22">
        <v>1</v>
      </c>
      <c r="G31" s="23">
        <v>182</v>
      </c>
      <c r="H31" s="22">
        <v>1</v>
      </c>
      <c r="I31" s="5">
        <v>181</v>
      </c>
      <c r="J31" s="22"/>
      <c r="K31" s="5">
        <v>183</v>
      </c>
      <c r="L31" s="22"/>
      <c r="M31" s="5"/>
      <c r="N31" s="22"/>
      <c r="O31" s="5"/>
      <c r="P31" s="22"/>
      <c r="Q31" s="6">
        <v>4</v>
      </c>
      <c r="R31" s="6">
        <v>735</v>
      </c>
      <c r="S31" s="7">
        <v>183.75</v>
      </c>
      <c r="T31" s="36">
        <v>2</v>
      </c>
      <c r="U31" s="8">
        <v>5</v>
      </c>
      <c r="V31" s="9">
        <v>188.75</v>
      </c>
    </row>
    <row r="32" spans="1:22">
      <c r="A32" s="1" t="s">
        <v>33</v>
      </c>
      <c r="B32" s="2" t="s">
        <v>37</v>
      </c>
      <c r="C32" s="3">
        <v>45946</v>
      </c>
      <c r="D32" s="4" t="s">
        <v>36</v>
      </c>
      <c r="E32" s="5">
        <v>175</v>
      </c>
      <c r="F32" s="22"/>
      <c r="G32" s="23">
        <v>183</v>
      </c>
      <c r="H32" s="22">
        <v>1</v>
      </c>
      <c r="I32" s="5">
        <v>182</v>
      </c>
      <c r="J32" s="22"/>
      <c r="K32" s="5">
        <v>178</v>
      </c>
      <c r="L32" s="22">
        <v>1</v>
      </c>
      <c r="M32" s="5"/>
      <c r="N32" s="22"/>
      <c r="O32" s="5"/>
      <c r="P32" s="22"/>
      <c r="Q32" s="6">
        <v>4</v>
      </c>
      <c r="R32" s="6">
        <v>718</v>
      </c>
      <c r="S32" s="7">
        <v>179.5</v>
      </c>
      <c r="T32" s="36">
        <v>2</v>
      </c>
      <c r="U32" s="8">
        <v>5</v>
      </c>
      <c r="V32" s="9">
        <v>184.5</v>
      </c>
    </row>
    <row r="33" spans="1:22">
      <c r="A33" s="1" t="s">
        <v>33</v>
      </c>
      <c r="B33" s="2" t="s">
        <v>37</v>
      </c>
      <c r="C33" s="3">
        <v>45953</v>
      </c>
      <c r="D33" s="4" t="s">
        <v>36</v>
      </c>
      <c r="E33" s="5">
        <v>187</v>
      </c>
      <c r="F33" s="22">
        <v>1</v>
      </c>
      <c r="G33" s="23">
        <v>180</v>
      </c>
      <c r="H33" s="22"/>
      <c r="I33" s="5">
        <v>184</v>
      </c>
      <c r="J33" s="22">
        <v>1</v>
      </c>
      <c r="K33" s="5">
        <v>183</v>
      </c>
      <c r="L33" s="22"/>
      <c r="M33" s="5"/>
      <c r="N33" s="22"/>
      <c r="O33" s="5"/>
      <c r="P33" s="22"/>
      <c r="Q33" s="6">
        <v>4</v>
      </c>
      <c r="R33" s="6">
        <v>734</v>
      </c>
      <c r="S33" s="7">
        <v>183.5</v>
      </c>
      <c r="T33" s="36">
        <v>2</v>
      </c>
      <c r="U33" s="8">
        <v>5</v>
      </c>
      <c r="V33" s="9">
        <v>188.5</v>
      </c>
    </row>
    <row r="34" spans="1:22">
      <c r="A34" s="1" t="s">
        <v>33</v>
      </c>
      <c r="B34" s="2" t="s">
        <v>37</v>
      </c>
      <c r="C34" s="3">
        <v>45955</v>
      </c>
      <c r="D34" s="4" t="s">
        <v>36</v>
      </c>
      <c r="E34" s="5">
        <v>186</v>
      </c>
      <c r="F34" s="22"/>
      <c r="G34" s="23">
        <v>178</v>
      </c>
      <c r="H34" s="22"/>
      <c r="I34" s="5">
        <v>181</v>
      </c>
      <c r="J34" s="22">
        <v>1</v>
      </c>
      <c r="K34" s="5">
        <v>185</v>
      </c>
      <c r="L34" s="22">
        <v>1</v>
      </c>
      <c r="M34" s="5"/>
      <c r="N34" s="22"/>
      <c r="O34" s="5"/>
      <c r="P34" s="22"/>
      <c r="Q34" s="6">
        <v>4</v>
      </c>
      <c r="R34" s="6">
        <v>730</v>
      </c>
      <c r="S34" s="7">
        <v>182.5</v>
      </c>
      <c r="T34" s="36">
        <v>2</v>
      </c>
      <c r="U34" s="8">
        <v>5</v>
      </c>
      <c r="V34" s="9">
        <v>187.5</v>
      </c>
    </row>
    <row r="35" spans="1:22">
      <c r="A35" s="1" t="s">
        <v>33</v>
      </c>
      <c r="B35" s="2" t="s">
        <v>37</v>
      </c>
      <c r="C35" s="3">
        <v>45960</v>
      </c>
      <c r="D35" s="4" t="s">
        <v>36</v>
      </c>
      <c r="E35" s="5">
        <v>188</v>
      </c>
      <c r="F35" s="22">
        <v>1</v>
      </c>
      <c r="G35" s="23">
        <v>185</v>
      </c>
      <c r="H35" s="22"/>
      <c r="I35" s="5">
        <v>186</v>
      </c>
      <c r="J35" s="22">
        <v>1</v>
      </c>
      <c r="K35" s="5">
        <v>190</v>
      </c>
      <c r="L35" s="22">
        <v>2</v>
      </c>
      <c r="M35" s="5"/>
      <c r="N35" s="22"/>
      <c r="O35" s="5"/>
      <c r="P35" s="22"/>
      <c r="Q35" s="6">
        <v>4</v>
      </c>
      <c r="R35" s="6">
        <v>749</v>
      </c>
      <c r="S35" s="7">
        <v>187.25</v>
      </c>
      <c r="T35" s="36">
        <v>4</v>
      </c>
      <c r="U35" s="8">
        <v>5</v>
      </c>
      <c r="V35" s="9">
        <v>192.25</v>
      </c>
    </row>
    <row r="36" spans="1:22">
      <c r="A36" s="74" t="s">
        <v>33</v>
      </c>
      <c r="B36" s="2" t="s">
        <v>37</v>
      </c>
      <c r="C36" s="3">
        <v>45967</v>
      </c>
      <c r="D36" s="75" t="s">
        <v>36</v>
      </c>
      <c r="E36" s="5">
        <v>188</v>
      </c>
      <c r="F36" s="22">
        <v>1</v>
      </c>
      <c r="G36" s="23">
        <v>188</v>
      </c>
      <c r="H36" s="22">
        <v>1</v>
      </c>
      <c r="I36" s="5">
        <v>188</v>
      </c>
      <c r="J36" s="22">
        <v>1</v>
      </c>
      <c r="K36" s="5">
        <v>183</v>
      </c>
      <c r="L36" s="22"/>
      <c r="M36" s="5"/>
      <c r="N36" s="22"/>
      <c r="O36" s="5"/>
      <c r="P36" s="22"/>
      <c r="Q36" s="8">
        <v>4</v>
      </c>
      <c r="R36" s="8">
        <v>747</v>
      </c>
      <c r="S36" s="7">
        <v>186.75</v>
      </c>
      <c r="T36" s="36">
        <v>3</v>
      </c>
      <c r="U36" s="8">
        <v>5</v>
      </c>
      <c r="V36" s="7">
        <v>191.75</v>
      </c>
    </row>
    <row r="37" spans="1:22">
      <c r="A37" s="76"/>
      <c r="B37" s="66"/>
      <c r="C37" s="67"/>
      <c r="D37" s="77"/>
      <c r="E37" s="70"/>
      <c r="F37" s="69"/>
      <c r="G37" s="68"/>
      <c r="H37" s="69"/>
      <c r="I37" s="70"/>
      <c r="J37" s="69"/>
      <c r="K37" s="70"/>
      <c r="L37" s="69"/>
      <c r="M37" s="70"/>
      <c r="N37" s="69"/>
      <c r="O37" s="70"/>
      <c r="P37" s="69"/>
      <c r="Q37" s="73"/>
      <c r="R37" s="73"/>
      <c r="S37" s="71"/>
      <c r="T37" s="72"/>
      <c r="U37" s="73"/>
      <c r="V37" s="71"/>
    </row>
    <row r="38" spans="1:22">
      <c r="Q38" s="32">
        <f>SUM(Q8:Q37)</f>
        <v>120</v>
      </c>
      <c r="R38" s="32">
        <f>SUM(R8:R37)</f>
        <v>21796.002</v>
      </c>
      <c r="S38" s="33">
        <f>SUM(R38/Q38)</f>
        <v>181.63335000000001</v>
      </c>
      <c r="T38" s="32">
        <f>SUM(T8:T37)</f>
        <v>79</v>
      </c>
      <c r="U38" s="32">
        <f>SUM(U8:U37)</f>
        <v>237</v>
      </c>
      <c r="V38" s="34">
        <f>SUM(S38+U38)</f>
        <v>418.63335000000001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12" name="Range1_2_1_1"/>
    <protectedRange algorithmName="SHA-512" hashValue="ON39YdpmFHfN9f47KpiRvqrKx0V9+erV1CNkpWzYhW/Qyc6aT8rEyCrvauWSYGZK2ia3o7vd3akF07acHAFpOA==" saltValue="yVW9XmDwTqEnmpSGai0KYg==" spinCount="100000" sqref="D2 D8:D12" name="Range1_1_8_1_1"/>
    <protectedRange algorithmName="SHA-512" hashValue="ON39YdpmFHfN9f47KpiRvqrKx0V9+erV1CNkpWzYhW/Qyc6aT8rEyCrvauWSYGZK2ia3o7vd3akF07acHAFpOA==" saltValue="yVW9XmDwTqEnmpSGai0KYg==" spinCount="100000" sqref="P2 P8:P12" name="Range1_3_3_1_1"/>
    <protectedRange algorithmName="SHA-512" hashValue="ON39YdpmFHfN9f47KpiRvqrKx0V9+erV1CNkpWzYhW/Qyc6aT8rEyCrvauWSYGZK2ia3o7vd3akF07acHAFpOA==" saltValue="yVW9XmDwTqEnmpSGai0KYg==" spinCount="100000" sqref="E2:O2 T2 E8:O12 T8:T12" name="Range1_3_5_1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10"/>
    <protectedRange algorithmName="SHA-512" hashValue="ON39YdpmFHfN9f47KpiRvqrKx0V9+erV1CNkpWzYhW/Qyc6aT8rEyCrvauWSYGZK2ia3o7vd3akF07acHAFpOA==" saltValue="yVW9XmDwTqEnmpSGai0KYg==" spinCount="100000" sqref="T23" name="Range1_3_5_10"/>
    <protectedRange algorithmName="SHA-512" hashValue="ON39YdpmFHfN9f47KpiRvqrKx0V9+erV1CNkpWzYhW/Qyc6aT8rEyCrvauWSYGZK2ia3o7vd3akF07acHAFpOA==" saltValue="yVW9XmDwTqEnmpSGai0KYg==" spinCount="100000" sqref="E25:P25 B25:C25" name="Range1_17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"/>
    <protectedRange algorithmName="SHA-512" hashValue="ON39YdpmFHfN9f47KpiRvqrKx0V9+erV1CNkpWzYhW/Qyc6aT8rEyCrvauWSYGZK2ia3o7vd3akF07acHAFpOA==" saltValue="yVW9XmDwTqEnmpSGai0KYg==" spinCount="100000" sqref="E26:P26 B26:C26" name="Range1_10_4"/>
    <protectedRange algorithmName="SHA-512" hashValue="ON39YdpmFHfN9f47KpiRvqrKx0V9+erV1CNkpWzYhW/Qyc6aT8rEyCrvauWSYGZK2ia3o7vd3akF07acHAFpOA==" saltValue="yVW9XmDwTqEnmpSGai0KYg==" spinCount="100000" sqref="D26" name="Range1_1_7_3"/>
    <protectedRange algorithmName="SHA-512" hashValue="ON39YdpmFHfN9f47KpiRvqrKx0V9+erV1CNkpWzYhW/Qyc6aT8rEyCrvauWSYGZK2ia3o7vd3akF07acHAFpOA==" saltValue="yVW9XmDwTqEnmpSGai0KYg==" spinCount="100000" sqref="T26" name="Range1_3_5_6_4"/>
    <protectedRange algorithmName="SHA-512" hashValue="ON39YdpmFHfN9f47KpiRvqrKx0V9+erV1CNkpWzYhW/Qyc6aT8rEyCrvauWSYGZK2ia3o7vd3akF07acHAFpOA==" saltValue="yVW9XmDwTqEnmpSGai0KYg==" spinCount="100000" sqref="E27:P27 B27:C27 E37:P37 B37:C37" name="Range1_14_1"/>
    <protectedRange algorithmName="SHA-512" hashValue="ON39YdpmFHfN9f47KpiRvqrKx0V9+erV1CNkpWzYhW/Qyc6aT8rEyCrvauWSYGZK2ia3o7vd3akF07acHAFpOA==" saltValue="yVW9XmDwTqEnmpSGai0KYg==" spinCount="100000" sqref="D27 D37" name="Range1_1_4_2"/>
    <protectedRange algorithmName="SHA-512" hashValue="ON39YdpmFHfN9f47KpiRvqrKx0V9+erV1CNkpWzYhW/Qyc6aT8rEyCrvauWSYGZK2ia3o7vd3akF07acHAFpOA==" saltValue="yVW9XmDwTqEnmpSGai0KYg==" spinCount="100000" sqref="T27 T37" name="Range1_3_5_4_2"/>
    <protectedRange algorithmName="SHA-512" hashValue="ON39YdpmFHfN9f47KpiRvqrKx0V9+erV1CNkpWzYhW/Qyc6aT8rEyCrvauWSYGZK2ia3o7vd3akF07acHAFpOA==" saltValue="yVW9XmDwTqEnmpSGai0KYg==" spinCount="100000" sqref="E28:P28 B28:C28" name="Range1_10_1"/>
    <protectedRange algorithmName="SHA-512" hashValue="ON39YdpmFHfN9f47KpiRvqrKx0V9+erV1CNkpWzYhW/Qyc6aT8rEyCrvauWSYGZK2ia3o7vd3akF07acHAFpOA==" saltValue="yVW9XmDwTqEnmpSGai0KYg==" spinCount="100000" sqref="D28" name="Range1_1_7"/>
    <protectedRange algorithmName="SHA-512" hashValue="ON39YdpmFHfN9f47KpiRvqrKx0V9+erV1CNkpWzYhW/Qyc6aT8rEyCrvauWSYGZK2ia3o7vd3akF07acHAFpOA==" saltValue="yVW9XmDwTqEnmpSGai0KYg==" spinCount="100000" sqref="T28" name="Range1_3_5_6"/>
    <protectedRange algorithmName="SHA-512" hashValue="ON39YdpmFHfN9f47KpiRvqrKx0V9+erV1CNkpWzYhW/Qyc6aT8rEyCrvauWSYGZK2ia3o7vd3akF07acHAFpOA==" saltValue="yVW9XmDwTqEnmpSGai0KYg==" spinCount="100000" sqref="E29:P29 B29:C29" name="Range1_14"/>
    <protectedRange algorithmName="SHA-512" hashValue="ON39YdpmFHfN9f47KpiRvqrKx0V9+erV1CNkpWzYhW/Qyc6aT8rEyCrvauWSYGZK2ia3o7vd3akF07acHAFpOA==" saltValue="yVW9XmDwTqEnmpSGai0KYg==" spinCount="100000" sqref="D29" name="Range1_1_4"/>
    <protectedRange algorithmName="SHA-512" hashValue="ON39YdpmFHfN9f47KpiRvqrKx0V9+erV1CNkpWzYhW/Qyc6aT8rEyCrvauWSYGZK2ia3o7vd3akF07acHAFpOA==" saltValue="yVW9XmDwTqEnmpSGai0KYg==" spinCount="100000" sqref="T29" name="Range1_3_5_4"/>
    <protectedRange algorithmName="SHA-512" hashValue="ON39YdpmFHfN9f47KpiRvqrKx0V9+erV1CNkpWzYhW/Qyc6aT8rEyCrvauWSYGZK2ia3o7vd3akF07acHAFpOA==" saltValue="yVW9XmDwTqEnmpSGai0KYg==" spinCount="100000" sqref="E30:P30 B30:C30" name="Range1_10_2"/>
    <protectedRange algorithmName="SHA-512" hashValue="ON39YdpmFHfN9f47KpiRvqrKx0V9+erV1CNkpWzYhW/Qyc6aT8rEyCrvauWSYGZK2ia3o7vd3akF07acHAFpOA==" saltValue="yVW9XmDwTqEnmpSGai0KYg==" spinCount="100000" sqref="D30" name="Range1_1_7_1"/>
    <protectedRange algorithmName="SHA-512" hashValue="ON39YdpmFHfN9f47KpiRvqrKx0V9+erV1CNkpWzYhW/Qyc6aT8rEyCrvauWSYGZK2ia3o7vd3akF07acHAFpOA==" saltValue="yVW9XmDwTqEnmpSGai0KYg==" spinCount="100000" sqref="T30" name="Range1_3_5_6_1"/>
    <protectedRange algorithmName="SHA-512" hashValue="ON39YdpmFHfN9f47KpiRvqrKx0V9+erV1CNkpWzYhW/Qyc6aT8rEyCrvauWSYGZK2ia3o7vd3akF07acHAFpOA==" saltValue="yVW9XmDwTqEnmpSGai0KYg==" spinCount="100000" sqref="E31:P31 B31:C31" name="Range1_10_3"/>
    <protectedRange algorithmName="SHA-512" hashValue="ON39YdpmFHfN9f47KpiRvqrKx0V9+erV1CNkpWzYhW/Qyc6aT8rEyCrvauWSYGZK2ia3o7vd3akF07acHAFpOA==" saltValue="yVW9XmDwTqEnmpSGai0KYg==" spinCount="100000" sqref="D31" name="Range1_1_4_1"/>
    <protectedRange algorithmName="SHA-512" hashValue="ON39YdpmFHfN9f47KpiRvqrKx0V9+erV1CNkpWzYhW/Qyc6aT8rEyCrvauWSYGZK2ia3o7vd3akF07acHAFpOA==" saltValue="yVW9XmDwTqEnmpSGai0KYg==" spinCount="100000" sqref="T31" name="Range1_3_5_4_1"/>
    <protectedRange algorithmName="SHA-512" hashValue="ON39YdpmFHfN9f47KpiRvqrKx0V9+erV1CNkpWzYhW/Qyc6aT8rEyCrvauWSYGZK2ia3o7vd3akF07acHAFpOA==" saltValue="yVW9XmDwTqEnmpSGai0KYg==" spinCount="100000" sqref="E32:P32 B32:C32" name="Range1_10_5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6_2"/>
    <protectedRange algorithmName="SHA-512" hashValue="ON39YdpmFHfN9f47KpiRvqrKx0V9+erV1CNkpWzYhW/Qyc6aT8rEyCrvauWSYGZK2ia3o7vd3akF07acHAFpOA==" saltValue="yVW9XmDwTqEnmpSGai0KYg==" spinCount="100000" sqref="E33:P33 B33:C33" name="Range1_31"/>
    <protectedRange algorithmName="SHA-512" hashValue="ON39YdpmFHfN9f47KpiRvqrKx0V9+erV1CNkpWzYhW/Qyc6aT8rEyCrvauWSYGZK2ia3o7vd3akF07acHAFpOA==" saltValue="yVW9XmDwTqEnmpSGai0KYg==" spinCount="100000" sqref="D33" name="Range1_1_14"/>
    <protectedRange algorithmName="SHA-512" hashValue="ON39YdpmFHfN9f47KpiRvqrKx0V9+erV1CNkpWzYhW/Qyc6aT8rEyCrvauWSYGZK2ia3o7vd3akF07acHAFpOA==" saltValue="yVW9XmDwTqEnmpSGai0KYg==" spinCount="100000" sqref="T33" name="Range1_3_5_11"/>
    <protectedRange algorithmName="SHA-512" hashValue="ON39YdpmFHfN9f47KpiRvqrKx0V9+erV1CNkpWzYhW/Qyc6aT8rEyCrvauWSYGZK2ia3o7vd3akF07acHAFpOA==" saltValue="yVW9XmDwTqEnmpSGai0KYg==" spinCount="100000" sqref="E34:P34 B34:C34" name="Range1_14_2"/>
    <protectedRange algorithmName="SHA-512" hashValue="ON39YdpmFHfN9f47KpiRvqrKx0V9+erV1CNkpWzYhW/Qyc6aT8rEyCrvauWSYGZK2ia3o7vd3akF07acHAFpOA==" saltValue="yVW9XmDwTqEnmpSGai0KYg==" spinCount="100000" sqref="D34" name="Range1_1_4_3"/>
    <protectedRange algorithmName="SHA-512" hashValue="ON39YdpmFHfN9f47KpiRvqrKx0V9+erV1CNkpWzYhW/Qyc6aT8rEyCrvauWSYGZK2ia3o7vd3akF07acHAFpOA==" saltValue="yVW9XmDwTqEnmpSGai0KYg==" spinCount="100000" sqref="T34" name="Range1_3_5_4_3"/>
    <protectedRange algorithmName="SHA-512" hashValue="ON39YdpmFHfN9f47KpiRvqrKx0V9+erV1CNkpWzYhW/Qyc6aT8rEyCrvauWSYGZK2ia3o7vd3akF07acHAFpOA==" saltValue="yVW9XmDwTqEnmpSGai0KYg==" spinCount="100000" sqref="E35:P35 B35:C35" name="Range1_14_3"/>
    <protectedRange algorithmName="SHA-512" hashValue="ON39YdpmFHfN9f47KpiRvqrKx0V9+erV1CNkpWzYhW/Qyc6aT8rEyCrvauWSYGZK2ia3o7vd3akF07acHAFpOA==" saltValue="yVW9XmDwTqEnmpSGai0KYg==" spinCount="100000" sqref="D35" name="Range1_1_4_4"/>
    <protectedRange algorithmName="SHA-512" hashValue="ON39YdpmFHfN9f47KpiRvqrKx0V9+erV1CNkpWzYhW/Qyc6aT8rEyCrvauWSYGZK2ia3o7vd3akF07acHAFpOA==" saltValue="yVW9XmDwTqEnmpSGai0KYg==" spinCount="100000" sqref="T35" name="Range1_3_5_4_4"/>
    <protectedRange algorithmName="SHA-512" hashValue="ON39YdpmFHfN9f47KpiRvqrKx0V9+erV1CNkpWzYhW/Qyc6aT8rEyCrvauWSYGZK2ia3o7vd3akF07acHAFpOA==" saltValue="yVW9XmDwTqEnmpSGai0KYg==" spinCount="100000" sqref="E36:P36 B36:C36" name="Range1_10_6"/>
    <protectedRange algorithmName="SHA-512" hashValue="ON39YdpmFHfN9f47KpiRvqrKx0V9+erV1CNkpWzYhW/Qyc6aT8rEyCrvauWSYGZK2ia3o7vd3akF07acHAFpOA==" saltValue="yVW9XmDwTqEnmpSGai0KYg==" spinCount="100000" sqref="D36" name="Range1_1_7_4"/>
    <protectedRange algorithmName="SHA-512" hashValue="ON39YdpmFHfN9f47KpiRvqrKx0V9+erV1CNkpWzYhW/Qyc6aT8rEyCrvauWSYGZK2ia3o7vd3akF07acHAFpOA==" saltValue="yVW9XmDwTqEnmpSGai0KYg==" spinCount="100000" sqref="T36" name="Range1_3_5_6_3"/>
  </protectedRanges>
  <conditionalFormatting sqref="L23:P23 E27:P27 E37:P37">
    <cfRule type="cellIs" dxfId="648" priority="78" operator="greaterThanOrEqual">
      <formula>193</formula>
    </cfRule>
  </conditionalFormatting>
  <conditionalFormatting sqref="M23">
    <cfRule type="top10" dxfId="647" priority="80" rank="1"/>
  </conditionalFormatting>
  <conditionalFormatting sqref="O23">
    <cfRule type="top10" dxfId="646" priority="79" rank="1"/>
  </conditionalFormatting>
  <conditionalFormatting sqref="E26">
    <cfRule type="top10" dxfId="645" priority="77" rank="1"/>
  </conditionalFormatting>
  <conditionalFormatting sqref="G26">
    <cfRule type="top10" dxfId="644" priority="76" rank="1"/>
  </conditionalFormatting>
  <conditionalFormatting sqref="I26">
    <cfRule type="top10" dxfId="643" priority="75" rank="1"/>
  </conditionalFormatting>
  <conditionalFormatting sqref="K26">
    <cfRule type="top10" dxfId="642" priority="74" rank="1"/>
  </conditionalFormatting>
  <conditionalFormatting sqref="M26">
    <cfRule type="top10" dxfId="641" priority="73" rank="1"/>
  </conditionalFormatting>
  <conditionalFormatting sqref="O26">
    <cfRule type="top10" dxfId="640" priority="72" rank="1"/>
  </conditionalFormatting>
  <conditionalFormatting sqref="E26:P26">
    <cfRule type="cellIs" dxfId="639" priority="71" operator="greaterThanOrEqual">
      <formula>193</formula>
    </cfRule>
  </conditionalFormatting>
  <conditionalFormatting sqref="E37 E27">
    <cfRule type="top10" dxfId="638" priority="95" rank="1"/>
  </conditionalFormatting>
  <conditionalFormatting sqref="G37 G27">
    <cfRule type="top10" dxfId="637" priority="97" rank="1"/>
  </conditionalFormatting>
  <conditionalFormatting sqref="I37 I27">
    <cfRule type="top10" dxfId="636" priority="99" rank="1"/>
  </conditionalFormatting>
  <conditionalFormatting sqref="K37 K27">
    <cfRule type="top10" dxfId="635" priority="101" rank="1"/>
  </conditionalFormatting>
  <conditionalFormatting sqref="M37 M27">
    <cfRule type="top10" dxfId="634" priority="103" rank="1"/>
  </conditionalFormatting>
  <conditionalFormatting sqref="O37 O27">
    <cfRule type="top10" dxfId="633" priority="105" rank="1"/>
  </conditionalFormatting>
  <conditionalFormatting sqref="E28">
    <cfRule type="top10" dxfId="632" priority="63" rank="1"/>
  </conditionalFormatting>
  <conditionalFormatting sqref="G28">
    <cfRule type="top10" dxfId="631" priority="62" rank="1"/>
  </conditionalFormatting>
  <conditionalFormatting sqref="I28">
    <cfRule type="top10" dxfId="630" priority="61" rank="1"/>
  </conditionalFormatting>
  <conditionalFormatting sqref="K28">
    <cfRule type="top10" dxfId="629" priority="60" rank="1"/>
  </conditionalFormatting>
  <conditionalFormatting sqref="M28">
    <cfRule type="top10" dxfId="628" priority="59" rank="1"/>
  </conditionalFormatting>
  <conditionalFormatting sqref="O28">
    <cfRule type="top10" dxfId="627" priority="58" rank="1"/>
  </conditionalFormatting>
  <conditionalFormatting sqref="E28:P28">
    <cfRule type="cellIs" dxfId="626" priority="57" operator="greaterThanOrEqual">
      <formula>193</formula>
    </cfRule>
  </conditionalFormatting>
  <conditionalFormatting sqref="E29">
    <cfRule type="top10" dxfId="625" priority="56" rank="1"/>
  </conditionalFormatting>
  <conditionalFormatting sqref="G29">
    <cfRule type="top10" dxfId="624" priority="55" rank="1"/>
  </conditionalFormatting>
  <conditionalFormatting sqref="I29">
    <cfRule type="top10" dxfId="623" priority="54" rank="1"/>
  </conditionalFormatting>
  <conditionalFormatting sqref="K29">
    <cfRule type="top10" dxfId="622" priority="53" rank="1"/>
  </conditionalFormatting>
  <conditionalFormatting sqref="M29">
    <cfRule type="top10" dxfId="621" priority="52" rank="1"/>
  </conditionalFormatting>
  <conditionalFormatting sqref="O29">
    <cfRule type="top10" dxfId="620" priority="51" rank="1"/>
  </conditionalFormatting>
  <conditionalFormatting sqref="E29:P29">
    <cfRule type="cellIs" dxfId="619" priority="50" operator="greaterThanOrEqual">
      <formula>193</formula>
    </cfRule>
  </conditionalFormatting>
  <conditionalFormatting sqref="E30">
    <cfRule type="top10" dxfId="618" priority="49" rank="1"/>
  </conditionalFormatting>
  <conditionalFormatting sqref="G30">
    <cfRule type="top10" dxfId="617" priority="48" rank="1"/>
  </conditionalFormatting>
  <conditionalFormatting sqref="I30">
    <cfRule type="top10" dxfId="616" priority="47" rank="1"/>
  </conditionalFormatting>
  <conditionalFormatting sqref="K30">
    <cfRule type="top10" dxfId="615" priority="46" rank="1"/>
  </conditionalFormatting>
  <conditionalFormatting sqref="M30">
    <cfRule type="top10" dxfId="614" priority="45" rank="1"/>
  </conditionalFormatting>
  <conditionalFormatting sqref="O30">
    <cfRule type="top10" dxfId="613" priority="44" rank="1"/>
  </conditionalFormatting>
  <conditionalFormatting sqref="E30:P30">
    <cfRule type="cellIs" dxfId="612" priority="43" operator="greaterThanOrEqual">
      <formula>193</formula>
    </cfRule>
  </conditionalFormatting>
  <conditionalFormatting sqref="E31">
    <cfRule type="top10" dxfId="611" priority="42" rank="1"/>
  </conditionalFormatting>
  <conditionalFormatting sqref="G31">
    <cfRule type="top10" dxfId="610" priority="41" rank="1"/>
  </conditionalFormatting>
  <conditionalFormatting sqref="I31">
    <cfRule type="top10" dxfId="609" priority="40" rank="1"/>
  </conditionalFormatting>
  <conditionalFormatting sqref="K31">
    <cfRule type="top10" dxfId="608" priority="39" rank="1"/>
  </conditionalFormatting>
  <conditionalFormatting sqref="M31">
    <cfRule type="top10" dxfId="607" priority="38" rank="1"/>
  </conditionalFormatting>
  <conditionalFormatting sqref="O31">
    <cfRule type="top10" dxfId="606" priority="37" rank="1"/>
  </conditionalFormatting>
  <conditionalFormatting sqref="E31:P31">
    <cfRule type="cellIs" dxfId="605" priority="36" operator="greaterThanOrEqual">
      <formula>193</formula>
    </cfRule>
  </conditionalFormatting>
  <conditionalFormatting sqref="E32">
    <cfRule type="top10" dxfId="604" priority="35" rank="1"/>
  </conditionalFormatting>
  <conditionalFormatting sqref="G32">
    <cfRule type="top10" dxfId="603" priority="34" rank="1"/>
  </conditionalFormatting>
  <conditionalFormatting sqref="I32">
    <cfRule type="top10" dxfId="602" priority="33" rank="1"/>
  </conditionalFormatting>
  <conditionalFormatting sqref="K32">
    <cfRule type="top10" dxfId="601" priority="32" rank="1"/>
  </conditionalFormatting>
  <conditionalFormatting sqref="M32">
    <cfRule type="top10" dxfId="600" priority="31" rank="1"/>
  </conditionalFormatting>
  <conditionalFormatting sqref="O32">
    <cfRule type="top10" dxfId="599" priority="30" rank="1"/>
  </conditionalFormatting>
  <conditionalFormatting sqref="E32:P32">
    <cfRule type="cellIs" dxfId="598" priority="29" operator="greaterThanOrEqual">
      <formula>193</formula>
    </cfRule>
  </conditionalFormatting>
  <conditionalFormatting sqref="E33:P33">
    <cfRule type="cellIs" dxfId="597" priority="22" operator="greaterThanOrEqual">
      <formula>193</formula>
    </cfRule>
  </conditionalFormatting>
  <conditionalFormatting sqref="E33">
    <cfRule type="top10" dxfId="596" priority="28" rank="1"/>
  </conditionalFormatting>
  <conditionalFormatting sqref="G33">
    <cfRule type="top10" dxfId="595" priority="27" rank="1"/>
  </conditionalFormatting>
  <conditionalFormatting sqref="I33">
    <cfRule type="top10" dxfId="594" priority="26" rank="1"/>
  </conditionalFormatting>
  <conditionalFormatting sqref="K33">
    <cfRule type="top10" dxfId="593" priority="25" rank="1"/>
  </conditionalFormatting>
  <conditionalFormatting sqref="M33">
    <cfRule type="top10" dxfId="592" priority="24" rank="1"/>
  </conditionalFormatting>
  <conditionalFormatting sqref="O33">
    <cfRule type="top10" dxfId="591" priority="23" rank="1"/>
  </conditionalFormatting>
  <conditionalFormatting sqref="E34">
    <cfRule type="top10" dxfId="590" priority="21" rank="1"/>
  </conditionalFormatting>
  <conditionalFormatting sqref="G34">
    <cfRule type="top10" dxfId="589" priority="20" rank="1"/>
  </conditionalFormatting>
  <conditionalFormatting sqref="I34">
    <cfRule type="top10" dxfId="588" priority="19" rank="1"/>
  </conditionalFormatting>
  <conditionalFormatting sqref="K34">
    <cfRule type="top10" dxfId="587" priority="18" rank="1"/>
  </conditionalFormatting>
  <conditionalFormatting sqref="M34">
    <cfRule type="top10" dxfId="586" priority="17" rank="1"/>
  </conditionalFormatting>
  <conditionalFormatting sqref="O34">
    <cfRule type="top10" dxfId="585" priority="16" rank="1"/>
  </conditionalFormatting>
  <conditionalFormatting sqref="E34:P34">
    <cfRule type="cellIs" dxfId="584" priority="15" operator="greaterThanOrEqual">
      <formula>193</formula>
    </cfRule>
  </conditionalFormatting>
  <conditionalFormatting sqref="E35">
    <cfRule type="top10" dxfId="583" priority="14" rank="1"/>
  </conditionalFormatting>
  <conditionalFormatting sqref="G35">
    <cfRule type="top10" dxfId="582" priority="13" rank="1"/>
  </conditionalFormatting>
  <conditionalFormatting sqref="I35">
    <cfRule type="top10" dxfId="581" priority="12" rank="1"/>
  </conditionalFormatting>
  <conditionalFormatting sqref="K35">
    <cfRule type="top10" dxfId="580" priority="11" rank="1"/>
  </conditionalFormatting>
  <conditionalFormatting sqref="M35">
    <cfRule type="top10" dxfId="579" priority="10" rank="1"/>
  </conditionalFormatting>
  <conditionalFormatting sqref="O35">
    <cfRule type="top10" dxfId="578" priority="9" rank="1"/>
  </conditionalFormatting>
  <conditionalFormatting sqref="E35:P35">
    <cfRule type="cellIs" dxfId="577" priority="8" operator="greaterThanOrEqual">
      <formula>193</formula>
    </cfRule>
  </conditionalFormatting>
  <conditionalFormatting sqref="E36">
    <cfRule type="top10" dxfId="576" priority="7" rank="1"/>
  </conditionalFormatting>
  <conditionalFormatting sqref="G36">
    <cfRule type="top10" dxfId="575" priority="6" rank="1"/>
  </conditionalFormatting>
  <conditionalFormatting sqref="I36">
    <cfRule type="top10" dxfId="574" priority="5" rank="1"/>
  </conditionalFormatting>
  <conditionalFormatting sqref="K36">
    <cfRule type="top10" dxfId="573" priority="4" rank="1"/>
  </conditionalFormatting>
  <conditionalFormatting sqref="M36">
    <cfRule type="top10" dxfId="572" priority="3" rank="1"/>
  </conditionalFormatting>
  <conditionalFormatting sqref="O36">
    <cfRule type="top10" dxfId="571" priority="2" rank="1"/>
  </conditionalFormatting>
  <conditionalFormatting sqref="E36:P36">
    <cfRule type="cellIs" dxfId="570" priority="1" operator="greaterThanOrEqual">
      <formula>193</formula>
    </cfRule>
  </conditionalFormatting>
  <hyperlinks>
    <hyperlink ref="X1" location="'Texas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850D776-F538-4111-854D-02C97F7F7A61}">
          <x14:formula1>
            <xm:f>'C:\Users\jmfg1\Downloads\[_10-23-25-ABRA Edinburg TX Results.xlsm]DATA'!#REF!</xm:f>
          </x14:formula1>
          <xm:sqref>B33</xm:sqref>
        </x14:dataValidation>
        <x14:dataValidation type="list" allowBlank="1" showInputMessage="1" showErrorMessage="1" xr:uid="{E7CED1F6-4061-493E-ABFE-04CAA541BB5B}">
          <x14:formula1>
            <xm:f>'C:\Users\jmfg1\Downloads\[_10-23-25-ABRA Edinburg TX Results.xlsm]DATA'!#REF!</xm:f>
          </x14:formula1>
          <xm:sqref>D33</xm:sqref>
        </x14:dataValidation>
        <x14:dataValidation type="list" allowBlank="1" showInputMessage="1" showErrorMessage="1" xr:uid="{7C99D48C-74FC-4AE9-A0B9-5CDD1A584F41}">
          <x14:formula1>
            <xm:f>'C:\Users\jmfg1\Downloads\[_10-25-25-ABRA Edinburg TX Results.xlsm]DATA'!#REF!</xm:f>
          </x14:formula1>
          <xm:sqref>D34 B34</xm:sqref>
        </x14:dataValidation>
        <x14:dataValidation type="list" allowBlank="1" showInputMessage="1" showErrorMessage="1" xr:uid="{94EB8C06-E951-4E74-BB5F-2C29279FC1C4}">
          <x14:formula1>
            <xm:f>'C:\Users\jmfg1\Downloads\[_10-30-25-ABRA Edinburg TX Results.xlsm]DATA'!#REF!</xm:f>
          </x14:formula1>
          <xm:sqref>D35 B35</xm:sqref>
        </x14:dataValidation>
        <x14:dataValidation type="list" allowBlank="1" showInputMessage="1" showErrorMessage="1" xr:uid="{BAD96155-8EB3-4725-9485-A0C63B3D2414}">
          <x14:formula1>
            <xm:f>'C:\Users\jmfg1\Downloads\[_11-06-25-ABRA Edinburg TX Results.xlsm]DATA'!#REF!</xm:f>
          </x14:formula1>
          <xm:sqref>B36 D36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580C-F49F-49F7-9A89-5AED4ED65BA9}">
  <dimension ref="A1:X6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107</v>
      </c>
      <c r="C2" s="3">
        <v>45804</v>
      </c>
      <c r="D2" s="4" t="s">
        <v>49</v>
      </c>
      <c r="E2" s="5">
        <v>159</v>
      </c>
      <c r="F2" s="22">
        <v>1</v>
      </c>
      <c r="G2" s="5">
        <v>157</v>
      </c>
      <c r="H2" s="22">
        <v>2</v>
      </c>
      <c r="I2" s="5">
        <v>168</v>
      </c>
      <c r="J2" s="22">
        <v>0</v>
      </c>
      <c r="K2" s="5">
        <v>167</v>
      </c>
      <c r="L2" s="22">
        <v>1</v>
      </c>
      <c r="M2" s="5"/>
      <c r="N2" s="22"/>
      <c r="O2" s="5"/>
      <c r="P2" s="22"/>
      <c r="Q2" s="6">
        <v>4</v>
      </c>
      <c r="R2" s="6">
        <v>651</v>
      </c>
      <c r="S2" s="7">
        <v>162.75</v>
      </c>
      <c r="T2" s="39">
        <v>4</v>
      </c>
      <c r="U2" s="8">
        <v>4</v>
      </c>
      <c r="V2" s="9">
        <v>166.75</v>
      </c>
    </row>
    <row r="3" spans="1:24">
      <c r="A3" s="1" t="s">
        <v>33</v>
      </c>
      <c r="B3" s="2" t="s">
        <v>107</v>
      </c>
      <c r="C3" s="3">
        <v>45816</v>
      </c>
      <c r="D3" s="4" t="s">
        <v>49</v>
      </c>
      <c r="E3" s="5">
        <v>176</v>
      </c>
      <c r="F3" s="22">
        <v>1</v>
      </c>
      <c r="G3" s="5">
        <v>173</v>
      </c>
      <c r="H3" s="22">
        <v>0</v>
      </c>
      <c r="I3" s="5">
        <v>155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687</v>
      </c>
      <c r="S3" s="7">
        <v>171.75</v>
      </c>
      <c r="T3" s="39">
        <v>1</v>
      </c>
      <c r="U3" s="8">
        <v>4</v>
      </c>
      <c r="V3" s="9">
        <v>175.75</v>
      </c>
    </row>
    <row r="4" spans="1:24">
      <c r="A4" s="1" t="s">
        <v>33</v>
      </c>
      <c r="B4" s="2" t="s">
        <v>107</v>
      </c>
      <c r="C4" s="3">
        <v>45851</v>
      </c>
      <c r="D4" s="4" t="s">
        <v>49</v>
      </c>
      <c r="E4" s="5">
        <v>180</v>
      </c>
      <c r="F4" s="22">
        <v>0</v>
      </c>
      <c r="G4" s="5">
        <v>169</v>
      </c>
      <c r="H4" s="22">
        <v>1</v>
      </c>
      <c r="I4" s="5">
        <v>174</v>
      </c>
      <c r="J4" s="22">
        <v>1</v>
      </c>
      <c r="K4" s="5">
        <v>167</v>
      </c>
      <c r="L4" s="22">
        <v>2</v>
      </c>
      <c r="M4" s="5"/>
      <c r="N4" s="22"/>
      <c r="O4" s="5"/>
      <c r="P4" s="22"/>
      <c r="Q4" s="6">
        <v>4</v>
      </c>
      <c r="R4" s="6">
        <v>690</v>
      </c>
      <c r="S4" s="7">
        <v>172.5</v>
      </c>
      <c r="T4" s="39">
        <v>4</v>
      </c>
      <c r="U4" s="8">
        <v>2</v>
      </c>
      <c r="V4" s="9">
        <v>174.5</v>
      </c>
    </row>
    <row r="6" spans="1:24">
      <c r="Q6" s="32">
        <f>SUM(Q2:Q5)</f>
        <v>12</v>
      </c>
      <c r="R6" s="32">
        <f>SUM(R2:R5)</f>
        <v>2028</v>
      </c>
      <c r="S6" s="33">
        <f>SUM(R6/Q6)</f>
        <v>169</v>
      </c>
      <c r="T6" s="32">
        <f>SUM(T2:T5)</f>
        <v>9</v>
      </c>
      <c r="U6" s="32">
        <f>SUM(U2:U5)</f>
        <v>10</v>
      </c>
      <c r="V6" s="34">
        <f>SUM(S6+U6)</f>
        <v>179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</protectedRanges>
  <hyperlinks>
    <hyperlink ref="X1" location="'Texas 2025'!A1" display="Return to Rankings" xr:uid="{7925B235-0401-453C-A282-334B424CC021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B521-B3AB-4444-AE26-69C49DCC4C57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93</v>
      </c>
      <c r="C2" s="3">
        <v>45776</v>
      </c>
      <c r="D2" s="4" t="s">
        <v>49</v>
      </c>
      <c r="E2" s="5">
        <v>192</v>
      </c>
      <c r="F2" s="22">
        <v>4</v>
      </c>
      <c r="G2" s="5">
        <v>190</v>
      </c>
      <c r="H2" s="22">
        <v>2</v>
      </c>
      <c r="I2" s="5">
        <v>189</v>
      </c>
      <c r="J2" s="22">
        <v>3</v>
      </c>
      <c r="K2" s="5">
        <v>190</v>
      </c>
      <c r="L2" s="22">
        <v>4</v>
      </c>
      <c r="M2" s="5"/>
      <c r="N2" s="22"/>
      <c r="O2" s="5"/>
      <c r="P2" s="22"/>
      <c r="Q2" s="6">
        <v>4</v>
      </c>
      <c r="R2" s="6">
        <v>761</v>
      </c>
      <c r="S2" s="7">
        <v>190.25</v>
      </c>
      <c r="T2" s="39">
        <v>13</v>
      </c>
      <c r="U2" s="8">
        <v>2</v>
      </c>
      <c r="V2" s="9">
        <v>192.25</v>
      </c>
    </row>
    <row r="3" spans="1:24">
      <c r="A3" s="1" t="s">
        <v>41</v>
      </c>
      <c r="B3" s="2" t="s">
        <v>93</v>
      </c>
      <c r="C3" s="3">
        <v>45851</v>
      </c>
      <c r="D3" s="4" t="s">
        <v>49</v>
      </c>
      <c r="E3" s="5">
        <v>190</v>
      </c>
      <c r="F3" s="22">
        <v>2</v>
      </c>
      <c r="G3" s="5">
        <v>191</v>
      </c>
      <c r="H3" s="22">
        <v>0</v>
      </c>
      <c r="I3" s="5">
        <v>190</v>
      </c>
      <c r="J3" s="22">
        <v>3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762</v>
      </c>
      <c r="S3" s="7">
        <v>190.5</v>
      </c>
      <c r="T3" s="39">
        <v>6</v>
      </c>
      <c r="U3" s="8">
        <v>2</v>
      </c>
      <c r="V3" s="9">
        <v>192.5</v>
      </c>
    </row>
    <row r="4" spans="1:24">
      <c r="A4" s="1" t="s">
        <v>41</v>
      </c>
      <c r="B4" s="2" t="s">
        <v>93</v>
      </c>
      <c r="C4" s="3">
        <v>45895</v>
      </c>
      <c r="D4" s="4" t="s">
        <v>49</v>
      </c>
      <c r="E4" s="5">
        <v>191</v>
      </c>
      <c r="F4" s="22">
        <v>1</v>
      </c>
      <c r="G4" s="5">
        <v>184</v>
      </c>
      <c r="H4" s="22">
        <v>1</v>
      </c>
      <c r="I4" s="5">
        <v>194</v>
      </c>
      <c r="J4" s="22">
        <v>3</v>
      </c>
      <c r="K4" s="5">
        <v>192</v>
      </c>
      <c r="L4" s="22">
        <v>2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39">
        <v>7</v>
      </c>
      <c r="U4" s="8">
        <v>3</v>
      </c>
      <c r="V4" s="9">
        <v>193.25</v>
      </c>
    </row>
    <row r="6" spans="1:24">
      <c r="Q6" s="32">
        <f>SUM(Q2:Q5)</f>
        <v>12</v>
      </c>
      <c r="R6" s="32">
        <f>SUM(R2:R5)</f>
        <v>2284</v>
      </c>
      <c r="S6" s="33">
        <f>SUM(R6/Q6)</f>
        <v>190.33333333333334</v>
      </c>
      <c r="T6" s="32">
        <f>SUM(T2:T5)</f>
        <v>26</v>
      </c>
      <c r="U6" s="32">
        <f>SUM(U2:U5)</f>
        <v>7</v>
      </c>
      <c r="V6" s="34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1"/>
  </protectedRanges>
  <hyperlinks>
    <hyperlink ref="X1" location="'Texas 2025'!A1" display="Return to Rankings" xr:uid="{BB06037A-537D-4B3C-BD8E-786E61974B66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4"/>
  <sheetViews>
    <sheetView topLeftCell="A16" zoomScale="115" zoomScaleNormal="115" workbookViewId="0">
      <selection activeCell="A32" sqref="A32:V32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35</v>
      </c>
      <c r="C2" s="3">
        <v>45693</v>
      </c>
      <c r="D2" s="4" t="s">
        <v>36</v>
      </c>
      <c r="E2" s="23">
        <v>183</v>
      </c>
      <c r="F2" s="22"/>
      <c r="G2" s="23">
        <v>184</v>
      </c>
      <c r="H2" s="22">
        <v>1</v>
      </c>
      <c r="I2" s="5">
        <v>184</v>
      </c>
      <c r="J2" s="22"/>
      <c r="K2" s="37">
        <v>188</v>
      </c>
      <c r="L2" s="22"/>
      <c r="M2" s="37"/>
      <c r="N2" s="22"/>
      <c r="O2" s="5"/>
      <c r="P2" s="22"/>
      <c r="Q2" s="6">
        <v>4</v>
      </c>
      <c r="R2" s="6">
        <v>739</v>
      </c>
      <c r="S2" s="7">
        <v>184.75</v>
      </c>
      <c r="T2" s="36">
        <v>1</v>
      </c>
      <c r="U2" s="8">
        <v>13</v>
      </c>
      <c r="V2" s="9">
        <v>197.75</v>
      </c>
    </row>
    <row r="3" spans="1:24">
      <c r="A3" s="1" t="s">
        <v>11</v>
      </c>
      <c r="B3" s="2" t="s">
        <v>35</v>
      </c>
      <c r="C3" s="3">
        <v>45700</v>
      </c>
      <c r="D3" s="4" t="s">
        <v>36</v>
      </c>
      <c r="E3" s="23">
        <v>190</v>
      </c>
      <c r="F3" s="22">
        <v>3</v>
      </c>
      <c r="G3" s="23">
        <v>182</v>
      </c>
      <c r="H3" s="22">
        <v>2</v>
      </c>
      <c r="I3" s="5">
        <v>189</v>
      </c>
      <c r="J3" s="22">
        <v>4</v>
      </c>
      <c r="K3" s="37">
        <v>187</v>
      </c>
      <c r="L3" s="22"/>
      <c r="M3" s="37"/>
      <c r="N3" s="22"/>
      <c r="O3" s="5"/>
      <c r="P3" s="22"/>
      <c r="Q3" s="6">
        <v>4</v>
      </c>
      <c r="R3" s="6">
        <v>748</v>
      </c>
      <c r="S3" s="7">
        <v>187</v>
      </c>
      <c r="T3" s="36">
        <v>9</v>
      </c>
      <c r="U3" s="8">
        <v>5</v>
      </c>
      <c r="V3" s="9">
        <v>192</v>
      </c>
    </row>
    <row r="4" spans="1:24">
      <c r="A4" s="1" t="s">
        <v>11</v>
      </c>
      <c r="B4" s="2" t="s">
        <v>35</v>
      </c>
      <c r="C4" s="3">
        <v>45714</v>
      </c>
      <c r="D4" s="4" t="s">
        <v>36</v>
      </c>
      <c r="E4" s="23">
        <v>188.001</v>
      </c>
      <c r="F4" s="22">
        <v>3</v>
      </c>
      <c r="G4" s="23">
        <v>190</v>
      </c>
      <c r="H4" s="22"/>
      <c r="I4" s="5">
        <v>187</v>
      </c>
      <c r="J4" s="22">
        <v>2</v>
      </c>
      <c r="K4" s="37">
        <v>188.001</v>
      </c>
      <c r="L4" s="22">
        <v>2</v>
      </c>
      <c r="M4" s="37"/>
      <c r="N4" s="22"/>
      <c r="O4" s="5"/>
      <c r="P4" s="22"/>
      <c r="Q4" s="6">
        <v>4</v>
      </c>
      <c r="R4" s="6">
        <v>753.00199999999995</v>
      </c>
      <c r="S4" s="7">
        <v>188.25049999999999</v>
      </c>
      <c r="T4" s="36">
        <v>7</v>
      </c>
      <c r="U4" s="8">
        <v>11</v>
      </c>
      <c r="V4" s="9">
        <v>199.25049999999999</v>
      </c>
    </row>
    <row r="5" spans="1:24">
      <c r="A5" s="1" t="s">
        <v>11</v>
      </c>
      <c r="B5" s="2" t="s">
        <v>35</v>
      </c>
      <c r="C5" s="3">
        <v>45721</v>
      </c>
      <c r="D5" s="4" t="s">
        <v>36</v>
      </c>
      <c r="E5" s="23">
        <v>186</v>
      </c>
      <c r="F5" s="22">
        <v>1</v>
      </c>
      <c r="G5" s="23">
        <v>184</v>
      </c>
      <c r="H5" s="22">
        <v>1</v>
      </c>
      <c r="I5" s="5">
        <v>182</v>
      </c>
      <c r="J5" s="22">
        <v>1</v>
      </c>
      <c r="K5" s="37">
        <v>181</v>
      </c>
      <c r="L5" s="22"/>
      <c r="M5" s="37"/>
      <c r="N5" s="22"/>
      <c r="O5" s="5"/>
      <c r="P5" s="22"/>
      <c r="Q5" s="6">
        <v>4</v>
      </c>
      <c r="R5" s="6">
        <v>733</v>
      </c>
      <c r="S5" s="7">
        <v>183.25</v>
      </c>
      <c r="T5" s="36">
        <v>3</v>
      </c>
      <c r="U5" s="8">
        <v>5</v>
      </c>
      <c r="V5" s="9">
        <v>188.25</v>
      </c>
    </row>
    <row r="6" spans="1:24">
      <c r="A6" s="1" t="s">
        <v>11</v>
      </c>
      <c r="B6" s="2" t="s">
        <v>35</v>
      </c>
      <c r="C6" s="3">
        <v>45742</v>
      </c>
      <c r="D6" s="4" t="s">
        <v>36</v>
      </c>
      <c r="E6" s="23">
        <v>183</v>
      </c>
      <c r="F6" s="22">
        <v>1</v>
      </c>
      <c r="G6" s="23">
        <v>184</v>
      </c>
      <c r="H6" s="22">
        <v>1</v>
      </c>
      <c r="I6" s="5">
        <v>183</v>
      </c>
      <c r="J6" s="22"/>
      <c r="K6" s="37">
        <v>179</v>
      </c>
      <c r="L6" s="22"/>
      <c r="M6" s="37"/>
      <c r="N6" s="22"/>
      <c r="O6" s="5"/>
      <c r="P6" s="22"/>
      <c r="Q6" s="6">
        <v>4</v>
      </c>
      <c r="R6" s="6">
        <v>729</v>
      </c>
      <c r="S6" s="7">
        <v>182.25</v>
      </c>
      <c r="T6" s="36">
        <v>2</v>
      </c>
      <c r="U6" s="8">
        <v>6</v>
      </c>
      <c r="V6" s="9">
        <v>188.25</v>
      </c>
    </row>
    <row r="7" spans="1:24">
      <c r="A7" s="1" t="s">
        <v>11</v>
      </c>
      <c r="B7" s="2" t="s">
        <v>35</v>
      </c>
      <c r="C7" s="3">
        <v>45756</v>
      </c>
      <c r="D7" s="4" t="s">
        <v>36</v>
      </c>
      <c r="E7" s="5">
        <v>187</v>
      </c>
      <c r="F7" s="22">
        <v>2</v>
      </c>
      <c r="G7" s="23">
        <v>182</v>
      </c>
      <c r="H7" s="22">
        <v>1</v>
      </c>
      <c r="I7" s="5">
        <v>184</v>
      </c>
      <c r="J7" s="22"/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740</v>
      </c>
      <c r="S7" s="7">
        <v>185</v>
      </c>
      <c r="T7" s="36">
        <v>6</v>
      </c>
      <c r="U7" s="8">
        <v>5</v>
      </c>
      <c r="V7" s="9">
        <v>190</v>
      </c>
    </row>
    <row r="8" spans="1:24">
      <c r="A8" s="1" t="s">
        <v>11</v>
      </c>
      <c r="B8" s="2" t="s">
        <v>35</v>
      </c>
      <c r="C8" s="3">
        <v>45773</v>
      </c>
      <c r="D8" s="4" t="s">
        <v>36</v>
      </c>
      <c r="E8" s="5">
        <v>194</v>
      </c>
      <c r="F8" s="22">
        <v>1</v>
      </c>
      <c r="G8" s="23">
        <v>187</v>
      </c>
      <c r="H8" s="22">
        <v>2</v>
      </c>
      <c r="I8" s="5">
        <v>185</v>
      </c>
      <c r="J8" s="22">
        <v>2</v>
      </c>
      <c r="K8" s="5">
        <v>186</v>
      </c>
      <c r="L8" s="22">
        <v>1</v>
      </c>
      <c r="M8" s="5">
        <v>183</v>
      </c>
      <c r="N8" s="22"/>
      <c r="O8" s="5">
        <v>188</v>
      </c>
      <c r="P8" s="22">
        <v>2</v>
      </c>
      <c r="Q8" s="6">
        <v>6</v>
      </c>
      <c r="R8" s="6">
        <v>1123</v>
      </c>
      <c r="S8" s="7">
        <v>187.16666666666666</v>
      </c>
      <c r="T8" s="36">
        <v>8</v>
      </c>
      <c r="U8" s="8">
        <v>22</v>
      </c>
      <c r="V8" s="9">
        <v>209.16666666666666</v>
      </c>
    </row>
    <row r="9" spans="1:24">
      <c r="A9" s="1" t="s">
        <v>11</v>
      </c>
      <c r="B9" s="2" t="s">
        <v>35</v>
      </c>
      <c r="C9" s="3">
        <v>45777</v>
      </c>
      <c r="D9" s="4" t="s">
        <v>36</v>
      </c>
      <c r="E9" s="5">
        <v>183</v>
      </c>
      <c r="F9" s="22"/>
      <c r="G9" s="23">
        <v>184</v>
      </c>
      <c r="H9" s="22">
        <v>2</v>
      </c>
      <c r="I9" s="5">
        <v>188</v>
      </c>
      <c r="J9" s="22">
        <v>1</v>
      </c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737</v>
      </c>
      <c r="S9" s="7">
        <v>184.25</v>
      </c>
      <c r="T9" s="36">
        <v>4</v>
      </c>
      <c r="U9" s="8">
        <v>5</v>
      </c>
      <c r="V9" s="9">
        <v>189.25</v>
      </c>
    </row>
    <row r="10" spans="1:24">
      <c r="A10" s="1" t="s">
        <v>11</v>
      </c>
      <c r="B10" s="2" t="s">
        <v>35</v>
      </c>
      <c r="C10" s="3">
        <v>45791</v>
      </c>
      <c r="D10" s="4" t="s">
        <v>36</v>
      </c>
      <c r="E10" s="5">
        <v>181.001</v>
      </c>
      <c r="F10" s="22">
        <v>1</v>
      </c>
      <c r="G10" s="23">
        <v>181</v>
      </c>
      <c r="H10" s="22">
        <v>1</v>
      </c>
      <c r="I10" s="5">
        <v>183</v>
      </c>
      <c r="J10" s="22">
        <v>2</v>
      </c>
      <c r="K10" s="5">
        <v>181</v>
      </c>
      <c r="L10" s="22"/>
      <c r="M10" s="5"/>
      <c r="N10" s="22"/>
      <c r="O10" s="5"/>
      <c r="P10" s="22"/>
      <c r="Q10" s="6">
        <v>4</v>
      </c>
      <c r="R10" s="6">
        <v>726.00099999999998</v>
      </c>
      <c r="S10" s="7">
        <v>181.50024999999999</v>
      </c>
      <c r="T10" s="36">
        <v>4</v>
      </c>
      <c r="U10" s="8">
        <v>6</v>
      </c>
      <c r="V10" s="9">
        <v>187.50024999999999</v>
      </c>
    </row>
    <row r="11" spans="1:24">
      <c r="A11" s="1" t="s">
        <v>11</v>
      </c>
      <c r="B11" s="2" t="s">
        <v>35</v>
      </c>
      <c r="C11" s="3">
        <v>45798</v>
      </c>
      <c r="D11" s="4" t="s">
        <v>36</v>
      </c>
      <c r="E11" s="23">
        <v>186</v>
      </c>
      <c r="F11" s="22">
        <v>1</v>
      </c>
      <c r="G11" s="23">
        <v>192</v>
      </c>
      <c r="H11" s="22">
        <v>1</v>
      </c>
      <c r="I11" s="5">
        <v>189</v>
      </c>
      <c r="J11" s="22">
        <v>3</v>
      </c>
      <c r="K11" s="37">
        <v>186</v>
      </c>
      <c r="L11" s="22">
        <v>1</v>
      </c>
      <c r="M11" s="37"/>
      <c r="N11" s="22"/>
      <c r="O11" s="5"/>
      <c r="P11" s="22"/>
      <c r="Q11" s="6">
        <v>4</v>
      </c>
      <c r="R11" s="6">
        <v>753</v>
      </c>
      <c r="S11" s="7">
        <v>188.25</v>
      </c>
      <c r="T11" s="36">
        <v>6</v>
      </c>
      <c r="U11" s="8">
        <v>11</v>
      </c>
      <c r="V11" s="9">
        <v>199.25</v>
      </c>
    </row>
    <row r="12" spans="1:24">
      <c r="A12" s="1" t="s">
        <v>11</v>
      </c>
      <c r="B12" s="2" t="s">
        <v>35</v>
      </c>
      <c r="C12" s="3">
        <v>45802</v>
      </c>
      <c r="D12" s="4" t="s">
        <v>49</v>
      </c>
      <c r="E12" s="5">
        <v>185</v>
      </c>
      <c r="F12" s="22">
        <v>1</v>
      </c>
      <c r="G12" s="37">
        <v>187</v>
      </c>
      <c r="H12" s="22">
        <v>2</v>
      </c>
      <c r="I12" s="5">
        <v>188</v>
      </c>
      <c r="J12" s="22">
        <v>1</v>
      </c>
      <c r="K12" s="5">
        <v>173</v>
      </c>
      <c r="L12" s="22">
        <v>0</v>
      </c>
      <c r="M12" s="5">
        <v>180.001</v>
      </c>
      <c r="N12" s="22">
        <v>1</v>
      </c>
      <c r="O12" s="5">
        <v>171</v>
      </c>
      <c r="P12" s="22">
        <v>1</v>
      </c>
      <c r="Q12" s="6">
        <v>6</v>
      </c>
      <c r="R12" s="6">
        <v>1084.001</v>
      </c>
      <c r="S12" s="7">
        <v>180.66683333333333</v>
      </c>
      <c r="T12" s="39">
        <v>6</v>
      </c>
      <c r="U12" s="8">
        <v>6</v>
      </c>
      <c r="V12" s="9">
        <v>186.66683333333333</v>
      </c>
    </row>
    <row r="13" spans="1:24">
      <c r="A13" s="1" t="s">
        <v>11</v>
      </c>
      <c r="B13" s="2" t="s">
        <v>35</v>
      </c>
      <c r="C13" s="3">
        <v>45819</v>
      </c>
      <c r="D13" s="4" t="s">
        <v>36</v>
      </c>
      <c r="E13" s="23">
        <v>173</v>
      </c>
      <c r="F13" s="22">
        <v>1</v>
      </c>
      <c r="G13" s="23">
        <v>182</v>
      </c>
      <c r="H13" s="22"/>
      <c r="I13" s="5">
        <v>183</v>
      </c>
      <c r="J13" s="22"/>
      <c r="K13" s="37">
        <v>184</v>
      </c>
      <c r="L13" s="22">
        <v>1</v>
      </c>
      <c r="M13" s="37"/>
      <c r="N13" s="22"/>
      <c r="O13" s="5"/>
      <c r="P13" s="22"/>
      <c r="Q13" s="6">
        <v>4</v>
      </c>
      <c r="R13" s="6">
        <v>722</v>
      </c>
      <c r="S13" s="7">
        <v>180.5</v>
      </c>
      <c r="T13" s="36">
        <v>2</v>
      </c>
      <c r="U13" s="8">
        <v>8</v>
      </c>
      <c r="V13" s="9">
        <v>188.5</v>
      </c>
    </row>
    <row r="14" spans="1:24">
      <c r="A14" s="1" t="s">
        <v>11</v>
      </c>
      <c r="B14" s="2" t="s">
        <v>35</v>
      </c>
      <c r="C14" s="3">
        <v>45833</v>
      </c>
      <c r="D14" s="4" t="s">
        <v>36</v>
      </c>
      <c r="E14" s="5">
        <v>179</v>
      </c>
      <c r="F14" s="22"/>
      <c r="G14" s="23">
        <v>185</v>
      </c>
      <c r="H14" s="22">
        <v>2</v>
      </c>
      <c r="I14" s="5">
        <v>191</v>
      </c>
      <c r="J14" s="22"/>
      <c r="K14" s="5">
        <v>187</v>
      </c>
      <c r="L14" s="22">
        <v>2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36">
        <v>4</v>
      </c>
      <c r="U14" s="8">
        <v>2</v>
      </c>
      <c r="V14" s="9">
        <v>187.5</v>
      </c>
    </row>
    <row r="15" spans="1:24">
      <c r="A15" s="1" t="s">
        <v>11</v>
      </c>
      <c r="B15" s="2" t="s">
        <v>35</v>
      </c>
      <c r="C15" s="3">
        <v>45847</v>
      </c>
      <c r="D15" s="4" t="s">
        <v>36</v>
      </c>
      <c r="E15" s="23">
        <v>184</v>
      </c>
      <c r="F15" s="22"/>
      <c r="G15" s="23">
        <v>189</v>
      </c>
      <c r="H15" s="22">
        <v>1</v>
      </c>
      <c r="I15" s="5">
        <v>189</v>
      </c>
      <c r="J15" s="22">
        <v>4</v>
      </c>
      <c r="K15" s="37">
        <v>189</v>
      </c>
      <c r="L15" s="22">
        <v>1</v>
      </c>
      <c r="M15" s="37"/>
      <c r="N15" s="22"/>
      <c r="O15" s="5"/>
      <c r="P15" s="22"/>
      <c r="Q15" s="6">
        <v>4</v>
      </c>
      <c r="R15" s="6">
        <v>751</v>
      </c>
      <c r="S15" s="7">
        <v>187.75</v>
      </c>
      <c r="T15" s="36">
        <v>6</v>
      </c>
      <c r="U15" s="8">
        <v>9</v>
      </c>
      <c r="V15" s="9">
        <v>196.75</v>
      </c>
    </row>
    <row r="16" spans="1:24">
      <c r="A16" s="1" t="s">
        <v>11</v>
      </c>
      <c r="B16" s="2" t="s">
        <v>35</v>
      </c>
      <c r="C16" s="3">
        <v>45868</v>
      </c>
      <c r="D16" s="4" t="s">
        <v>36</v>
      </c>
      <c r="E16" s="5">
        <v>192</v>
      </c>
      <c r="F16" s="22">
        <v>1</v>
      </c>
      <c r="G16" s="23">
        <v>183</v>
      </c>
      <c r="H16" s="22">
        <v>1</v>
      </c>
      <c r="I16" s="5">
        <v>184</v>
      </c>
      <c r="J16" s="22">
        <v>1</v>
      </c>
      <c r="K16" s="5">
        <v>190</v>
      </c>
      <c r="L16" s="22"/>
      <c r="M16" s="5"/>
      <c r="N16" s="22"/>
      <c r="O16" s="5"/>
      <c r="P16" s="22"/>
      <c r="Q16" s="6">
        <v>4</v>
      </c>
      <c r="R16" s="6">
        <v>749</v>
      </c>
      <c r="S16" s="7">
        <v>187.25</v>
      </c>
      <c r="T16" s="36">
        <v>3</v>
      </c>
      <c r="U16" s="8">
        <v>6</v>
      </c>
      <c r="V16" s="9">
        <v>193.25</v>
      </c>
    </row>
    <row r="17" spans="1:22">
      <c r="A17" s="1" t="s">
        <v>11</v>
      </c>
      <c r="B17" s="2" t="s">
        <v>35</v>
      </c>
      <c r="C17" s="3">
        <v>45876</v>
      </c>
      <c r="D17" s="4" t="s">
        <v>36</v>
      </c>
      <c r="E17" s="23">
        <v>189</v>
      </c>
      <c r="F17" s="22"/>
      <c r="G17" s="23">
        <v>186</v>
      </c>
      <c r="H17" s="22">
        <v>1</v>
      </c>
      <c r="I17" s="5">
        <v>181</v>
      </c>
      <c r="J17" s="22">
        <v>1</v>
      </c>
      <c r="K17" s="37">
        <v>182</v>
      </c>
      <c r="L17" s="22">
        <v>1</v>
      </c>
      <c r="M17" s="37"/>
      <c r="N17" s="22"/>
      <c r="O17" s="5"/>
      <c r="P17" s="22"/>
      <c r="Q17" s="6">
        <v>4</v>
      </c>
      <c r="R17" s="6">
        <v>738</v>
      </c>
      <c r="S17" s="7">
        <v>184.5</v>
      </c>
      <c r="T17" s="36">
        <v>3</v>
      </c>
      <c r="U17" s="8">
        <v>5</v>
      </c>
      <c r="V17" s="9">
        <v>189.5</v>
      </c>
    </row>
    <row r="18" spans="1:22">
      <c r="A18" s="1" t="s">
        <v>11</v>
      </c>
      <c r="B18" s="2" t="s">
        <v>35</v>
      </c>
      <c r="C18" s="3">
        <v>45883</v>
      </c>
      <c r="D18" s="4" t="s">
        <v>36</v>
      </c>
      <c r="E18" s="23">
        <v>189</v>
      </c>
      <c r="F18" s="22">
        <v>2</v>
      </c>
      <c r="G18" s="23">
        <v>185</v>
      </c>
      <c r="H18" s="22"/>
      <c r="I18" s="5">
        <v>181</v>
      </c>
      <c r="J18" s="22">
        <v>1</v>
      </c>
      <c r="K18" s="37">
        <v>186</v>
      </c>
      <c r="L18" s="22">
        <v>1</v>
      </c>
      <c r="M18" s="37"/>
      <c r="N18" s="22"/>
      <c r="O18" s="5"/>
      <c r="P18" s="22"/>
      <c r="Q18" s="6">
        <v>4</v>
      </c>
      <c r="R18" s="6">
        <v>741</v>
      </c>
      <c r="S18" s="7">
        <v>185.25</v>
      </c>
      <c r="T18" s="36">
        <v>4</v>
      </c>
      <c r="U18" s="8">
        <v>3</v>
      </c>
      <c r="V18" s="9">
        <v>188.25</v>
      </c>
    </row>
    <row r="19" spans="1:22">
      <c r="A19" s="1" t="s">
        <v>11</v>
      </c>
      <c r="B19" s="2" t="s">
        <v>35</v>
      </c>
      <c r="C19" s="3">
        <v>45890</v>
      </c>
      <c r="D19" s="4" t="s">
        <v>36</v>
      </c>
      <c r="E19" s="23">
        <v>187</v>
      </c>
      <c r="F19" s="22"/>
      <c r="G19" s="23">
        <v>180</v>
      </c>
      <c r="H19" s="22">
        <v>1</v>
      </c>
      <c r="I19" s="5">
        <v>193</v>
      </c>
      <c r="J19" s="22">
        <v>1</v>
      </c>
      <c r="K19" s="37">
        <v>184</v>
      </c>
      <c r="L19" s="22"/>
      <c r="M19" s="37"/>
      <c r="N19" s="22"/>
      <c r="O19" s="5"/>
      <c r="P19" s="22"/>
      <c r="Q19" s="6">
        <v>4</v>
      </c>
      <c r="R19" s="6">
        <v>744</v>
      </c>
      <c r="S19" s="7">
        <v>186</v>
      </c>
      <c r="T19" s="36">
        <v>2</v>
      </c>
      <c r="U19" s="8">
        <v>13</v>
      </c>
      <c r="V19" s="9">
        <v>199</v>
      </c>
    </row>
    <row r="20" spans="1:22">
      <c r="A20" s="1" t="s">
        <v>11</v>
      </c>
      <c r="B20" s="2" t="s">
        <v>35</v>
      </c>
      <c r="C20" s="3">
        <v>45897</v>
      </c>
      <c r="D20" s="4" t="s">
        <v>36</v>
      </c>
      <c r="E20" s="5">
        <v>180</v>
      </c>
      <c r="F20" s="22">
        <v>1</v>
      </c>
      <c r="G20" s="23">
        <v>182</v>
      </c>
      <c r="H20" s="22"/>
      <c r="I20" s="5">
        <v>174</v>
      </c>
      <c r="J20" s="22"/>
      <c r="K20" s="5">
        <v>178</v>
      </c>
      <c r="L20" s="22">
        <v>2</v>
      </c>
      <c r="M20" s="5"/>
      <c r="N20" s="22"/>
      <c r="O20" s="5"/>
      <c r="P20" s="22"/>
      <c r="Q20" s="6">
        <v>4</v>
      </c>
      <c r="R20" s="6">
        <v>714</v>
      </c>
      <c r="S20" s="7">
        <v>178.5</v>
      </c>
      <c r="T20" s="36">
        <v>3</v>
      </c>
      <c r="U20" s="8">
        <v>4</v>
      </c>
      <c r="V20" s="9">
        <v>182.5</v>
      </c>
    </row>
    <row r="21" spans="1:22">
      <c r="A21" s="74" t="s">
        <v>11</v>
      </c>
      <c r="B21" s="2" t="s">
        <v>35</v>
      </c>
      <c r="C21" s="3">
        <v>45911</v>
      </c>
      <c r="D21" s="75" t="s">
        <v>36</v>
      </c>
      <c r="E21" s="23">
        <v>183</v>
      </c>
      <c r="F21" s="22">
        <v>2</v>
      </c>
      <c r="G21" s="23">
        <v>182</v>
      </c>
      <c r="H21" s="22">
        <v>1</v>
      </c>
      <c r="I21" s="5">
        <v>188</v>
      </c>
      <c r="J21" s="22">
        <v>4</v>
      </c>
      <c r="K21" s="37">
        <v>180</v>
      </c>
      <c r="L21" s="22">
        <v>1</v>
      </c>
      <c r="M21" s="37"/>
      <c r="N21" s="22"/>
      <c r="O21" s="5"/>
      <c r="P21" s="22"/>
      <c r="Q21" s="8">
        <v>4</v>
      </c>
      <c r="R21" s="8">
        <v>733</v>
      </c>
      <c r="S21" s="7">
        <v>183.25</v>
      </c>
      <c r="T21" s="36">
        <v>8</v>
      </c>
      <c r="U21" s="8">
        <v>6</v>
      </c>
      <c r="V21" s="7">
        <v>189.25</v>
      </c>
    </row>
    <row r="22" spans="1:22">
      <c r="A22" s="1" t="s">
        <v>11</v>
      </c>
      <c r="B22" s="2" t="s">
        <v>35</v>
      </c>
      <c r="C22" s="3">
        <v>45925</v>
      </c>
      <c r="D22" s="4" t="s">
        <v>36</v>
      </c>
      <c r="E22" s="5">
        <v>176</v>
      </c>
      <c r="F22" s="22">
        <v>1</v>
      </c>
      <c r="G22" s="23">
        <v>180</v>
      </c>
      <c r="H22" s="22">
        <v>1</v>
      </c>
      <c r="I22" s="5">
        <v>189</v>
      </c>
      <c r="J22" s="22">
        <v>3</v>
      </c>
      <c r="K22" s="5">
        <v>185</v>
      </c>
      <c r="L22" s="22">
        <v>2</v>
      </c>
      <c r="M22" s="5"/>
      <c r="N22" s="22"/>
      <c r="O22" s="5"/>
      <c r="P22" s="22"/>
      <c r="Q22" s="6">
        <v>4</v>
      </c>
      <c r="R22" s="6">
        <v>730</v>
      </c>
      <c r="S22" s="7">
        <v>182.5</v>
      </c>
      <c r="T22" s="36">
        <v>7</v>
      </c>
      <c r="U22" s="8">
        <v>4</v>
      </c>
      <c r="V22" s="9">
        <v>186.5</v>
      </c>
    </row>
    <row r="23" spans="1:22">
      <c r="A23" s="1" t="s">
        <v>11</v>
      </c>
      <c r="B23" s="2" t="s">
        <v>35</v>
      </c>
      <c r="C23" s="3">
        <v>45930</v>
      </c>
      <c r="D23" s="4" t="s">
        <v>36</v>
      </c>
      <c r="E23" s="23">
        <v>188.01</v>
      </c>
      <c r="F23" s="22">
        <v>4</v>
      </c>
      <c r="G23" s="23">
        <v>181</v>
      </c>
      <c r="H23" s="22">
        <v>1</v>
      </c>
      <c r="I23" s="5">
        <v>188</v>
      </c>
      <c r="J23" s="22">
        <v>1</v>
      </c>
      <c r="K23" s="37">
        <v>183</v>
      </c>
      <c r="L23" s="22"/>
      <c r="M23" s="37"/>
      <c r="N23" s="22"/>
      <c r="O23" s="5"/>
      <c r="P23" s="22"/>
      <c r="Q23" s="6">
        <v>4</v>
      </c>
      <c r="R23" s="6">
        <v>740.01</v>
      </c>
      <c r="S23" s="7">
        <v>185.0025</v>
      </c>
      <c r="T23" s="36">
        <v>6</v>
      </c>
      <c r="U23" s="8">
        <v>6</v>
      </c>
      <c r="V23" s="9">
        <v>191.0025</v>
      </c>
    </row>
    <row r="24" spans="1:22">
      <c r="A24" s="74" t="s">
        <v>11</v>
      </c>
      <c r="B24" s="2" t="s">
        <v>35</v>
      </c>
      <c r="C24" s="3">
        <v>45932</v>
      </c>
      <c r="D24" s="75" t="s">
        <v>36</v>
      </c>
      <c r="E24" s="23">
        <v>186</v>
      </c>
      <c r="F24" s="22">
        <v>3</v>
      </c>
      <c r="G24" s="23">
        <v>182</v>
      </c>
      <c r="H24" s="22">
        <v>1</v>
      </c>
      <c r="I24" s="5">
        <v>181</v>
      </c>
      <c r="J24" s="22">
        <v>1</v>
      </c>
      <c r="K24" s="37">
        <v>181</v>
      </c>
      <c r="L24" s="22">
        <v>2</v>
      </c>
      <c r="M24" s="37"/>
      <c r="N24" s="22"/>
      <c r="O24" s="5"/>
      <c r="P24" s="22"/>
      <c r="Q24" s="8">
        <v>4</v>
      </c>
      <c r="R24" s="8">
        <v>730</v>
      </c>
      <c r="S24" s="7">
        <v>182.5</v>
      </c>
      <c r="T24" s="36">
        <v>7</v>
      </c>
      <c r="U24" s="8">
        <v>3</v>
      </c>
      <c r="V24" s="7">
        <v>185.5</v>
      </c>
    </row>
    <row r="25" spans="1:22">
      <c r="A25" s="1" t="s">
        <v>11</v>
      </c>
      <c r="B25" s="2" t="s">
        <v>35</v>
      </c>
      <c r="C25" s="3">
        <v>45939</v>
      </c>
      <c r="D25" s="4" t="s">
        <v>36</v>
      </c>
      <c r="E25" s="23">
        <v>181</v>
      </c>
      <c r="F25" s="22">
        <v>1</v>
      </c>
      <c r="G25" s="23">
        <v>174</v>
      </c>
      <c r="H25" s="22">
        <v>1</v>
      </c>
      <c r="I25" s="5">
        <v>185</v>
      </c>
      <c r="J25" s="22">
        <v>2</v>
      </c>
      <c r="K25" s="37">
        <v>186</v>
      </c>
      <c r="L25" s="22"/>
      <c r="M25" s="37"/>
      <c r="N25" s="22"/>
      <c r="O25" s="5"/>
      <c r="P25" s="22"/>
      <c r="Q25" s="6">
        <v>4</v>
      </c>
      <c r="R25" s="6">
        <v>726</v>
      </c>
      <c r="S25" s="7">
        <v>181.5</v>
      </c>
      <c r="T25" s="36">
        <v>4</v>
      </c>
      <c r="U25" s="8">
        <v>4</v>
      </c>
      <c r="V25" s="9">
        <v>185.5</v>
      </c>
    </row>
    <row r="26" spans="1:22">
      <c r="A26" s="74" t="s">
        <v>11</v>
      </c>
      <c r="B26" s="2" t="s">
        <v>35</v>
      </c>
      <c r="C26" s="3">
        <v>45942</v>
      </c>
      <c r="D26" s="75" t="s">
        <v>49</v>
      </c>
      <c r="E26" s="5">
        <v>183</v>
      </c>
      <c r="F26" s="22">
        <v>2</v>
      </c>
      <c r="G26" s="23">
        <v>184</v>
      </c>
      <c r="H26" s="22">
        <v>0</v>
      </c>
      <c r="I26" s="5">
        <v>185</v>
      </c>
      <c r="J26" s="22">
        <v>0</v>
      </c>
      <c r="K26" s="5">
        <v>187.001</v>
      </c>
      <c r="L26" s="22">
        <v>1</v>
      </c>
      <c r="M26" s="5"/>
      <c r="N26" s="22"/>
      <c r="O26" s="5"/>
      <c r="P26" s="22"/>
      <c r="Q26" s="8">
        <v>4</v>
      </c>
      <c r="R26" s="8">
        <v>739.00099999999998</v>
      </c>
      <c r="S26" s="7">
        <v>184.75024999999999</v>
      </c>
      <c r="T26" s="36">
        <v>3</v>
      </c>
      <c r="U26" s="8">
        <v>4</v>
      </c>
      <c r="V26" s="7">
        <v>188.75024999999999</v>
      </c>
    </row>
    <row r="27" spans="1:22">
      <c r="A27" s="1" t="s">
        <v>11</v>
      </c>
      <c r="B27" s="2" t="s">
        <v>35</v>
      </c>
      <c r="C27" s="3">
        <v>45946</v>
      </c>
      <c r="D27" s="4" t="s">
        <v>36</v>
      </c>
      <c r="E27" s="23">
        <v>186</v>
      </c>
      <c r="F27" s="22">
        <v>2</v>
      </c>
      <c r="G27" s="23">
        <v>184</v>
      </c>
      <c r="H27" s="22"/>
      <c r="I27" s="5">
        <v>190</v>
      </c>
      <c r="J27" s="22">
        <v>3</v>
      </c>
      <c r="K27" s="37">
        <v>186</v>
      </c>
      <c r="L27" s="22">
        <v>3</v>
      </c>
      <c r="M27" s="37"/>
      <c r="N27" s="22"/>
      <c r="O27" s="5"/>
      <c r="P27" s="22"/>
      <c r="Q27" s="6">
        <v>4</v>
      </c>
      <c r="R27" s="6">
        <v>746</v>
      </c>
      <c r="S27" s="7">
        <v>186.5</v>
      </c>
      <c r="T27" s="36">
        <v>8</v>
      </c>
      <c r="U27" s="8">
        <v>8</v>
      </c>
      <c r="V27" s="9">
        <v>194.5</v>
      </c>
    </row>
    <row r="28" spans="1:22">
      <c r="A28" s="1" t="s">
        <v>11</v>
      </c>
      <c r="B28" s="2" t="s">
        <v>35</v>
      </c>
      <c r="C28" s="3">
        <v>45953</v>
      </c>
      <c r="D28" s="4" t="s">
        <v>36</v>
      </c>
      <c r="E28" s="5">
        <v>186</v>
      </c>
      <c r="F28" s="22">
        <v>1</v>
      </c>
      <c r="G28" s="23">
        <v>188</v>
      </c>
      <c r="H28" s="22"/>
      <c r="I28" s="5">
        <v>185</v>
      </c>
      <c r="J28" s="22">
        <v>3</v>
      </c>
      <c r="K28" s="5">
        <v>186</v>
      </c>
      <c r="L28" s="22">
        <v>2</v>
      </c>
      <c r="M28" s="5"/>
      <c r="N28" s="22"/>
      <c r="O28" s="5"/>
      <c r="P28" s="22"/>
      <c r="Q28" s="6">
        <v>4</v>
      </c>
      <c r="R28" s="6">
        <v>745</v>
      </c>
      <c r="S28" s="7">
        <v>186.25</v>
      </c>
      <c r="T28" s="36">
        <v>6</v>
      </c>
      <c r="U28" s="8">
        <v>4</v>
      </c>
      <c r="V28" s="9">
        <v>190.25</v>
      </c>
    </row>
    <row r="29" spans="1:22">
      <c r="A29" s="1" t="s">
        <v>11</v>
      </c>
      <c r="B29" s="2" t="s">
        <v>35</v>
      </c>
      <c r="C29" s="3">
        <v>45955</v>
      </c>
      <c r="D29" s="4" t="s">
        <v>36</v>
      </c>
      <c r="E29" s="23">
        <v>176</v>
      </c>
      <c r="F29" s="22">
        <v>1</v>
      </c>
      <c r="G29" s="23">
        <v>188.001</v>
      </c>
      <c r="H29" s="22">
        <v>1</v>
      </c>
      <c r="I29" s="5">
        <v>185</v>
      </c>
      <c r="J29" s="22">
        <v>2</v>
      </c>
      <c r="K29" s="37">
        <v>184</v>
      </c>
      <c r="L29" s="22">
        <v>1</v>
      </c>
      <c r="M29" s="37"/>
      <c r="N29" s="22"/>
      <c r="O29" s="5"/>
      <c r="P29" s="22"/>
      <c r="Q29" s="6">
        <v>4</v>
      </c>
      <c r="R29" s="6">
        <v>733.00099999999998</v>
      </c>
      <c r="S29" s="7">
        <v>183.25024999999999</v>
      </c>
      <c r="T29" s="36">
        <v>5</v>
      </c>
      <c r="U29" s="8">
        <v>6</v>
      </c>
      <c r="V29" s="9">
        <v>189.25024999999999</v>
      </c>
    </row>
    <row r="30" spans="1:22">
      <c r="A30" s="1" t="s">
        <v>11</v>
      </c>
      <c r="B30" s="2" t="s">
        <v>35</v>
      </c>
      <c r="C30" s="3">
        <v>45960</v>
      </c>
      <c r="D30" s="4" t="s">
        <v>36</v>
      </c>
      <c r="E30" s="23">
        <v>196</v>
      </c>
      <c r="F30" s="22">
        <v>3</v>
      </c>
      <c r="G30" s="23">
        <v>191</v>
      </c>
      <c r="H30" s="22">
        <v>4</v>
      </c>
      <c r="I30" s="5">
        <v>188</v>
      </c>
      <c r="J30" s="22"/>
      <c r="K30" s="37">
        <v>193</v>
      </c>
      <c r="L30" s="22">
        <v>3</v>
      </c>
      <c r="M30" s="37"/>
      <c r="N30" s="22"/>
      <c r="O30" s="5"/>
      <c r="P30" s="22"/>
      <c r="Q30" s="6">
        <v>4</v>
      </c>
      <c r="R30" s="6">
        <v>768</v>
      </c>
      <c r="S30" s="7">
        <v>192</v>
      </c>
      <c r="T30" s="36">
        <v>10</v>
      </c>
      <c r="U30" s="8">
        <v>6</v>
      </c>
      <c r="V30" s="9">
        <v>198</v>
      </c>
    </row>
    <row r="31" spans="1:22">
      <c r="A31" s="74" t="s">
        <v>11</v>
      </c>
      <c r="B31" s="2" t="s">
        <v>35</v>
      </c>
      <c r="C31" s="3">
        <v>45967</v>
      </c>
      <c r="D31" s="75" t="s">
        <v>36</v>
      </c>
      <c r="E31" s="5">
        <v>193</v>
      </c>
      <c r="F31" s="22">
        <v>1</v>
      </c>
      <c r="G31" s="23">
        <v>192</v>
      </c>
      <c r="H31" s="22">
        <v>3</v>
      </c>
      <c r="I31" s="5">
        <v>188</v>
      </c>
      <c r="J31" s="22"/>
      <c r="K31" s="5">
        <v>186</v>
      </c>
      <c r="L31" s="22"/>
      <c r="M31" s="5"/>
      <c r="N31" s="22"/>
      <c r="O31" s="5"/>
      <c r="P31" s="22"/>
      <c r="Q31" s="8">
        <v>4</v>
      </c>
      <c r="R31" s="8">
        <v>759</v>
      </c>
      <c r="S31" s="7">
        <v>189.75</v>
      </c>
      <c r="T31" s="36">
        <v>4</v>
      </c>
      <c r="U31" s="8">
        <v>4</v>
      </c>
      <c r="V31" s="7">
        <v>193.75</v>
      </c>
    </row>
    <row r="32" spans="1:22">
      <c r="A32" s="74" t="s">
        <v>11</v>
      </c>
      <c r="B32" s="2" t="s">
        <v>35</v>
      </c>
      <c r="C32" s="3">
        <v>45970</v>
      </c>
      <c r="D32" s="75" t="s">
        <v>49</v>
      </c>
      <c r="E32" s="23">
        <v>180.001</v>
      </c>
      <c r="F32" s="22">
        <v>1</v>
      </c>
      <c r="G32" s="23">
        <v>178</v>
      </c>
      <c r="H32" s="22">
        <v>0</v>
      </c>
      <c r="I32" s="5">
        <v>186</v>
      </c>
      <c r="J32" s="22">
        <v>2</v>
      </c>
      <c r="K32" s="37">
        <v>191</v>
      </c>
      <c r="L32" s="22">
        <v>1</v>
      </c>
      <c r="M32" s="37"/>
      <c r="N32" s="22"/>
      <c r="O32" s="5"/>
      <c r="P32" s="22"/>
      <c r="Q32" s="8">
        <v>4</v>
      </c>
      <c r="R32" s="8">
        <v>735.00099999999998</v>
      </c>
      <c r="S32" s="7">
        <v>183.75024999999999</v>
      </c>
      <c r="T32" s="36">
        <v>4</v>
      </c>
      <c r="U32" s="8">
        <v>5</v>
      </c>
      <c r="V32" s="7">
        <v>188.75024999999999</v>
      </c>
    </row>
    <row r="34" spans="17:22">
      <c r="Q34" s="32">
        <f>SUM(Q2:Q33)</f>
        <v>128</v>
      </c>
      <c r="R34" s="32">
        <f>SUM(R2:R33)</f>
        <v>23650.017</v>
      </c>
      <c r="S34" s="33">
        <f>SUM(R34/Q34)</f>
        <v>184.7657578125</v>
      </c>
      <c r="T34" s="32">
        <f>SUM(T2:T33)</f>
        <v>155</v>
      </c>
      <c r="U34" s="32">
        <f>SUM(U2:U33)</f>
        <v>205</v>
      </c>
      <c r="V34" s="34">
        <f>SUM(S34+U34)</f>
        <v>389.7657578125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7" name="Range1_5_1"/>
    <protectedRange algorithmName="SHA-512" hashValue="ON39YdpmFHfN9f47KpiRvqrKx0V9+erV1CNkpWzYhW/Qyc6aT8rEyCrvauWSYGZK2ia3o7vd3akF07acHAFpOA==" saltValue="yVW9XmDwTqEnmpSGai0KYg==" spinCount="100000" sqref="D2:D7" name="Range1_1_9_1"/>
    <protectedRange algorithmName="SHA-512" hashValue="ON39YdpmFHfN9f47KpiRvqrKx0V9+erV1CNkpWzYhW/Qyc6aT8rEyCrvauWSYGZK2ia3o7vd3akF07acHAFpOA==" saltValue="yVW9XmDwTqEnmpSGai0KYg==" spinCount="100000" sqref="T2:T7" name="Range1_3_5_13_1"/>
    <protectedRange algorithmName="SHA-512" hashValue="ON39YdpmFHfN9f47KpiRvqrKx0V9+erV1CNkpWzYhW/Qyc6aT8rEyCrvauWSYGZK2ia3o7vd3akF07acHAFpOA==" saltValue="yVW9XmDwTqEnmpSGai0KYg==" spinCount="100000" sqref="B18:C18" name="Range1_9"/>
    <protectedRange algorithmName="SHA-512" hashValue="ON39YdpmFHfN9f47KpiRvqrKx0V9+erV1CNkpWzYhW/Qyc6aT8rEyCrvauWSYGZK2ia3o7vd3akF07acHAFpOA==" saltValue="yVW9XmDwTqEnmpSGai0KYg==" spinCount="100000" sqref="D18" name="Range1_1_9"/>
    <protectedRange algorithmName="SHA-512" hashValue="ON39YdpmFHfN9f47KpiRvqrKx0V9+erV1CNkpWzYhW/Qyc6aT8rEyCrvauWSYGZK2ia3o7vd3akF07acHAFpOA==" saltValue="yVW9XmDwTqEnmpSGai0KYg==" spinCount="100000" sqref="E18 H18:L18 N18" name="Range1_1_2_19_1_1"/>
    <protectedRange algorithmName="SHA-512" hashValue="ON39YdpmFHfN9f47KpiRvqrKx0V9+erV1CNkpWzYhW/Qyc6aT8rEyCrvauWSYGZK2ia3o7vd3akF07acHAFpOA==" saltValue="yVW9XmDwTqEnmpSGai0KYg==" spinCount="100000" sqref="T18" name="Range1_3_5_9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6"/>
    <protectedRange algorithmName="SHA-512" hashValue="ON39YdpmFHfN9f47KpiRvqrKx0V9+erV1CNkpWzYhW/Qyc6aT8rEyCrvauWSYGZK2ia3o7vd3akF07acHAFpOA==" saltValue="yVW9XmDwTqEnmpSGai0KYg==" spinCount="100000" sqref="E20 G20:O20" name="Range1_33_1_4"/>
    <protectedRange algorithmName="SHA-512" hashValue="ON39YdpmFHfN9f47KpiRvqrKx0V9+erV1CNkpWzYhW/Qyc6aT8rEyCrvauWSYGZK2ia3o7vd3akF07acHAFpOA==" saltValue="yVW9XmDwTqEnmpSGai0KYg==" spinCount="100000" sqref="T20" name="Range1_3_5_16"/>
    <protectedRange algorithmName="SHA-512" hashValue="ON39YdpmFHfN9f47KpiRvqrKx0V9+erV1CNkpWzYhW/Qyc6aT8rEyCrvauWSYGZK2ia3o7vd3akF07acHAFpOA==" saltValue="yVW9XmDwTqEnmpSGai0KYg==" spinCount="100000" sqref="B21:C21" name="Range1_13_2"/>
    <protectedRange algorithmName="SHA-512" hashValue="ON39YdpmFHfN9f47KpiRvqrKx0V9+erV1CNkpWzYhW/Qyc6aT8rEyCrvauWSYGZK2ia3o7vd3akF07acHAFpOA==" saltValue="yVW9XmDwTqEnmpSGai0KYg==" spinCount="100000" sqref="D21" name="Range1_1_3_2"/>
    <protectedRange algorithmName="SHA-512" hashValue="ON39YdpmFHfN9f47KpiRvqrKx0V9+erV1CNkpWzYhW/Qyc6aT8rEyCrvauWSYGZK2ia3o7vd3akF07acHAFpOA==" saltValue="yVW9XmDwTqEnmpSGai0KYg==" spinCount="100000" sqref="T21" name="Range1_3_5_3_3"/>
    <protectedRange algorithmName="SHA-512" hashValue="ON39YdpmFHfN9f47KpiRvqrKx0V9+erV1CNkpWzYhW/Qyc6aT8rEyCrvauWSYGZK2ia3o7vd3akF07acHAFpOA==" saltValue="yVW9XmDwTqEnmpSGai0KYg==" spinCount="100000" sqref="B22:C22" name="Range1_9_1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T22" name="Range1_3_5_5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E23 G23:O23" name="Range1_33_1_1"/>
    <protectedRange algorithmName="SHA-512" hashValue="ON39YdpmFHfN9f47KpiRvqrKx0V9+erV1CNkpWzYhW/Qyc6aT8rEyCrvauWSYGZK2ia3o7vd3akF07acHAFpOA==" saltValue="yVW9XmDwTqEnmpSGai0KYg==" spinCount="100000" sqref="T23" name="Range1_3_5_3"/>
    <protectedRange algorithmName="SHA-512" hashValue="ON39YdpmFHfN9f47KpiRvqrKx0V9+erV1CNkpWzYhW/Qyc6aT8rEyCrvauWSYGZK2ia3o7vd3akF07acHAFpOA==" saltValue="yVW9XmDwTqEnmpSGai0KYg==" spinCount="100000" sqref="B24:C24" name="Range1_9_2"/>
    <protectedRange algorithmName="SHA-512" hashValue="ON39YdpmFHfN9f47KpiRvqrKx0V9+erV1CNkpWzYhW/Qyc6aT8rEyCrvauWSYGZK2ia3o7vd3akF07acHAFpOA==" saltValue="yVW9XmDwTqEnmpSGai0KYg==" spinCount="100000" sqref="D24" name="Range1_1_6_1"/>
    <protectedRange algorithmName="SHA-512" hashValue="ON39YdpmFHfN9f47KpiRvqrKx0V9+erV1CNkpWzYhW/Qyc6aT8rEyCrvauWSYGZK2ia3o7vd3akF07acHAFpOA==" saltValue="yVW9XmDwTqEnmpSGai0KYg==" spinCount="100000" sqref="E24 H24:L24 N24" name="Range1_1_2_19_1_1_1"/>
    <protectedRange algorithmName="SHA-512" hashValue="ON39YdpmFHfN9f47KpiRvqrKx0V9+erV1CNkpWzYhW/Qyc6aT8rEyCrvauWSYGZK2ia3o7vd3akF07acHAFpOA==" saltValue="yVW9XmDwTqEnmpSGai0KYg==" spinCount="100000" sqref="T24" name="Range1_3_5_5_1"/>
    <protectedRange algorithmName="SHA-512" hashValue="ON39YdpmFHfN9f47KpiRvqrKx0V9+erV1CNkpWzYhW/Qyc6aT8rEyCrvauWSYGZK2ia3o7vd3akF07acHAFpOA==" saltValue="yVW9XmDwTqEnmpSGai0KYg==" spinCount="100000" sqref="B25:C25" name="Range1_9_3"/>
    <protectedRange algorithmName="SHA-512" hashValue="ON39YdpmFHfN9f47KpiRvqrKx0V9+erV1CNkpWzYhW/Qyc6aT8rEyCrvauWSYGZK2ia3o7vd3akF07acHAFpOA==" saltValue="yVW9XmDwTqEnmpSGai0KYg==" spinCount="100000" sqref="D25" name="Range1_1_3_1"/>
    <protectedRange algorithmName="SHA-512" hashValue="ON39YdpmFHfN9f47KpiRvqrKx0V9+erV1CNkpWzYhW/Qyc6aT8rEyCrvauWSYGZK2ia3o7vd3akF07acHAFpOA==" saltValue="yVW9XmDwTqEnmpSGai0KYg==" spinCount="100000" sqref="E25 G25:O25" name="Range1_33_1_2"/>
    <protectedRange algorithmName="SHA-512" hashValue="ON39YdpmFHfN9f47KpiRvqrKx0V9+erV1CNkpWzYhW/Qyc6aT8rEyCrvauWSYGZK2ia3o7vd3akF07acHAFpOA==" saltValue="yVW9XmDwTqEnmpSGai0KYg==" spinCount="100000" sqref="T25" name="Range1_3_5_3_1"/>
    <protectedRange algorithmName="SHA-512" hashValue="ON39YdpmFHfN9f47KpiRvqrKx0V9+erV1CNkpWzYhW/Qyc6aT8rEyCrvauWSYGZK2ia3o7vd3akF07acHAFpOA==" saltValue="yVW9XmDwTqEnmpSGai0KYg==" spinCount="100000" sqref="E26 B26:C26 H26:L26 N26" name="Range1_13_1"/>
    <protectedRange algorithmName="SHA-512" hashValue="ON39YdpmFHfN9f47KpiRvqrKx0V9+erV1CNkpWzYhW/Qyc6aT8rEyCrvauWSYGZK2ia3o7vd3akF07acHAFpOA==" saltValue="yVW9XmDwTqEnmpSGai0KYg==" spinCount="100000" sqref="D26" name="Range1_1_4"/>
    <protectedRange algorithmName="SHA-512" hashValue="ON39YdpmFHfN9f47KpiRvqrKx0V9+erV1CNkpWzYhW/Qyc6aT8rEyCrvauWSYGZK2ia3o7vd3akF07acHAFpOA==" saltValue="yVW9XmDwTqEnmpSGai0KYg==" spinCount="100000" sqref="G26 M26 O26" name="Range1_33_1_3"/>
    <protectedRange algorithmName="SHA-512" hashValue="ON39YdpmFHfN9f47KpiRvqrKx0V9+erV1CNkpWzYhW/Qyc6aT8rEyCrvauWSYGZK2ia3o7vd3akF07acHAFpOA==" saltValue="yVW9XmDwTqEnmpSGai0KYg==" spinCount="100000" sqref="T26" name="Range1_3_5_3_2"/>
    <protectedRange algorithmName="SHA-512" hashValue="ON39YdpmFHfN9f47KpiRvqrKx0V9+erV1CNkpWzYhW/Qyc6aT8rEyCrvauWSYGZK2ia3o7vd3akF07acHAFpOA==" saltValue="yVW9XmDwTqEnmpSGai0KYg==" spinCount="100000" sqref="B27:C27" name="Range1_9_4"/>
    <protectedRange algorithmName="SHA-512" hashValue="ON39YdpmFHfN9f47KpiRvqrKx0V9+erV1CNkpWzYhW/Qyc6aT8rEyCrvauWSYGZK2ia3o7vd3akF07acHAFpOA==" saltValue="yVW9XmDwTqEnmpSGai0KYg==" spinCount="100000" sqref="D27" name="Range1_1_6_2"/>
    <protectedRange algorithmName="SHA-512" hashValue="ON39YdpmFHfN9f47KpiRvqrKx0V9+erV1CNkpWzYhW/Qyc6aT8rEyCrvauWSYGZK2ia3o7vd3akF07acHAFpOA==" saltValue="yVW9XmDwTqEnmpSGai0KYg==" spinCount="100000" sqref="E27 G27:O27" name="Range1_33_1_5"/>
    <protectedRange algorithmName="SHA-512" hashValue="ON39YdpmFHfN9f47KpiRvqrKx0V9+erV1CNkpWzYhW/Qyc6aT8rEyCrvauWSYGZK2ia3o7vd3akF07acHAFpOA==" saltValue="yVW9XmDwTqEnmpSGai0KYg==" spinCount="100000" sqref="T27" name="Range1_3_5_5_2"/>
    <protectedRange algorithmName="SHA-512" hashValue="ON39YdpmFHfN9f47KpiRvqrKx0V9+erV1CNkpWzYhW/Qyc6aT8rEyCrvauWSYGZK2ia3o7vd3akF07acHAFpOA==" saltValue="yVW9XmDwTqEnmpSGai0KYg==" spinCount="100000" sqref="B28:C28" name="Range1_30"/>
    <protectedRange algorithmName="SHA-512" hashValue="ON39YdpmFHfN9f47KpiRvqrKx0V9+erV1CNkpWzYhW/Qyc6aT8rEyCrvauWSYGZK2ia3o7vd3akF07acHAFpOA==" saltValue="yVW9XmDwTqEnmpSGai0KYg==" spinCount="100000" sqref="D28" name="Range1_1_13"/>
    <protectedRange algorithmName="SHA-512" hashValue="ON39YdpmFHfN9f47KpiRvqrKx0V9+erV1CNkpWzYhW/Qyc6aT8rEyCrvauWSYGZK2ia3o7vd3akF07acHAFpOA==" saltValue="yVW9XmDwTqEnmpSGai0KYg==" spinCount="100000" sqref="E28 G28:O28" name="Range1_33_1_4_1"/>
    <protectedRange algorithmName="SHA-512" hashValue="ON39YdpmFHfN9f47KpiRvqrKx0V9+erV1CNkpWzYhW/Qyc6aT8rEyCrvauWSYGZK2ia3o7vd3akF07acHAFpOA==" saltValue="yVW9XmDwTqEnmpSGai0KYg==" spinCount="100000" sqref="T28" name="Range1_3_5_10"/>
    <protectedRange algorithmName="SHA-512" hashValue="ON39YdpmFHfN9f47KpiRvqrKx0V9+erV1CNkpWzYhW/Qyc6aT8rEyCrvauWSYGZK2ia3o7vd3akF07acHAFpOA==" saltValue="yVW9XmDwTqEnmpSGai0KYg==" spinCount="100000" sqref="B29:C29" name="Range1_13_3"/>
    <protectedRange algorithmName="SHA-512" hashValue="ON39YdpmFHfN9f47KpiRvqrKx0V9+erV1CNkpWzYhW/Qyc6aT8rEyCrvauWSYGZK2ia3o7vd3akF07acHAFpOA==" saltValue="yVW9XmDwTqEnmpSGai0KYg==" spinCount="100000" sqref="D29" name="Range1_1_3_3"/>
    <protectedRange algorithmName="SHA-512" hashValue="ON39YdpmFHfN9f47KpiRvqrKx0V9+erV1CNkpWzYhW/Qyc6aT8rEyCrvauWSYGZK2ia3o7vd3akF07acHAFpOA==" saltValue="yVW9XmDwTqEnmpSGai0KYg==" spinCount="100000" sqref="E29 G29:O29" name="Range1_33_1_1_1"/>
    <protectedRange algorithmName="SHA-512" hashValue="ON39YdpmFHfN9f47KpiRvqrKx0V9+erV1CNkpWzYhW/Qyc6aT8rEyCrvauWSYGZK2ia3o7vd3akF07acHAFpOA==" saltValue="yVW9XmDwTqEnmpSGai0KYg==" spinCount="100000" sqref="T29" name="Range1_3_5_3_4"/>
    <protectedRange algorithmName="SHA-512" hashValue="ON39YdpmFHfN9f47KpiRvqrKx0V9+erV1CNkpWzYhW/Qyc6aT8rEyCrvauWSYGZK2ia3o7vd3akF07acHAFpOA==" saltValue="yVW9XmDwTqEnmpSGai0KYg==" spinCount="100000" sqref="B30:C30" name="Range1_13_4"/>
    <protectedRange algorithmName="SHA-512" hashValue="ON39YdpmFHfN9f47KpiRvqrKx0V9+erV1CNkpWzYhW/Qyc6aT8rEyCrvauWSYGZK2ia3o7vd3akF07acHAFpOA==" saltValue="yVW9XmDwTqEnmpSGai0KYg==" spinCount="100000" sqref="D30" name="Range1_1_3_4"/>
    <protectedRange algorithmName="SHA-512" hashValue="ON39YdpmFHfN9f47KpiRvqrKx0V9+erV1CNkpWzYhW/Qyc6aT8rEyCrvauWSYGZK2ia3o7vd3akF07acHAFpOA==" saltValue="yVW9XmDwTqEnmpSGai0KYg==" spinCount="100000" sqref="E30 G30:O30" name="Range1_33_1_1_2"/>
    <protectedRange algorithmName="SHA-512" hashValue="ON39YdpmFHfN9f47KpiRvqrKx0V9+erV1CNkpWzYhW/Qyc6aT8rEyCrvauWSYGZK2ia3o7vd3akF07acHAFpOA==" saltValue="yVW9XmDwTqEnmpSGai0KYg==" spinCount="100000" sqref="T30" name="Range1_3_5_3_5"/>
    <protectedRange algorithmName="SHA-512" hashValue="ON39YdpmFHfN9f47KpiRvqrKx0V9+erV1CNkpWzYhW/Qyc6aT8rEyCrvauWSYGZK2ia3o7vd3akF07acHAFpOA==" saltValue="yVW9XmDwTqEnmpSGai0KYg==" spinCount="100000" sqref="B31:C31" name="Range1_9_5"/>
    <protectedRange algorithmName="SHA-512" hashValue="ON39YdpmFHfN9f47KpiRvqrKx0V9+erV1CNkpWzYhW/Qyc6aT8rEyCrvauWSYGZK2ia3o7vd3akF07acHAFpOA==" saltValue="yVW9XmDwTqEnmpSGai0KYg==" spinCount="100000" sqref="D31" name="Range1_1_6_3"/>
    <protectedRange algorithmName="SHA-512" hashValue="ON39YdpmFHfN9f47KpiRvqrKx0V9+erV1CNkpWzYhW/Qyc6aT8rEyCrvauWSYGZK2ia3o7vd3akF07acHAFpOA==" saltValue="yVW9XmDwTqEnmpSGai0KYg==" spinCount="100000" sqref="E31 G31:O31" name="Range1_33_1_6"/>
    <protectedRange algorithmName="SHA-512" hashValue="ON39YdpmFHfN9f47KpiRvqrKx0V9+erV1CNkpWzYhW/Qyc6aT8rEyCrvauWSYGZK2ia3o7vd3akF07acHAFpOA==" saltValue="yVW9XmDwTqEnmpSGai0KYg==" spinCount="100000" sqref="T31" name="Range1_3_5_5_3"/>
    <protectedRange algorithmName="SHA-512" hashValue="ON39YdpmFHfN9f47KpiRvqrKx0V9+erV1CNkpWzYhW/Qyc6aT8rEyCrvauWSYGZK2ia3o7vd3akF07acHAFpOA==" saltValue="yVW9XmDwTqEnmpSGai0KYg==" spinCount="100000" sqref="B32:C32" name="Range1_13_5"/>
    <protectedRange algorithmName="SHA-512" hashValue="ON39YdpmFHfN9f47KpiRvqrKx0V9+erV1CNkpWzYhW/Qyc6aT8rEyCrvauWSYGZK2ia3o7vd3akF07acHAFpOA==" saltValue="yVW9XmDwTqEnmpSGai0KYg==" spinCount="100000" sqref="D32" name="Range1_1_4_1"/>
    <protectedRange algorithmName="SHA-512" hashValue="ON39YdpmFHfN9f47KpiRvqrKx0V9+erV1CNkpWzYhW/Qyc6aT8rEyCrvauWSYGZK2ia3o7vd3akF07acHAFpOA==" saltValue="yVW9XmDwTqEnmpSGai0KYg==" spinCount="100000" sqref="E32 H32:L32 N32" name="Range1_1_2_19_1"/>
    <protectedRange algorithmName="SHA-512" hashValue="ON39YdpmFHfN9f47KpiRvqrKx0V9+erV1CNkpWzYhW/Qyc6aT8rEyCrvauWSYGZK2ia3o7vd3akF07acHAFpOA==" saltValue="yVW9XmDwTqEnmpSGai0KYg==" spinCount="100000" sqref="T32" name="Range1_3_5_3_6"/>
  </protectedRanges>
  <conditionalFormatting sqref="L18:P18">
    <cfRule type="cellIs" dxfId="569" priority="85" operator="greaterThanOrEqual">
      <formula>200</formula>
    </cfRule>
  </conditionalFormatting>
  <conditionalFormatting sqref="M18">
    <cfRule type="top10" dxfId="568" priority="87" rank="1"/>
  </conditionalFormatting>
  <conditionalFormatting sqref="O18">
    <cfRule type="top10" dxfId="567" priority="86" rank="1"/>
  </conditionalFormatting>
  <conditionalFormatting sqref="E21:P21">
    <cfRule type="cellIs" dxfId="566" priority="84" operator="greaterThanOrEqual">
      <formula>200</formula>
    </cfRule>
  </conditionalFormatting>
  <conditionalFormatting sqref="E21">
    <cfRule type="top10" dxfId="565" priority="83" rank="1"/>
  </conditionalFormatting>
  <conditionalFormatting sqref="G21">
    <cfRule type="top10" dxfId="564" priority="82" rank="1"/>
  </conditionalFormatting>
  <conditionalFormatting sqref="I21">
    <cfRule type="top10" dxfId="563" priority="81" rank="1"/>
  </conditionalFormatting>
  <conditionalFormatting sqref="K21">
    <cfRule type="top10" dxfId="562" priority="80" rank="1"/>
  </conditionalFormatting>
  <conditionalFormatting sqref="M21">
    <cfRule type="top10" dxfId="561" priority="79" rank="1"/>
  </conditionalFormatting>
  <conditionalFormatting sqref="O21">
    <cfRule type="top10" dxfId="560" priority="78" rank="1"/>
  </conditionalFormatting>
  <conditionalFormatting sqref="E22:P22">
    <cfRule type="cellIs" dxfId="559" priority="71" operator="greaterThanOrEqual">
      <formula>200</formula>
    </cfRule>
  </conditionalFormatting>
  <conditionalFormatting sqref="E22">
    <cfRule type="top10" dxfId="558" priority="77" rank="1"/>
  </conditionalFormatting>
  <conditionalFormatting sqref="G22">
    <cfRule type="top10" dxfId="557" priority="76" rank="1"/>
  </conditionalFormatting>
  <conditionalFormatting sqref="I22">
    <cfRule type="top10" dxfId="556" priority="75" rank="1"/>
  </conditionalFormatting>
  <conditionalFormatting sqref="K22">
    <cfRule type="top10" dxfId="555" priority="74" rank="1"/>
  </conditionalFormatting>
  <conditionalFormatting sqref="M22">
    <cfRule type="top10" dxfId="554" priority="73" rank="1"/>
  </conditionalFormatting>
  <conditionalFormatting sqref="O22">
    <cfRule type="top10" dxfId="553" priority="72" rank="1"/>
  </conditionalFormatting>
  <conditionalFormatting sqref="E23">
    <cfRule type="top10" dxfId="552" priority="70" rank="1"/>
  </conditionalFormatting>
  <conditionalFormatting sqref="G23">
    <cfRule type="top10" dxfId="551" priority="69" rank="1"/>
  </conditionalFormatting>
  <conditionalFormatting sqref="I23">
    <cfRule type="top10" dxfId="550" priority="68" rank="1"/>
  </conditionalFormatting>
  <conditionalFormatting sqref="K23">
    <cfRule type="top10" dxfId="549" priority="67" rank="1"/>
  </conditionalFormatting>
  <conditionalFormatting sqref="M23">
    <cfRule type="top10" dxfId="548" priority="66" rank="1"/>
  </conditionalFormatting>
  <conditionalFormatting sqref="O23">
    <cfRule type="top10" dxfId="547" priority="65" rank="1"/>
  </conditionalFormatting>
  <conditionalFormatting sqref="E23:P23">
    <cfRule type="cellIs" dxfId="546" priority="64" operator="greaterThanOrEqual">
      <formula>200</formula>
    </cfRule>
  </conditionalFormatting>
  <conditionalFormatting sqref="E24:P24">
    <cfRule type="cellIs" dxfId="545" priority="57" operator="greaterThanOrEqual">
      <formula>200</formula>
    </cfRule>
  </conditionalFormatting>
  <conditionalFormatting sqref="E24">
    <cfRule type="top10" dxfId="544" priority="63" rank="1"/>
  </conditionalFormatting>
  <conditionalFormatting sqref="G24">
    <cfRule type="top10" dxfId="543" priority="62" rank="1"/>
  </conditionalFormatting>
  <conditionalFormatting sqref="I24">
    <cfRule type="top10" dxfId="542" priority="61" rank="1"/>
  </conditionalFormatting>
  <conditionalFormatting sqref="K24">
    <cfRule type="top10" dxfId="541" priority="60" rank="1"/>
  </conditionalFormatting>
  <conditionalFormatting sqref="M24">
    <cfRule type="top10" dxfId="540" priority="59" rank="1"/>
  </conditionalFormatting>
  <conditionalFormatting sqref="O24">
    <cfRule type="top10" dxfId="539" priority="58" rank="1"/>
  </conditionalFormatting>
  <conditionalFormatting sqref="E25:P25">
    <cfRule type="cellIs" dxfId="538" priority="50" operator="greaterThanOrEqual">
      <formula>200</formula>
    </cfRule>
  </conditionalFormatting>
  <conditionalFormatting sqref="E25">
    <cfRule type="top10" dxfId="537" priority="56" rank="1"/>
  </conditionalFormatting>
  <conditionalFormatting sqref="G25">
    <cfRule type="top10" dxfId="536" priority="55" rank="1"/>
  </conditionalFormatting>
  <conditionalFormatting sqref="I25">
    <cfRule type="top10" dxfId="535" priority="54" rank="1"/>
  </conditionalFormatting>
  <conditionalFormatting sqref="K25">
    <cfRule type="top10" dxfId="534" priority="53" rank="1"/>
  </conditionalFormatting>
  <conditionalFormatting sqref="M25">
    <cfRule type="top10" dxfId="533" priority="52" rank="1"/>
  </conditionalFormatting>
  <conditionalFormatting sqref="O25">
    <cfRule type="top10" dxfId="532" priority="51" rank="1"/>
  </conditionalFormatting>
  <conditionalFormatting sqref="E26">
    <cfRule type="top10" dxfId="531" priority="49" rank="1"/>
  </conditionalFormatting>
  <conditionalFormatting sqref="G26">
    <cfRule type="top10" dxfId="530" priority="48" rank="1"/>
  </conditionalFormatting>
  <conditionalFormatting sqref="I26">
    <cfRule type="top10" dxfId="529" priority="47" rank="1"/>
  </conditionalFormatting>
  <conditionalFormatting sqref="K26">
    <cfRule type="top10" dxfId="528" priority="46" rank="1"/>
  </conditionalFormatting>
  <conditionalFormatting sqref="M26">
    <cfRule type="top10" dxfId="527" priority="45" rank="1"/>
  </conditionalFormatting>
  <conditionalFormatting sqref="O26">
    <cfRule type="top10" dxfId="526" priority="44" rank="1"/>
  </conditionalFormatting>
  <conditionalFormatting sqref="E26:P26">
    <cfRule type="cellIs" dxfId="525" priority="43" operator="greaterThanOrEqual">
      <formula>200</formula>
    </cfRule>
  </conditionalFormatting>
  <conditionalFormatting sqref="E27:P27">
    <cfRule type="cellIs" dxfId="524" priority="36" operator="greaterThanOrEqual">
      <formula>200</formula>
    </cfRule>
  </conditionalFormatting>
  <conditionalFormatting sqref="E27">
    <cfRule type="top10" dxfId="523" priority="42" rank="1"/>
  </conditionalFormatting>
  <conditionalFormatting sqref="G27">
    <cfRule type="top10" dxfId="522" priority="41" rank="1"/>
  </conditionalFormatting>
  <conditionalFormatting sqref="I27">
    <cfRule type="top10" dxfId="521" priority="40" rank="1"/>
  </conditionalFormatting>
  <conditionalFormatting sqref="K27">
    <cfRule type="top10" dxfId="520" priority="39" rank="1"/>
  </conditionalFormatting>
  <conditionalFormatting sqref="M27">
    <cfRule type="top10" dxfId="519" priority="38" rank="1"/>
  </conditionalFormatting>
  <conditionalFormatting sqref="O27">
    <cfRule type="top10" dxfId="518" priority="37" rank="1"/>
  </conditionalFormatting>
  <conditionalFormatting sqref="E28:P28">
    <cfRule type="cellIs" dxfId="517" priority="29" operator="greaterThanOrEqual">
      <formula>200</formula>
    </cfRule>
  </conditionalFormatting>
  <conditionalFormatting sqref="E28">
    <cfRule type="top10" dxfId="516" priority="35" rank="1"/>
  </conditionalFormatting>
  <conditionalFormatting sqref="G28">
    <cfRule type="top10" dxfId="515" priority="34" rank="1"/>
  </conditionalFormatting>
  <conditionalFormatting sqref="I28">
    <cfRule type="top10" dxfId="514" priority="33" rank="1"/>
  </conditionalFormatting>
  <conditionalFormatting sqref="K28">
    <cfRule type="top10" dxfId="513" priority="32" rank="1"/>
  </conditionalFormatting>
  <conditionalFormatting sqref="M28">
    <cfRule type="top10" dxfId="512" priority="31" rank="1"/>
  </conditionalFormatting>
  <conditionalFormatting sqref="O28">
    <cfRule type="top10" dxfId="511" priority="30" rank="1"/>
  </conditionalFormatting>
  <conditionalFormatting sqref="E29">
    <cfRule type="top10" dxfId="510" priority="28" rank="1"/>
  </conditionalFormatting>
  <conditionalFormatting sqref="G29">
    <cfRule type="top10" dxfId="509" priority="27" rank="1"/>
  </conditionalFormatting>
  <conditionalFormatting sqref="I29">
    <cfRule type="top10" dxfId="508" priority="26" rank="1"/>
  </conditionalFormatting>
  <conditionalFormatting sqref="K29">
    <cfRule type="top10" dxfId="507" priority="25" rank="1"/>
  </conditionalFormatting>
  <conditionalFormatting sqref="M29">
    <cfRule type="top10" dxfId="506" priority="24" rank="1"/>
  </conditionalFormatting>
  <conditionalFormatting sqref="O29">
    <cfRule type="top10" dxfId="505" priority="23" rank="1"/>
  </conditionalFormatting>
  <conditionalFormatting sqref="E29:P29">
    <cfRule type="cellIs" dxfId="504" priority="22" operator="greaterThanOrEqual">
      <formula>200</formula>
    </cfRule>
  </conditionalFormatting>
  <conditionalFormatting sqref="E30">
    <cfRule type="top10" dxfId="503" priority="21" rank="1"/>
  </conditionalFormatting>
  <conditionalFormatting sqref="G30">
    <cfRule type="top10" dxfId="502" priority="20" rank="1"/>
  </conditionalFormatting>
  <conditionalFormatting sqref="I30">
    <cfRule type="top10" dxfId="501" priority="19" rank="1"/>
  </conditionalFormatting>
  <conditionalFormatting sqref="K30">
    <cfRule type="top10" dxfId="500" priority="18" rank="1"/>
  </conditionalFormatting>
  <conditionalFormatting sqref="M30">
    <cfRule type="top10" dxfId="499" priority="17" rank="1"/>
  </conditionalFormatting>
  <conditionalFormatting sqref="O30">
    <cfRule type="top10" dxfId="498" priority="16" rank="1"/>
  </conditionalFormatting>
  <conditionalFormatting sqref="E30:P30">
    <cfRule type="cellIs" dxfId="497" priority="15" operator="greaterThanOrEqual">
      <formula>200</formula>
    </cfRule>
  </conditionalFormatting>
  <conditionalFormatting sqref="E31:P31">
    <cfRule type="cellIs" dxfId="496" priority="8" operator="greaterThanOrEqual">
      <formula>200</formula>
    </cfRule>
  </conditionalFormatting>
  <conditionalFormatting sqref="E31">
    <cfRule type="top10" dxfId="495" priority="14" rank="1"/>
  </conditionalFormatting>
  <conditionalFormatting sqref="G31">
    <cfRule type="top10" dxfId="494" priority="13" rank="1"/>
  </conditionalFormatting>
  <conditionalFormatting sqref="I31">
    <cfRule type="top10" dxfId="493" priority="12" rank="1"/>
  </conditionalFormatting>
  <conditionalFormatting sqref="K31">
    <cfRule type="top10" dxfId="492" priority="11" rank="1"/>
  </conditionalFormatting>
  <conditionalFormatting sqref="M31">
    <cfRule type="top10" dxfId="491" priority="10" rank="1"/>
  </conditionalFormatting>
  <conditionalFormatting sqref="O31">
    <cfRule type="top10" dxfId="490" priority="9" rank="1"/>
  </conditionalFormatting>
  <conditionalFormatting sqref="E32">
    <cfRule type="top10" dxfId="489" priority="7" rank="1"/>
  </conditionalFormatting>
  <conditionalFormatting sqref="G32">
    <cfRule type="top10" dxfId="488" priority="6" rank="1"/>
  </conditionalFormatting>
  <conditionalFormatting sqref="I32">
    <cfRule type="top10" dxfId="487" priority="5" rank="1"/>
  </conditionalFormatting>
  <conditionalFormatting sqref="K32">
    <cfRule type="top10" dxfId="486" priority="4" rank="1"/>
  </conditionalFormatting>
  <conditionalFormatting sqref="M32">
    <cfRule type="top10" dxfId="485" priority="3" rank="1"/>
  </conditionalFormatting>
  <conditionalFormatting sqref="O32">
    <cfRule type="top10" dxfId="484" priority="2" rank="1"/>
  </conditionalFormatting>
  <conditionalFormatting sqref="E32:P32">
    <cfRule type="cellIs" dxfId="483" priority="1" operator="greaterThanOrEqual">
      <formula>200</formula>
    </cfRule>
  </conditionalFormatting>
  <hyperlinks>
    <hyperlink ref="X1" location="'Texas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76D8198-7EAB-46A1-8AFD-26F9376335B6}">
          <x14:formula1>
            <xm:f>'C:\Users\jmfg1\Downloads\[_10-23-25-ABRA Edinburg TX Results.xlsm]DATA'!#REF!</xm:f>
          </x14:formula1>
          <xm:sqref>B28</xm:sqref>
        </x14:dataValidation>
        <x14:dataValidation type="list" allowBlank="1" showInputMessage="1" showErrorMessage="1" xr:uid="{BC3F6106-C231-49B0-9D41-269F6A39A145}">
          <x14:formula1>
            <xm:f>'C:\Users\jmfg1\Downloads\[_10-23-25-ABRA Edinburg TX Results.xlsm]DATA'!#REF!</xm:f>
          </x14:formula1>
          <xm:sqref>D28</xm:sqref>
        </x14:dataValidation>
        <x14:dataValidation type="list" allowBlank="1" showInputMessage="1" showErrorMessage="1" xr:uid="{6EA021F1-8ED2-4744-9307-6B6E741614E7}">
          <x14:formula1>
            <xm:f>'C:\Users\jmfg1\Downloads\[_10-25-25-ABRA Edinburg TX Results.xlsm]DATA'!#REF!</xm:f>
          </x14:formula1>
          <xm:sqref>D29 B29</xm:sqref>
        </x14:dataValidation>
        <x14:dataValidation type="list" allowBlank="1" showInputMessage="1" showErrorMessage="1" xr:uid="{618C08EF-9B04-48DE-91F1-6E56B15444EF}">
          <x14:formula1>
            <xm:f>'C:\Users\jmfg1\Downloads\[_10-30-25-ABRA Edinburg TX Results.xlsm]DATA'!#REF!</xm:f>
          </x14:formula1>
          <xm:sqref>D30 B30</xm:sqref>
        </x14:dataValidation>
        <x14:dataValidation type="list" allowBlank="1" showInputMessage="1" showErrorMessage="1" xr:uid="{A673299E-50B4-47B5-B82C-FA156FBC0B99}">
          <x14:formula1>
            <xm:f>'C:\Users\jmfg1\Downloads\[_11-06-25-ABRA Edinburg TX Results.xlsm]DATA'!#REF!</xm:f>
          </x14:formula1>
          <xm:sqref>D31 B31</xm:sqref>
        </x14:dataValidation>
        <x14:dataValidation type="list" allowBlank="1" showInputMessage="1" showErrorMessage="1" xr:uid="{DB1DFD85-18FF-445C-8BB9-6F89C615E2E5}">
          <x14:formula1>
            <xm:f>'[BSC-11-09-2025-ABRA 2025 (Boerne TX) Scoring.xlsm]DATA'!#REF!</xm:f>
          </x14:formula1>
          <xm:sqref>D32 B32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113C-2BD3-4E1E-9AA8-817AD9970B0A}">
  <dimension ref="A1:Y30"/>
  <sheetViews>
    <sheetView workbookViewId="0">
      <selection activeCell="A16" sqref="A16:V16"/>
    </sheetView>
  </sheetViews>
  <sheetFormatPr defaultColWidth="11.109375" defaultRowHeight="14.4"/>
  <cols>
    <col min="1" max="1" width="13.6640625" customWidth="1"/>
    <col min="2" max="2" width="20" customWidth="1"/>
    <col min="3" max="3" width="10.6640625" customWidth="1"/>
    <col min="4" max="4" width="19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56</v>
      </c>
      <c r="C2" s="3">
        <v>45696</v>
      </c>
      <c r="D2" s="4" t="s">
        <v>42</v>
      </c>
      <c r="E2" s="5">
        <v>179</v>
      </c>
      <c r="F2" s="22">
        <v>0</v>
      </c>
      <c r="G2" s="5">
        <v>180</v>
      </c>
      <c r="H2" s="22">
        <v>0</v>
      </c>
      <c r="I2" s="5">
        <v>183</v>
      </c>
      <c r="J2" s="22">
        <v>0</v>
      </c>
      <c r="K2" s="5">
        <v>186</v>
      </c>
      <c r="L2" s="22">
        <v>0</v>
      </c>
      <c r="M2" s="5"/>
      <c r="N2" s="22"/>
      <c r="O2" s="5"/>
      <c r="P2" s="22"/>
      <c r="Q2" s="6">
        <v>4</v>
      </c>
      <c r="R2" s="6">
        <v>728</v>
      </c>
      <c r="S2" s="7">
        <v>182</v>
      </c>
      <c r="T2" s="39">
        <v>0</v>
      </c>
      <c r="U2" s="8">
        <v>9</v>
      </c>
      <c r="V2" s="9">
        <v>191</v>
      </c>
    </row>
    <row r="3" spans="1:24" ht="15" customHeight="1">
      <c r="A3" s="1" t="s">
        <v>33</v>
      </c>
      <c r="B3" s="2" t="s">
        <v>56</v>
      </c>
      <c r="C3" s="3">
        <v>45710</v>
      </c>
      <c r="D3" s="4" t="s">
        <v>42</v>
      </c>
      <c r="E3" s="23">
        <v>188</v>
      </c>
      <c r="F3" s="22">
        <v>2</v>
      </c>
      <c r="G3" s="23">
        <v>181</v>
      </c>
      <c r="H3" s="22">
        <v>0</v>
      </c>
      <c r="I3" s="5">
        <v>184</v>
      </c>
      <c r="J3" s="22">
        <v>1</v>
      </c>
      <c r="K3" s="37">
        <v>187</v>
      </c>
      <c r="L3" s="22">
        <v>0</v>
      </c>
      <c r="M3" s="37"/>
      <c r="N3" s="22"/>
      <c r="O3" s="5"/>
      <c r="P3" s="22"/>
      <c r="Q3" s="6">
        <v>4</v>
      </c>
      <c r="R3" s="6">
        <v>740</v>
      </c>
      <c r="S3" s="7">
        <v>185</v>
      </c>
      <c r="T3" s="36">
        <v>3</v>
      </c>
      <c r="U3" s="8">
        <v>13</v>
      </c>
      <c r="V3" s="9">
        <v>198</v>
      </c>
    </row>
    <row r="4" spans="1:24" ht="15" customHeight="1">
      <c r="A4" s="46" t="s">
        <v>33</v>
      </c>
      <c r="B4" s="43" t="s">
        <v>56</v>
      </c>
      <c r="C4" s="47">
        <v>45724</v>
      </c>
      <c r="D4" s="48" t="s">
        <v>42</v>
      </c>
      <c r="E4" s="23">
        <v>182</v>
      </c>
      <c r="F4" s="50">
        <v>0</v>
      </c>
      <c r="G4" s="23">
        <v>181</v>
      </c>
      <c r="H4" s="50">
        <v>1</v>
      </c>
      <c r="I4" s="49">
        <v>186</v>
      </c>
      <c r="J4" s="50">
        <v>0</v>
      </c>
      <c r="K4" s="23">
        <v>180</v>
      </c>
      <c r="L4" s="50">
        <v>2</v>
      </c>
      <c r="M4" s="23"/>
      <c r="N4" s="50"/>
      <c r="O4" s="49"/>
      <c r="P4" s="50"/>
      <c r="Q4" s="51">
        <v>4</v>
      </c>
      <c r="R4" s="51">
        <v>729</v>
      </c>
      <c r="S4" s="52">
        <v>182.25</v>
      </c>
      <c r="T4" s="39">
        <v>3</v>
      </c>
      <c r="U4" s="53">
        <v>11</v>
      </c>
      <c r="V4" s="54">
        <v>193.25</v>
      </c>
    </row>
    <row r="5" spans="1:24" ht="15" customHeight="1">
      <c r="A5" s="1" t="s">
        <v>33</v>
      </c>
      <c r="B5" s="2" t="s">
        <v>56</v>
      </c>
      <c r="C5" s="3">
        <v>45738</v>
      </c>
      <c r="D5" s="4" t="s">
        <v>42</v>
      </c>
      <c r="E5" s="5">
        <v>182</v>
      </c>
      <c r="F5" s="22">
        <v>3</v>
      </c>
      <c r="G5" s="23">
        <v>180</v>
      </c>
      <c r="H5" s="22">
        <v>2</v>
      </c>
      <c r="I5" s="5">
        <v>172</v>
      </c>
      <c r="J5" s="22">
        <v>0</v>
      </c>
      <c r="K5" s="5">
        <v>156</v>
      </c>
      <c r="L5" s="22">
        <v>0</v>
      </c>
      <c r="M5" s="5"/>
      <c r="N5" s="22"/>
      <c r="O5" s="5"/>
      <c r="P5" s="22"/>
      <c r="Q5" s="6">
        <v>4</v>
      </c>
      <c r="R5" s="6">
        <v>690</v>
      </c>
      <c r="S5" s="7">
        <v>172.5</v>
      </c>
      <c r="T5" s="36">
        <v>5</v>
      </c>
      <c r="U5" s="8">
        <v>8</v>
      </c>
      <c r="V5" s="9">
        <v>180.5</v>
      </c>
    </row>
    <row r="6" spans="1:24" ht="15" customHeight="1">
      <c r="A6" s="1" t="s">
        <v>33</v>
      </c>
      <c r="B6" s="2" t="s">
        <v>56</v>
      </c>
      <c r="C6" s="3">
        <v>45745</v>
      </c>
      <c r="D6" s="4" t="s">
        <v>42</v>
      </c>
      <c r="E6" s="23">
        <v>165</v>
      </c>
      <c r="F6" s="22">
        <v>0</v>
      </c>
      <c r="G6" s="23">
        <v>180</v>
      </c>
      <c r="H6" s="22">
        <v>1</v>
      </c>
      <c r="I6" s="5">
        <v>171</v>
      </c>
      <c r="J6" s="22">
        <v>0</v>
      </c>
      <c r="K6" s="37">
        <v>174</v>
      </c>
      <c r="L6" s="22">
        <v>1</v>
      </c>
      <c r="M6" s="37">
        <v>181</v>
      </c>
      <c r="N6" s="22">
        <v>2</v>
      </c>
      <c r="O6" s="5">
        <v>184</v>
      </c>
      <c r="P6" s="22">
        <v>3</v>
      </c>
      <c r="Q6" s="6">
        <v>6</v>
      </c>
      <c r="R6" s="6">
        <v>1055</v>
      </c>
      <c r="S6" s="7">
        <v>175.83333333333334</v>
      </c>
      <c r="T6" s="36">
        <v>7</v>
      </c>
      <c r="U6" s="8">
        <v>10</v>
      </c>
      <c r="V6" s="9">
        <v>185.83333333333334</v>
      </c>
    </row>
    <row r="7" spans="1:24" ht="15" customHeight="1">
      <c r="A7" s="1" t="s">
        <v>33</v>
      </c>
      <c r="B7" s="2" t="s">
        <v>56</v>
      </c>
      <c r="C7" s="3">
        <v>45759</v>
      </c>
      <c r="D7" s="4" t="s">
        <v>42</v>
      </c>
      <c r="E7" s="5">
        <v>168</v>
      </c>
      <c r="F7" s="22">
        <v>0</v>
      </c>
      <c r="G7" s="23">
        <v>164</v>
      </c>
      <c r="H7" s="22">
        <v>0</v>
      </c>
      <c r="I7" s="5">
        <v>170</v>
      </c>
      <c r="J7" s="22">
        <v>0</v>
      </c>
      <c r="K7" s="5">
        <v>158</v>
      </c>
      <c r="L7" s="22">
        <v>0</v>
      </c>
      <c r="M7" s="5"/>
      <c r="N7" s="22"/>
      <c r="O7" s="5"/>
      <c r="P7" s="22"/>
      <c r="Q7" s="6">
        <v>4</v>
      </c>
      <c r="R7" s="6">
        <v>660</v>
      </c>
      <c r="S7" s="7">
        <v>165</v>
      </c>
      <c r="T7" s="36">
        <v>0</v>
      </c>
      <c r="U7" s="8">
        <v>3</v>
      </c>
      <c r="V7" s="9">
        <v>168</v>
      </c>
    </row>
    <row r="8" spans="1:24" ht="15" customHeight="1">
      <c r="A8" s="1" t="s">
        <v>33</v>
      </c>
      <c r="B8" s="2" t="s">
        <v>56</v>
      </c>
      <c r="C8" s="3">
        <v>45773</v>
      </c>
      <c r="D8" s="4" t="s">
        <v>42</v>
      </c>
      <c r="E8" s="5">
        <v>185</v>
      </c>
      <c r="F8" s="22">
        <v>2</v>
      </c>
      <c r="G8" s="23">
        <v>173</v>
      </c>
      <c r="H8" s="22">
        <v>1</v>
      </c>
      <c r="I8" s="5">
        <v>175</v>
      </c>
      <c r="J8" s="22">
        <v>1</v>
      </c>
      <c r="K8" s="5">
        <v>169</v>
      </c>
      <c r="L8" s="22">
        <v>0</v>
      </c>
      <c r="M8" s="5"/>
      <c r="N8" s="22"/>
      <c r="O8" s="5"/>
      <c r="P8" s="22"/>
      <c r="Q8" s="6">
        <v>4</v>
      </c>
      <c r="R8" s="6">
        <v>702</v>
      </c>
      <c r="S8" s="7">
        <v>175.5</v>
      </c>
      <c r="T8" s="36">
        <v>4</v>
      </c>
      <c r="U8" s="8">
        <v>3</v>
      </c>
      <c r="V8" s="9">
        <v>178.5</v>
      </c>
    </row>
    <row r="9" spans="1:24" ht="15" customHeight="1">
      <c r="A9" s="1" t="s">
        <v>33</v>
      </c>
      <c r="B9" s="2" t="s">
        <v>56</v>
      </c>
      <c r="C9" s="3">
        <v>45787</v>
      </c>
      <c r="D9" s="4" t="s">
        <v>42</v>
      </c>
      <c r="E9" s="23">
        <v>185</v>
      </c>
      <c r="F9" s="22">
        <v>0</v>
      </c>
      <c r="G9" s="23">
        <v>185</v>
      </c>
      <c r="H9" s="22">
        <v>0</v>
      </c>
      <c r="I9" s="5">
        <v>179</v>
      </c>
      <c r="J9" s="22">
        <v>1</v>
      </c>
      <c r="K9" s="37">
        <v>182</v>
      </c>
      <c r="L9" s="22">
        <v>1</v>
      </c>
      <c r="M9" s="37"/>
      <c r="N9" s="22"/>
      <c r="O9" s="5"/>
      <c r="P9" s="22"/>
      <c r="Q9" s="6">
        <v>4</v>
      </c>
      <c r="R9" s="6">
        <v>731</v>
      </c>
      <c r="S9" s="7">
        <v>182.75</v>
      </c>
      <c r="T9" s="36">
        <v>2</v>
      </c>
      <c r="U9" s="8">
        <v>7</v>
      </c>
      <c r="V9" s="9">
        <v>189.75</v>
      </c>
    </row>
    <row r="10" spans="1:24" ht="15" customHeight="1">
      <c r="A10" s="1" t="s">
        <v>33</v>
      </c>
      <c r="B10" s="2" t="s">
        <v>56</v>
      </c>
      <c r="C10" s="3">
        <v>45801</v>
      </c>
      <c r="D10" s="4" t="s">
        <v>42</v>
      </c>
      <c r="E10" s="23">
        <v>177.001</v>
      </c>
      <c r="F10" s="22">
        <v>1</v>
      </c>
      <c r="G10" s="23">
        <v>182</v>
      </c>
      <c r="H10" s="22">
        <v>1</v>
      </c>
      <c r="I10" s="5">
        <v>175</v>
      </c>
      <c r="J10" s="22">
        <v>0</v>
      </c>
      <c r="K10" s="37">
        <v>182</v>
      </c>
      <c r="L10" s="22">
        <v>2</v>
      </c>
      <c r="M10" s="37"/>
      <c r="N10" s="22"/>
      <c r="O10" s="5"/>
      <c r="P10" s="22"/>
      <c r="Q10" s="6">
        <v>4</v>
      </c>
      <c r="R10" s="6">
        <v>716.00099999999998</v>
      </c>
      <c r="S10" s="7">
        <v>179.00024999999999</v>
      </c>
      <c r="T10" s="36">
        <v>4</v>
      </c>
      <c r="U10" s="8">
        <v>11</v>
      </c>
      <c r="V10" s="9">
        <v>190.00024999999999</v>
      </c>
    </row>
    <row r="11" spans="1:24" ht="15" customHeight="1">
      <c r="A11" s="1" t="s">
        <v>33</v>
      </c>
      <c r="B11" s="2" t="s">
        <v>56</v>
      </c>
      <c r="C11" s="3">
        <v>45836</v>
      </c>
      <c r="D11" s="4" t="s">
        <v>42</v>
      </c>
      <c r="E11" s="23">
        <v>165</v>
      </c>
      <c r="F11" s="22">
        <v>0</v>
      </c>
      <c r="G11" s="23">
        <v>169</v>
      </c>
      <c r="H11" s="22">
        <v>1</v>
      </c>
      <c r="I11" s="5">
        <v>176</v>
      </c>
      <c r="J11" s="22">
        <v>1</v>
      </c>
      <c r="K11" s="37">
        <v>168</v>
      </c>
      <c r="L11" s="22">
        <v>0</v>
      </c>
      <c r="M11" s="37"/>
      <c r="N11" s="22"/>
      <c r="O11" s="5"/>
      <c r="P11" s="22"/>
      <c r="Q11" s="6">
        <v>4</v>
      </c>
      <c r="R11" s="6">
        <v>678</v>
      </c>
      <c r="S11" s="7">
        <v>169.5</v>
      </c>
      <c r="T11" s="36">
        <v>2</v>
      </c>
      <c r="U11" s="8">
        <v>2</v>
      </c>
      <c r="V11" s="9">
        <v>171.5</v>
      </c>
    </row>
    <row r="12" spans="1:24" ht="15" customHeight="1">
      <c r="A12" s="1" t="s">
        <v>33</v>
      </c>
      <c r="B12" s="2" t="s">
        <v>56</v>
      </c>
      <c r="C12" s="3">
        <v>45864</v>
      </c>
      <c r="D12" s="4" t="s">
        <v>42</v>
      </c>
      <c r="E12" s="23">
        <v>178</v>
      </c>
      <c r="F12" s="22">
        <v>0</v>
      </c>
      <c r="G12" s="23">
        <v>181</v>
      </c>
      <c r="H12" s="22">
        <v>0</v>
      </c>
      <c r="I12" s="5">
        <v>184.001</v>
      </c>
      <c r="J12" s="22">
        <v>2</v>
      </c>
      <c r="K12" s="37">
        <v>184</v>
      </c>
      <c r="L12" s="22">
        <v>1</v>
      </c>
      <c r="M12" s="37"/>
      <c r="N12" s="22"/>
      <c r="O12" s="5"/>
      <c r="P12" s="22"/>
      <c r="Q12" s="6">
        <v>4</v>
      </c>
      <c r="R12" s="6">
        <v>727.00099999999998</v>
      </c>
      <c r="S12" s="7">
        <v>181.75024999999999</v>
      </c>
      <c r="T12" s="36">
        <v>3</v>
      </c>
      <c r="U12" s="8">
        <v>3</v>
      </c>
      <c r="V12" s="9">
        <v>184.75024999999999</v>
      </c>
    </row>
    <row r="13" spans="1:24">
      <c r="A13" s="1" t="s">
        <v>33</v>
      </c>
      <c r="B13" s="2" t="s">
        <v>56</v>
      </c>
      <c r="C13" s="3">
        <v>45878</v>
      </c>
      <c r="D13" s="4" t="s">
        <v>42</v>
      </c>
      <c r="E13" s="23">
        <v>183</v>
      </c>
      <c r="F13" s="22">
        <v>2</v>
      </c>
      <c r="G13" s="23">
        <v>174</v>
      </c>
      <c r="H13" s="22">
        <v>0</v>
      </c>
      <c r="I13" s="5">
        <v>169</v>
      </c>
      <c r="J13" s="22">
        <v>0</v>
      </c>
      <c r="K13" s="37">
        <v>175</v>
      </c>
      <c r="L13" s="22">
        <v>0</v>
      </c>
      <c r="M13" s="37"/>
      <c r="N13" s="22"/>
      <c r="O13" s="5"/>
      <c r="P13" s="22"/>
      <c r="Q13" s="6">
        <v>4</v>
      </c>
      <c r="R13" s="6">
        <v>701</v>
      </c>
      <c r="S13" s="7">
        <v>175.25</v>
      </c>
      <c r="T13" s="36">
        <v>2</v>
      </c>
      <c r="U13" s="8">
        <v>4</v>
      </c>
      <c r="V13" s="9">
        <v>179.25</v>
      </c>
    </row>
    <row r="14" spans="1:24">
      <c r="A14" s="1" t="s">
        <v>33</v>
      </c>
      <c r="B14" s="2" t="s">
        <v>56</v>
      </c>
      <c r="C14" s="3">
        <v>45892</v>
      </c>
      <c r="D14" s="4" t="s">
        <v>42</v>
      </c>
      <c r="E14" s="5">
        <v>186</v>
      </c>
      <c r="F14" s="22">
        <v>2</v>
      </c>
      <c r="G14" s="23">
        <v>180</v>
      </c>
      <c r="H14" s="22">
        <v>1</v>
      </c>
      <c r="I14" s="5">
        <v>182</v>
      </c>
      <c r="J14" s="22">
        <v>1</v>
      </c>
      <c r="K14" s="5">
        <v>176</v>
      </c>
      <c r="L14" s="22">
        <v>0</v>
      </c>
      <c r="M14" s="5"/>
      <c r="N14" s="22"/>
      <c r="O14" s="5"/>
      <c r="P14" s="22"/>
      <c r="Q14" s="6">
        <v>4</v>
      </c>
      <c r="R14" s="6">
        <v>724</v>
      </c>
      <c r="S14" s="7">
        <v>181</v>
      </c>
      <c r="T14" s="36">
        <v>4</v>
      </c>
      <c r="U14" s="8">
        <v>4</v>
      </c>
      <c r="V14" s="9">
        <v>185</v>
      </c>
    </row>
    <row r="15" spans="1:24">
      <c r="A15" s="74" t="s">
        <v>33</v>
      </c>
      <c r="B15" s="2" t="s">
        <v>56</v>
      </c>
      <c r="C15" s="3">
        <v>45928</v>
      </c>
      <c r="D15" s="75" t="s">
        <v>42</v>
      </c>
      <c r="E15" s="5">
        <v>184</v>
      </c>
      <c r="F15" s="22">
        <v>1</v>
      </c>
      <c r="G15" s="23">
        <v>181</v>
      </c>
      <c r="H15" s="22">
        <v>1</v>
      </c>
      <c r="I15" s="5">
        <v>194</v>
      </c>
      <c r="J15" s="22">
        <v>3</v>
      </c>
      <c r="K15" s="5">
        <v>180</v>
      </c>
      <c r="L15" s="22">
        <v>0</v>
      </c>
      <c r="M15" s="5"/>
      <c r="N15" s="22"/>
      <c r="O15" s="5"/>
      <c r="P15" s="22"/>
      <c r="Q15" s="8">
        <v>4</v>
      </c>
      <c r="R15" s="8">
        <v>739</v>
      </c>
      <c r="S15" s="7">
        <v>184.75</v>
      </c>
      <c r="T15" s="36">
        <v>5</v>
      </c>
      <c r="U15" s="8">
        <v>6</v>
      </c>
      <c r="V15" s="7">
        <v>190.75</v>
      </c>
    </row>
    <row r="16" spans="1:24">
      <c r="A16" s="74" t="s">
        <v>33</v>
      </c>
      <c r="B16" s="2" t="s">
        <v>56</v>
      </c>
      <c r="C16" s="3">
        <v>45955</v>
      </c>
      <c r="D16" s="75" t="s">
        <v>42</v>
      </c>
      <c r="E16" s="5">
        <v>191</v>
      </c>
      <c r="F16" s="22">
        <v>2</v>
      </c>
      <c r="G16" s="23">
        <v>194</v>
      </c>
      <c r="H16" s="22">
        <v>3</v>
      </c>
      <c r="I16" s="5">
        <v>183</v>
      </c>
      <c r="J16" s="22">
        <v>0</v>
      </c>
      <c r="K16" s="5">
        <v>184</v>
      </c>
      <c r="L16" s="22">
        <v>3</v>
      </c>
      <c r="M16" s="5"/>
      <c r="N16" s="22"/>
      <c r="O16" s="5"/>
      <c r="P16" s="22"/>
      <c r="Q16" s="8">
        <v>4</v>
      </c>
      <c r="R16" s="8">
        <v>752</v>
      </c>
      <c r="S16" s="7">
        <v>188</v>
      </c>
      <c r="T16" s="36">
        <v>8</v>
      </c>
      <c r="U16" s="8">
        <v>8</v>
      </c>
      <c r="V16" s="7">
        <v>196</v>
      </c>
    </row>
    <row r="18" spans="1:25">
      <c r="Q18" s="32">
        <f>SUM(Q2:Q17)</f>
        <v>62</v>
      </c>
      <c r="R18" s="32">
        <f>SUM(R2:R17)</f>
        <v>11072.002</v>
      </c>
      <c r="S18" s="33">
        <f>SUM(R18/Q18)</f>
        <v>178.58067741935486</v>
      </c>
      <c r="T18" s="32">
        <f>SUM(T2:T17)</f>
        <v>52</v>
      </c>
      <c r="U18" s="32">
        <f>SUM(U2:U17)</f>
        <v>102</v>
      </c>
      <c r="V18" s="34">
        <f>SUM(S18+U18)</f>
        <v>280.58067741935486</v>
      </c>
      <c r="W18" s="78"/>
      <c r="X18" s="78"/>
      <c r="Y18" s="78"/>
    </row>
    <row r="19" spans="1:25" ht="15" customHeight="1">
      <c r="W19" s="78"/>
      <c r="X19" s="79"/>
      <c r="Y19" s="78"/>
    </row>
    <row r="20" spans="1:25" ht="15" customHeight="1">
      <c r="W20" s="78"/>
      <c r="X20" s="78"/>
      <c r="Y20" s="78"/>
    </row>
    <row r="21" spans="1:25">
      <c r="A21" s="24" t="s">
        <v>1</v>
      </c>
      <c r="B21" s="25" t="s">
        <v>2</v>
      </c>
      <c r="C21" s="26" t="s">
        <v>3</v>
      </c>
      <c r="D21" s="27" t="s">
        <v>4</v>
      </c>
      <c r="E21" s="28" t="s">
        <v>19</v>
      </c>
      <c r="F21" s="28" t="s">
        <v>20</v>
      </c>
      <c r="G21" s="28" t="s">
        <v>21</v>
      </c>
      <c r="H21" s="28" t="s">
        <v>20</v>
      </c>
      <c r="I21" s="28" t="s">
        <v>22</v>
      </c>
      <c r="J21" s="28" t="s">
        <v>20</v>
      </c>
      <c r="K21" s="28" t="s">
        <v>23</v>
      </c>
      <c r="L21" s="28" t="s">
        <v>20</v>
      </c>
      <c r="M21" s="28" t="s">
        <v>24</v>
      </c>
      <c r="N21" s="28" t="s">
        <v>20</v>
      </c>
      <c r="O21" s="28" t="s">
        <v>25</v>
      </c>
      <c r="P21" s="28" t="s">
        <v>20</v>
      </c>
      <c r="Q21" s="29" t="s">
        <v>26</v>
      </c>
      <c r="R21" s="30" t="s">
        <v>27</v>
      </c>
      <c r="S21" s="31" t="s">
        <v>5</v>
      </c>
      <c r="T21" s="31" t="s">
        <v>28</v>
      </c>
      <c r="U21" s="30" t="s">
        <v>6</v>
      </c>
      <c r="V21" s="31" t="s">
        <v>29</v>
      </c>
    </row>
    <row r="22" spans="1:25">
      <c r="A22" s="1" t="s">
        <v>64</v>
      </c>
      <c r="B22" s="2" t="s">
        <v>56</v>
      </c>
      <c r="C22" s="3">
        <v>45913</v>
      </c>
      <c r="D22" s="4" t="s">
        <v>42</v>
      </c>
      <c r="E22" s="5">
        <v>187</v>
      </c>
      <c r="F22" s="22">
        <v>1</v>
      </c>
      <c r="G22" s="5">
        <v>175</v>
      </c>
      <c r="H22" s="22">
        <v>1</v>
      </c>
      <c r="I22" s="5">
        <v>176</v>
      </c>
      <c r="J22" s="22">
        <v>0</v>
      </c>
      <c r="K22" s="5">
        <v>178</v>
      </c>
      <c r="L22" s="22">
        <v>1</v>
      </c>
      <c r="M22" s="5"/>
      <c r="N22" s="22"/>
      <c r="O22" s="5"/>
      <c r="P22" s="22"/>
      <c r="Q22" s="6">
        <v>4</v>
      </c>
      <c r="R22" s="6">
        <v>716</v>
      </c>
      <c r="S22" s="7">
        <v>179</v>
      </c>
      <c r="T22" s="39">
        <v>3</v>
      </c>
      <c r="U22" s="8">
        <v>5</v>
      </c>
      <c r="V22" s="9">
        <v>184</v>
      </c>
    </row>
    <row r="24" spans="1:25">
      <c r="Q24" s="32">
        <f>SUM(Q22:Q23)</f>
        <v>4</v>
      </c>
      <c r="R24" s="32">
        <f>SUM(R22:R23)</f>
        <v>716</v>
      </c>
      <c r="S24" s="33">
        <f>SUM(R24/Q24)</f>
        <v>179</v>
      </c>
      <c r="T24" s="32">
        <f>SUM(T22:T23)</f>
        <v>3</v>
      </c>
      <c r="U24" s="32">
        <f>SUM(U22:U23)</f>
        <v>5</v>
      </c>
      <c r="V24" s="34">
        <f>SUM(S24+U24)</f>
        <v>184</v>
      </c>
    </row>
    <row r="27" spans="1:25">
      <c r="A27" s="24" t="s">
        <v>1</v>
      </c>
      <c r="B27" s="25" t="s">
        <v>2</v>
      </c>
      <c r="C27" s="26" t="s">
        <v>3</v>
      </c>
      <c r="D27" s="27" t="s">
        <v>4</v>
      </c>
      <c r="E27" s="28" t="s">
        <v>19</v>
      </c>
      <c r="F27" s="28" t="s">
        <v>20</v>
      </c>
      <c r="G27" s="28" t="s">
        <v>21</v>
      </c>
      <c r="H27" s="28" t="s">
        <v>20</v>
      </c>
      <c r="I27" s="28" t="s">
        <v>22</v>
      </c>
      <c r="J27" s="28" t="s">
        <v>20</v>
      </c>
      <c r="K27" s="28" t="s">
        <v>23</v>
      </c>
      <c r="L27" s="28" t="s">
        <v>20</v>
      </c>
      <c r="M27" s="28" t="s">
        <v>24</v>
      </c>
      <c r="N27" s="28" t="s">
        <v>20</v>
      </c>
      <c r="O27" s="28" t="s">
        <v>25</v>
      </c>
      <c r="P27" s="28" t="s">
        <v>20</v>
      </c>
      <c r="Q27" s="29" t="s">
        <v>26</v>
      </c>
      <c r="R27" s="30" t="s">
        <v>27</v>
      </c>
      <c r="S27" s="31" t="s">
        <v>5</v>
      </c>
      <c r="T27" s="31" t="s">
        <v>28</v>
      </c>
      <c r="U27" s="30" t="s">
        <v>6</v>
      </c>
      <c r="V27" s="31" t="s">
        <v>29</v>
      </c>
    </row>
    <row r="28" spans="1:25">
      <c r="A28" s="74" t="s">
        <v>41</v>
      </c>
      <c r="B28" s="2" t="s">
        <v>56</v>
      </c>
      <c r="C28" s="3">
        <v>45941</v>
      </c>
      <c r="D28" s="75" t="s">
        <v>42</v>
      </c>
      <c r="E28" s="5">
        <v>181</v>
      </c>
      <c r="F28" s="22">
        <v>0</v>
      </c>
      <c r="G28" s="5">
        <v>185</v>
      </c>
      <c r="H28" s="22">
        <v>1</v>
      </c>
      <c r="I28" s="5">
        <v>173</v>
      </c>
      <c r="J28" s="22">
        <v>1</v>
      </c>
      <c r="K28" s="5">
        <v>181</v>
      </c>
      <c r="L28" s="22">
        <v>0</v>
      </c>
      <c r="M28" s="5"/>
      <c r="N28" s="22"/>
      <c r="O28" s="5"/>
      <c r="P28" s="22"/>
      <c r="Q28" s="8">
        <v>4</v>
      </c>
      <c r="R28" s="8">
        <v>720</v>
      </c>
      <c r="S28" s="7">
        <v>180</v>
      </c>
      <c r="T28" s="36">
        <v>2</v>
      </c>
      <c r="U28" s="8">
        <v>5</v>
      </c>
      <c r="V28" s="7">
        <v>185</v>
      </c>
    </row>
    <row r="30" spans="1:25">
      <c r="Q30" s="32">
        <f>SUM(Q28:Q29)</f>
        <v>4</v>
      </c>
      <c r="R30" s="32">
        <f>SUM(R28:R29)</f>
        <v>720</v>
      </c>
      <c r="S30" s="33">
        <f>SUM(R30/Q30)</f>
        <v>180</v>
      </c>
      <c r="T30" s="32">
        <f>SUM(T28:T29)</f>
        <v>2</v>
      </c>
      <c r="U30" s="32">
        <f>SUM(U28:U29)</f>
        <v>5</v>
      </c>
      <c r="V30" s="34">
        <f>SUM(S30+U30)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 B21 B27" name="Range1_2_1_1"/>
    <protectedRange algorithmName="SHA-512" hashValue="ON39YdpmFHfN9f47KpiRvqrKx0V9+erV1CNkpWzYhW/Qyc6aT8rEyCrvauWSYGZK2ia3o7vd3akF07acHAFpOA==" saltValue="yVW9XmDwTqEnmpSGai0KYg==" spinCount="100000" sqref="B2:C6 E2:P6 E22:P22 B22:C22" name="Range1_6_1_1"/>
    <protectedRange algorithmName="SHA-512" hashValue="ON39YdpmFHfN9f47KpiRvqrKx0V9+erV1CNkpWzYhW/Qyc6aT8rEyCrvauWSYGZK2ia3o7vd3akF07acHAFpOA==" saltValue="yVW9XmDwTqEnmpSGai0KYg==" spinCount="100000" sqref="D2:D6 D22" name="Range1_1_10_1_1"/>
    <protectedRange algorithmName="SHA-512" hashValue="ON39YdpmFHfN9f47KpiRvqrKx0V9+erV1CNkpWzYhW/Qyc6aT8rEyCrvauWSYGZK2ia3o7vd3akF07acHAFpOA==" saltValue="yVW9XmDwTqEnmpSGai0KYg==" spinCount="100000" sqref="T2:T6 T22" name="Range1_3_5_14_1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5:P15 B15:C15" name="Range1_10"/>
    <protectedRange algorithmName="SHA-512" hashValue="ON39YdpmFHfN9f47KpiRvqrKx0V9+erV1CNkpWzYhW/Qyc6aT8rEyCrvauWSYGZK2ia3o7vd3akF07acHAFpOA==" saltValue="yVW9XmDwTqEnmpSGai0KYg==" spinCount="100000" sqref="D15" name="Range1_1_14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28:C28" name="Range1_3_1"/>
    <protectedRange algorithmName="SHA-512" hashValue="ON39YdpmFHfN9f47KpiRvqrKx0V9+erV1CNkpWzYhW/Qyc6aT8rEyCrvauWSYGZK2ia3o7vd3akF07acHAFpOA==" saltValue="yVW9XmDwTqEnmpSGai0KYg==" spinCount="100000" sqref="D28" name="Range1_1_6"/>
    <protectedRange algorithmName="SHA-512" hashValue="ON39YdpmFHfN9f47KpiRvqrKx0V9+erV1CNkpWzYhW/Qyc6aT8rEyCrvauWSYGZK2ia3o7vd3akF07acHAFpOA==" saltValue="yVW9XmDwTqEnmpSGai0KYg==" spinCount="100000" sqref="E28:P28 T28" name="Range1_3_5_5"/>
    <protectedRange algorithmName="SHA-512" hashValue="ON39YdpmFHfN9f47KpiRvqrKx0V9+erV1CNkpWzYhW/Qyc6aT8rEyCrvauWSYGZK2ia3o7vd3akF07acHAFpOA==" saltValue="yVW9XmDwTqEnmpSGai0KYg==" spinCount="100000" sqref="E16:P16 B16:C16" name="Range1_10_1"/>
    <protectedRange algorithmName="SHA-512" hashValue="ON39YdpmFHfN9f47KpiRvqrKx0V9+erV1CNkpWzYhW/Qyc6aT8rEyCrvauWSYGZK2ia3o7vd3akF07acHAFpOA==" saltValue="yVW9XmDwTqEnmpSGai0KYg==" spinCount="100000" sqref="D16" name="Range1_1_12"/>
    <protectedRange algorithmName="SHA-512" hashValue="ON39YdpmFHfN9f47KpiRvqrKx0V9+erV1CNkpWzYhW/Qyc6aT8rEyCrvauWSYGZK2ia3o7vd3akF07acHAFpOA==" saltValue="yVW9XmDwTqEnmpSGai0KYg==" spinCount="100000" sqref="T16" name="Range1_3_5_8"/>
  </protectedRanges>
  <conditionalFormatting sqref="E15">
    <cfRule type="top10" dxfId="482" priority="21" rank="1"/>
  </conditionalFormatting>
  <conditionalFormatting sqref="G15">
    <cfRule type="top10" dxfId="481" priority="20" rank="1"/>
  </conditionalFormatting>
  <conditionalFormatting sqref="I15">
    <cfRule type="top10" dxfId="480" priority="19" rank="1"/>
  </conditionalFormatting>
  <conditionalFormatting sqref="K15">
    <cfRule type="top10" dxfId="479" priority="18" rank="1"/>
  </conditionalFormatting>
  <conditionalFormatting sqref="M15">
    <cfRule type="top10" dxfId="478" priority="17" rank="1"/>
  </conditionalFormatting>
  <conditionalFormatting sqref="O15">
    <cfRule type="top10" dxfId="477" priority="16" rank="1"/>
  </conditionalFormatting>
  <conditionalFormatting sqref="E15:P15">
    <cfRule type="cellIs" dxfId="476" priority="15" operator="greaterThanOrEqual">
      <formula>200</formula>
    </cfRule>
  </conditionalFormatting>
  <conditionalFormatting sqref="E28">
    <cfRule type="top10" dxfId="475" priority="14" rank="1"/>
  </conditionalFormatting>
  <conditionalFormatting sqref="G28">
    <cfRule type="top10" dxfId="474" priority="13" rank="1"/>
  </conditionalFormatting>
  <conditionalFormatting sqref="E28:P28">
    <cfRule type="cellIs" dxfId="473" priority="12" operator="greaterThanOrEqual">
      <formula>200</formula>
    </cfRule>
  </conditionalFormatting>
  <conditionalFormatting sqref="I28">
    <cfRule type="top10" dxfId="472" priority="11" rank="1"/>
  </conditionalFormatting>
  <conditionalFormatting sqref="K28">
    <cfRule type="top10" dxfId="471" priority="10" rank="1"/>
  </conditionalFormatting>
  <conditionalFormatting sqref="M28">
    <cfRule type="top10" dxfId="470" priority="9" rank="1"/>
  </conditionalFormatting>
  <conditionalFormatting sqref="O28">
    <cfRule type="top10" dxfId="469" priority="8" rank="1"/>
  </conditionalFormatting>
  <conditionalFormatting sqref="E16">
    <cfRule type="top10" dxfId="468" priority="7" rank="1"/>
  </conditionalFormatting>
  <conditionalFormatting sqref="G16">
    <cfRule type="top10" dxfId="467" priority="6" rank="1"/>
  </conditionalFormatting>
  <conditionalFormatting sqref="I16">
    <cfRule type="top10" dxfId="466" priority="5" rank="1"/>
  </conditionalFormatting>
  <conditionalFormatting sqref="K16">
    <cfRule type="top10" dxfId="465" priority="4" rank="1"/>
  </conditionalFormatting>
  <conditionalFormatting sqref="M16">
    <cfRule type="top10" dxfId="464" priority="3" rank="1"/>
  </conditionalFormatting>
  <conditionalFormatting sqref="O16">
    <cfRule type="top10" dxfId="463" priority="2" rank="1"/>
  </conditionalFormatting>
  <conditionalFormatting sqref="E16:P16">
    <cfRule type="cellIs" dxfId="462" priority="1" operator="greaterThanOrEqual">
      <formula>200</formula>
    </cfRule>
  </conditionalFormatting>
  <hyperlinks>
    <hyperlink ref="X1" location="'Texas 2025'!A1" display="Return to Rankings" xr:uid="{0F275888-568F-4C67-98F9-0D10F5F996E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BBF092-E425-4118-A91F-2FA8D3269FC6}">
          <x14:formula1>
            <xm:f>'C:\Users\jmfg1\Downloads\[SAGC_10-25-25-ABRA 2025 San Angelo Texas Scoring.xlsm]DATA'!#REF!</xm:f>
          </x14:formula1>
          <xm:sqref>B16</xm:sqref>
        </x14:dataValidation>
        <x14:dataValidation type="list" allowBlank="1" showInputMessage="1" showErrorMessage="1" xr:uid="{C1449EB8-DED1-4896-A1E2-04E50329950C}">
          <x14:formula1>
            <xm:f>'C:\Users\jmfg1\Downloads\[SAGC_10-25-25-ABRA 2025 San Angelo Texas Scoring.xlsm]DATA'!#REF!</xm:f>
          </x14:formula1>
          <xm:sqref>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CEB9-72F0-4AF6-9D56-E8D10A472A09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116</v>
      </c>
      <c r="C2" s="3">
        <v>45897</v>
      </c>
      <c r="D2" s="4" t="s">
        <v>36</v>
      </c>
      <c r="E2" s="23">
        <v>120</v>
      </c>
      <c r="F2" s="22"/>
      <c r="G2" s="23">
        <v>115</v>
      </c>
      <c r="H2" s="22"/>
      <c r="I2" s="5">
        <v>135</v>
      </c>
      <c r="J2" s="22"/>
      <c r="K2" s="37">
        <v>135</v>
      </c>
      <c r="L2" s="22"/>
      <c r="M2" s="37"/>
      <c r="N2" s="22"/>
      <c r="O2" s="5"/>
      <c r="P2" s="22"/>
      <c r="Q2" s="6">
        <v>4</v>
      </c>
      <c r="R2" s="6">
        <v>505</v>
      </c>
      <c r="S2" s="7">
        <v>126.25</v>
      </c>
      <c r="T2" s="36">
        <v>0</v>
      </c>
      <c r="U2" s="8">
        <v>3</v>
      </c>
      <c r="V2" s="9">
        <v>129.25</v>
      </c>
    </row>
    <row r="3" spans="1:24">
      <c r="A3" s="1" t="s">
        <v>11</v>
      </c>
      <c r="B3" s="2" t="s">
        <v>116</v>
      </c>
      <c r="C3" s="3">
        <v>45925</v>
      </c>
      <c r="D3" s="4" t="s">
        <v>36</v>
      </c>
      <c r="E3" s="23">
        <v>176</v>
      </c>
      <c r="F3" s="22"/>
      <c r="G3" s="23">
        <v>163</v>
      </c>
      <c r="H3" s="22">
        <v>1</v>
      </c>
      <c r="I3" s="5">
        <v>160</v>
      </c>
      <c r="J3" s="22">
        <v>1</v>
      </c>
      <c r="K3" s="37">
        <v>176</v>
      </c>
      <c r="L3" s="22"/>
      <c r="M3" s="37"/>
      <c r="N3" s="22"/>
      <c r="O3" s="5"/>
      <c r="P3" s="22"/>
      <c r="Q3" s="6">
        <v>4</v>
      </c>
      <c r="R3" s="6">
        <v>675</v>
      </c>
      <c r="S3" s="7">
        <v>168.75</v>
      </c>
      <c r="T3" s="36">
        <v>2</v>
      </c>
      <c r="U3" s="8">
        <v>3</v>
      </c>
      <c r="V3" s="9">
        <v>171.75</v>
      </c>
    </row>
    <row r="4" spans="1:24">
      <c r="A4" s="1" t="s">
        <v>11</v>
      </c>
      <c r="B4" s="2" t="s">
        <v>116</v>
      </c>
      <c r="C4" s="3">
        <v>45930</v>
      </c>
      <c r="D4" s="4" t="s">
        <v>36</v>
      </c>
      <c r="E4" s="23">
        <v>149</v>
      </c>
      <c r="F4" s="22"/>
      <c r="G4" s="23">
        <v>175</v>
      </c>
      <c r="H4" s="22"/>
      <c r="I4" s="5">
        <v>159</v>
      </c>
      <c r="J4" s="22"/>
      <c r="K4" s="37">
        <v>146</v>
      </c>
      <c r="L4" s="22"/>
      <c r="M4" s="37"/>
      <c r="N4" s="22"/>
      <c r="O4" s="5"/>
      <c r="P4" s="22"/>
      <c r="Q4" s="6">
        <v>4</v>
      </c>
      <c r="R4" s="6">
        <v>629</v>
      </c>
      <c r="S4" s="7">
        <v>157.25</v>
      </c>
      <c r="T4" s="36">
        <v>0</v>
      </c>
      <c r="U4" s="8">
        <v>3</v>
      </c>
      <c r="V4" s="9">
        <v>160.25</v>
      </c>
    </row>
    <row r="5" spans="1:24">
      <c r="A5" s="74" t="s">
        <v>11</v>
      </c>
      <c r="B5" s="2" t="s">
        <v>116</v>
      </c>
      <c r="C5" s="3">
        <v>45932</v>
      </c>
      <c r="D5" s="75" t="s">
        <v>36</v>
      </c>
      <c r="E5" s="5">
        <v>157</v>
      </c>
      <c r="F5" s="22"/>
      <c r="G5" s="23">
        <v>160</v>
      </c>
      <c r="H5" s="22">
        <v>1</v>
      </c>
      <c r="I5" s="5">
        <v>159</v>
      </c>
      <c r="J5" s="22"/>
      <c r="K5" s="5">
        <v>175</v>
      </c>
      <c r="L5" s="22"/>
      <c r="M5" s="5"/>
      <c r="N5" s="22"/>
      <c r="O5" s="5"/>
      <c r="P5" s="22"/>
      <c r="Q5" s="8">
        <v>4</v>
      </c>
      <c r="R5" s="8">
        <v>651</v>
      </c>
      <c r="S5" s="7">
        <v>162.75</v>
      </c>
      <c r="T5" s="36">
        <v>1</v>
      </c>
      <c r="U5" s="8">
        <v>2</v>
      </c>
      <c r="V5" s="7">
        <v>164.75</v>
      </c>
    </row>
    <row r="6" spans="1:24">
      <c r="A6" s="1" t="s">
        <v>11</v>
      </c>
      <c r="B6" s="2" t="s">
        <v>116</v>
      </c>
      <c r="C6" s="3">
        <v>45939</v>
      </c>
      <c r="D6" s="4" t="s">
        <v>36</v>
      </c>
      <c r="E6" s="23">
        <v>172</v>
      </c>
      <c r="F6" s="22"/>
      <c r="G6" s="23">
        <v>165</v>
      </c>
      <c r="H6" s="22">
        <v>1</v>
      </c>
      <c r="I6" s="5">
        <v>156</v>
      </c>
      <c r="J6" s="22"/>
      <c r="K6" s="37">
        <v>159</v>
      </c>
      <c r="L6" s="22"/>
      <c r="M6" s="37"/>
      <c r="N6" s="22"/>
      <c r="O6" s="5"/>
      <c r="P6" s="22"/>
      <c r="Q6" s="6">
        <v>4</v>
      </c>
      <c r="R6" s="6">
        <v>652</v>
      </c>
      <c r="S6" s="7">
        <v>163</v>
      </c>
      <c r="T6" s="36">
        <v>1</v>
      </c>
      <c r="U6" s="8">
        <v>3</v>
      </c>
      <c r="V6" s="9">
        <v>166</v>
      </c>
    </row>
    <row r="7" spans="1:24">
      <c r="A7" s="1" t="s">
        <v>11</v>
      </c>
      <c r="B7" s="2" t="s">
        <v>116</v>
      </c>
      <c r="C7" s="3">
        <v>45946</v>
      </c>
      <c r="D7" s="4" t="s">
        <v>36</v>
      </c>
      <c r="E7" s="23">
        <v>161</v>
      </c>
      <c r="F7" s="22">
        <v>1</v>
      </c>
      <c r="G7" s="23">
        <v>155</v>
      </c>
      <c r="H7" s="22">
        <v>1</v>
      </c>
      <c r="I7" s="5">
        <v>161</v>
      </c>
      <c r="J7" s="22"/>
      <c r="K7" s="37">
        <v>133</v>
      </c>
      <c r="L7" s="22"/>
      <c r="M7" s="37"/>
      <c r="N7" s="22"/>
      <c r="O7" s="5"/>
      <c r="P7" s="22"/>
      <c r="Q7" s="6">
        <v>4</v>
      </c>
      <c r="R7" s="6">
        <v>610</v>
      </c>
      <c r="S7" s="7">
        <v>152.5</v>
      </c>
      <c r="T7" s="36">
        <v>2</v>
      </c>
      <c r="U7" s="8">
        <v>3</v>
      </c>
      <c r="V7" s="9">
        <v>155.5</v>
      </c>
    </row>
    <row r="8" spans="1:24">
      <c r="A8" s="1" t="s">
        <v>11</v>
      </c>
      <c r="B8" s="2" t="s">
        <v>116</v>
      </c>
      <c r="C8" s="3">
        <v>45953</v>
      </c>
      <c r="D8" s="4" t="s">
        <v>36</v>
      </c>
      <c r="E8" s="23">
        <v>159</v>
      </c>
      <c r="F8" s="22"/>
      <c r="G8" s="23">
        <v>153</v>
      </c>
      <c r="H8" s="22"/>
      <c r="I8" s="5">
        <v>150</v>
      </c>
      <c r="J8" s="22"/>
      <c r="K8" s="37">
        <v>155</v>
      </c>
      <c r="L8" s="22"/>
      <c r="M8" s="37"/>
      <c r="N8" s="22"/>
      <c r="O8" s="5"/>
      <c r="P8" s="22"/>
      <c r="Q8" s="6">
        <v>4</v>
      </c>
      <c r="R8" s="6">
        <v>617</v>
      </c>
      <c r="S8" s="7">
        <v>154.25</v>
      </c>
      <c r="T8" s="36">
        <v>0</v>
      </c>
      <c r="U8" s="8">
        <v>2</v>
      </c>
      <c r="V8" s="9">
        <v>156.25</v>
      </c>
    </row>
    <row r="9" spans="1:24">
      <c r="A9" s="1" t="s">
        <v>11</v>
      </c>
      <c r="B9" s="2" t="s">
        <v>116</v>
      </c>
      <c r="C9" s="3">
        <v>45955</v>
      </c>
      <c r="D9" s="4" t="s">
        <v>36</v>
      </c>
      <c r="E9" s="5">
        <v>164</v>
      </c>
      <c r="F9" s="22">
        <v>1</v>
      </c>
      <c r="G9" s="23">
        <v>161</v>
      </c>
      <c r="H9" s="22"/>
      <c r="I9" s="5">
        <v>155</v>
      </c>
      <c r="J9" s="22"/>
      <c r="K9" s="5">
        <v>165</v>
      </c>
      <c r="L9" s="22">
        <v>1</v>
      </c>
      <c r="M9" s="5"/>
      <c r="N9" s="22"/>
      <c r="O9" s="5"/>
      <c r="P9" s="22"/>
      <c r="Q9" s="6">
        <v>4</v>
      </c>
      <c r="R9" s="6">
        <v>645</v>
      </c>
      <c r="S9" s="7">
        <v>161.25</v>
      </c>
      <c r="T9" s="36">
        <v>2</v>
      </c>
      <c r="U9" s="8">
        <v>3</v>
      </c>
      <c r="V9" s="9">
        <v>164.25</v>
      </c>
    </row>
    <row r="10" spans="1:24">
      <c r="A10" s="1" t="s">
        <v>11</v>
      </c>
      <c r="B10" s="2" t="s">
        <v>116</v>
      </c>
      <c r="C10" s="3">
        <v>45960</v>
      </c>
      <c r="D10" s="4" t="s">
        <v>36</v>
      </c>
      <c r="E10" s="5">
        <v>148</v>
      </c>
      <c r="F10" s="22"/>
      <c r="G10" s="23">
        <v>150</v>
      </c>
      <c r="H10" s="22"/>
      <c r="I10" s="5">
        <v>169</v>
      </c>
      <c r="J10" s="22"/>
      <c r="K10" s="5">
        <v>167</v>
      </c>
      <c r="L10" s="22"/>
      <c r="M10" s="5"/>
      <c r="N10" s="22"/>
      <c r="O10" s="5"/>
      <c r="P10" s="22"/>
      <c r="Q10" s="6">
        <v>4</v>
      </c>
      <c r="R10" s="6">
        <v>634</v>
      </c>
      <c r="S10" s="7">
        <v>158.5</v>
      </c>
      <c r="T10" s="36">
        <v>0</v>
      </c>
      <c r="U10" s="8">
        <v>3</v>
      </c>
      <c r="V10" s="9">
        <v>161.5</v>
      </c>
    </row>
    <row r="12" spans="1:24">
      <c r="Q12" s="32">
        <f>SUM(Q2:Q11)</f>
        <v>36</v>
      </c>
      <c r="R12" s="32">
        <f>SUM(R2:R11)</f>
        <v>5618</v>
      </c>
      <c r="S12" s="33">
        <f>SUM(R12/Q12)</f>
        <v>156.05555555555554</v>
      </c>
      <c r="T12" s="32">
        <f>SUM(T2:T11)</f>
        <v>8</v>
      </c>
      <c r="U12" s="32">
        <f>SUM(U2:U11)</f>
        <v>25</v>
      </c>
      <c r="V12" s="34">
        <f>SUM(S12+U12)</f>
        <v>181.05555555555554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H3:L3 N3" name="Range1_1_2_19_1_1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E5 N5 B5:C5 H5:L5" name="Range1_9_1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G5 M5 O5" name="Range1_33_1"/>
    <protectedRange algorithmName="SHA-512" hashValue="ON39YdpmFHfN9f47KpiRvqrKx0V9+erV1CNkpWzYhW/Qyc6aT8rEyCrvauWSYGZK2ia3o7vd3akF07acHAFpOA==" saltValue="yVW9XmDwTqEnmpSGai0KYg==" spinCount="100000" sqref="T5" name="Range1_3_5_5_1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7:C7" name="Range1_9_3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5_2"/>
    <protectedRange algorithmName="SHA-512" hashValue="ON39YdpmFHfN9f47KpiRvqrKx0V9+erV1CNkpWzYhW/Qyc6aT8rEyCrvauWSYGZK2ia3o7vd3akF07acHAFpOA==" saltValue="yVW9XmDwTqEnmpSGai0KYg==" spinCount="100000" sqref="E8 B8:C8 H8:L8 N8" name="Range1_30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G8 M8 O8" name="Range1_33_1_4"/>
    <protectedRange algorithmName="SHA-512" hashValue="ON39YdpmFHfN9f47KpiRvqrKx0V9+erV1CNkpWzYhW/Qyc6aT8rEyCrvauWSYGZK2ia3o7vd3akF07acHAFpOA==" saltValue="yVW9XmDwTqEnmpSGai0KYg==" spinCount="100000" sqref="T8" name="Range1_3_5_10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 H9:L9 N9" name="Range1_1_2_19_1_4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E10 H10:L10 N10" name="Range1_1_2_19_1_5"/>
    <protectedRange algorithmName="SHA-512" hashValue="ON39YdpmFHfN9f47KpiRvqrKx0V9+erV1CNkpWzYhW/Qyc6aT8rEyCrvauWSYGZK2ia3o7vd3akF07acHAFpOA==" saltValue="yVW9XmDwTqEnmpSGai0KYg==" spinCount="100000" sqref="T10" name="Range1_3_5_3_3"/>
  </protectedRanges>
  <conditionalFormatting sqref="E3:P3">
    <cfRule type="cellIs" dxfId="1536" priority="50" operator="greaterThanOrEqual">
      <formula>200</formula>
    </cfRule>
  </conditionalFormatting>
  <conditionalFormatting sqref="E3">
    <cfRule type="top10" dxfId="1535" priority="56" rank="1"/>
  </conditionalFormatting>
  <conditionalFormatting sqref="G3">
    <cfRule type="top10" dxfId="1534" priority="55" rank="1"/>
  </conditionalFormatting>
  <conditionalFormatting sqref="I3">
    <cfRule type="top10" dxfId="1533" priority="54" rank="1"/>
  </conditionalFormatting>
  <conditionalFormatting sqref="K3">
    <cfRule type="top10" dxfId="1532" priority="53" rank="1"/>
  </conditionalFormatting>
  <conditionalFormatting sqref="M3">
    <cfRule type="top10" dxfId="1531" priority="52" rank="1"/>
  </conditionalFormatting>
  <conditionalFormatting sqref="O3">
    <cfRule type="top10" dxfId="1530" priority="51" rank="1"/>
  </conditionalFormatting>
  <conditionalFormatting sqref="E4">
    <cfRule type="top10" dxfId="1529" priority="49" rank="1"/>
  </conditionalFormatting>
  <conditionalFormatting sqref="G4">
    <cfRule type="top10" dxfId="1528" priority="48" rank="1"/>
  </conditionalFormatting>
  <conditionalFormatting sqref="I4">
    <cfRule type="top10" dxfId="1527" priority="47" rank="1"/>
  </conditionalFormatting>
  <conditionalFormatting sqref="K4">
    <cfRule type="top10" dxfId="1526" priority="46" rank="1"/>
  </conditionalFormatting>
  <conditionalFormatting sqref="M4">
    <cfRule type="top10" dxfId="1525" priority="45" rank="1"/>
  </conditionalFormatting>
  <conditionalFormatting sqref="O4">
    <cfRule type="top10" dxfId="1524" priority="44" rank="1"/>
  </conditionalFormatting>
  <conditionalFormatting sqref="E4:P4">
    <cfRule type="cellIs" dxfId="1523" priority="43" operator="greaterThanOrEqual">
      <formula>200</formula>
    </cfRule>
  </conditionalFormatting>
  <conditionalFormatting sqref="E5:P5">
    <cfRule type="cellIs" dxfId="1522" priority="36" operator="greaterThanOrEqual">
      <formula>200</formula>
    </cfRule>
  </conditionalFormatting>
  <conditionalFormatting sqref="E5">
    <cfRule type="top10" dxfId="1521" priority="42" rank="1"/>
  </conditionalFormatting>
  <conditionalFormatting sqref="G5">
    <cfRule type="top10" dxfId="1520" priority="41" rank="1"/>
  </conditionalFormatting>
  <conditionalFormatting sqref="I5">
    <cfRule type="top10" dxfId="1519" priority="40" rank="1"/>
  </conditionalFormatting>
  <conditionalFormatting sqref="K5">
    <cfRule type="top10" dxfId="1518" priority="39" rank="1"/>
  </conditionalFormatting>
  <conditionalFormatting sqref="M5">
    <cfRule type="top10" dxfId="1517" priority="38" rank="1"/>
  </conditionalFormatting>
  <conditionalFormatting sqref="O5">
    <cfRule type="top10" dxfId="1516" priority="37" rank="1"/>
  </conditionalFormatting>
  <conditionalFormatting sqref="E6:P6">
    <cfRule type="cellIs" dxfId="1515" priority="29" operator="greaterThanOrEqual">
      <formula>200</formula>
    </cfRule>
  </conditionalFormatting>
  <conditionalFormatting sqref="E6">
    <cfRule type="top10" dxfId="1514" priority="35" rank="1"/>
  </conditionalFormatting>
  <conditionalFormatting sqref="G6">
    <cfRule type="top10" dxfId="1513" priority="34" rank="1"/>
  </conditionalFormatting>
  <conditionalFormatting sqref="I6">
    <cfRule type="top10" dxfId="1512" priority="33" rank="1"/>
  </conditionalFormatting>
  <conditionalFormatting sqref="K6">
    <cfRule type="top10" dxfId="1511" priority="32" rank="1"/>
  </conditionalFormatting>
  <conditionalFormatting sqref="M6">
    <cfRule type="top10" dxfId="1510" priority="31" rank="1"/>
  </conditionalFormatting>
  <conditionalFormatting sqref="O6">
    <cfRule type="top10" dxfId="1509" priority="30" rank="1"/>
  </conditionalFormatting>
  <conditionalFormatting sqref="E7:P7">
    <cfRule type="cellIs" dxfId="1508" priority="22" operator="greaterThanOrEqual">
      <formula>200</formula>
    </cfRule>
  </conditionalFormatting>
  <conditionalFormatting sqref="E7">
    <cfRule type="top10" dxfId="1507" priority="28" rank="1"/>
  </conditionalFormatting>
  <conditionalFormatting sqref="G7">
    <cfRule type="top10" dxfId="1506" priority="27" rank="1"/>
  </conditionalFormatting>
  <conditionalFormatting sqref="I7">
    <cfRule type="top10" dxfId="1505" priority="26" rank="1"/>
  </conditionalFormatting>
  <conditionalFormatting sqref="K7">
    <cfRule type="top10" dxfId="1504" priority="25" rank="1"/>
  </conditionalFormatting>
  <conditionalFormatting sqref="M7">
    <cfRule type="top10" dxfId="1503" priority="24" rank="1"/>
  </conditionalFormatting>
  <conditionalFormatting sqref="O7">
    <cfRule type="top10" dxfId="1502" priority="23" rank="1"/>
  </conditionalFormatting>
  <conditionalFormatting sqref="E8:P8">
    <cfRule type="cellIs" dxfId="1501" priority="15" operator="greaterThanOrEqual">
      <formula>200</formula>
    </cfRule>
  </conditionalFormatting>
  <conditionalFormatting sqref="E8">
    <cfRule type="top10" dxfId="1500" priority="21" rank="1"/>
  </conditionalFormatting>
  <conditionalFormatting sqref="G8">
    <cfRule type="top10" dxfId="1499" priority="20" rank="1"/>
  </conditionalFormatting>
  <conditionalFormatting sqref="I8">
    <cfRule type="top10" dxfId="1498" priority="19" rank="1"/>
  </conditionalFormatting>
  <conditionalFormatting sqref="K8">
    <cfRule type="top10" dxfId="1497" priority="18" rank="1"/>
  </conditionalFormatting>
  <conditionalFormatting sqref="M8">
    <cfRule type="top10" dxfId="1496" priority="17" rank="1"/>
  </conditionalFormatting>
  <conditionalFormatting sqref="O8">
    <cfRule type="top10" dxfId="1495" priority="16" rank="1"/>
  </conditionalFormatting>
  <conditionalFormatting sqref="E9">
    <cfRule type="top10" dxfId="1494" priority="14" rank="1"/>
  </conditionalFormatting>
  <conditionalFormatting sqref="G9">
    <cfRule type="top10" dxfId="1493" priority="13" rank="1"/>
  </conditionalFormatting>
  <conditionalFormatting sqref="I9">
    <cfRule type="top10" dxfId="1492" priority="12" rank="1"/>
  </conditionalFormatting>
  <conditionalFormatting sqref="K9">
    <cfRule type="top10" dxfId="1491" priority="11" rank="1"/>
  </conditionalFormatting>
  <conditionalFormatting sqref="M9">
    <cfRule type="top10" dxfId="1490" priority="10" rank="1"/>
  </conditionalFormatting>
  <conditionalFormatting sqref="O9">
    <cfRule type="top10" dxfId="1489" priority="9" rank="1"/>
  </conditionalFormatting>
  <conditionalFormatting sqref="E9:P9">
    <cfRule type="cellIs" dxfId="1488" priority="8" operator="greaterThanOrEqual">
      <formula>200</formula>
    </cfRule>
  </conditionalFormatting>
  <conditionalFormatting sqref="E10">
    <cfRule type="top10" dxfId="1487" priority="7" rank="1"/>
  </conditionalFormatting>
  <conditionalFormatting sqref="G10">
    <cfRule type="top10" dxfId="1486" priority="6" rank="1"/>
  </conditionalFormatting>
  <conditionalFormatting sqref="I10">
    <cfRule type="top10" dxfId="1485" priority="5" rank="1"/>
  </conditionalFormatting>
  <conditionalFormatting sqref="K10">
    <cfRule type="top10" dxfId="1484" priority="4" rank="1"/>
  </conditionalFormatting>
  <conditionalFormatting sqref="M10">
    <cfRule type="top10" dxfId="1483" priority="3" rank="1"/>
  </conditionalFormatting>
  <conditionalFormatting sqref="O10">
    <cfRule type="top10" dxfId="1482" priority="2" rank="1"/>
  </conditionalFormatting>
  <conditionalFormatting sqref="E10:P10">
    <cfRule type="cellIs" dxfId="1481" priority="1" operator="greaterThanOrEqual">
      <formula>200</formula>
    </cfRule>
  </conditionalFormatting>
  <hyperlinks>
    <hyperlink ref="X1" location="'Texas 2025'!A1" display="Return to Rankings" xr:uid="{B282D052-F401-462B-AEC5-14D5289C3F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B3A93B1-8578-4A74-BBA8-76C7E7EF9796}">
          <x14:formula1>
            <xm:f>'C:\Users\jmfg1\Downloads\[_10-23-25-ABRA Edinburg TX Results.xlsm]DATA'!#REF!</xm:f>
          </x14:formula1>
          <xm:sqref>B8</xm:sqref>
        </x14:dataValidation>
        <x14:dataValidation type="list" allowBlank="1" showInputMessage="1" showErrorMessage="1" xr:uid="{D6575034-B5B0-4599-A81E-A50B1B1AAB5E}">
          <x14:formula1>
            <xm:f>'C:\Users\jmfg1\Downloads\[_10-23-25-ABRA Edinburg TX Results.xlsm]DATA'!#REF!</xm:f>
          </x14:formula1>
          <xm:sqref>D8</xm:sqref>
        </x14:dataValidation>
        <x14:dataValidation type="list" allowBlank="1" showInputMessage="1" showErrorMessage="1" xr:uid="{F79974F9-A4EB-4C63-9A09-CFC5F139AFE9}">
          <x14:formula1>
            <xm:f>'C:\Users\jmfg1\Downloads\[_10-25-25-ABRA Edinburg TX Results.xlsm]DATA'!#REF!</xm:f>
          </x14:formula1>
          <xm:sqref>D9 B9</xm:sqref>
        </x14:dataValidation>
        <x14:dataValidation type="list" allowBlank="1" showInputMessage="1" showErrorMessage="1" xr:uid="{F7E63C54-0A6A-4AAD-97CA-7AEC2A6A74B1}">
          <x14:formula1>
            <xm:f>'C:\Users\jmfg1\Downloads\[_10-30-25-ABRA Edinburg TX Results.xlsm]DATA'!#REF!</xm:f>
          </x14:formula1>
          <xm:sqref>B10 D10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9679-59E5-4B9D-ADDD-F3E0EE7DFAAC}">
  <dimension ref="A1:X9"/>
  <sheetViews>
    <sheetView topLeftCell="C1"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85</v>
      </c>
      <c r="C2" s="3">
        <v>45738</v>
      </c>
      <c r="D2" s="4" t="s">
        <v>42</v>
      </c>
      <c r="E2" s="5">
        <v>177</v>
      </c>
      <c r="F2" s="22">
        <v>0</v>
      </c>
      <c r="G2" s="5">
        <v>173</v>
      </c>
      <c r="H2" s="22">
        <v>1</v>
      </c>
      <c r="I2" s="5">
        <v>180</v>
      </c>
      <c r="J2" s="22">
        <v>1</v>
      </c>
      <c r="K2" s="5">
        <v>173</v>
      </c>
      <c r="L2" s="22">
        <v>0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36">
        <v>2</v>
      </c>
      <c r="U2" s="8">
        <v>3</v>
      </c>
      <c r="V2" s="9">
        <v>178.75</v>
      </c>
    </row>
    <row r="3" spans="1:24">
      <c r="A3" s="1" t="s">
        <v>74</v>
      </c>
      <c r="B3" s="2" t="s">
        <v>85</v>
      </c>
      <c r="C3" s="3">
        <v>45773</v>
      </c>
      <c r="D3" s="4" t="s">
        <v>42</v>
      </c>
      <c r="E3" s="5">
        <v>178</v>
      </c>
      <c r="F3" s="22">
        <v>1</v>
      </c>
      <c r="G3" s="41">
        <v>179</v>
      </c>
      <c r="H3" s="22">
        <v>0</v>
      </c>
      <c r="I3" s="5">
        <v>174</v>
      </c>
      <c r="J3" s="22">
        <v>0</v>
      </c>
      <c r="K3" s="41">
        <v>165</v>
      </c>
      <c r="L3" s="22">
        <v>0</v>
      </c>
      <c r="M3" s="5"/>
      <c r="N3" s="22"/>
      <c r="O3" s="5"/>
      <c r="P3" s="22"/>
      <c r="Q3" s="6">
        <v>4</v>
      </c>
      <c r="R3" s="6">
        <v>696</v>
      </c>
      <c r="S3" s="7">
        <v>174</v>
      </c>
      <c r="T3" s="36">
        <v>1</v>
      </c>
      <c r="U3" s="8">
        <v>3</v>
      </c>
      <c r="V3" s="9">
        <v>177</v>
      </c>
    </row>
    <row r="4" spans="1:24">
      <c r="A4" s="1" t="s">
        <v>74</v>
      </c>
      <c r="B4" s="2" t="s">
        <v>85</v>
      </c>
      <c r="C4" s="3">
        <v>45801</v>
      </c>
      <c r="D4" s="4" t="s">
        <v>42</v>
      </c>
      <c r="E4" s="5">
        <v>163</v>
      </c>
      <c r="F4" s="22">
        <v>0</v>
      </c>
      <c r="G4" s="5">
        <v>165</v>
      </c>
      <c r="H4" s="22">
        <v>0</v>
      </c>
      <c r="I4" s="5">
        <v>166</v>
      </c>
      <c r="J4" s="22">
        <v>0</v>
      </c>
      <c r="K4" s="5">
        <v>172</v>
      </c>
      <c r="L4" s="22">
        <v>1</v>
      </c>
      <c r="M4" s="5"/>
      <c r="N4" s="22"/>
      <c r="O4" s="5"/>
      <c r="P4" s="22"/>
      <c r="Q4" s="6">
        <v>4</v>
      </c>
      <c r="R4" s="6">
        <v>666</v>
      </c>
      <c r="S4" s="7">
        <v>166.5</v>
      </c>
      <c r="T4" s="36">
        <v>1</v>
      </c>
      <c r="U4" s="8">
        <v>3</v>
      </c>
      <c r="V4" s="9">
        <v>169.5</v>
      </c>
    </row>
    <row r="5" spans="1:24">
      <c r="A5" s="1" t="s">
        <v>74</v>
      </c>
      <c r="B5" s="2" t="s">
        <v>85</v>
      </c>
      <c r="C5" s="3">
        <v>45836</v>
      </c>
      <c r="D5" s="4" t="s">
        <v>42</v>
      </c>
      <c r="E5" s="5">
        <v>176</v>
      </c>
      <c r="F5" s="22">
        <v>0</v>
      </c>
      <c r="G5" s="5">
        <v>169</v>
      </c>
      <c r="H5" s="22">
        <v>0</v>
      </c>
      <c r="I5" s="5">
        <v>186</v>
      </c>
      <c r="J5" s="22">
        <v>4</v>
      </c>
      <c r="K5" s="5">
        <v>177</v>
      </c>
      <c r="L5" s="22">
        <v>1</v>
      </c>
      <c r="M5" s="5"/>
      <c r="N5" s="22"/>
      <c r="O5" s="5"/>
      <c r="P5" s="22"/>
      <c r="Q5" s="6">
        <v>4</v>
      </c>
      <c r="R5" s="6">
        <v>708</v>
      </c>
      <c r="S5" s="7">
        <v>177</v>
      </c>
      <c r="T5" s="36">
        <v>5</v>
      </c>
      <c r="U5" s="8">
        <v>6</v>
      </c>
      <c r="V5" s="9">
        <v>183</v>
      </c>
    </row>
    <row r="6" spans="1:24">
      <c r="A6" s="1" t="s">
        <v>74</v>
      </c>
      <c r="B6" s="2" t="s">
        <v>85</v>
      </c>
      <c r="C6" s="3">
        <v>45892</v>
      </c>
      <c r="D6" s="4" t="s">
        <v>42</v>
      </c>
      <c r="E6" s="5">
        <v>182</v>
      </c>
      <c r="F6" s="22">
        <v>2</v>
      </c>
      <c r="G6" s="5">
        <v>179</v>
      </c>
      <c r="H6" s="22">
        <v>3</v>
      </c>
      <c r="I6" s="5">
        <v>181</v>
      </c>
      <c r="J6" s="22">
        <v>0</v>
      </c>
      <c r="K6" s="5">
        <v>180</v>
      </c>
      <c r="L6" s="22">
        <v>0</v>
      </c>
      <c r="M6" s="5"/>
      <c r="N6" s="22"/>
      <c r="O6" s="5"/>
      <c r="P6" s="22"/>
      <c r="Q6" s="6">
        <v>4</v>
      </c>
      <c r="R6" s="6">
        <v>722</v>
      </c>
      <c r="S6" s="7">
        <v>180.5</v>
      </c>
      <c r="T6" s="36">
        <v>5</v>
      </c>
      <c r="U6" s="8">
        <v>2</v>
      </c>
      <c r="V6" s="9">
        <v>182.5</v>
      </c>
    </row>
    <row r="7" spans="1:24">
      <c r="A7" s="74" t="s">
        <v>74</v>
      </c>
      <c r="B7" s="2" t="s">
        <v>85</v>
      </c>
      <c r="C7" s="3">
        <v>45955</v>
      </c>
      <c r="D7" s="75" t="s">
        <v>42</v>
      </c>
      <c r="E7" s="5">
        <v>182</v>
      </c>
      <c r="F7" s="22">
        <v>0</v>
      </c>
      <c r="G7" s="5">
        <v>181</v>
      </c>
      <c r="H7" s="22">
        <v>2</v>
      </c>
      <c r="I7" s="5">
        <v>181</v>
      </c>
      <c r="J7" s="22">
        <v>0</v>
      </c>
      <c r="K7" s="5">
        <v>179</v>
      </c>
      <c r="L7" s="22">
        <v>1</v>
      </c>
      <c r="M7" s="5"/>
      <c r="N7" s="22"/>
      <c r="O7" s="5"/>
      <c r="P7" s="22"/>
      <c r="Q7" s="8">
        <v>4</v>
      </c>
      <c r="R7" s="8">
        <v>723</v>
      </c>
      <c r="S7" s="7">
        <v>180.75</v>
      </c>
      <c r="T7" s="36">
        <v>3</v>
      </c>
      <c r="U7" s="8">
        <v>4</v>
      </c>
      <c r="V7" s="7">
        <v>184.75</v>
      </c>
    </row>
    <row r="9" spans="1:24">
      <c r="Q9" s="32">
        <f>SUM(Q2:Q8)</f>
        <v>24</v>
      </c>
      <c r="R9" s="32">
        <f>SUM(R2:R8)</f>
        <v>4218</v>
      </c>
      <c r="S9" s="33">
        <f>SUM(R9/Q9)</f>
        <v>175.75</v>
      </c>
      <c r="T9" s="32">
        <f>SUM(T2:T8)</f>
        <v>17</v>
      </c>
      <c r="U9" s="32">
        <f>SUM(U2:U8)</f>
        <v>21</v>
      </c>
      <c r="V9" s="34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H7:P7 E7:F7 B7:C7" name="Range1_1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461" priority="7" rank="1"/>
  </conditionalFormatting>
  <conditionalFormatting sqref="G7">
    <cfRule type="top10" dxfId="460" priority="6" rank="1"/>
  </conditionalFormatting>
  <conditionalFormatting sqref="I7">
    <cfRule type="top10" dxfId="459" priority="5" rank="1"/>
  </conditionalFormatting>
  <conditionalFormatting sqref="K7">
    <cfRule type="top10" dxfId="458" priority="4" rank="1"/>
  </conditionalFormatting>
  <conditionalFormatting sqref="M7">
    <cfRule type="top10" dxfId="457" priority="3" rank="1"/>
  </conditionalFormatting>
  <conditionalFormatting sqref="O7">
    <cfRule type="top10" dxfId="456" priority="2" rank="1"/>
  </conditionalFormatting>
  <conditionalFormatting sqref="E7:O7">
    <cfRule type="cellIs" dxfId="455" priority="1" operator="greaterThanOrEqual">
      <formula>193</formula>
    </cfRule>
  </conditionalFormatting>
  <hyperlinks>
    <hyperlink ref="X1" location="'Texas 2025'!A1" display="Return to Rankings" xr:uid="{414F624C-0D74-4351-AA9F-D0F6E9DEE4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27651D-19E8-4014-B21D-C97D33EA2F8A}">
          <x14:formula1>
            <xm:f>'C:\Users\jmfg1\Downloads\[SAGC_10-25-25-ABRA 2025 San Angelo Texas Scoring.xlsm]DATA'!#REF!</xm:f>
          </x14:formula1>
          <xm:sqref>B7</xm:sqref>
        </x14:dataValidation>
        <x14:dataValidation type="list" allowBlank="1" showInputMessage="1" showErrorMessage="1" xr:uid="{F706ED83-FBFC-4FA7-B40C-01BDC7B5ADA6}">
          <x14:formula1>
            <xm:f>'C:\Users\jmfg1\Downloads\[SAGC_10-25-25-ABRA 2025 San Angelo Texas Scoring.xlsm]DATA'!#REF!</xm:f>
          </x14:formula1>
          <xm:sqref>D7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2A25-C6C0-412F-9930-D7F122994B24}">
  <dimension ref="A1:X4"/>
  <sheetViews>
    <sheetView workbookViewId="0">
      <selection activeCell="A2" sqref="A2:V2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74" t="s">
        <v>33</v>
      </c>
      <c r="B2" s="2" t="s">
        <v>125</v>
      </c>
      <c r="C2" s="3">
        <v>45969</v>
      </c>
      <c r="D2" s="75" t="s">
        <v>42</v>
      </c>
      <c r="E2" s="5">
        <v>160</v>
      </c>
      <c r="F2" s="22">
        <v>1</v>
      </c>
      <c r="G2" s="23">
        <v>166</v>
      </c>
      <c r="H2" s="22">
        <v>1</v>
      </c>
      <c r="I2" s="5">
        <v>159</v>
      </c>
      <c r="J2" s="22">
        <v>0</v>
      </c>
      <c r="K2" s="5">
        <v>167</v>
      </c>
      <c r="L2" s="22">
        <v>0</v>
      </c>
      <c r="M2" s="5"/>
      <c r="N2" s="22"/>
      <c r="O2" s="5"/>
      <c r="P2" s="22"/>
      <c r="Q2" s="8">
        <v>4</v>
      </c>
      <c r="R2" s="8">
        <v>652</v>
      </c>
      <c r="S2" s="7">
        <v>163</v>
      </c>
      <c r="T2" s="36">
        <v>2</v>
      </c>
      <c r="U2" s="8">
        <v>3</v>
      </c>
      <c r="V2" s="7">
        <v>166</v>
      </c>
    </row>
    <row r="4" spans="1:24">
      <c r="Q4" s="32">
        <f>SUM(Q2:Q3)</f>
        <v>4</v>
      </c>
      <c r="R4" s="32">
        <f>SUM(R2:R3)</f>
        <v>652</v>
      </c>
      <c r="S4" s="33">
        <f>SUM(R4/Q4)</f>
        <v>163</v>
      </c>
      <c r="T4" s="32">
        <f>SUM(T2:T3)</f>
        <v>2</v>
      </c>
      <c r="U4" s="32">
        <f>SUM(U2:U3)</f>
        <v>3</v>
      </c>
      <c r="V4" s="34">
        <f>SUM(S4+U4)</f>
        <v>166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454" priority="7" rank="1"/>
  </conditionalFormatting>
  <conditionalFormatting sqref="G2">
    <cfRule type="top10" dxfId="453" priority="6" rank="1"/>
  </conditionalFormatting>
  <conditionalFormatting sqref="I2">
    <cfRule type="top10" dxfId="452" priority="5" rank="1"/>
  </conditionalFormatting>
  <conditionalFormatting sqref="K2">
    <cfRule type="top10" dxfId="451" priority="4" rank="1"/>
  </conditionalFormatting>
  <conditionalFormatting sqref="M2">
    <cfRule type="top10" dxfId="450" priority="3" rank="1"/>
  </conditionalFormatting>
  <conditionalFormatting sqref="O2">
    <cfRule type="top10" dxfId="449" priority="2" rank="1"/>
  </conditionalFormatting>
  <conditionalFormatting sqref="E2:P2">
    <cfRule type="cellIs" dxfId="448" priority="1" operator="greaterThanOrEqual">
      <formula>200</formula>
    </cfRule>
  </conditionalFormatting>
  <hyperlinks>
    <hyperlink ref="X1" location="'Texas 2025'!A1" display="Return to Rankings" xr:uid="{0E7B24EF-5B91-4BF6-87D2-B14DDE8A31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29AB37-142D-42B1-8B05-76C75D6415CA}">
          <x14:formula1>
            <xm:f>'[SAGC-11-08-25-ABRA 2025 San AngeloTX Scoring.xlsm]DATA'!#REF!</xm:f>
          </x14:formula1>
          <xm:sqref>B2</xm:sqref>
        </x14:dataValidation>
        <x14:dataValidation type="list" allowBlank="1" showInputMessage="1" showErrorMessage="1" xr:uid="{4AE8B278-018D-4223-8294-24529D728CEA}">
          <x14:formula1>
            <xm:f>'[SAGC-11-08-25-ABRA 2025 San AngeloTX Scoring.xlsm]DATA'!#REF!</xm:f>
          </x14:formula1>
          <xm:sqref>D2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957-203F-457D-BA3B-9162FDD48E85}">
  <dimension ref="A1:X14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24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83</v>
      </c>
      <c r="C2" s="3">
        <v>45738</v>
      </c>
      <c r="D2" s="4" t="s">
        <v>42</v>
      </c>
      <c r="E2" s="5">
        <v>194</v>
      </c>
      <c r="F2" s="22">
        <v>1</v>
      </c>
      <c r="G2" s="5">
        <v>193</v>
      </c>
      <c r="H2" s="22">
        <v>3</v>
      </c>
      <c r="I2" s="5">
        <v>190</v>
      </c>
      <c r="J2" s="22">
        <v>2</v>
      </c>
      <c r="K2" s="5">
        <v>174</v>
      </c>
      <c r="L2" s="22">
        <v>0</v>
      </c>
      <c r="M2" s="5"/>
      <c r="N2" s="22"/>
      <c r="O2" s="5"/>
      <c r="P2" s="22"/>
      <c r="Q2" s="6">
        <v>4</v>
      </c>
      <c r="R2" s="6">
        <v>751</v>
      </c>
      <c r="S2" s="7">
        <v>187.75</v>
      </c>
      <c r="T2" s="36">
        <v>6</v>
      </c>
      <c r="U2" s="8">
        <v>5</v>
      </c>
      <c r="V2" s="9">
        <v>192.75</v>
      </c>
    </row>
    <row r="3" spans="1:24" ht="15" customHeight="1">
      <c r="A3" s="1" t="s">
        <v>41</v>
      </c>
      <c r="B3" s="2" t="s">
        <v>83</v>
      </c>
      <c r="C3" s="3">
        <v>45759</v>
      </c>
      <c r="D3" s="4" t="s">
        <v>42</v>
      </c>
      <c r="E3" s="5">
        <v>190</v>
      </c>
      <c r="F3" s="22">
        <v>2</v>
      </c>
      <c r="G3" s="5">
        <v>189</v>
      </c>
      <c r="H3" s="22">
        <v>1</v>
      </c>
      <c r="I3" s="5">
        <v>184</v>
      </c>
      <c r="J3" s="22">
        <v>2</v>
      </c>
      <c r="K3" s="5">
        <v>183</v>
      </c>
      <c r="L3" s="22">
        <v>2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36">
        <v>7</v>
      </c>
      <c r="U3" s="8">
        <v>8</v>
      </c>
      <c r="V3" s="9">
        <v>194.5</v>
      </c>
    </row>
    <row r="4" spans="1:24" ht="15" customHeight="1">
      <c r="A4" s="1" t="s">
        <v>41</v>
      </c>
      <c r="B4" s="2" t="s">
        <v>83</v>
      </c>
      <c r="C4" s="3">
        <v>45892</v>
      </c>
      <c r="D4" s="4" t="s">
        <v>42</v>
      </c>
      <c r="E4" s="5">
        <v>197</v>
      </c>
      <c r="F4" s="22">
        <v>3</v>
      </c>
      <c r="G4" s="5">
        <v>199</v>
      </c>
      <c r="H4" s="22">
        <v>6</v>
      </c>
      <c r="I4" s="5">
        <v>195</v>
      </c>
      <c r="J4" s="22">
        <v>6</v>
      </c>
      <c r="K4" s="5">
        <v>195.001</v>
      </c>
      <c r="L4" s="22">
        <v>3</v>
      </c>
      <c r="M4" s="5"/>
      <c r="N4" s="22"/>
      <c r="O4" s="5"/>
      <c r="P4" s="22"/>
      <c r="Q4" s="6">
        <v>4</v>
      </c>
      <c r="R4" s="6">
        <v>786.00099999999998</v>
      </c>
      <c r="S4" s="7">
        <v>196.50024999999999</v>
      </c>
      <c r="T4" s="36">
        <v>18</v>
      </c>
      <c r="U4" s="8">
        <v>13</v>
      </c>
      <c r="V4" s="9">
        <v>209.50024999999999</v>
      </c>
    </row>
    <row r="5" spans="1:24">
      <c r="A5" s="74" t="s">
        <v>41</v>
      </c>
      <c r="B5" s="2" t="s">
        <v>83</v>
      </c>
      <c r="C5" s="3">
        <v>45949</v>
      </c>
      <c r="D5" s="75" t="s">
        <v>42</v>
      </c>
      <c r="E5" s="5">
        <v>193.00200000000001</v>
      </c>
      <c r="F5" s="22">
        <v>3</v>
      </c>
      <c r="G5" s="5">
        <v>195</v>
      </c>
      <c r="H5" s="22">
        <v>2</v>
      </c>
      <c r="I5" s="5">
        <v>196</v>
      </c>
      <c r="J5" s="22">
        <v>4</v>
      </c>
      <c r="K5" s="5">
        <v>200</v>
      </c>
      <c r="L5" s="22">
        <v>4</v>
      </c>
      <c r="M5" s="5">
        <v>196.001</v>
      </c>
      <c r="N5" s="22">
        <v>3</v>
      </c>
      <c r="O5" s="5">
        <v>196</v>
      </c>
      <c r="P5" s="22">
        <v>6</v>
      </c>
      <c r="Q5" s="8">
        <v>6</v>
      </c>
      <c r="R5" s="8">
        <v>1176.0029999999999</v>
      </c>
      <c r="S5" s="7">
        <v>196.00049999999999</v>
      </c>
      <c r="T5" s="36">
        <v>22</v>
      </c>
      <c r="U5" s="8">
        <v>22</v>
      </c>
      <c r="V5" s="7">
        <v>218.00049999999999</v>
      </c>
    </row>
    <row r="7" spans="1:24">
      <c r="Q7" s="32">
        <f>SUM(Q2:Q6)</f>
        <v>18</v>
      </c>
      <c r="R7" s="32">
        <f>SUM(R2:R6)</f>
        <v>3459.0039999999999</v>
      </c>
      <c r="S7" s="33">
        <f>SUM(R7/Q7)</f>
        <v>192.16688888888888</v>
      </c>
      <c r="T7" s="32">
        <f>SUM(T2:T6)</f>
        <v>53</v>
      </c>
      <c r="U7" s="32">
        <f>SUM(U2:U6)</f>
        <v>48</v>
      </c>
      <c r="V7" s="34">
        <f>SUM(S7+U7)</f>
        <v>240.16688888888888</v>
      </c>
    </row>
    <row r="8" spans="1:24" ht="15" customHeight="1"/>
    <row r="9" spans="1:24" ht="15" customHeight="1"/>
    <row r="10" spans="1:24" ht="15" customHeight="1">
      <c r="A10" s="24" t="s">
        <v>1</v>
      </c>
      <c r="B10" s="25" t="s">
        <v>2</v>
      </c>
      <c r="C10" s="26" t="s">
        <v>3</v>
      </c>
      <c r="D10" s="27" t="s">
        <v>4</v>
      </c>
      <c r="E10" s="28" t="s">
        <v>19</v>
      </c>
      <c r="F10" s="28" t="s">
        <v>20</v>
      </c>
      <c r="G10" s="28" t="s">
        <v>21</v>
      </c>
      <c r="H10" s="28" t="s">
        <v>20</v>
      </c>
      <c r="I10" s="28" t="s">
        <v>22</v>
      </c>
      <c r="J10" s="28" t="s">
        <v>20</v>
      </c>
      <c r="K10" s="28" t="s">
        <v>23</v>
      </c>
      <c r="L10" s="28" t="s">
        <v>20</v>
      </c>
      <c r="M10" s="28" t="s">
        <v>24</v>
      </c>
      <c r="N10" s="28" t="s">
        <v>20</v>
      </c>
      <c r="O10" s="28" t="s">
        <v>25</v>
      </c>
      <c r="P10" s="28" t="s">
        <v>20</v>
      </c>
      <c r="Q10" s="29" t="s">
        <v>26</v>
      </c>
      <c r="R10" s="30" t="s">
        <v>27</v>
      </c>
      <c r="S10" s="31" t="s">
        <v>5</v>
      </c>
      <c r="T10" s="31" t="s">
        <v>28</v>
      </c>
      <c r="U10" s="30" t="s">
        <v>6</v>
      </c>
      <c r="V10" s="31" t="s">
        <v>29</v>
      </c>
    </row>
    <row r="11" spans="1:24" ht="15" customHeight="1">
      <c r="A11" s="1" t="s">
        <v>11</v>
      </c>
      <c r="B11" s="2" t="s">
        <v>83</v>
      </c>
      <c r="C11" s="3">
        <v>45745</v>
      </c>
      <c r="D11" s="4" t="s">
        <v>42</v>
      </c>
      <c r="E11" s="5">
        <v>191</v>
      </c>
      <c r="F11" s="22">
        <v>1</v>
      </c>
      <c r="G11" s="23">
        <v>187</v>
      </c>
      <c r="H11" s="22">
        <v>1</v>
      </c>
      <c r="I11" s="5">
        <v>192</v>
      </c>
      <c r="J11" s="22">
        <v>1</v>
      </c>
      <c r="K11" s="5">
        <v>185.001</v>
      </c>
      <c r="L11" s="22">
        <v>3</v>
      </c>
      <c r="M11" s="5">
        <v>187</v>
      </c>
      <c r="N11" s="22">
        <v>1</v>
      </c>
      <c r="O11" s="5">
        <v>192</v>
      </c>
      <c r="P11" s="22">
        <v>4</v>
      </c>
      <c r="Q11" s="6">
        <v>6</v>
      </c>
      <c r="R11" s="6">
        <v>1134.001</v>
      </c>
      <c r="S11" s="7">
        <v>189.00016666666667</v>
      </c>
      <c r="T11" s="36">
        <v>11</v>
      </c>
      <c r="U11" s="8">
        <v>22</v>
      </c>
      <c r="V11" s="9">
        <v>211.00016666666667</v>
      </c>
    </row>
    <row r="12" spans="1:24">
      <c r="A12" s="1" t="s">
        <v>11</v>
      </c>
      <c r="B12" s="2" t="s">
        <v>83</v>
      </c>
      <c r="C12" s="3">
        <v>45773</v>
      </c>
      <c r="D12" s="4" t="s">
        <v>42</v>
      </c>
      <c r="E12" s="5">
        <v>189</v>
      </c>
      <c r="F12" s="22">
        <v>2</v>
      </c>
      <c r="G12" s="23">
        <v>188</v>
      </c>
      <c r="H12" s="22">
        <v>1</v>
      </c>
      <c r="I12" s="5">
        <v>187</v>
      </c>
      <c r="J12" s="22">
        <v>3</v>
      </c>
      <c r="K12" s="5">
        <v>192</v>
      </c>
      <c r="L12" s="22">
        <v>2</v>
      </c>
      <c r="M12" s="5"/>
      <c r="N12" s="22"/>
      <c r="O12" s="5"/>
      <c r="P12" s="22"/>
      <c r="Q12" s="6">
        <v>4</v>
      </c>
      <c r="R12" s="6">
        <v>756</v>
      </c>
      <c r="S12" s="7">
        <v>189</v>
      </c>
      <c r="T12" s="36">
        <v>8</v>
      </c>
      <c r="U12" s="8">
        <v>6</v>
      </c>
      <c r="V12" s="9">
        <v>195</v>
      </c>
    </row>
    <row r="14" spans="1:24">
      <c r="Q14" s="32">
        <f>SUM(Q11:Q13)</f>
        <v>10</v>
      </c>
      <c r="R14" s="32">
        <f>SUM(R11:R13)</f>
        <v>1890.001</v>
      </c>
      <c r="S14" s="33">
        <f>SUM(R14/Q14)</f>
        <v>189.0001</v>
      </c>
      <c r="T14" s="32">
        <f>SUM(T11:T13)</f>
        <v>19</v>
      </c>
      <c r="U14" s="32">
        <f>SUM(U11:U13)</f>
        <v>28</v>
      </c>
      <c r="V14" s="34">
        <f>SUM(S14+U14)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 B11:C11" name="Range1_5_1"/>
    <protectedRange algorithmName="SHA-512" hashValue="ON39YdpmFHfN9f47KpiRvqrKx0V9+erV1CNkpWzYhW/Qyc6aT8rEyCrvauWSYGZK2ia3o7vd3akF07acHAFpOA==" saltValue="yVW9XmDwTqEnmpSGai0KYg==" spinCount="100000" sqref="D2 D11" name="Range1_1_9_1"/>
    <protectedRange algorithmName="SHA-512" hashValue="ON39YdpmFHfN9f47KpiRvqrKx0V9+erV1CNkpWzYhW/Qyc6aT8rEyCrvauWSYGZK2ia3o7vd3akF07acHAFpOA==" saltValue="yVW9XmDwTqEnmpSGai0KYg==" spinCount="100000" sqref="T2 T11" name="Range1_3_5_13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5:C5" name="Range1_3_12"/>
    <protectedRange algorithmName="SHA-512" hashValue="ON39YdpmFHfN9f47KpiRvqrKx0V9+erV1CNkpWzYhW/Qyc6aT8rEyCrvauWSYGZK2ia3o7vd3akF07acHAFpOA==" saltValue="yVW9XmDwTqEnmpSGai0KYg==" spinCount="100000" sqref="D5" name="Range1_1_6_9"/>
    <protectedRange algorithmName="SHA-512" hashValue="ON39YdpmFHfN9f47KpiRvqrKx0V9+erV1CNkpWzYhW/Qyc6aT8rEyCrvauWSYGZK2ia3o7vd3akF07acHAFpOA==" saltValue="yVW9XmDwTqEnmpSGai0KYg==" spinCount="100000" sqref="E5:P5 T5" name="Range1_3_5_5_10"/>
  </protectedRanges>
  <conditionalFormatting sqref="E5">
    <cfRule type="top10" dxfId="447" priority="7" rank="1"/>
  </conditionalFormatting>
  <conditionalFormatting sqref="G5">
    <cfRule type="top10" dxfId="446" priority="6" rank="1"/>
  </conditionalFormatting>
  <conditionalFormatting sqref="E5:P5">
    <cfRule type="cellIs" dxfId="445" priority="5" operator="greaterThanOrEqual">
      <formula>200</formula>
    </cfRule>
  </conditionalFormatting>
  <conditionalFormatting sqref="I5">
    <cfRule type="top10" dxfId="444" priority="4" rank="1"/>
  </conditionalFormatting>
  <conditionalFormatting sqref="K5">
    <cfRule type="top10" dxfId="443" priority="3" rank="1"/>
  </conditionalFormatting>
  <conditionalFormatting sqref="M5">
    <cfRule type="top10" dxfId="442" priority="2" rank="1"/>
  </conditionalFormatting>
  <conditionalFormatting sqref="O5">
    <cfRule type="top10" dxfId="441" priority="1" rank="1"/>
  </conditionalFormatting>
  <hyperlinks>
    <hyperlink ref="X1" location="'Texas 2025'!A1" display="Return to Rankings" xr:uid="{3C254A9B-67F8-4FF9-9D69-90C0517357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86B624-437E-49D4-8EB5-6529A5B307B7}">
          <x14:formula1>
            <xm:f>'C:\Users\jmfg1\Downloads\[SAGC_10-19-25-ABRA 2025 San Angelo Texas Scoring.xlsm]DATA'!#REF!</xm:f>
          </x14:formula1>
          <xm:sqref>D5</xm:sqref>
        </x14:dataValidation>
        <x14:dataValidation type="list" allowBlank="1" showInputMessage="1" showErrorMessage="1" xr:uid="{01D87414-9DE1-471C-979A-E6F290912102}">
          <x14:formula1>
            <xm:f>'C:\Users\jmfg1\Downloads\[SAGC_10-19-25-ABRA 2025 San Angelo Texas Scoring.xlsm]DATA'!#REF!</xm:f>
          </x14:formula1>
          <xm:sqref>B5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1F4D-3AB1-475D-9534-A80035FC9359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92</v>
      </c>
      <c r="C2" s="3">
        <v>45776</v>
      </c>
      <c r="D2" s="4" t="s">
        <v>49</v>
      </c>
      <c r="E2" s="5">
        <v>192</v>
      </c>
      <c r="F2" s="22">
        <v>1</v>
      </c>
      <c r="G2" s="5">
        <v>191</v>
      </c>
      <c r="H2" s="22">
        <v>2</v>
      </c>
      <c r="I2" s="5">
        <v>192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9">
        <v>6</v>
      </c>
      <c r="U2" s="8">
        <v>2</v>
      </c>
      <c r="V2" s="9">
        <v>193.25</v>
      </c>
    </row>
    <row r="3" spans="1:24">
      <c r="A3" s="1" t="s">
        <v>41</v>
      </c>
      <c r="B3" s="2" t="s">
        <v>92</v>
      </c>
      <c r="C3" s="3">
        <v>45804</v>
      </c>
      <c r="D3" s="4" t="s">
        <v>49</v>
      </c>
      <c r="E3" s="5">
        <v>196</v>
      </c>
      <c r="F3" s="22">
        <v>3</v>
      </c>
      <c r="G3" s="5">
        <v>198</v>
      </c>
      <c r="H3" s="22">
        <v>5</v>
      </c>
      <c r="I3" s="5">
        <v>195</v>
      </c>
      <c r="J3" s="22">
        <v>3</v>
      </c>
      <c r="K3" s="5">
        <v>199</v>
      </c>
      <c r="L3" s="22">
        <v>5</v>
      </c>
      <c r="M3" s="5"/>
      <c r="N3" s="22"/>
      <c r="O3" s="5"/>
      <c r="P3" s="22"/>
      <c r="Q3" s="6">
        <v>4</v>
      </c>
      <c r="R3" s="6">
        <v>788</v>
      </c>
      <c r="S3" s="7">
        <v>197</v>
      </c>
      <c r="T3" s="39">
        <v>16</v>
      </c>
      <c r="U3" s="8">
        <v>9</v>
      </c>
      <c r="V3" s="9">
        <v>206</v>
      </c>
    </row>
    <row r="4" spans="1:24">
      <c r="A4" s="1" t="s">
        <v>41</v>
      </c>
      <c r="B4" s="2" t="s">
        <v>92</v>
      </c>
      <c r="C4" s="3">
        <v>45832</v>
      </c>
      <c r="D4" s="4" t="s">
        <v>49</v>
      </c>
      <c r="E4" s="5">
        <v>195</v>
      </c>
      <c r="F4" s="22">
        <v>5</v>
      </c>
      <c r="G4" s="5">
        <v>191</v>
      </c>
      <c r="H4" s="22">
        <v>4</v>
      </c>
      <c r="I4" s="5">
        <v>199</v>
      </c>
      <c r="J4" s="22">
        <v>1</v>
      </c>
      <c r="K4" s="5">
        <v>197</v>
      </c>
      <c r="L4" s="22">
        <v>5</v>
      </c>
      <c r="M4" s="5"/>
      <c r="N4" s="22"/>
      <c r="O4" s="5"/>
      <c r="P4" s="22"/>
      <c r="Q4" s="6">
        <v>4</v>
      </c>
      <c r="R4" s="6">
        <v>782</v>
      </c>
      <c r="S4" s="7">
        <v>195.5</v>
      </c>
      <c r="T4" s="39">
        <v>15</v>
      </c>
      <c r="U4" s="8">
        <v>5</v>
      </c>
      <c r="V4" s="9">
        <v>200.5</v>
      </c>
    </row>
    <row r="5" spans="1:24">
      <c r="A5" s="84" t="s">
        <v>41</v>
      </c>
      <c r="B5" s="85" t="s">
        <v>92</v>
      </c>
      <c r="C5" s="86">
        <v>45914</v>
      </c>
      <c r="D5" s="87" t="s">
        <v>49</v>
      </c>
      <c r="E5" s="88">
        <v>195</v>
      </c>
      <c r="F5" s="89">
        <v>2</v>
      </c>
      <c r="G5" s="88">
        <v>194</v>
      </c>
      <c r="H5" s="89">
        <v>2</v>
      </c>
      <c r="I5" s="88">
        <v>194</v>
      </c>
      <c r="J5" s="89">
        <v>2</v>
      </c>
      <c r="K5" s="88">
        <v>198</v>
      </c>
      <c r="L5" s="89">
        <v>2</v>
      </c>
      <c r="M5" s="88"/>
      <c r="N5" s="89"/>
      <c r="O5" s="88"/>
      <c r="P5" s="89"/>
      <c r="Q5" s="90">
        <v>4</v>
      </c>
      <c r="R5" s="90">
        <v>781</v>
      </c>
      <c r="S5" s="91">
        <v>195.25</v>
      </c>
      <c r="T5" s="32">
        <v>8</v>
      </c>
      <c r="U5" s="92">
        <v>8</v>
      </c>
      <c r="V5" s="93">
        <v>203.25</v>
      </c>
    </row>
    <row r="7" spans="1:24">
      <c r="Q7" s="32">
        <f>SUM(Q2:Q6)</f>
        <v>16</v>
      </c>
      <c r="R7" s="32">
        <f>SUM(R2:R6)</f>
        <v>3116</v>
      </c>
      <c r="S7" s="33">
        <f>SUM(R7/Q7)</f>
        <v>194.75</v>
      </c>
      <c r="T7" s="32">
        <f>SUM(T2:T6)</f>
        <v>45</v>
      </c>
      <c r="U7" s="32">
        <f>SUM(U2:U6)</f>
        <v>24</v>
      </c>
      <c r="V7" s="34">
        <f>SUM(S7+U7)</f>
        <v>218.75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:P5 T5" name="Range1_3_5_5"/>
  </protectedRanges>
  <conditionalFormatting sqref="E5">
    <cfRule type="top10" dxfId="440" priority="7" rank="1"/>
  </conditionalFormatting>
  <conditionalFormatting sqref="G5">
    <cfRule type="top10" dxfId="439" priority="6" rank="1"/>
  </conditionalFormatting>
  <conditionalFormatting sqref="E5:P5">
    <cfRule type="cellIs" dxfId="438" priority="5" operator="greaterThanOrEqual">
      <formula>200</formula>
    </cfRule>
  </conditionalFormatting>
  <conditionalFormatting sqref="I5">
    <cfRule type="top10" dxfId="437" priority="4" rank="1"/>
  </conditionalFormatting>
  <conditionalFormatting sqref="K5">
    <cfRule type="top10" dxfId="436" priority="3" rank="1"/>
  </conditionalFormatting>
  <conditionalFormatting sqref="M5">
    <cfRule type="top10" dxfId="435" priority="2" rank="1"/>
  </conditionalFormatting>
  <conditionalFormatting sqref="O5">
    <cfRule type="top10" dxfId="434" priority="1" rank="1"/>
  </conditionalFormatting>
  <hyperlinks>
    <hyperlink ref="X1" location="'Texas 2025'!A1" display="Return to Rankings" xr:uid="{4D2B15BA-7F9A-4001-9946-F1270A66266F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6923-B7FB-4127-BA77-9D8E46E0E94D}">
  <dimension ref="A1:X16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78</v>
      </c>
      <c r="C2" s="3">
        <v>45714</v>
      </c>
      <c r="D2" s="4" t="s">
        <v>36</v>
      </c>
      <c r="E2" s="5">
        <v>178</v>
      </c>
      <c r="F2" s="22">
        <v>1</v>
      </c>
      <c r="G2" s="5">
        <v>172</v>
      </c>
      <c r="H2" s="22"/>
      <c r="I2" s="5">
        <v>175</v>
      </c>
      <c r="J2" s="22"/>
      <c r="K2" s="5">
        <v>177</v>
      </c>
      <c r="L2" s="22">
        <v>1</v>
      </c>
      <c r="M2" s="5"/>
      <c r="N2" s="22"/>
      <c r="O2" s="5"/>
      <c r="P2" s="22"/>
      <c r="Q2" s="6">
        <v>4</v>
      </c>
      <c r="R2" s="6">
        <v>702</v>
      </c>
      <c r="S2" s="7">
        <v>175.5</v>
      </c>
      <c r="T2" s="36">
        <v>2</v>
      </c>
      <c r="U2" s="8">
        <v>5</v>
      </c>
      <c r="V2" s="9">
        <v>180.5</v>
      </c>
    </row>
    <row r="4" spans="1:24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2</v>
      </c>
      <c r="U4" s="32">
        <f>SUM(U2:U3)</f>
        <v>5</v>
      </c>
      <c r="V4" s="34">
        <f>SUM(S4+U4)</f>
        <v>180.5</v>
      </c>
    </row>
    <row r="7" spans="1:24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>
      <c r="A8" s="1" t="s">
        <v>33</v>
      </c>
      <c r="B8" s="2" t="s">
        <v>78</v>
      </c>
      <c r="C8" s="3">
        <v>45773</v>
      </c>
      <c r="D8" s="4" t="s">
        <v>36</v>
      </c>
      <c r="E8" s="23">
        <v>166</v>
      </c>
      <c r="F8" s="22">
        <v>1</v>
      </c>
      <c r="G8" s="23">
        <v>165</v>
      </c>
      <c r="H8" s="22"/>
      <c r="I8" s="5">
        <v>164</v>
      </c>
      <c r="J8" s="22"/>
      <c r="K8" s="37">
        <v>163</v>
      </c>
      <c r="L8" s="22"/>
      <c r="M8" s="37">
        <v>167</v>
      </c>
      <c r="N8" s="22"/>
      <c r="O8" s="5">
        <v>171</v>
      </c>
      <c r="P8" s="22"/>
      <c r="Q8" s="6">
        <v>6</v>
      </c>
      <c r="R8" s="6">
        <v>996</v>
      </c>
      <c r="S8" s="7">
        <v>166</v>
      </c>
      <c r="T8" s="36">
        <v>1</v>
      </c>
      <c r="U8" s="8">
        <v>8</v>
      </c>
      <c r="V8" s="9">
        <v>174</v>
      </c>
    </row>
    <row r="9" spans="1:24">
      <c r="A9" s="1" t="s">
        <v>33</v>
      </c>
      <c r="B9" s="2" t="s">
        <v>78</v>
      </c>
      <c r="C9" s="3">
        <v>45777</v>
      </c>
      <c r="D9" s="4" t="s">
        <v>36</v>
      </c>
      <c r="E9" s="23">
        <v>164</v>
      </c>
      <c r="F9" s="22"/>
      <c r="G9" s="23">
        <v>166</v>
      </c>
      <c r="H9" s="22"/>
      <c r="I9" s="5">
        <v>171</v>
      </c>
      <c r="J9" s="22">
        <v>1</v>
      </c>
      <c r="K9" s="37">
        <v>165</v>
      </c>
      <c r="L9" s="22"/>
      <c r="M9" s="37"/>
      <c r="N9" s="22"/>
      <c r="O9" s="5"/>
      <c r="P9" s="22"/>
      <c r="Q9" s="6">
        <v>4</v>
      </c>
      <c r="R9" s="6">
        <v>666</v>
      </c>
      <c r="S9" s="7">
        <v>166.5</v>
      </c>
      <c r="T9" s="36">
        <v>1</v>
      </c>
      <c r="U9" s="8">
        <v>3</v>
      </c>
      <c r="V9" s="9">
        <v>169.5</v>
      </c>
    </row>
    <row r="10" spans="1:24">
      <c r="A10" s="1" t="s">
        <v>33</v>
      </c>
      <c r="B10" s="2" t="s">
        <v>78</v>
      </c>
      <c r="C10" s="3">
        <v>45791</v>
      </c>
      <c r="D10" s="4" t="s">
        <v>36</v>
      </c>
      <c r="E10" s="23">
        <v>177</v>
      </c>
      <c r="F10" s="22">
        <v>3</v>
      </c>
      <c r="G10" s="23">
        <v>185</v>
      </c>
      <c r="H10" s="22"/>
      <c r="I10" s="5">
        <v>187</v>
      </c>
      <c r="J10" s="22">
        <v>1</v>
      </c>
      <c r="K10" s="37">
        <v>185</v>
      </c>
      <c r="L10" s="22">
        <v>1</v>
      </c>
      <c r="M10" s="37"/>
      <c r="N10" s="22"/>
      <c r="O10" s="5"/>
      <c r="P10" s="22"/>
      <c r="Q10" s="6">
        <v>4</v>
      </c>
      <c r="R10" s="6">
        <v>734</v>
      </c>
      <c r="S10" s="7">
        <v>183.5</v>
      </c>
      <c r="T10" s="36">
        <v>5</v>
      </c>
      <c r="U10" s="8">
        <v>6</v>
      </c>
      <c r="V10" s="9">
        <v>189.5</v>
      </c>
    </row>
    <row r="11" spans="1:24">
      <c r="A11" s="1" t="s">
        <v>33</v>
      </c>
      <c r="B11" s="2" t="s">
        <v>78</v>
      </c>
      <c r="C11" s="3">
        <v>45798</v>
      </c>
      <c r="D11" s="4" t="s">
        <v>36</v>
      </c>
      <c r="E11" s="23">
        <v>179</v>
      </c>
      <c r="F11" s="22">
        <v>2</v>
      </c>
      <c r="G11" s="23">
        <v>185</v>
      </c>
      <c r="H11" s="22">
        <v>1</v>
      </c>
      <c r="I11" s="5">
        <v>173</v>
      </c>
      <c r="J11" s="22"/>
      <c r="K11" s="37">
        <v>183</v>
      </c>
      <c r="L11" s="22"/>
      <c r="M11" s="37"/>
      <c r="N11" s="22"/>
      <c r="O11" s="5"/>
      <c r="P11" s="22"/>
      <c r="Q11" s="6">
        <v>4</v>
      </c>
      <c r="R11" s="6">
        <v>720</v>
      </c>
      <c r="S11" s="7">
        <v>180</v>
      </c>
      <c r="T11" s="36">
        <v>3</v>
      </c>
      <c r="U11" s="8">
        <v>9</v>
      </c>
      <c r="V11" s="9">
        <v>189</v>
      </c>
    </row>
    <row r="12" spans="1:24">
      <c r="A12" s="1" t="s">
        <v>33</v>
      </c>
      <c r="B12" s="2" t="s">
        <v>78</v>
      </c>
      <c r="C12" s="3">
        <v>45819</v>
      </c>
      <c r="D12" s="4" t="s">
        <v>36</v>
      </c>
      <c r="E12" s="23">
        <v>178</v>
      </c>
      <c r="F12" s="22"/>
      <c r="G12" s="23">
        <v>185</v>
      </c>
      <c r="H12" s="22">
        <v>1</v>
      </c>
      <c r="I12" s="5">
        <v>180</v>
      </c>
      <c r="J12" s="22"/>
      <c r="K12" s="37">
        <v>183</v>
      </c>
      <c r="L12" s="22">
        <v>2</v>
      </c>
      <c r="M12" s="37"/>
      <c r="N12" s="22"/>
      <c r="O12" s="5"/>
      <c r="P12" s="22"/>
      <c r="Q12" s="6">
        <v>4</v>
      </c>
      <c r="R12" s="6">
        <v>726</v>
      </c>
      <c r="S12" s="7">
        <v>181.5</v>
      </c>
      <c r="T12" s="36">
        <v>3</v>
      </c>
      <c r="U12" s="8">
        <v>11</v>
      </c>
      <c r="V12" s="9">
        <v>192.5</v>
      </c>
    </row>
    <row r="13" spans="1:24">
      <c r="A13" s="1" t="s">
        <v>33</v>
      </c>
      <c r="B13" s="2" t="s">
        <v>78</v>
      </c>
      <c r="C13" s="3">
        <v>45833</v>
      </c>
      <c r="D13" s="4" t="s">
        <v>36</v>
      </c>
      <c r="E13" s="5">
        <v>181</v>
      </c>
      <c r="F13" s="22">
        <v>1</v>
      </c>
      <c r="G13" s="23">
        <v>186</v>
      </c>
      <c r="H13" s="22">
        <v>1</v>
      </c>
      <c r="I13" s="5">
        <v>185</v>
      </c>
      <c r="J13" s="22">
        <v>1</v>
      </c>
      <c r="K13" s="5">
        <v>187</v>
      </c>
      <c r="L13" s="22">
        <v>1</v>
      </c>
      <c r="M13" s="5"/>
      <c r="N13" s="22"/>
      <c r="O13" s="5"/>
      <c r="P13" s="22"/>
      <c r="Q13" s="6">
        <v>4</v>
      </c>
      <c r="R13" s="6">
        <v>739</v>
      </c>
      <c r="S13" s="7">
        <v>184.75</v>
      </c>
      <c r="T13" s="36">
        <v>4</v>
      </c>
      <c r="U13" s="8">
        <v>11</v>
      </c>
      <c r="V13" s="9">
        <v>195.75</v>
      </c>
    </row>
    <row r="14" spans="1:24">
      <c r="A14" s="1" t="s">
        <v>33</v>
      </c>
      <c r="B14" s="2" t="s">
        <v>78</v>
      </c>
      <c r="C14" s="3">
        <v>45847</v>
      </c>
      <c r="D14" s="4" t="s">
        <v>36</v>
      </c>
      <c r="E14" s="23">
        <v>167</v>
      </c>
      <c r="F14" s="22"/>
      <c r="G14" s="23">
        <v>177</v>
      </c>
      <c r="H14" s="22"/>
      <c r="I14" s="5">
        <v>174</v>
      </c>
      <c r="J14" s="22"/>
      <c r="K14" s="37">
        <v>163</v>
      </c>
      <c r="L14" s="22">
        <v>1</v>
      </c>
      <c r="M14" s="37"/>
      <c r="N14" s="22"/>
      <c r="O14" s="5"/>
      <c r="P14" s="22"/>
      <c r="Q14" s="6">
        <v>4</v>
      </c>
      <c r="R14" s="6">
        <v>681</v>
      </c>
      <c r="S14" s="7">
        <v>170.25</v>
      </c>
      <c r="T14" s="36">
        <v>1</v>
      </c>
      <c r="U14" s="8">
        <v>4</v>
      </c>
      <c r="V14" s="9">
        <v>174.25</v>
      </c>
    </row>
    <row r="16" spans="1:24">
      <c r="Q16" s="32">
        <f>SUM(Q8:Q15)</f>
        <v>30</v>
      </c>
      <c r="R16" s="32">
        <f>SUM(R8:R15)</f>
        <v>5262</v>
      </c>
      <c r="S16" s="33">
        <f>SUM(R16/Q16)</f>
        <v>175.4</v>
      </c>
      <c r="T16" s="32">
        <f>SUM(T8:T15)</f>
        <v>18</v>
      </c>
      <c r="U16" s="32">
        <f>SUM(U8:U15)</f>
        <v>52</v>
      </c>
      <c r="V16" s="34">
        <f>SUM(S16+U16)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</protectedRanges>
  <hyperlinks>
    <hyperlink ref="X1" location="'Texas 2025'!A1" display="Return to Rankings" xr:uid="{1975BE3F-9344-40EB-A0A2-BBCE41AB060B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33B3-177B-4C82-8F02-DB668B0AC73C}">
  <dimension ref="A1:X4"/>
  <sheetViews>
    <sheetView workbookViewId="0"/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100</v>
      </c>
      <c r="C2" s="3">
        <v>45776</v>
      </c>
      <c r="D2" s="4" t="s">
        <v>49</v>
      </c>
      <c r="E2" s="63">
        <v>158</v>
      </c>
      <c r="F2" s="22">
        <v>1</v>
      </c>
      <c r="G2" s="41">
        <v>168</v>
      </c>
      <c r="H2" s="22">
        <v>1</v>
      </c>
      <c r="I2" s="5">
        <v>144</v>
      </c>
      <c r="J2" s="22">
        <v>0</v>
      </c>
      <c r="K2" s="5">
        <v>142</v>
      </c>
      <c r="L2" s="22">
        <v>0</v>
      </c>
      <c r="M2" s="5"/>
      <c r="N2" s="22"/>
      <c r="O2" s="5"/>
      <c r="P2" s="22"/>
      <c r="Q2" s="6">
        <v>4</v>
      </c>
      <c r="R2" s="6">
        <v>612</v>
      </c>
      <c r="S2" s="7">
        <v>153</v>
      </c>
      <c r="T2" s="39">
        <v>2</v>
      </c>
      <c r="U2" s="8">
        <v>3</v>
      </c>
      <c r="V2" s="9">
        <v>156</v>
      </c>
    </row>
    <row r="4" spans="1:24">
      <c r="Q4" s="32">
        <f>SUM(Q2:Q3)</f>
        <v>4</v>
      </c>
      <c r="R4" s="32">
        <f>SUM(R2:R3)</f>
        <v>612</v>
      </c>
      <c r="S4" s="33">
        <f>SUM(R4/Q4)</f>
        <v>153</v>
      </c>
      <c r="T4" s="32">
        <f>SUM(T2:T3)</f>
        <v>2</v>
      </c>
      <c r="U4" s="32">
        <f>SUM(U2:U3)</f>
        <v>3</v>
      </c>
      <c r="V4" s="34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716C6366-A6B5-4B09-8F2B-13589A925248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502A-C896-423F-9B9A-F3F3739FCC39}">
  <dimension ref="A1:X4"/>
  <sheetViews>
    <sheetView workbookViewId="0">
      <selection activeCell="A2" sqref="A2:V2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74" t="s">
        <v>11</v>
      </c>
      <c r="B2" s="2" t="s">
        <v>124</v>
      </c>
      <c r="C2" s="3">
        <v>45970</v>
      </c>
      <c r="D2" s="75" t="s">
        <v>49</v>
      </c>
      <c r="E2" s="5">
        <v>174</v>
      </c>
      <c r="F2" s="22">
        <v>0</v>
      </c>
      <c r="G2" s="23">
        <v>179</v>
      </c>
      <c r="H2" s="22">
        <v>1</v>
      </c>
      <c r="I2" s="5">
        <v>176</v>
      </c>
      <c r="J2" s="22">
        <v>2</v>
      </c>
      <c r="K2" s="5">
        <v>181</v>
      </c>
      <c r="L2" s="22">
        <v>0</v>
      </c>
      <c r="M2" s="5"/>
      <c r="N2" s="22"/>
      <c r="O2" s="5"/>
      <c r="P2" s="22"/>
      <c r="Q2" s="8">
        <v>4</v>
      </c>
      <c r="R2" s="8">
        <v>710</v>
      </c>
      <c r="S2" s="7">
        <v>177.5</v>
      </c>
      <c r="T2" s="36">
        <v>3</v>
      </c>
      <c r="U2" s="8">
        <v>2</v>
      </c>
      <c r="V2" s="7">
        <v>179.5</v>
      </c>
    </row>
    <row r="4" spans="1:24">
      <c r="Q4" s="32">
        <f>SUM(Q2:Q3)</f>
        <v>4</v>
      </c>
      <c r="R4" s="32">
        <f>SUM(R2:R3)</f>
        <v>710</v>
      </c>
      <c r="S4" s="33">
        <f>SUM(R4/Q4)</f>
        <v>177.5</v>
      </c>
      <c r="T4" s="32">
        <f>SUM(T2:T3)</f>
        <v>3</v>
      </c>
      <c r="U4" s="32">
        <f>SUM(U2:U3)</f>
        <v>2</v>
      </c>
      <c r="V4" s="34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433" priority="7" rank="1"/>
  </conditionalFormatting>
  <conditionalFormatting sqref="G2">
    <cfRule type="top10" dxfId="432" priority="6" rank="1"/>
  </conditionalFormatting>
  <conditionalFormatting sqref="I2">
    <cfRule type="top10" dxfId="431" priority="5" rank="1"/>
  </conditionalFormatting>
  <conditionalFormatting sqref="K2">
    <cfRule type="top10" dxfId="430" priority="4" rank="1"/>
  </conditionalFormatting>
  <conditionalFormatting sqref="M2">
    <cfRule type="top10" dxfId="429" priority="3" rank="1"/>
  </conditionalFormatting>
  <conditionalFormatting sqref="O2">
    <cfRule type="top10" dxfId="428" priority="2" rank="1"/>
  </conditionalFormatting>
  <conditionalFormatting sqref="E2:P2">
    <cfRule type="cellIs" dxfId="427" priority="1" operator="greaterThanOrEqual">
      <formula>200</formula>
    </cfRule>
  </conditionalFormatting>
  <hyperlinks>
    <hyperlink ref="X1" location="'Texas 2025'!A1" display="Return to Rankings" xr:uid="{BAED2FED-9723-4164-994E-CFBFEB897D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C7F29C-5830-412C-BF43-4D8353C15256}">
          <x14:formula1>
            <xm:f>'[BSC-11-09-2025-ABRA 2025 (Boerne TX) Scoring.xlsm]DATA'!#REF!</xm:f>
          </x14:formula1>
          <xm:sqref>D2</xm:sqref>
        </x14:dataValidation>
        <x14:dataValidation type="list" allowBlank="1" showInputMessage="1" showErrorMessage="1" xr:uid="{9C5A17B3-D564-441C-9849-A383A5D1633A}">
          <x14:formula1>
            <xm:f>'[BSC-11-09-2025-ABRA 2025 (Boerne TX) Scoring.xlsm]DATA'!#REF!</xm:f>
          </x14:formula1>
          <xm:sqref>B2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9CA7-9126-4CAF-B672-BAA61F57A92C}">
  <dimension ref="A1:X27"/>
  <sheetViews>
    <sheetView workbookViewId="0">
      <selection activeCell="A18" sqref="A18:V18"/>
    </sheetView>
  </sheetViews>
  <sheetFormatPr defaultColWidth="11.109375" defaultRowHeight="14.4"/>
  <cols>
    <col min="1" max="1" width="14.44140625" customWidth="1"/>
    <col min="2" max="2" width="20" customWidth="1"/>
    <col min="3" max="3" width="11.332031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75</v>
      </c>
      <c r="C2" s="3">
        <v>45697</v>
      </c>
      <c r="D2" s="4" t="s">
        <v>49</v>
      </c>
      <c r="E2" s="44">
        <v>180</v>
      </c>
      <c r="F2" s="22">
        <v>0</v>
      </c>
      <c r="G2" s="41">
        <v>187</v>
      </c>
      <c r="H2" s="22">
        <v>1</v>
      </c>
      <c r="I2" s="5">
        <v>184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740</v>
      </c>
      <c r="S2" s="7">
        <v>185</v>
      </c>
      <c r="T2" s="39">
        <v>4</v>
      </c>
      <c r="U2" s="8">
        <v>5</v>
      </c>
      <c r="V2" s="9">
        <v>190</v>
      </c>
    </row>
    <row r="3" spans="1:24">
      <c r="A3" s="46" t="s">
        <v>74</v>
      </c>
      <c r="B3" s="43" t="s">
        <v>75</v>
      </c>
      <c r="C3" s="47">
        <v>45725</v>
      </c>
      <c r="D3" s="48" t="s">
        <v>49</v>
      </c>
      <c r="E3" s="55">
        <v>179</v>
      </c>
      <c r="F3" s="50">
        <v>1</v>
      </c>
      <c r="G3" s="41">
        <v>177</v>
      </c>
      <c r="H3" s="50">
        <v>0</v>
      </c>
      <c r="I3" s="49">
        <v>182</v>
      </c>
      <c r="J3" s="50">
        <v>0</v>
      </c>
      <c r="K3" s="49">
        <v>178</v>
      </c>
      <c r="L3" s="50">
        <v>1</v>
      </c>
      <c r="M3" s="49"/>
      <c r="N3" s="50"/>
      <c r="O3" s="49"/>
      <c r="P3" s="50"/>
      <c r="Q3" s="51">
        <v>4</v>
      </c>
      <c r="R3" s="51">
        <v>716</v>
      </c>
      <c r="S3" s="52">
        <v>179</v>
      </c>
      <c r="T3" s="39">
        <v>2</v>
      </c>
      <c r="U3" s="53">
        <v>5</v>
      </c>
      <c r="V3" s="54">
        <v>184</v>
      </c>
    </row>
    <row r="5" spans="1:24">
      <c r="Q5" s="32">
        <f>SUM(Q2:Q4)</f>
        <v>8</v>
      </c>
      <c r="R5" s="32">
        <f>SUM(R2:R4)</f>
        <v>1456</v>
      </c>
      <c r="S5" s="33">
        <f>SUM(R5/Q5)</f>
        <v>182</v>
      </c>
      <c r="T5" s="32">
        <f>SUM(T2:T4)</f>
        <v>6</v>
      </c>
      <c r="U5" s="32">
        <f>SUM(U2:U4)</f>
        <v>10</v>
      </c>
      <c r="V5" s="34">
        <f>SUM(S5+U5)</f>
        <v>192</v>
      </c>
    </row>
    <row r="8" spans="1:24">
      <c r="A8" s="24" t="s">
        <v>1</v>
      </c>
      <c r="B8" s="25" t="s">
        <v>2</v>
      </c>
      <c r="C8" s="26" t="s">
        <v>3</v>
      </c>
      <c r="D8" s="27" t="s">
        <v>4</v>
      </c>
      <c r="E8" s="28" t="s">
        <v>19</v>
      </c>
      <c r="F8" s="28" t="s">
        <v>20</v>
      </c>
      <c r="G8" s="28" t="s">
        <v>21</v>
      </c>
      <c r="H8" s="28" t="s">
        <v>20</v>
      </c>
      <c r="I8" s="28" t="s">
        <v>22</v>
      </c>
      <c r="J8" s="28" t="s">
        <v>20</v>
      </c>
      <c r="K8" s="28" t="s">
        <v>23</v>
      </c>
      <c r="L8" s="28" t="s">
        <v>20</v>
      </c>
      <c r="M8" s="28" t="s">
        <v>24</v>
      </c>
      <c r="N8" s="28" t="s">
        <v>20</v>
      </c>
      <c r="O8" s="28" t="s">
        <v>25</v>
      </c>
      <c r="P8" s="28" t="s">
        <v>20</v>
      </c>
      <c r="Q8" s="29" t="s">
        <v>26</v>
      </c>
      <c r="R8" s="30" t="s">
        <v>27</v>
      </c>
      <c r="S8" s="31" t="s">
        <v>5</v>
      </c>
      <c r="T8" s="31" t="s">
        <v>28</v>
      </c>
      <c r="U8" s="30" t="s">
        <v>6</v>
      </c>
      <c r="V8" s="31" t="s">
        <v>29</v>
      </c>
    </row>
    <row r="9" spans="1:24">
      <c r="A9" s="1" t="s">
        <v>65</v>
      </c>
      <c r="B9" s="2" t="s">
        <v>75</v>
      </c>
      <c r="C9" s="3">
        <v>45760</v>
      </c>
      <c r="D9" s="4" t="s">
        <v>49</v>
      </c>
      <c r="E9" s="41">
        <v>181</v>
      </c>
      <c r="F9" s="42">
        <v>1</v>
      </c>
      <c r="G9" s="41">
        <v>187</v>
      </c>
      <c r="H9" s="42">
        <v>0</v>
      </c>
      <c r="I9" s="41">
        <v>190</v>
      </c>
      <c r="J9" s="42">
        <v>3</v>
      </c>
      <c r="K9" s="41">
        <v>184</v>
      </c>
      <c r="L9" s="42">
        <v>0</v>
      </c>
      <c r="M9" s="41"/>
      <c r="N9" s="42"/>
      <c r="O9" s="41"/>
      <c r="P9" s="42"/>
      <c r="Q9" s="6">
        <v>4</v>
      </c>
      <c r="R9" s="6">
        <v>742</v>
      </c>
      <c r="S9" s="7">
        <v>185.5</v>
      </c>
      <c r="T9" s="39">
        <v>4</v>
      </c>
      <c r="U9" s="8">
        <v>6</v>
      </c>
      <c r="V9" s="9">
        <v>191.5</v>
      </c>
    </row>
    <row r="10" spans="1:24">
      <c r="A10" s="1" t="s">
        <v>65</v>
      </c>
      <c r="B10" s="2" t="s">
        <v>75</v>
      </c>
      <c r="C10" s="3">
        <v>45804</v>
      </c>
      <c r="D10" s="4" t="s">
        <v>49</v>
      </c>
      <c r="E10" s="41">
        <v>195</v>
      </c>
      <c r="F10" s="42">
        <v>2</v>
      </c>
      <c r="G10" s="41">
        <v>188</v>
      </c>
      <c r="H10" s="42">
        <v>1</v>
      </c>
      <c r="I10" s="41">
        <v>185</v>
      </c>
      <c r="J10" s="42">
        <v>0</v>
      </c>
      <c r="K10" s="41">
        <v>184</v>
      </c>
      <c r="L10" s="42">
        <v>2</v>
      </c>
      <c r="M10" s="41"/>
      <c r="N10" s="42"/>
      <c r="O10" s="41"/>
      <c r="P10" s="42"/>
      <c r="Q10" s="6">
        <v>4</v>
      </c>
      <c r="R10" s="6">
        <v>752</v>
      </c>
      <c r="S10" s="7">
        <v>188</v>
      </c>
      <c r="T10" s="39">
        <v>5</v>
      </c>
      <c r="U10" s="8">
        <v>6</v>
      </c>
      <c r="V10" s="9">
        <v>194</v>
      </c>
    </row>
    <row r="11" spans="1:24">
      <c r="A11" s="1" t="s">
        <v>65</v>
      </c>
      <c r="B11" s="2" t="s">
        <v>75</v>
      </c>
      <c r="C11" s="3">
        <v>45816</v>
      </c>
      <c r="D11" s="4" t="s">
        <v>49</v>
      </c>
      <c r="E11" s="41">
        <v>176</v>
      </c>
      <c r="F11" s="42">
        <v>0</v>
      </c>
      <c r="G11" s="41">
        <v>189</v>
      </c>
      <c r="H11" s="42">
        <v>2</v>
      </c>
      <c r="I11" s="41">
        <v>188</v>
      </c>
      <c r="J11" s="42">
        <v>1</v>
      </c>
      <c r="K11" s="41">
        <v>189</v>
      </c>
      <c r="L11" s="42">
        <v>2</v>
      </c>
      <c r="M11" s="41"/>
      <c r="N11" s="42"/>
      <c r="O11" s="41"/>
      <c r="P11" s="42"/>
      <c r="Q11" s="6">
        <v>4</v>
      </c>
      <c r="R11" s="6">
        <v>742</v>
      </c>
      <c r="S11" s="7">
        <v>185.5</v>
      </c>
      <c r="T11" s="39">
        <v>5</v>
      </c>
      <c r="U11" s="8">
        <v>6</v>
      </c>
      <c r="V11" s="9">
        <v>191.5</v>
      </c>
    </row>
    <row r="12" spans="1:24">
      <c r="A12" s="1" t="s">
        <v>65</v>
      </c>
      <c r="B12" s="2" t="s">
        <v>75</v>
      </c>
      <c r="C12" s="3">
        <v>45832</v>
      </c>
      <c r="D12" s="4" t="s">
        <v>49</v>
      </c>
      <c r="E12" s="41">
        <v>186</v>
      </c>
      <c r="F12" s="42">
        <v>2</v>
      </c>
      <c r="G12" s="41">
        <v>178</v>
      </c>
      <c r="H12" s="42">
        <v>0</v>
      </c>
      <c r="I12" s="41">
        <v>187</v>
      </c>
      <c r="J12" s="42">
        <v>0</v>
      </c>
      <c r="K12" s="41">
        <v>183</v>
      </c>
      <c r="L12" s="42">
        <v>2</v>
      </c>
      <c r="M12" s="41"/>
      <c r="N12" s="42"/>
      <c r="O12" s="41"/>
      <c r="P12" s="42"/>
      <c r="Q12" s="6">
        <v>4</v>
      </c>
      <c r="R12" s="6">
        <v>734</v>
      </c>
      <c r="S12" s="7">
        <v>183.5</v>
      </c>
      <c r="T12" s="39">
        <v>4</v>
      </c>
      <c r="U12" s="8">
        <v>4</v>
      </c>
      <c r="V12" s="9">
        <v>187.5</v>
      </c>
    </row>
    <row r="13" spans="1:24">
      <c r="A13" s="1" t="s">
        <v>65</v>
      </c>
      <c r="B13" s="2" t="s">
        <v>75</v>
      </c>
      <c r="C13" s="3">
        <v>45851</v>
      </c>
      <c r="D13" s="4" t="s">
        <v>49</v>
      </c>
      <c r="E13" s="41">
        <v>185</v>
      </c>
      <c r="F13" s="42">
        <v>1</v>
      </c>
      <c r="G13" s="41">
        <v>188</v>
      </c>
      <c r="H13" s="42">
        <v>4</v>
      </c>
      <c r="I13" s="41">
        <v>186</v>
      </c>
      <c r="J13" s="42">
        <v>5</v>
      </c>
      <c r="K13" s="41">
        <v>188</v>
      </c>
      <c r="L13" s="42">
        <v>5</v>
      </c>
      <c r="M13" s="41"/>
      <c r="N13" s="42"/>
      <c r="O13" s="41"/>
      <c r="P13" s="42"/>
      <c r="Q13" s="6">
        <v>4</v>
      </c>
      <c r="R13" s="6">
        <v>747</v>
      </c>
      <c r="S13" s="7">
        <v>186.75</v>
      </c>
      <c r="T13" s="39">
        <v>15</v>
      </c>
      <c r="U13" s="8">
        <v>3</v>
      </c>
      <c r="V13" s="9">
        <v>189.75</v>
      </c>
    </row>
    <row r="14" spans="1:24">
      <c r="A14" s="1" t="s">
        <v>65</v>
      </c>
      <c r="B14" s="2" t="s">
        <v>75</v>
      </c>
      <c r="C14" s="3">
        <v>45895</v>
      </c>
      <c r="D14" s="4" t="s">
        <v>49</v>
      </c>
      <c r="E14" s="41">
        <v>188</v>
      </c>
      <c r="F14" s="42">
        <v>3</v>
      </c>
      <c r="G14" s="41">
        <v>187</v>
      </c>
      <c r="H14" s="42">
        <v>1</v>
      </c>
      <c r="I14" s="41">
        <v>182</v>
      </c>
      <c r="J14" s="42">
        <v>0</v>
      </c>
      <c r="K14" s="41">
        <v>181</v>
      </c>
      <c r="L14" s="42">
        <v>0</v>
      </c>
      <c r="M14" s="41"/>
      <c r="N14" s="42"/>
      <c r="O14" s="41"/>
      <c r="P14" s="42"/>
      <c r="Q14" s="6">
        <v>4</v>
      </c>
      <c r="R14" s="6">
        <v>738</v>
      </c>
      <c r="S14" s="7">
        <v>184.5</v>
      </c>
      <c r="T14" s="39">
        <v>4</v>
      </c>
      <c r="U14" s="8">
        <v>4</v>
      </c>
      <c r="V14" s="9">
        <v>188.5</v>
      </c>
    </row>
    <row r="15" spans="1:24">
      <c r="A15" s="1" t="s">
        <v>65</v>
      </c>
      <c r="B15" s="2" t="s">
        <v>75</v>
      </c>
      <c r="C15" s="3">
        <v>45914</v>
      </c>
      <c r="D15" s="4" t="s">
        <v>49</v>
      </c>
      <c r="E15" s="5">
        <v>185</v>
      </c>
      <c r="F15" s="22">
        <v>1</v>
      </c>
      <c r="G15" s="5">
        <v>188</v>
      </c>
      <c r="H15" s="22">
        <v>3</v>
      </c>
      <c r="I15" s="5">
        <v>172</v>
      </c>
      <c r="J15" s="22">
        <v>2</v>
      </c>
      <c r="K15" s="5">
        <v>184</v>
      </c>
      <c r="L15" s="22">
        <v>0</v>
      </c>
      <c r="M15" s="5"/>
      <c r="N15" s="22"/>
      <c r="O15" s="5"/>
      <c r="P15" s="22"/>
      <c r="Q15" s="6">
        <v>4</v>
      </c>
      <c r="R15" s="6">
        <v>729</v>
      </c>
      <c r="S15" s="7">
        <v>182.25</v>
      </c>
      <c r="T15" s="36">
        <v>6</v>
      </c>
      <c r="U15" s="8">
        <v>4</v>
      </c>
      <c r="V15" s="9">
        <v>186.25</v>
      </c>
    </row>
    <row r="16" spans="1:24">
      <c r="A16" s="1" t="s">
        <v>65</v>
      </c>
      <c r="B16" s="2" t="s">
        <v>75</v>
      </c>
      <c r="C16" s="3">
        <v>45930</v>
      </c>
      <c r="D16" s="4" t="s">
        <v>49</v>
      </c>
      <c r="E16" s="5">
        <v>193</v>
      </c>
      <c r="F16" s="22">
        <v>1</v>
      </c>
      <c r="G16" s="5">
        <v>182</v>
      </c>
      <c r="H16" s="22">
        <v>2</v>
      </c>
      <c r="I16" s="5">
        <v>187</v>
      </c>
      <c r="J16" s="22">
        <v>1</v>
      </c>
      <c r="K16" s="5">
        <v>186</v>
      </c>
      <c r="L16" s="22">
        <v>0</v>
      </c>
      <c r="M16" s="5"/>
      <c r="N16" s="22"/>
      <c r="O16" s="5"/>
      <c r="P16" s="22"/>
      <c r="Q16" s="6">
        <v>4</v>
      </c>
      <c r="R16" s="6">
        <v>748</v>
      </c>
      <c r="S16" s="7">
        <v>187</v>
      </c>
      <c r="T16" s="36">
        <v>4</v>
      </c>
      <c r="U16" s="8">
        <v>2</v>
      </c>
      <c r="V16" s="9">
        <v>189</v>
      </c>
    </row>
    <row r="17" spans="1:22">
      <c r="A17" s="74" t="s">
        <v>65</v>
      </c>
      <c r="B17" s="2" t="s">
        <v>75</v>
      </c>
      <c r="C17" s="3">
        <v>45942</v>
      </c>
      <c r="D17" s="75" t="s">
        <v>49</v>
      </c>
      <c r="E17" s="5">
        <v>190</v>
      </c>
      <c r="F17" s="22">
        <v>1</v>
      </c>
      <c r="G17" s="5">
        <v>187.001</v>
      </c>
      <c r="H17" s="22">
        <v>2</v>
      </c>
      <c r="I17" s="5">
        <v>191</v>
      </c>
      <c r="J17" s="22">
        <v>1</v>
      </c>
      <c r="K17" s="5">
        <v>189</v>
      </c>
      <c r="L17" s="22">
        <v>1</v>
      </c>
      <c r="M17" s="5"/>
      <c r="N17" s="22"/>
      <c r="O17" s="5"/>
      <c r="P17" s="22"/>
      <c r="Q17" s="8">
        <v>4</v>
      </c>
      <c r="R17" s="8">
        <v>757.00099999999998</v>
      </c>
      <c r="S17" s="7">
        <v>189.25024999999999</v>
      </c>
      <c r="T17" s="36">
        <v>5</v>
      </c>
      <c r="U17" s="8">
        <v>6</v>
      </c>
      <c r="V17" s="7">
        <v>195.25024999999999</v>
      </c>
    </row>
    <row r="18" spans="1:22">
      <c r="A18" s="1" t="s">
        <v>65</v>
      </c>
      <c r="B18" s="2" t="s">
        <v>75</v>
      </c>
      <c r="C18" s="3">
        <v>45958</v>
      </c>
      <c r="D18" s="4" t="s">
        <v>49</v>
      </c>
      <c r="E18" s="5">
        <v>179</v>
      </c>
      <c r="F18" s="22">
        <v>3</v>
      </c>
      <c r="G18" s="5">
        <v>178</v>
      </c>
      <c r="H18" s="22">
        <v>1</v>
      </c>
      <c r="I18" s="5">
        <v>182</v>
      </c>
      <c r="J18" s="22">
        <v>0</v>
      </c>
      <c r="K18" s="5">
        <v>177</v>
      </c>
      <c r="L18" s="22">
        <v>0</v>
      </c>
      <c r="M18" s="5"/>
      <c r="N18" s="22"/>
      <c r="O18" s="5"/>
      <c r="P18" s="22"/>
      <c r="Q18" s="6">
        <v>4</v>
      </c>
      <c r="R18" s="6">
        <v>716</v>
      </c>
      <c r="S18" s="7">
        <v>179</v>
      </c>
      <c r="T18" s="36">
        <v>4</v>
      </c>
      <c r="U18" s="8">
        <v>4</v>
      </c>
      <c r="V18" s="9">
        <v>183</v>
      </c>
    </row>
    <row r="20" spans="1:22">
      <c r="Q20" s="32">
        <f>SUM(Q9:Q19)</f>
        <v>40</v>
      </c>
      <c r="R20" s="32">
        <f>SUM(R9:R19)</f>
        <v>7405.0010000000002</v>
      </c>
      <c r="S20" s="33">
        <f>SUM(R20/Q20)</f>
        <v>185.12502499999999</v>
      </c>
      <c r="T20" s="32">
        <f>SUM(T9:T19)</f>
        <v>56</v>
      </c>
      <c r="U20" s="32">
        <f>SUM(U9:U19)</f>
        <v>45</v>
      </c>
      <c r="V20" s="34">
        <f>SUM(S20+U20)</f>
        <v>230.12502499999999</v>
      </c>
    </row>
    <row r="21" spans="1:22">
      <c r="Q21" s="32"/>
      <c r="R21" s="32"/>
      <c r="S21" s="33"/>
      <c r="T21" s="32"/>
      <c r="U21" s="32"/>
      <c r="V21" s="34"/>
    </row>
    <row r="23" spans="1:22">
      <c r="A23" s="24" t="s">
        <v>1</v>
      </c>
      <c r="B23" s="25" t="s">
        <v>2</v>
      </c>
      <c r="C23" s="26" t="s">
        <v>3</v>
      </c>
      <c r="D23" s="27" t="s">
        <v>4</v>
      </c>
      <c r="E23" s="28" t="s">
        <v>19</v>
      </c>
      <c r="F23" s="28" t="s">
        <v>20</v>
      </c>
      <c r="G23" s="28" t="s">
        <v>21</v>
      </c>
      <c r="H23" s="28" t="s">
        <v>20</v>
      </c>
      <c r="I23" s="28" t="s">
        <v>22</v>
      </c>
      <c r="J23" s="28" t="s">
        <v>20</v>
      </c>
      <c r="K23" s="28" t="s">
        <v>23</v>
      </c>
      <c r="L23" s="28" t="s">
        <v>20</v>
      </c>
      <c r="M23" s="28" t="s">
        <v>24</v>
      </c>
      <c r="N23" s="28" t="s">
        <v>20</v>
      </c>
      <c r="O23" s="28" t="s">
        <v>25</v>
      </c>
      <c r="P23" s="28" t="s">
        <v>20</v>
      </c>
      <c r="Q23" s="29" t="s">
        <v>26</v>
      </c>
      <c r="R23" s="30" t="s">
        <v>27</v>
      </c>
      <c r="S23" s="31" t="s">
        <v>5</v>
      </c>
      <c r="T23" s="31" t="s">
        <v>28</v>
      </c>
      <c r="U23" s="30" t="s">
        <v>6</v>
      </c>
      <c r="V23" s="31" t="s">
        <v>29</v>
      </c>
    </row>
    <row r="24" spans="1:22">
      <c r="A24" s="1" t="s">
        <v>33</v>
      </c>
      <c r="B24" s="2" t="s">
        <v>75</v>
      </c>
      <c r="C24" s="3">
        <v>45867</v>
      </c>
      <c r="D24" s="4" t="s">
        <v>49</v>
      </c>
      <c r="E24" s="5">
        <v>185.001</v>
      </c>
      <c r="F24" s="22">
        <v>3</v>
      </c>
      <c r="G24" s="5">
        <v>195</v>
      </c>
      <c r="H24" s="22">
        <v>3</v>
      </c>
      <c r="I24" s="5">
        <v>186</v>
      </c>
      <c r="J24" s="22">
        <v>1</v>
      </c>
      <c r="K24" s="5">
        <v>192</v>
      </c>
      <c r="L24" s="22">
        <v>4</v>
      </c>
      <c r="M24" s="5"/>
      <c r="N24" s="22"/>
      <c r="O24" s="5"/>
      <c r="P24" s="22"/>
      <c r="Q24" s="6">
        <v>4</v>
      </c>
      <c r="R24" s="6">
        <v>758.00099999999998</v>
      </c>
      <c r="S24" s="7">
        <v>189.50024999999999</v>
      </c>
      <c r="T24" s="39">
        <v>11</v>
      </c>
      <c r="U24" s="8">
        <v>11</v>
      </c>
      <c r="V24" s="9">
        <v>200.50024999999999</v>
      </c>
    </row>
    <row r="25" spans="1:22">
      <c r="A25" s="1" t="s">
        <v>33</v>
      </c>
      <c r="B25" s="2" t="s">
        <v>75</v>
      </c>
      <c r="C25" s="3">
        <v>45879</v>
      </c>
      <c r="D25" s="4" t="s">
        <v>49</v>
      </c>
      <c r="E25" s="5">
        <v>179.001</v>
      </c>
      <c r="F25" s="22">
        <v>1</v>
      </c>
      <c r="G25" s="5">
        <v>187</v>
      </c>
      <c r="H25" s="22">
        <v>1</v>
      </c>
      <c r="I25" s="5">
        <v>180</v>
      </c>
      <c r="J25" s="22">
        <v>0</v>
      </c>
      <c r="K25" s="5">
        <v>187</v>
      </c>
      <c r="L25" s="22">
        <v>1</v>
      </c>
      <c r="M25" s="5"/>
      <c r="N25" s="22"/>
      <c r="O25" s="5"/>
      <c r="P25" s="22"/>
      <c r="Q25" s="6">
        <v>4</v>
      </c>
      <c r="R25" s="6">
        <v>733.00099999999998</v>
      </c>
      <c r="S25" s="7">
        <v>183.25024999999999</v>
      </c>
      <c r="T25" s="39">
        <v>3</v>
      </c>
      <c r="U25" s="8">
        <v>4</v>
      </c>
      <c r="V25" s="9">
        <v>187.25024999999999</v>
      </c>
    </row>
    <row r="27" spans="1:22">
      <c r="Q27" s="32">
        <f>SUM(Q24:Q26)</f>
        <v>8</v>
      </c>
      <c r="R27" s="32">
        <f>SUM(R24:R26)</f>
        <v>1491.002</v>
      </c>
      <c r="S27" s="33">
        <f>SUM(R27/Q27)</f>
        <v>186.37524999999999</v>
      </c>
      <c r="T27" s="32">
        <f>SUM(T24:T26)</f>
        <v>14</v>
      </c>
      <c r="U27" s="32">
        <f>SUM(U24:U26)</f>
        <v>15</v>
      </c>
      <c r="V27" s="34">
        <f>SUM(S27+U27)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 B8 B23" name="Range1_2_1_1"/>
    <protectedRange algorithmName="SHA-512" hashValue="ON39YdpmFHfN9f47KpiRvqrKx0V9+erV1CNkpWzYhW/Qyc6aT8rEyCrvauWSYGZK2ia3o7vd3akF07acHAFpOA==" saltValue="yVW9XmDwTqEnmpSGai0KYg==" spinCount="100000" sqref="E2:P3 B2:C3" name="Range1_6_1_1"/>
    <protectedRange algorithmName="SHA-512" hashValue="ON39YdpmFHfN9f47KpiRvqrKx0V9+erV1CNkpWzYhW/Qyc6aT8rEyCrvauWSYGZK2ia3o7vd3akF07acHAFpOA==" saltValue="yVW9XmDwTqEnmpSGai0KYg==" spinCount="100000" sqref="D2:D3" name="Range1_1_10_1_1"/>
    <protectedRange algorithmName="SHA-512" hashValue="ON39YdpmFHfN9f47KpiRvqrKx0V9+erV1CNkpWzYhW/Qyc6aT8rEyCrvauWSYGZK2ia3o7vd3akF07acHAFpOA==" saltValue="yVW9XmDwTqEnmpSGai0KYg==" spinCount="100000" sqref="T2:T3" name="Range1_3_5_14_1_1"/>
    <protectedRange algorithmName="SHA-512" hashValue="ON39YdpmFHfN9f47KpiRvqrKx0V9+erV1CNkpWzYhW/Qyc6aT8rEyCrvauWSYGZK2ia3o7vd3akF07acHAFpOA==" saltValue="yVW9XmDwTqEnmpSGai0KYg==" spinCount="100000" sqref="B11:C11" name="Range1_8"/>
    <protectedRange algorithmName="SHA-512" hashValue="ON39YdpmFHfN9f47KpiRvqrKx0V9+erV1CNkpWzYhW/Qyc6aT8rEyCrvauWSYGZK2ia3o7vd3akF07acHAFpOA==" saltValue="yVW9XmDwTqEnmpSGai0KYg==" spinCount="100000" sqref="D11" name="Range1_1_8"/>
    <protectedRange algorithmName="SHA-512" hashValue="ON39YdpmFHfN9f47KpiRvqrKx0V9+erV1CNkpWzYhW/Qyc6aT8rEyCrvauWSYGZK2ia3o7vd3akF07acHAFpOA==" saltValue="yVW9XmDwTqEnmpSGai0KYg==" spinCount="100000" sqref="T11" name="Range1_3_5_8"/>
    <protectedRange algorithmName="SHA-512" hashValue="ON39YdpmFHfN9f47KpiRvqrKx0V9+erV1CNkpWzYhW/Qyc6aT8rEyCrvauWSYGZK2ia3o7vd3akF07acHAFpOA==" saltValue="yVW9XmDwTqEnmpSGai0KYg==" spinCount="100000" sqref="B14:C14" name="Range1_14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14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14_1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6" name="Range1_14_1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7"/>
    <protectedRange algorithmName="SHA-512" hashValue="ON39YdpmFHfN9f47KpiRvqrKx0V9+erV1CNkpWzYhW/Qyc6aT8rEyCrvauWSYGZK2ia3o7vd3akF07acHAFpOA==" saltValue="yVW9XmDwTqEnmpSGai0KYg==" spinCount="100000" sqref="B17:C17" name="Range1_16"/>
    <protectedRange algorithmName="SHA-512" hashValue="ON39YdpmFHfN9f47KpiRvqrKx0V9+erV1CNkpWzYhW/Qyc6aT8rEyCrvauWSYGZK2ia3o7vd3akF07acHAFpOA==" saltValue="yVW9XmDwTqEnmpSGai0KYg==" spinCount="100000" sqref="D17" name="Range1_1_12"/>
    <protectedRange algorithmName="SHA-512" hashValue="ON39YdpmFHfN9f47KpiRvqrKx0V9+erV1CNkpWzYhW/Qyc6aT8rEyCrvauWSYGZK2ia3o7vd3akF07acHAFpOA==" saltValue="yVW9XmDwTqEnmpSGai0KYg==" spinCount="100000" sqref="T17" name="Range1_3_5_6"/>
    <protectedRange algorithmName="SHA-512" hashValue="ON39YdpmFHfN9f47KpiRvqrKx0V9+erV1CNkpWzYhW/Qyc6aT8rEyCrvauWSYGZK2ia3o7vd3akF07acHAFpOA==" saltValue="yVW9XmDwTqEnmpSGai0KYg==" spinCount="100000" sqref="B18:C18" name="Range1_16_1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7_1"/>
  </protectedRanges>
  <conditionalFormatting sqref="G15">
    <cfRule type="top10" dxfId="426" priority="28" rank="1"/>
  </conditionalFormatting>
  <conditionalFormatting sqref="I15">
    <cfRule type="top10" dxfId="425" priority="27" rank="1"/>
  </conditionalFormatting>
  <conditionalFormatting sqref="E15">
    <cfRule type="top10" dxfId="424" priority="26" rank="1"/>
  </conditionalFormatting>
  <conditionalFormatting sqref="M15">
    <cfRule type="top10" dxfId="423" priority="25" rank="1"/>
  </conditionalFormatting>
  <conditionalFormatting sqref="O15">
    <cfRule type="top10" dxfId="422" priority="24" rank="1"/>
  </conditionalFormatting>
  <conditionalFormatting sqref="E15:O15">
    <cfRule type="cellIs" dxfId="421" priority="23" operator="greaterThanOrEqual">
      <formula>200</formula>
    </cfRule>
  </conditionalFormatting>
  <conditionalFormatting sqref="K15">
    <cfRule type="top10" dxfId="420" priority="22" rank="1"/>
  </conditionalFormatting>
  <conditionalFormatting sqref="G16">
    <cfRule type="top10" dxfId="419" priority="21" rank="1"/>
  </conditionalFormatting>
  <conditionalFormatting sqref="I16">
    <cfRule type="top10" dxfId="418" priority="20" rank="1"/>
  </conditionalFormatting>
  <conditionalFormatting sqref="E16">
    <cfRule type="top10" dxfId="417" priority="19" rank="1"/>
  </conditionalFormatting>
  <conditionalFormatting sqref="M16">
    <cfRule type="top10" dxfId="416" priority="18" rank="1"/>
  </conditionalFormatting>
  <conditionalFormatting sqref="O16">
    <cfRule type="top10" dxfId="415" priority="17" rank="1"/>
  </conditionalFormatting>
  <conditionalFormatting sqref="E16:O16">
    <cfRule type="cellIs" dxfId="414" priority="16" operator="greaterThanOrEqual">
      <formula>200</formula>
    </cfRule>
  </conditionalFormatting>
  <conditionalFormatting sqref="K16">
    <cfRule type="top10" dxfId="413" priority="15" rank="1"/>
  </conditionalFormatting>
  <conditionalFormatting sqref="G17">
    <cfRule type="top10" dxfId="412" priority="14" rank="1"/>
  </conditionalFormatting>
  <conditionalFormatting sqref="I17">
    <cfRule type="top10" dxfId="411" priority="13" rank="1"/>
  </conditionalFormatting>
  <conditionalFormatting sqref="E17">
    <cfRule type="top10" dxfId="410" priority="12" rank="1"/>
  </conditionalFormatting>
  <conditionalFormatting sqref="M17">
    <cfRule type="top10" dxfId="409" priority="11" rank="1"/>
  </conditionalFormatting>
  <conditionalFormatting sqref="O17">
    <cfRule type="top10" dxfId="408" priority="10" rank="1"/>
  </conditionalFormatting>
  <conditionalFormatting sqref="E17:O17">
    <cfRule type="cellIs" dxfId="407" priority="9" operator="greaterThanOrEqual">
      <formula>200</formula>
    </cfRule>
  </conditionalFormatting>
  <conditionalFormatting sqref="K17">
    <cfRule type="top10" dxfId="406" priority="8" rank="1"/>
  </conditionalFormatting>
  <conditionalFormatting sqref="G18">
    <cfRule type="top10" dxfId="405" priority="7" rank="1"/>
  </conditionalFormatting>
  <conditionalFormatting sqref="I18">
    <cfRule type="top10" dxfId="404" priority="6" rank="1"/>
  </conditionalFormatting>
  <conditionalFormatting sqref="E18">
    <cfRule type="top10" dxfId="403" priority="5" rank="1"/>
  </conditionalFormatting>
  <conditionalFormatting sqref="M18">
    <cfRule type="top10" dxfId="402" priority="4" rank="1"/>
  </conditionalFormatting>
  <conditionalFormatting sqref="O18">
    <cfRule type="top10" dxfId="401" priority="3" rank="1"/>
  </conditionalFormatting>
  <conditionalFormatting sqref="E18:O18">
    <cfRule type="cellIs" dxfId="400" priority="2" operator="greaterThanOrEqual">
      <formula>200</formula>
    </cfRule>
  </conditionalFormatting>
  <conditionalFormatting sqref="K18">
    <cfRule type="top10" dxfId="399" priority="1" rank="1"/>
  </conditionalFormatting>
  <hyperlinks>
    <hyperlink ref="X1" location="'Texas 2025'!A1" display="Return to Rankings" xr:uid="{0411098B-EE87-43C5-8819-AF248DEFE5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F0BDC3-EF6E-4EEA-B97C-87D9E0FCABEF}">
          <x14:formula1>
            <xm:f>'C:\Users\jmfg1\Downloads\[BSC_10-28-25-ABRA 2025 (Boerne, TX) Scoring.xlsm]DATA'!#REF!</xm:f>
          </x14:formula1>
          <xm:sqref>B18</xm:sqref>
        </x14:dataValidation>
        <x14:dataValidation type="list" allowBlank="1" showInputMessage="1" showErrorMessage="1" xr:uid="{07115CC0-E9CD-47EE-874C-C3F32862DBFE}">
          <x14:formula1>
            <xm:f>'C:\Users\jmfg1\Downloads\[BSC_10-28-25-ABRA 2025 (Boerne, TX) Scoring.xlsm]DATA'!#REF!</xm:f>
          </x14:formula1>
          <xm:sqref>D18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F281-68B2-465C-862B-414D01A4D0F7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91</v>
      </c>
      <c r="C2" s="3">
        <v>45776</v>
      </c>
      <c r="D2" s="4" t="s">
        <v>49</v>
      </c>
      <c r="E2" s="5">
        <v>191</v>
      </c>
      <c r="F2" s="22">
        <v>2</v>
      </c>
      <c r="G2" s="5">
        <v>194</v>
      </c>
      <c r="H2" s="22">
        <v>1</v>
      </c>
      <c r="I2" s="5">
        <v>195</v>
      </c>
      <c r="J2" s="22">
        <v>1</v>
      </c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772</v>
      </c>
      <c r="S2" s="7">
        <v>193</v>
      </c>
      <c r="T2" s="39">
        <v>6</v>
      </c>
      <c r="U2" s="8">
        <v>6</v>
      </c>
      <c r="V2" s="9">
        <v>199</v>
      </c>
    </row>
    <row r="3" spans="1:24">
      <c r="A3" s="1" t="s">
        <v>41</v>
      </c>
      <c r="B3" s="2" t="s">
        <v>91</v>
      </c>
      <c r="C3" s="3">
        <v>45804</v>
      </c>
      <c r="D3" s="4" t="s">
        <v>49</v>
      </c>
      <c r="E3" s="5">
        <v>198</v>
      </c>
      <c r="F3" s="22">
        <v>8</v>
      </c>
      <c r="G3" s="5">
        <v>197</v>
      </c>
      <c r="H3" s="22">
        <v>4</v>
      </c>
      <c r="I3" s="5">
        <v>195.001</v>
      </c>
      <c r="J3" s="22">
        <v>3</v>
      </c>
      <c r="K3" s="5">
        <v>194</v>
      </c>
      <c r="L3" s="22">
        <v>6</v>
      </c>
      <c r="M3" s="5"/>
      <c r="N3" s="22"/>
      <c r="O3" s="5"/>
      <c r="P3" s="22"/>
      <c r="Q3" s="6">
        <v>4</v>
      </c>
      <c r="R3" s="6">
        <v>784.00099999999998</v>
      </c>
      <c r="S3" s="7">
        <v>196.00024999999999</v>
      </c>
      <c r="T3" s="39">
        <v>21</v>
      </c>
      <c r="U3" s="8">
        <v>8</v>
      </c>
      <c r="V3" s="9">
        <v>204.00024999999999</v>
      </c>
    </row>
    <row r="4" spans="1:24">
      <c r="A4" s="1" t="s">
        <v>41</v>
      </c>
      <c r="B4" s="2" t="s">
        <v>91</v>
      </c>
      <c r="C4" s="3">
        <v>45832</v>
      </c>
      <c r="D4" s="4" t="s">
        <v>49</v>
      </c>
      <c r="E4" s="5">
        <v>197</v>
      </c>
      <c r="F4" s="22">
        <v>3</v>
      </c>
      <c r="G4" s="5">
        <v>194</v>
      </c>
      <c r="H4" s="22">
        <v>1</v>
      </c>
      <c r="I4" s="5">
        <v>195</v>
      </c>
      <c r="J4" s="22">
        <v>2</v>
      </c>
      <c r="K4" s="5">
        <v>198</v>
      </c>
      <c r="L4" s="22">
        <v>5</v>
      </c>
      <c r="M4" s="5"/>
      <c r="N4" s="22"/>
      <c r="O4" s="5"/>
      <c r="P4" s="22"/>
      <c r="Q4" s="6">
        <v>4</v>
      </c>
      <c r="R4" s="6">
        <v>784</v>
      </c>
      <c r="S4" s="7">
        <v>196</v>
      </c>
      <c r="T4" s="39">
        <v>11</v>
      </c>
      <c r="U4" s="8">
        <v>6</v>
      </c>
      <c r="V4" s="9">
        <v>202</v>
      </c>
    </row>
    <row r="5" spans="1:24">
      <c r="A5" s="1" t="s">
        <v>41</v>
      </c>
      <c r="B5" s="2" t="s">
        <v>91</v>
      </c>
      <c r="C5" s="3">
        <v>45867</v>
      </c>
      <c r="D5" s="4" t="s">
        <v>49</v>
      </c>
      <c r="E5" s="5">
        <v>195</v>
      </c>
      <c r="F5" s="22">
        <v>3</v>
      </c>
      <c r="G5" s="5">
        <v>196</v>
      </c>
      <c r="H5" s="22">
        <v>6</v>
      </c>
      <c r="I5" s="5">
        <v>194</v>
      </c>
      <c r="J5" s="22">
        <v>2</v>
      </c>
      <c r="K5" s="5">
        <v>196</v>
      </c>
      <c r="L5" s="22">
        <v>6</v>
      </c>
      <c r="M5" s="5"/>
      <c r="N5" s="22"/>
      <c r="O5" s="5"/>
      <c r="P5" s="22"/>
      <c r="Q5" s="6">
        <v>4</v>
      </c>
      <c r="R5" s="6">
        <v>781</v>
      </c>
      <c r="S5" s="7">
        <v>195.25</v>
      </c>
      <c r="T5" s="39">
        <v>17</v>
      </c>
      <c r="U5" s="8">
        <v>3</v>
      </c>
      <c r="V5" s="9">
        <v>198.25</v>
      </c>
    </row>
    <row r="6" spans="1:24">
      <c r="A6" s="1" t="s">
        <v>41</v>
      </c>
      <c r="B6" s="2" t="s">
        <v>91</v>
      </c>
      <c r="C6" s="3">
        <v>45895</v>
      </c>
      <c r="D6" s="4" t="s">
        <v>49</v>
      </c>
      <c r="E6" s="5">
        <v>188</v>
      </c>
      <c r="F6" s="22">
        <v>4</v>
      </c>
      <c r="G6" s="5">
        <v>186</v>
      </c>
      <c r="H6" s="22">
        <v>0</v>
      </c>
      <c r="I6" s="5">
        <v>189</v>
      </c>
      <c r="J6" s="22">
        <v>0</v>
      </c>
      <c r="K6" s="5">
        <v>195</v>
      </c>
      <c r="L6" s="22">
        <v>5</v>
      </c>
      <c r="M6" s="5"/>
      <c r="N6" s="22"/>
      <c r="O6" s="5"/>
      <c r="P6" s="22"/>
      <c r="Q6" s="6">
        <v>4</v>
      </c>
      <c r="R6" s="6">
        <v>758</v>
      </c>
      <c r="S6" s="7">
        <v>189.5</v>
      </c>
      <c r="T6" s="39">
        <v>9</v>
      </c>
      <c r="U6" s="8">
        <v>2</v>
      </c>
      <c r="V6" s="9">
        <v>191.5</v>
      </c>
    </row>
    <row r="7" spans="1:24">
      <c r="A7" s="1" t="s">
        <v>41</v>
      </c>
      <c r="B7" s="2" t="s">
        <v>91</v>
      </c>
      <c r="C7" s="3">
        <v>45914</v>
      </c>
      <c r="D7" s="4" t="s">
        <v>49</v>
      </c>
      <c r="E7" s="5">
        <v>192</v>
      </c>
      <c r="F7" s="22">
        <v>4</v>
      </c>
      <c r="G7" s="5">
        <v>189</v>
      </c>
      <c r="H7" s="22">
        <v>1</v>
      </c>
      <c r="I7" s="5">
        <v>197</v>
      </c>
      <c r="J7" s="22">
        <v>3</v>
      </c>
      <c r="K7" s="5">
        <v>194</v>
      </c>
      <c r="L7" s="22">
        <v>5</v>
      </c>
      <c r="M7" s="5"/>
      <c r="N7" s="22"/>
      <c r="O7" s="5"/>
      <c r="P7" s="22"/>
      <c r="Q7" s="6">
        <v>4</v>
      </c>
      <c r="R7" s="6">
        <v>772</v>
      </c>
      <c r="S7" s="7">
        <v>193</v>
      </c>
      <c r="T7" s="36">
        <v>13</v>
      </c>
      <c r="U7" s="8">
        <v>2</v>
      </c>
      <c r="V7" s="9">
        <v>195</v>
      </c>
    </row>
    <row r="8" spans="1:24">
      <c r="A8" s="1" t="s">
        <v>41</v>
      </c>
      <c r="B8" s="2" t="s">
        <v>91</v>
      </c>
      <c r="C8" s="3">
        <v>45930</v>
      </c>
      <c r="D8" s="4" t="s">
        <v>49</v>
      </c>
      <c r="E8" s="5">
        <v>197</v>
      </c>
      <c r="F8" s="22">
        <v>5</v>
      </c>
      <c r="G8" s="5">
        <v>193</v>
      </c>
      <c r="H8" s="22">
        <v>3</v>
      </c>
      <c r="I8" s="5">
        <v>192</v>
      </c>
      <c r="J8" s="22">
        <v>1</v>
      </c>
      <c r="K8" s="5">
        <v>195</v>
      </c>
      <c r="L8" s="22">
        <v>1</v>
      </c>
      <c r="M8" s="5"/>
      <c r="N8" s="22"/>
      <c r="O8" s="5"/>
      <c r="P8" s="22"/>
      <c r="Q8" s="6">
        <v>4</v>
      </c>
      <c r="R8" s="6">
        <v>777</v>
      </c>
      <c r="S8" s="7">
        <v>194.25</v>
      </c>
      <c r="T8" s="36">
        <v>10</v>
      </c>
      <c r="U8" s="8">
        <v>6</v>
      </c>
      <c r="V8" s="9">
        <v>200.25</v>
      </c>
    </row>
    <row r="9" spans="1:24">
      <c r="A9" s="1" t="s">
        <v>41</v>
      </c>
      <c r="B9" s="2" t="s">
        <v>91</v>
      </c>
      <c r="C9" s="3">
        <v>45958</v>
      </c>
      <c r="D9" s="4" t="s">
        <v>49</v>
      </c>
      <c r="E9" s="5">
        <v>187</v>
      </c>
      <c r="F9" s="22">
        <v>2</v>
      </c>
      <c r="G9" s="5">
        <v>191</v>
      </c>
      <c r="H9" s="22">
        <v>1</v>
      </c>
      <c r="I9" s="5">
        <v>195</v>
      </c>
      <c r="J9" s="22">
        <v>1</v>
      </c>
      <c r="K9" s="5">
        <v>197</v>
      </c>
      <c r="L9" s="22">
        <v>1</v>
      </c>
      <c r="M9" s="5"/>
      <c r="N9" s="22"/>
      <c r="O9" s="5"/>
      <c r="P9" s="22"/>
      <c r="Q9" s="6">
        <v>4</v>
      </c>
      <c r="R9" s="6">
        <v>770</v>
      </c>
      <c r="S9" s="7">
        <v>192.5</v>
      </c>
      <c r="T9" s="36">
        <v>5</v>
      </c>
      <c r="U9" s="8">
        <v>6</v>
      </c>
      <c r="V9" s="9">
        <v>198.5</v>
      </c>
    </row>
    <row r="11" spans="1:24">
      <c r="Q11" s="32">
        <f>SUM(Q2:Q10)</f>
        <v>32</v>
      </c>
      <c r="R11" s="32">
        <f>SUM(R2:R10)</f>
        <v>6198.0010000000002</v>
      </c>
      <c r="S11" s="33">
        <f>SUM(R11/Q11)</f>
        <v>193.68753125000001</v>
      </c>
      <c r="T11" s="32">
        <f>SUM(T2:T10)</f>
        <v>92</v>
      </c>
      <c r="U11" s="32">
        <f>SUM(U2:U10)</f>
        <v>39</v>
      </c>
      <c r="V11" s="34">
        <f>SUM(S11+U11)</f>
        <v>232.68753125000001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1"/>
    <protectedRange algorithmName="SHA-512" hashValue="ON39YdpmFHfN9f47KpiRvqrKx0V9+erV1CNkpWzYhW/Qyc6aT8rEyCrvauWSYGZK2ia3o7vd3akF07acHAFpOA==" saltValue="yVW9XmDwTqEnmpSGai0KYg==" spinCount="100000" sqref="P6" name="Range1_3_2"/>
    <protectedRange algorithmName="SHA-512" hashValue="ON39YdpmFHfN9f47KpiRvqrKx0V9+erV1CNkpWzYhW/Qyc6aT8rEyCrvauWSYGZK2ia3o7vd3akF07acHAFpOA==" saltValue="yVW9XmDwTqEnmpSGai0KYg==" spinCount="100000" sqref="T6 E6:O6" name="Range1_3_5_1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E7:P7 T7" name="Range1_3_5_5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P8 T8" name="Range1_3_5_3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7">
    <cfRule type="top10" dxfId="398" priority="21" rank="1"/>
  </conditionalFormatting>
  <conditionalFormatting sqref="G7">
    <cfRule type="top10" dxfId="397" priority="20" rank="1"/>
  </conditionalFormatting>
  <conditionalFormatting sqref="E7:P7">
    <cfRule type="cellIs" dxfId="396" priority="19" operator="greaterThanOrEqual">
      <formula>200</formula>
    </cfRule>
  </conditionalFormatting>
  <conditionalFormatting sqref="I7">
    <cfRule type="top10" dxfId="395" priority="18" rank="1"/>
  </conditionalFormatting>
  <conditionalFormatting sqref="K7">
    <cfRule type="top10" dxfId="394" priority="17" rank="1"/>
  </conditionalFormatting>
  <conditionalFormatting sqref="M7">
    <cfRule type="top10" dxfId="393" priority="16" rank="1"/>
  </conditionalFormatting>
  <conditionalFormatting sqref="O7">
    <cfRule type="top10" dxfId="392" priority="15" rank="1"/>
  </conditionalFormatting>
  <conditionalFormatting sqref="E8">
    <cfRule type="top10" dxfId="391" priority="14" rank="1"/>
  </conditionalFormatting>
  <conditionalFormatting sqref="G8">
    <cfRule type="top10" dxfId="390" priority="13" rank="1"/>
  </conditionalFormatting>
  <conditionalFormatting sqref="E8:P8">
    <cfRule type="cellIs" dxfId="389" priority="12" operator="greaterThanOrEqual">
      <formula>200</formula>
    </cfRule>
  </conditionalFormatting>
  <conditionalFormatting sqref="I8">
    <cfRule type="top10" dxfId="388" priority="11" rank="1"/>
  </conditionalFormatting>
  <conditionalFormatting sqref="K8">
    <cfRule type="top10" dxfId="387" priority="10" rank="1"/>
  </conditionalFormatting>
  <conditionalFormatting sqref="M8">
    <cfRule type="top10" dxfId="386" priority="9" rank="1"/>
  </conditionalFormatting>
  <conditionalFormatting sqref="O8">
    <cfRule type="top10" dxfId="385" priority="8" rank="1"/>
  </conditionalFormatting>
  <conditionalFormatting sqref="E9">
    <cfRule type="top10" dxfId="384" priority="7" rank="1"/>
  </conditionalFormatting>
  <conditionalFormatting sqref="G9">
    <cfRule type="top10" dxfId="383" priority="6" rank="1"/>
  </conditionalFormatting>
  <conditionalFormatting sqref="E9:P9">
    <cfRule type="cellIs" dxfId="382" priority="5" operator="greaterThanOrEqual">
      <formula>200</formula>
    </cfRule>
  </conditionalFormatting>
  <conditionalFormatting sqref="I9">
    <cfRule type="top10" dxfId="381" priority="4" rank="1"/>
  </conditionalFormatting>
  <conditionalFormatting sqref="K9">
    <cfRule type="top10" dxfId="380" priority="3" rank="1"/>
  </conditionalFormatting>
  <conditionalFormatting sqref="M9">
    <cfRule type="top10" dxfId="379" priority="2" rank="1"/>
  </conditionalFormatting>
  <conditionalFormatting sqref="O9">
    <cfRule type="top10" dxfId="378" priority="1" rank="1"/>
  </conditionalFormatting>
  <hyperlinks>
    <hyperlink ref="X1" location="'Texas 2025'!A1" display="Return to Rankings" xr:uid="{90CA781B-F1A1-4B98-9343-1ADBCE79BC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B74AD2-D405-45A6-B754-45C85DDEC5FE}">
          <x14:formula1>
            <xm:f>'C:\Users\jmfg1\Downloads\[BSC_10-28-25-ABRA 2025 (Boerne, TX) Scoring.xlsm]DATA'!#REF!</xm:f>
          </x14:formula1>
          <xm:sqref>B9</xm:sqref>
        </x14:dataValidation>
        <x14:dataValidation type="list" allowBlank="1" showInputMessage="1" showErrorMessage="1" xr:uid="{0C86C4C5-CD72-452D-B781-8A62A3E88C4F}">
          <x14:formula1>
            <xm:f>'C:\Users\jmfg1\Downloads\[BSC_10-28-25-ABRA 2025 (Boerne, TX) Scoring.xlsm]DATA'!#REF!</xm:f>
          </x14:formula1>
          <xm:sqref>D9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AED5-2F13-4BC4-A198-25B41F5CAE48}">
  <dimension ref="A1:X4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106</v>
      </c>
      <c r="C2" s="3">
        <v>45802</v>
      </c>
      <c r="D2" s="4" t="s">
        <v>49</v>
      </c>
      <c r="E2" s="41">
        <v>184</v>
      </c>
      <c r="F2" s="42">
        <v>0</v>
      </c>
      <c r="G2" s="41">
        <v>178</v>
      </c>
      <c r="H2" s="42">
        <v>1</v>
      </c>
      <c r="I2" s="41">
        <v>183</v>
      </c>
      <c r="J2" s="42">
        <v>3</v>
      </c>
      <c r="K2" s="41">
        <v>188</v>
      </c>
      <c r="L2" s="42">
        <v>2</v>
      </c>
      <c r="M2" s="41">
        <v>182</v>
      </c>
      <c r="N2" s="42">
        <v>1</v>
      </c>
      <c r="O2" s="41">
        <v>179</v>
      </c>
      <c r="P2" s="42">
        <v>1</v>
      </c>
      <c r="Q2" s="6">
        <v>6</v>
      </c>
      <c r="R2" s="6">
        <v>1094</v>
      </c>
      <c r="S2" s="7">
        <v>182.33333333333334</v>
      </c>
      <c r="T2" s="39">
        <v>8</v>
      </c>
      <c r="U2" s="8">
        <v>6</v>
      </c>
      <c r="V2" s="9">
        <v>188.33333333333334</v>
      </c>
    </row>
    <row r="4" spans="1:24">
      <c r="Q4" s="32">
        <f>SUM(Q2:Q3)</f>
        <v>6</v>
      </c>
      <c r="R4" s="32">
        <f>SUM(R2:R3)</f>
        <v>1094</v>
      </c>
      <c r="S4" s="33">
        <f>SUM(R4/Q4)</f>
        <v>182.33333333333334</v>
      </c>
      <c r="T4" s="32">
        <f>SUM(T2:T3)</f>
        <v>8</v>
      </c>
      <c r="U4" s="32">
        <f>SUM(U2:U3)</f>
        <v>6</v>
      </c>
      <c r="V4" s="34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F63E84BA-3BA6-4B37-B815-DA8E86EC4BF9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2638-C3F6-49E0-96AF-490A25748ACB}">
  <dimension ref="A1:X7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88</v>
      </c>
      <c r="C2" s="3">
        <v>45759</v>
      </c>
      <c r="D2" s="4" t="s">
        <v>42</v>
      </c>
      <c r="E2" s="5">
        <v>177</v>
      </c>
      <c r="F2" s="22">
        <v>0</v>
      </c>
      <c r="G2" s="5">
        <v>166</v>
      </c>
      <c r="H2" s="22">
        <v>0</v>
      </c>
      <c r="I2" s="5">
        <v>170</v>
      </c>
      <c r="J2" s="22">
        <v>1</v>
      </c>
      <c r="K2" s="5">
        <v>170</v>
      </c>
      <c r="L2" s="22">
        <v>2</v>
      </c>
      <c r="M2" s="5"/>
      <c r="N2" s="22"/>
      <c r="O2" s="5"/>
      <c r="P2" s="22"/>
      <c r="Q2" s="6">
        <v>4</v>
      </c>
      <c r="R2" s="6">
        <v>683</v>
      </c>
      <c r="S2" s="7">
        <v>170.75</v>
      </c>
      <c r="T2" s="36">
        <v>3</v>
      </c>
      <c r="U2" s="8">
        <v>3</v>
      </c>
      <c r="V2" s="9">
        <v>173.75</v>
      </c>
    </row>
    <row r="3" spans="1:24" ht="15" customHeight="1">
      <c r="A3" s="1" t="s">
        <v>41</v>
      </c>
      <c r="B3" s="2" t="s">
        <v>88</v>
      </c>
      <c r="C3" s="3">
        <v>45773</v>
      </c>
      <c r="D3" s="4" t="s">
        <v>42</v>
      </c>
      <c r="E3" s="5">
        <v>178</v>
      </c>
      <c r="F3" s="22">
        <v>3</v>
      </c>
      <c r="G3" s="5">
        <v>180</v>
      </c>
      <c r="H3" s="22">
        <v>0</v>
      </c>
      <c r="I3" s="5">
        <v>168</v>
      </c>
      <c r="J3" s="22">
        <v>0</v>
      </c>
      <c r="K3" s="5">
        <v>164</v>
      </c>
      <c r="L3" s="22">
        <v>0</v>
      </c>
      <c r="M3" s="5"/>
      <c r="N3" s="22"/>
      <c r="O3" s="5"/>
      <c r="P3" s="22"/>
      <c r="Q3" s="6">
        <v>4</v>
      </c>
      <c r="R3" s="6">
        <v>690</v>
      </c>
      <c r="S3" s="7">
        <v>172.5</v>
      </c>
      <c r="T3" s="36">
        <v>3</v>
      </c>
      <c r="U3" s="8">
        <v>5</v>
      </c>
      <c r="V3" s="9">
        <v>177.5</v>
      </c>
    </row>
    <row r="4" spans="1:24" ht="15" customHeight="1">
      <c r="A4" s="1" t="s">
        <v>41</v>
      </c>
      <c r="B4" s="2" t="s">
        <v>88</v>
      </c>
      <c r="C4" s="3">
        <v>45787</v>
      </c>
      <c r="D4" s="4" t="s">
        <v>42</v>
      </c>
      <c r="E4" s="5">
        <v>187</v>
      </c>
      <c r="F4" s="22">
        <v>3</v>
      </c>
      <c r="G4" s="5">
        <v>181</v>
      </c>
      <c r="H4" s="22">
        <v>1</v>
      </c>
      <c r="I4" s="5">
        <v>166</v>
      </c>
      <c r="J4" s="22">
        <v>3</v>
      </c>
      <c r="K4" s="5">
        <v>179.001</v>
      </c>
      <c r="L4" s="22">
        <v>1</v>
      </c>
      <c r="M4" s="5"/>
      <c r="N4" s="22"/>
      <c r="O4" s="5"/>
      <c r="P4" s="22"/>
      <c r="Q4" s="6">
        <v>4</v>
      </c>
      <c r="R4" s="6">
        <v>713.00099999999998</v>
      </c>
      <c r="S4" s="7">
        <v>178.25024999999999</v>
      </c>
      <c r="T4" s="36">
        <v>8</v>
      </c>
      <c r="U4" s="8">
        <v>6</v>
      </c>
      <c r="V4" s="9">
        <v>184.25024999999999</v>
      </c>
    </row>
    <row r="5" spans="1:24" ht="15" customHeight="1">
      <c r="A5" s="1" t="s">
        <v>41</v>
      </c>
      <c r="B5" s="2" t="s">
        <v>88</v>
      </c>
      <c r="C5" s="3">
        <v>45801</v>
      </c>
      <c r="D5" s="4" t="s">
        <v>42</v>
      </c>
      <c r="E5" s="5">
        <v>180</v>
      </c>
      <c r="F5" s="22">
        <v>0</v>
      </c>
      <c r="G5" s="5">
        <v>177</v>
      </c>
      <c r="H5" s="22">
        <v>1</v>
      </c>
      <c r="I5" s="5">
        <v>167</v>
      </c>
      <c r="J5" s="22">
        <v>0</v>
      </c>
      <c r="K5" s="5">
        <v>186</v>
      </c>
      <c r="L5" s="22">
        <v>2</v>
      </c>
      <c r="M5" s="5"/>
      <c r="N5" s="22"/>
      <c r="O5" s="5"/>
      <c r="P5" s="22"/>
      <c r="Q5" s="6">
        <v>4</v>
      </c>
      <c r="R5" s="6">
        <v>710</v>
      </c>
      <c r="S5" s="7">
        <v>177.5</v>
      </c>
      <c r="T5" s="36">
        <v>3</v>
      </c>
      <c r="U5" s="8">
        <v>5</v>
      </c>
      <c r="V5" s="9">
        <v>182.5</v>
      </c>
    </row>
    <row r="7" spans="1:24">
      <c r="Q7" s="32">
        <f>SUM(Q2:Q6)</f>
        <v>16</v>
      </c>
      <c r="R7" s="32">
        <f>SUM(R2:R6)</f>
        <v>2796.0010000000002</v>
      </c>
      <c r="S7" s="33">
        <f>SUM(R7/Q7)</f>
        <v>174.75006250000001</v>
      </c>
      <c r="T7" s="32">
        <f>SUM(T2:T6)</f>
        <v>17</v>
      </c>
      <c r="U7" s="32">
        <f>SUM(U2:U6)</f>
        <v>19</v>
      </c>
      <c r="V7" s="34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Texas 2025'!A1" display="Return to Rankings" xr:uid="{BDFE185D-2E39-446F-AF98-26E96BFB3983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880-8030-4C05-A432-F542A9526B3B}">
  <dimension ref="A1:X5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98</v>
      </c>
      <c r="C2" s="3">
        <v>45776</v>
      </c>
      <c r="D2" s="4" t="s">
        <v>49</v>
      </c>
      <c r="E2" s="41">
        <v>29</v>
      </c>
      <c r="F2" s="42">
        <v>1</v>
      </c>
      <c r="G2" s="41">
        <v>182</v>
      </c>
      <c r="H2" s="42">
        <v>1</v>
      </c>
      <c r="I2" s="41">
        <v>183</v>
      </c>
      <c r="J2" s="42">
        <v>1</v>
      </c>
      <c r="K2" s="41">
        <v>175</v>
      </c>
      <c r="L2" s="42">
        <v>0</v>
      </c>
      <c r="M2" s="41"/>
      <c r="N2" s="42"/>
      <c r="O2" s="41"/>
      <c r="P2" s="42"/>
      <c r="Q2" s="6">
        <v>4</v>
      </c>
      <c r="R2" s="6">
        <v>569</v>
      </c>
      <c r="S2" s="7">
        <v>142.25</v>
      </c>
      <c r="T2" s="39">
        <v>3</v>
      </c>
      <c r="U2" s="8">
        <v>3</v>
      </c>
      <c r="V2" s="9">
        <v>145.25</v>
      </c>
    </row>
    <row r="3" spans="1:24">
      <c r="A3" s="1" t="s">
        <v>65</v>
      </c>
      <c r="B3" s="2" t="s">
        <v>98</v>
      </c>
      <c r="C3" s="3">
        <v>45832</v>
      </c>
      <c r="D3" s="4" t="s">
        <v>49</v>
      </c>
      <c r="E3" s="41">
        <v>187</v>
      </c>
      <c r="F3" s="42">
        <v>4</v>
      </c>
      <c r="G3" s="41">
        <v>186</v>
      </c>
      <c r="H3" s="42">
        <v>3</v>
      </c>
      <c r="I3" s="41">
        <v>169</v>
      </c>
      <c r="J3" s="42">
        <v>1</v>
      </c>
      <c r="K3" s="41">
        <v>187</v>
      </c>
      <c r="L3" s="42">
        <v>2</v>
      </c>
      <c r="M3" s="41"/>
      <c r="N3" s="42"/>
      <c r="O3" s="41"/>
      <c r="P3" s="42"/>
      <c r="Q3" s="6">
        <v>4</v>
      </c>
      <c r="R3" s="6">
        <v>729</v>
      </c>
      <c r="S3" s="7">
        <v>182.25</v>
      </c>
      <c r="T3" s="39">
        <v>10</v>
      </c>
      <c r="U3" s="8">
        <v>3</v>
      </c>
      <c r="V3" s="9">
        <v>185.25</v>
      </c>
    </row>
    <row r="5" spans="1:24">
      <c r="Q5" s="32">
        <f>SUM(Q2:Q4)</f>
        <v>8</v>
      </c>
      <c r="R5" s="32">
        <f>SUM(R2:R4)</f>
        <v>1298</v>
      </c>
      <c r="S5" s="33">
        <f>SUM(R5/Q5)</f>
        <v>162.25</v>
      </c>
      <c r="T5" s="32">
        <f>SUM(T2:T4)</f>
        <v>13</v>
      </c>
      <c r="U5" s="32">
        <f>SUM(U2:U4)</f>
        <v>6</v>
      </c>
      <c r="V5" s="34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76AD06DA-435F-4D7E-9233-19EB3D467639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9D86-38E6-498E-856C-9993A0165240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43" t="s">
        <v>81</v>
      </c>
      <c r="C2" s="47">
        <v>45725</v>
      </c>
      <c r="D2" s="48" t="s">
        <v>49</v>
      </c>
      <c r="E2" s="49">
        <v>191</v>
      </c>
      <c r="F2" s="50">
        <v>2</v>
      </c>
      <c r="G2" s="23">
        <v>181</v>
      </c>
      <c r="H2" s="50">
        <v>1</v>
      </c>
      <c r="I2" s="49">
        <v>183</v>
      </c>
      <c r="J2" s="50">
        <v>0</v>
      </c>
      <c r="K2" s="49">
        <v>179</v>
      </c>
      <c r="L2" s="50">
        <v>1</v>
      </c>
      <c r="M2" s="49"/>
      <c r="N2" s="50"/>
      <c r="O2" s="49"/>
      <c r="P2" s="50"/>
      <c r="Q2" s="51">
        <v>4</v>
      </c>
      <c r="R2" s="51">
        <v>734</v>
      </c>
      <c r="S2" s="52">
        <v>183.5</v>
      </c>
      <c r="T2" s="39">
        <v>4</v>
      </c>
      <c r="U2" s="53">
        <v>9</v>
      </c>
      <c r="V2" s="54">
        <v>192.5</v>
      </c>
    </row>
    <row r="3" spans="1:24">
      <c r="A3" s="1" t="s">
        <v>11</v>
      </c>
      <c r="B3" s="2" t="s">
        <v>81</v>
      </c>
      <c r="C3" s="3">
        <v>45760</v>
      </c>
      <c r="D3" s="4" t="s">
        <v>49</v>
      </c>
      <c r="E3" s="5">
        <v>177.001</v>
      </c>
      <c r="F3" s="22">
        <v>1</v>
      </c>
      <c r="G3" s="37">
        <v>185</v>
      </c>
      <c r="H3" s="22">
        <v>3</v>
      </c>
      <c r="I3" s="5">
        <v>176</v>
      </c>
      <c r="J3" s="22">
        <v>2</v>
      </c>
      <c r="K3" s="5">
        <v>182</v>
      </c>
      <c r="L3" s="22">
        <v>0</v>
      </c>
      <c r="M3" s="5"/>
      <c r="N3" s="22"/>
      <c r="O3" s="5"/>
      <c r="P3" s="22"/>
      <c r="Q3" s="6">
        <v>4</v>
      </c>
      <c r="R3" s="6">
        <v>720.00099999999998</v>
      </c>
      <c r="S3" s="7">
        <v>180.00024999999999</v>
      </c>
      <c r="T3" s="39">
        <v>6</v>
      </c>
      <c r="U3" s="8">
        <v>10</v>
      </c>
      <c r="V3" s="9">
        <v>190.00024999999999</v>
      </c>
    </row>
    <row r="4" spans="1:24">
      <c r="A4" s="1" t="s">
        <v>11</v>
      </c>
      <c r="B4" s="2" t="s">
        <v>81</v>
      </c>
      <c r="C4" s="3">
        <v>45776</v>
      </c>
      <c r="D4" s="4" t="s">
        <v>49</v>
      </c>
      <c r="E4" s="5">
        <v>190</v>
      </c>
      <c r="F4" s="22">
        <v>1</v>
      </c>
      <c r="G4" s="37">
        <v>190</v>
      </c>
      <c r="H4" s="22">
        <v>2</v>
      </c>
      <c r="I4" s="5">
        <v>192</v>
      </c>
      <c r="J4" s="22">
        <v>4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765</v>
      </c>
      <c r="S4" s="7">
        <v>191.25</v>
      </c>
      <c r="T4" s="39">
        <v>9</v>
      </c>
      <c r="U4" s="8">
        <v>13</v>
      </c>
      <c r="V4" s="9">
        <v>204.25</v>
      </c>
    </row>
    <row r="5" spans="1:24">
      <c r="A5" s="1" t="s">
        <v>11</v>
      </c>
      <c r="B5" s="2" t="s">
        <v>81</v>
      </c>
      <c r="C5" s="3">
        <v>45804</v>
      </c>
      <c r="D5" s="4" t="s">
        <v>49</v>
      </c>
      <c r="E5" s="5">
        <v>188</v>
      </c>
      <c r="F5" s="22">
        <v>5</v>
      </c>
      <c r="G5" s="37">
        <v>193</v>
      </c>
      <c r="H5" s="22">
        <v>3</v>
      </c>
      <c r="I5" s="5">
        <v>190</v>
      </c>
      <c r="J5" s="22">
        <v>1</v>
      </c>
      <c r="K5" s="5">
        <v>194</v>
      </c>
      <c r="L5" s="22">
        <v>1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39">
        <v>10</v>
      </c>
      <c r="U5" s="8">
        <v>13</v>
      </c>
      <c r="V5" s="9">
        <v>204.25</v>
      </c>
    </row>
    <row r="6" spans="1:24">
      <c r="A6" s="1" t="s">
        <v>11</v>
      </c>
      <c r="B6" s="2" t="s">
        <v>81</v>
      </c>
      <c r="C6" s="3">
        <v>45816</v>
      </c>
      <c r="D6" s="4" t="s">
        <v>49</v>
      </c>
      <c r="E6" s="5">
        <v>181</v>
      </c>
      <c r="F6" s="22">
        <v>1</v>
      </c>
      <c r="G6" s="37">
        <v>181</v>
      </c>
      <c r="H6" s="22">
        <v>2</v>
      </c>
      <c r="I6" s="5">
        <v>172</v>
      </c>
      <c r="J6" s="22">
        <v>1</v>
      </c>
      <c r="K6" s="5">
        <v>186</v>
      </c>
      <c r="L6" s="22">
        <v>1</v>
      </c>
      <c r="M6" s="5"/>
      <c r="N6" s="22"/>
      <c r="O6" s="5"/>
      <c r="P6" s="22"/>
      <c r="Q6" s="6">
        <v>4</v>
      </c>
      <c r="R6" s="6">
        <v>720</v>
      </c>
      <c r="S6" s="7">
        <v>180</v>
      </c>
      <c r="T6" s="39">
        <v>5</v>
      </c>
      <c r="U6" s="8">
        <v>3</v>
      </c>
      <c r="V6" s="9">
        <v>183</v>
      </c>
    </row>
    <row r="7" spans="1:24">
      <c r="A7" s="1" t="s">
        <v>11</v>
      </c>
      <c r="B7" s="2" t="s">
        <v>81</v>
      </c>
      <c r="C7" s="3">
        <v>45895</v>
      </c>
      <c r="D7" s="4" t="s">
        <v>49</v>
      </c>
      <c r="E7" s="5">
        <v>182</v>
      </c>
      <c r="F7" s="22">
        <v>0</v>
      </c>
      <c r="G7" s="23">
        <v>182</v>
      </c>
      <c r="H7" s="22">
        <v>0</v>
      </c>
      <c r="I7" s="5">
        <v>190</v>
      </c>
      <c r="J7" s="22">
        <v>1</v>
      </c>
      <c r="K7" s="5">
        <v>190</v>
      </c>
      <c r="L7" s="22">
        <v>1</v>
      </c>
      <c r="M7" s="5"/>
      <c r="N7" s="22"/>
      <c r="O7" s="5"/>
      <c r="P7" s="22"/>
      <c r="Q7" s="6">
        <v>4</v>
      </c>
      <c r="R7" s="6">
        <v>744</v>
      </c>
      <c r="S7" s="7">
        <v>186</v>
      </c>
      <c r="T7" s="39">
        <v>2</v>
      </c>
      <c r="U7" s="8">
        <v>3</v>
      </c>
      <c r="V7" s="9">
        <v>189</v>
      </c>
    </row>
    <row r="8" spans="1:24">
      <c r="A8" s="84" t="s">
        <v>11</v>
      </c>
      <c r="B8" s="85" t="s">
        <v>81</v>
      </c>
      <c r="C8" s="86">
        <v>45912</v>
      </c>
      <c r="D8" s="87" t="s">
        <v>49</v>
      </c>
      <c r="E8" s="88">
        <v>194</v>
      </c>
      <c r="F8" s="89">
        <v>0</v>
      </c>
      <c r="G8" s="94">
        <v>193</v>
      </c>
      <c r="H8" s="89">
        <v>2</v>
      </c>
      <c r="I8" s="88">
        <v>192</v>
      </c>
      <c r="J8" s="89">
        <v>0</v>
      </c>
      <c r="K8" s="88">
        <v>190</v>
      </c>
      <c r="L8" s="89">
        <v>0</v>
      </c>
      <c r="M8" s="88"/>
      <c r="N8" s="89"/>
      <c r="O8" s="88"/>
      <c r="P8" s="89"/>
      <c r="Q8" s="90">
        <v>4</v>
      </c>
      <c r="R8" s="90">
        <v>769</v>
      </c>
      <c r="S8" s="91">
        <v>192.25</v>
      </c>
      <c r="T8" s="32">
        <v>2</v>
      </c>
      <c r="U8" s="92">
        <v>6</v>
      </c>
      <c r="V8" s="93">
        <v>198.25</v>
      </c>
    </row>
    <row r="9" spans="1:24">
      <c r="A9" s="1" t="s">
        <v>11</v>
      </c>
      <c r="B9" s="2" t="s">
        <v>81</v>
      </c>
      <c r="C9" s="3">
        <v>45930</v>
      </c>
      <c r="D9" s="4" t="s">
        <v>49</v>
      </c>
      <c r="E9" s="5">
        <v>195</v>
      </c>
      <c r="F9" s="22">
        <v>3</v>
      </c>
      <c r="G9" s="23">
        <v>194</v>
      </c>
      <c r="H9" s="22">
        <v>2</v>
      </c>
      <c r="I9" s="5">
        <v>190</v>
      </c>
      <c r="J9" s="22">
        <v>2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771</v>
      </c>
      <c r="S9" s="7">
        <v>192.75</v>
      </c>
      <c r="T9" s="36">
        <v>9</v>
      </c>
      <c r="U9" s="8">
        <v>7</v>
      </c>
      <c r="V9" s="9">
        <v>199.75</v>
      </c>
    </row>
    <row r="10" spans="1:24">
      <c r="A10" s="74" t="s">
        <v>11</v>
      </c>
      <c r="B10" s="2" t="s">
        <v>81</v>
      </c>
      <c r="C10" s="3">
        <v>45942</v>
      </c>
      <c r="D10" s="75" t="s">
        <v>49</v>
      </c>
      <c r="E10" s="5">
        <v>186</v>
      </c>
      <c r="F10" s="22">
        <v>0</v>
      </c>
      <c r="G10" s="23">
        <v>190</v>
      </c>
      <c r="H10" s="22">
        <v>2</v>
      </c>
      <c r="I10" s="5">
        <v>188</v>
      </c>
      <c r="J10" s="22">
        <v>1</v>
      </c>
      <c r="K10" s="5">
        <v>186</v>
      </c>
      <c r="L10" s="22">
        <v>0</v>
      </c>
      <c r="M10" s="5"/>
      <c r="N10" s="22"/>
      <c r="O10" s="5"/>
      <c r="P10" s="22"/>
      <c r="Q10" s="8">
        <v>4</v>
      </c>
      <c r="R10" s="8">
        <v>750</v>
      </c>
      <c r="S10" s="7">
        <v>187.5</v>
      </c>
      <c r="T10" s="36">
        <v>3</v>
      </c>
      <c r="U10" s="8">
        <v>4</v>
      </c>
      <c r="V10" s="7">
        <v>191.5</v>
      </c>
    </row>
    <row r="12" spans="1:24">
      <c r="Q12" s="32">
        <f>SUM(Q2:Q11)</f>
        <v>36</v>
      </c>
      <c r="R12" s="32">
        <f>SUM(R2:R11)</f>
        <v>6738.0010000000002</v>
      </c>
      <c r="S12" s="33">
        <f>SUM(R12/Q12)</f>
        <v>187.16669444444446</v>
      </c>
      <c r="T12" s="32">
        <f>SUM(T2:T11)</f>
        <v>50</v>
      </c>
      <c r="U12" s="32">
        <f>SUM(U2:U11)</f>
        <v>68</v>
      </c>
      <c r="V12" s="34">
        <f>SUM(S12+U12)</f>
        <v>255.16669444444446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6:C6" name="Range1_6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E6 H6:O6" name="Range1_1_2_19_1"/>
    <protectedRange algorithmName="SHA-512" hashValue="ON39YdpmFHfN9f47KpiRvqrKx0V9+erV1CNkpWzYhW/Qyc6aT8rEyCrvauWSYGZK2ia3o7vd3akF07acHAFpOA==" saltValue="yVW9XmDwTqEnmpSGai0KYg==" spinCount="100000" sqref="T6" name="Range1_3_5_6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O7" name="Range1_1_2_19_1_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8:C8" name="Range1_9_1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4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"/>
    <protectedRange algorithmName="SHA-512" hashValue="ON39YdpmFHfN9f47KpiRvqrKx0V9+erV1CNkpWzYhW/Qyc6aT8rEyCrvauWSYGZK2ia3o7vd3akF07acHAFpOA==" saltValue="yVW9XmDwTqEnmpSGai0KYg==" spinCount="100000" sqref="T10" name="Range1_3_5_3"/>
  </protectedRanges>
  <conditionalFormatting sqref="E8">
    <cfRule type="top10" dxfId="377" priority="21" rank="1"/>
  </conditionalFormatting>
  <conditionalFormatting sqref="G8">
    <cfRule type="top10" dxfId="376" priority="20" rank="1"/>
  </conditionalFormatting>
  <conditionalFormatting sqref="I8">
    <cfRule type="top10" dxfId="375" priority="19" rank="1"/>
  </conditionalFormatting>
  <conditionalFormatting sqref="K8">
    <cfRule type="top10" dxfId="374" priority="18" rank="1"/>
  </conditionalFormatting>
  <conditionalFormatting sqref="M8">
    <cfRule type="top10" dxfId="373" priority="17" rank="1"/>
  </conditionalFormatting>
  <conditionalFormatting sqref="O8">
    <cfRule type="top10" dxfId="372" priority="16" rank="1"/>
  </conditionalFormatting>
  <conditionalFormatting sqref="E8:P8">
    <cfRule type="cellIs" dxfId="371" priority="15" operator="greaterThanOrEqual">
      <formula>200</formula>
    </cfRule>
  </conditionalFormatting>
  <conditionalFormatting sqref="E9">
    <cfRule type="top10" dxfId="370" priority="14" rank="1"/>
  </conditionalFormatting>
  <conditionalFormatting sqref="G9">
    <cfRule type="top10" dxfId="369" priority="13" rank="1"/>
  </conditionalFormatting>
  <conditionalFormatting sqref="I9">
    <cfRule type="top10" dxfId="368" priority="12" rank="1"/>
  </conditionalFormatting>
  <conditionalFormatting sqref="K9">
    <cfRule type="top10" dxfId="367" priority="11" rank="1"/>
  </conditionalFormatting>
  <conditionalFormatting sqref="M9">
    <cfRule type="top10" dxfId="366" priority="10" rank="1"/>
  </conditionalFormatting>
  <conditionalFormatting sqref="O9">
    <cfRule type="top10" dxfId="365" priority="9" rank="1"/>
  </conditionalFormatting>
  <conditionalFormatting sqref="E9:P9">
    <cfRule type="cellIs" dxfId="364" priority="8" operator="greaterThanOrEqual">
      <formula>200</formula>
    </cfRule>
  </conditionalFormatting>
  <conditionalFormatting sqref="E10">
    <cfRule type="top10" dxfId="363" priority="7" rank="1"/>
  </conditionalFormatting>
  <conditionalFormatting sqref="G10">
    <cfRule type="top10" dxfId="362" priority="6" rank="1"/>
  </conditionalFormatting>
  <conditionalFormatting sqref="I10">
    <cfRule type="top10" dxfId="361" priority="5" rank="1"/>
  </conditionalFormatting>
  <conditionalFormatting sqref="K10">
    <cfRule type="top10" dxfId="360" priority="4" rank="1"/>
  </conditionalFormatting>
  <conditionalFormatting sqref="M10">
    <cfRule type="top10" dxfId="359" priority="3" rank="1"/>
  </conditionalFormatting>
  <conditionalFormatting sqref="O10">
    <cfRule type="top10" dxfId="358" priority="2" rank="1"/>
  </conditionalFormatting>
  <conditionalFormatting sqref="E10:P10">
    <cfRule type="cellIs" dxfId="357" priority="1" operator="greaterThanOrEqual">
      <formula>200</formula>
    </cfRule>
  </conditionalFormatting>
  <hyperlinks>
    <hyperlink ref="X1" location="'Texas 2025'!A1" display="Return to Rankings" xr:uid="{2AF2330D-00B0-418B-8438-00F345BF845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AF21-E7F3-4310-A048-5244BF90408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94</v>
      </c>
      <c r="C2" s="3">
        <v>45776</v>
      </c>
      <c r="D2" s="4" t="s">
        <v>49</v>
      </c>
      <c r="E2" s="5">
        <v>192</v>
      </c>
      <c r="F2" s="22">
        <v>0</v>
      </c>
      <c r="G2" s="5">
        <v>186</v>
      </c>
      <c r="H2" s="22">
        <v>2</v>
      </c>
      <c r="I2" s="5">
        <v>185</v>
      </c>
      <c r="J2" s="22">
        <v>0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39">
        <v>3</v>
      </c>
      <c r="U2" s="8">
        <v>2</v>
      </c>
      <c r="V2" s="9">
        <v>191</v>
      </c>
    </row>
    <row r="4" spans="1:24">
      <c r="Q4" s="32">
        <f>SUM(Q2:Q3)</f>
        <v>4</v>
      </c>
      <c r="R4" s="32">
        <f>SUM(R2:R3)</f>
        <v>756</v>
      </c>
      <c r="S4" s="33">
        <f>SUM(R4/Q4)</f>
        <v>189</v>
      </c>
      <c r="T4" s="32">
        <f>SUM(T2:T3)</f>
        <v>3</v>
      </c>
      <c r="U4" s="32">
        <f>SUM(U2:U3)</f>
        <v>2</v>
      </c>
      <c r="V4" s="34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2883F310-B615-487A-8277-E9ED6DE53F91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B1DE-2686-40DF-8AE7-77DE85E4820A}">
  <dimension ref="A1:X26"/>
  <sheetViews>
    <sheetView topLeftCell="A16" workbookViewId="0">
      <selection activeCell="A24" sqref="A24:V2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11</v>
      </c>
      <c r="B2" s="2" t="s">
        <v>51</v>
      </c>
      <c r="C2" s="3">
        <v>45696</v>
      </c>
      <c r="D2" s="4" t="s">
        <v>42</v>
      </c>
      <c r="E2" s="5">
        <v>182</v>
      </c>
      <c r="F2" s="22">
        <v>1</v>
      </c>
      <c r="G2" s="37">
        <v>176</v>
      </c>
      <c r="H2" s="22">
        <v>0</v>
      </c>
      <c r="I2" s="5">
        <v>181</v>
      </c>
      <c r="J2" s="22">
        <v>0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715</v>
      </c>
      <c r="S2" s="7">
        <v>178.75</v>
      </c>
      <c r="T2" s="39">
        <v>2</v>
      </c>
      <c r="U2" s="8">
        <v>4</v>
      </c>
      <c r="V2" s="9">
        <v>182.75</v>
      </c>
    </row>
    <row r="3" spans="1:24" ht="15" customHeight="1">
      <c r="A3" s="1" t="s">
        <v>11</v>
      </c>
      <c r="B3" s="2" t="s">
        <v>51</v>
      </c>
      <c r="C3" s="3">
        <v>45710</v>
      </c>
      <c r="D3" s="4" t="s">
        <v>42</v>
      </c>
      <c r="E3" s="23">
        <v>192</v>
      </c>
      <c r="F3" s="22">
        <v>2</v>
      </c>
      <c r="G3" s="23">
        <v>193</v>
      </c>
      <c r="H3" s="22">
        <v>2</v>
      </c>
      <c r="I3" s="5">
        <v>189</v>
      </c>
      <c r="J3" s="22">
        <v>2</v>
      </c>
      <c r="K3" s="37">
        <v>192</v>
      </c>
      <c r="L3" s="22">
        <v>1</v>
      </c>
      <c r="M3" s="37"/>
      <c r="N3" s="22"/>
      <c r="O3" s="5"/>
      <c r="P3" s="22"/>
      <c r="Q3" s="6">
        <v>4</v>
      </c>
      <c r="R3" s="6">
        <v>766</v>
      </c>
      <c r="S3" s="7">
        <v>191.5</v>
      </c>
      <c r="T3" s="36">
        <v>7</v>
      </c>
      <c r="U3" s="8">
        <v>3</v>
      </c>
      <c r="V3" s="9">
        <v>194.5</v>
      </c>
    </row>
    <row r="4" spans="1:24" ht="15" customHeight="1">
      <c r="A4" s="1" t="s">
        <v>11</v>
      </c>
      <c r="B4" s="2" t="s">
        <v>51</v>
      </c>
      <c r="C4" s="3">
        <v>45759</v>
      </c>
      <c r="D4" s="4" t="s">
        <v>42</v>
      </c>
      <c r="E4" s="23">
        <v>183</v>
      </c>
      <c r="F4" s="22">
        <v>0</v>
      </c>
      <c r="G4" s="23">
        <v>176</v>
      </c>
      <c r="H4" s="22">
        <v>1</v>
      </c>
      <c r="I4" s="5">
        <v>176</v>
      </c>
      <c r="J4" s="22">
        <v>2</v>
      </c>
      <c r="K4" s="37">
        <v>182</v>
      </c>
      <c r="L4" s="22">
        <v>2</v>
      </c>
      <c r="M4" s="37"/>
      <c r="N4" s="22"/>
      <c r="O4" s="5"/>
      <c r="P4" s="22"/>
      <c r="Q4" s="6">
        <v>4</v>
      </c>
      <c r="R4" s="6">
        <v>717</v>
      </c>
      <c r="S4" s="7">
        <v>179.25</v>
      </c>
      <c r="T4" s="36">
        <v>5</v>
      </c>
      <c r="U4" s="8">
        <v>2</v>
      </c>
      <c r="V4" s="9">
        <v>181.25</v>
      </c>
    </row>
    <row r="5" spans="1:24" ht="15" customHeight="1">
      <c r="A5" s="1" t="s">
        <v>11</v>
      </c>
      <c r="B5" s="2" t="s">
        <v>51</v>
      </c>
      <c r="C5" s="3">
        <v>45773</v>
      </c>
      <c r="D5" s="4" t="s">
        <v>42</v>
      </c>
      <c r="E5" s="23">
        <v>190</v>
      </c>
      <c r="F5" s="22">
        <v>1</v>
      </c>
      <c r="G5" s="23">
        <v>190</v>
      </c>
      <c r="H5" s="22">
        <v>4</v>
      </c>
      <c r="I5" s="5">
        <v>189</v>
      </c>
      <c r="J5" s="22">
        <v>1</v>
      </c>
      <c r="K5" s="37">
        <v>188</v>
      </c>
      <c r="L5" s="22">
        <v>3</v>
      </c>
      <c r="M5" s="37"/>
      <c r="N5" s="22"/>
      <c r="O5" s="5"/>
      <c r="P5" s="22"/>
      <c r="Q5" s="6">
        <v>4</v>
      </c>
      <c r="R5" s="6">
        <v>757</v>
      </c>
      <c r="S5" s="7">
        <v>189.25</v>
      </c>
      <c r="T5" s="36">
        <v>9</v>
      </c>
      <c r="U5" s="8">
        <v>11</v>
      </c>
      <c r="V5" s="9">
        <v>200.25</v>
      </c>
    </row>
    <row r="6" spans="1:24" ht="15" customHeight="1">
      <c r="A6" s="1" t="s">
        <v>11</v>
      </c>
      <c r="B6" s="2" t="s">
        <v>51</v>
      </c>
      <c r="C6" s="3">
        <v>45783</v>
      </c>
      <c r="D6" s="4" t="s">
        <v>42</v>
      </c>
      <c r="E6" s="23">
        <v>192</v>
      </c>
      <c r="F6" s="22">
        <v>3</v>
      </c>
      <c r="G6" s="23">
        <v>196</v>
      </c>
      <c r="H6" s="22">
        <v>2</v>
      </c>
      <c r="I6" s="5">
        <v>189</v>
      </c>
      <c r="J6" s="22">
        <v>2</v>
      </c>
      <c r="K6" s="37">
        <v>195</v>
      </c>
      <c r="L6" s="22">
        <v>2</v>
      </c>
      <c r="M6" s="37"/>
      <c r="N6" s="22"/>
      <c r="O6" s="5"/>
      <c r="P6" s="22"/>
      <c r="Q6" s="6">
        <v>4</v>
      </c>
      <c r="R6" s="6">
        <v>772</v>
      </c>
      <c r="S6" s="7">
        <v>193</v>
      </c>
      <c r="T6" s="36">
        <v>9</v>
      </c>
      <c r="U6" s="8">
        <v>13</v>
      </c>
      <c r="V6" s="9">
        <v>206</v>
      </c>
    </row>
    <row r="7" spans="1:24" ht="15" customHeight="1">
      <c r="A7" s="1" t="s">
        <v>11</v>
      </c>
      <c r="B7" s="2" t="s">
        <v>51</v>
      </c>
      <c r="C7" s="3">
        <v>45787</v>
      </c>
      <c r="D7" s="4" t="s">
        <v>42</v>
      </c>
      <c r="E7" s="23">
        <v>191</v>
      </c>
      <c r="F7" s="22">
        <v>1</v>
      </c>
      <c r="G7" s="23">
        <v>191</v>
      </c>
      <c r="H7" s="22">
        <v>4</v>
      </c>
      <c r="I7" s="5">
        <v>191</v>
      </c>
      <c r="J7" s="22">
        <v>2</v>
      </c>
      <c r="K7" s="37">
        <v>186</v>
      </c>
      <c r="L7" s="22">
        <v>2</v>
      </c>
      <c r="M7" s="37"/>
      <c r="N7" s="22"/>
      <c r="O7" s="5"/>
      <c r="P7" s="22"/>
      <c r="Q7" s="6">
        <v>4</v>
      </c>
      <c r="R7" s="6">
        <v>759</v>
      </c>
      <c r="S7" s="7">
        <v>189.75</v>
      </c>
      <c r="T7" s="36">
        <v>9</v>
      </c>
      <c r="U7" s="8">
        <v>4</v>
      </c>
      <c r="V7" s="9">
        <v>193.75</v>
      </c>
    </row>
    <row r="8" spans="1:24" ht="15" customHeight="1">
      <c r="A8" s="1" t="s">
        <v>11</v>
      </c>
      <c r="B8" s="2" t="s">
        <v>51</v>
      </c>
      <c r="C8" s="3">
        <v>45801</v>
      </c>
      <c r="D8" s="4" t="s">
        <v>42</v>
      </c>
      <c r="E8" s="5">
        <v>175</v>
      </c>
      <c r="F8" s="22">
        <v>0</v>
      </c>
      <c r="G8" s="23">
        <v>178</v>
      </c>
      <c r="H8" s="22">
        <v>2</v>
      </c>
      <c r="I8" s="5">
        <v>182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715</v>
      </c>
      <c r="S8" s="7">
        <v>178.75</v>
      </c>
      <c r="T8" s="36">
        <v>6</v>
      </c>
      <c r="U8" s="8">
        <v>6</v>
      </c>
      <c r="V8" s="9">
        <v>184.75</v>
      </c>
    </row>
    <row r="9" spans="1:24" ht="15" customHeight="1">
      <c r="A9" s="1" t="s">
        <v>11</v>
      </c>
      <c r="B9" s="2" t="s">
        <v>51</v>
      </c>
      <c r="C9" s="3">
        <v>45811</v>
      </c>
      <c r="D9" s="4" t="s">
        <v>42</v>
      </c>
      <c r="E9" s="5">
        <v>193</v>
      </c>
      <c r="F9" s="22">
        <v>2</v>
      </c>
      <c r="G9" s="23">
        <v>188</v>
      </c>
      <c r="H9" s="22">
        <v>1</v>
      </c>
      <c r="I9" s="5">
        <v>191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6">
        <v>5</v>
      </c>
      <c r="U9" s="8">
        <v>6</v>
      </c>
      <c r="V9" s="9">
        <v>194.25</v>
      </c>
    </row>
    <row r="10" spans="1:24" ht="15" customHeight="1">
      <c r="A10" s="1" t="s">
        <v>11</v>
      </c>
      <c r="B10" s="2" t="s">
        <v>51</v>
      </c>
      <c r="C10" s="3">
        <v>45822</v>
      </c>
      <c r="D10" s="4" t="s">
        <v>42</v>
      </c>
      <c r="E10" s="5">
        <v>190</v>
      </c>
      <c r="F10" s="22">
        <v>3</v>
      </c>
      <c r="G10" s="23">
        <v>187</v>
      </c>
      <c r="H10" s="22">
        <v>1</v>
      </c>
      <c r="I10" s="5">
        <v>190</v>
      </c>
      <c r="J10" s="22">
        <v>1</v>
      </c>
      <c r="K10" s="5">
        <v>189</v>
      </c>
      <c r="L10" s="22">
        <v>4</v>
      </c>
      <c r="M10" s="5"/>
      <c r="N10" s="22"/>
      <c r="O10" s="5"/>
      <c r="P10" s="22"/>
      <c r="Q10" s="6">
        <v>4</v>
      </c>
      <c r="R10" s="6">
        <v>756</v>
      </c>
      <c r="S10" s="7">
        <v>189</v>
      </c>
      <c r="T10" s="36">
        <v>9</v>
      </c>
      <c r="U10" s="8">
        <v>9</v>
      </c>
      <c r="V10" s="9">
        <v>198</v>
      </c>
    </row>
    <row r="11" spans="1:24" ht="15" customHeight="1">
      <c r="A11" s="1" t="s">
        <v>11</v>
      </c>
      <c r="B11" s="2" t="s">
        <v>51</v>
      </c>
      <c r="C11" s="3">
        <v>45836</v>
      </c>
      <c r="D11" s="4" t="s">
        <v>42</v>
      </c>
      <c r="E11" s="23">
        <v>189</v>
      </c>
      <c r="F11" s="22">
        <v>2</v>
      </c>
      <c r="G11" s="23">
        <v>184</v>
      </c>
      <c r="H11" s="22">
        <v>2</v>
      </c>
      <c r="I11" s="5">
        <v>189</v>
      </c>
      <c r="J11" s="22">
        <v>3</v>
      </c>
      <c r="K11" s="37">
        <v>185</v>
      </c>
      <c r="L11" s="22">
        <v>3</v>
      </c>
      <c r="M11" s="37"/>
      <c r="N11" s="22"/>
      <c r="O11" s="5"/>
      <c r="P11" s="22"/>
      <c r="Q11" s="6">
        <v>4</v>
      </c>
      <c r="R11" s="6">
        <v>747</v>
      </c>
      <c r="S11" s="7">
        <v>186.75</v>
      </c>
      <c r="T11" s="36">
        <v>10</v>
      </c>
      <c r="U11" s="8">
        <v>6</v>
      </c>
      <c r="V11" s="9">
        <v>192.75</v>
      </c>
    </row>
    <row r="12" spans="1:24" ht="15" customHeight="1">
      <c r="A12" s="1" t="s">
        <v>11</v>
      </c>
      <c r="B12" s="2" t="s">
        <v>51</v>
      </c>
      <c r="C12" s="3">
        <v>45850</v>
      </c>
      <c r="D12" s="4" t="s">
        <v>42</v>
      </c>
      <c r="E12" s="5">
        <v>194.001</v>
      </c>
      <c r="F12" s="22">
        <v>2</v>
      </c>
      <c r="G12" s="23">
        <v>194</v>
      </c>
      <c r="H12" s="22">
        <v>1</v>
      </c>
      <c r="I12" s="5">
        <v>190</v>
      </c>
      <c r="J12" s="22">
        <v>1</v>
      </c>
      <c r="K12" s="5">
        <v>192</v>
      </c>
      <c r="L12" s="22">
        <v>1</v>
      </c>
      <c r="M12" s="5"/>
      <c r="N12" s="22"/>
      <c r="O12" s="5"/>
      <c r="P12" s="22"/>
      <c r="Q12" s="6">
        <v>4</v>
      </c>
      <c r="R12" s="6">
        <v>770.00099999999998</v>
      </c>
      <c r="S12" s="7">
        <v>192.50024999999999</v>
      </c>
      <c r="T12" s="36">
        <v>5</v>
      </c>
      <c r="U12" s="8">
        <v>9</v>
      </c>
      <c r="V12" s="9">
        <v>201.50024999999999</v>
      </c>
    </row>
    <row r="13" spans="1:24">
      <c r="A13" s="1" t="s">
        <v>11</v>
      </c>
      <c r="B13" s="2" t="s">
        <v>51</v>
      </c>
      <c r="C13" s="3">
        <v>45864</v>
      </c>
      <c r="D13" s="4" t="s">
        <v>42</v>
      </c>
      <c r="E13" s="23">
        <v>181</v>
      </c>
      <c r="F13" s="22">
        <v>0</v>
      </c>
      <c r="G13" s="23">
        <v>188.001</v>
      </c>
      <c r="H13" s="22">
        <v>2</v>
      </c>
      <c r="I13" s="5">
        <v>183</v>
      </c>
      <c r="J13" s="22">
        <v>2</v>
      </c>
      <c r="K13" s="37">
        <v>188</v>
      </c>
      <c r="L13" s="22">
        <v>0</v>
      </c>
      <c r="M13" s="37"/>
      <c r="N13" s="22"/>
      <c r="O13" s="5"/>
      <c r="P13" s="22"/>
      <c r="Q13" s="6">
        <v>4</v>
      </c>
      <c r="R13" s="6">
        <v>740.00099999999998</v>
      </c>
      <c r="S13" s="7">
        <v>185.00024999999999</v>
      </c>
      <c r="T13" s="36">
        <v>4</v>
      </c>
      <c r="U13" s="8">
        <v>3</v>
      </c>
      <c r="V13" s="9">
        <v>188.00024999999999</v>
      </c>
    </row>
    <row r="14" spans="1:24">
      <c r="A14" s="1" t="s">
        <v>11</v>
      </c>
      <c r="B14" s="2" t="s">
        <v>51</v>
      </c>
      <c r="C14" s="3">
        <v>45874</v>
      </c>
      <c r="D14" s="4" t="s">
        <v>42</v>
      </c>
      <c r="E14" s="5">
        <v>191</v>
      </c>
      <c r="F14" s="22">
        <v>3</v>
      </c>
      <c r="G14" s="23">
        <v>185</v>
      </c>
      <c r="H14" s="22">
        <v>1</v>
      </c>
      <c r="I14" s="5">
        <v>193</v>
      </c>
      <c r="J14" s="22">
        <v>3</v>
      </c>
      <c r="K14" s="5">
        <v>194</v>
      </c>
      <c r="L14" s="22">
        <v>3</v>
      </c>
      <c r="M14" s="5"/>
      <c r="N14" s="22"/>
      <c r="O14" s="5"/>
      <c r="P14" s="22"/>
      <c r="Q14" s="6">
        <v>4</v>
      </c>
      <c r="R14" s="6">
        <v>763</v>
      </c>
      <c r="S14" s="7">
        <v>190.75</v>
      </c>
      <c r="T14" s="36">
        <v>10</v>
      </c>
      <c r="U14" s="8">
        <v>11</v>
      </c>
      <c r="V14" s="9">
        <v>201.75</v>
      </c>
    </row>
    <row r="15" spans="1:24">
      <c r="A15" s="1" t="s">
        <v>11</v>
      </c>
      <c r="B15" s="2" t="s">
        <v>51</v>
      </c>
      <c r="C15" s="3">
        <v>45878</v>
      </c>
      <c r="D15" s="4" t="s">
        <v>42</v>
      </c>
      <c r="E15" s="23">
        <v>191</v>
      </c>
      <c r="F15" s="22">
        <v>0</v>
      </c>
      <c r="G15" s="23">
        <v>184</v>
      </c>
      <c r="H15" s="22">
        <v>2</v>
      </c>
      <c r="I15" s="5">
        <v>189</v>
      </c>
      <c r="J15" s="22">
        <v>0</v>
      </c>
      <c r="K15" s="37">
        <v>187</v>
      </c>
      <c r="L15" s="22">
        <v>3</v>
      </c>
      <c r="M15" s="37"/>
      <c r="N15" s="22"/>
      <c r="O15" s="5"/>
      <c r="P15" s="22"/>
      <c r="Q15" s="6">
        <v>4</v>
      </c>
      <c r="R15" s="6">
        <v>751</v>
      </c>
      <c r="S15" s="7">
        <v>187.75</v>
      </c>
      <c r="T15" s="36">
        <v>5</v>
      </c>
      <c r="U15" s="8">
        <v>9</v>
      </c>
      <c r="V15" s="9">
        <v>196.75</v>
      </c>
    </row>
    <row r="16" spans="1:24">
      <c r="A16" s="1" t="s">
        <v>11</v>
      </c>
      <c r="B16" s="2" t="s">
        <v>51</v>
      </c>
      <c r="C16" s="3">
        <v>45892</v>
      </c>
      <c r="D16" s="4" t="s">
        <v>42</v>
      </c>
      <c r="E16" s="5">
        <v>187</v>
      </c>
      <c r="F16" s="22">
        <v>2</v>
      </c>
      <c r="G16" s="23">
        <v>188</v>
      </c>
      <c r="H16" s="22">
        <v>2</v>
      </c>
      <c r="I16" s="5">
        <v>190</v>
      </c>
      <c r="J16" s="22">
        <v>3</v>
      </c>
      <c r="K16" s="5">
        <v>189</v>
      </c>
      <c r="L16" s="22">
        <v>2</v>
      </c>
      <c r="M16" s="5"/>
      <c r="N16" s="22"/>
      <c r="O16" s="5"/>
      <c r="P16" s="22"/>
      <c r="Q16" s="6">
        <v>4</v>
      </c>
      <c r="R16" s="6">
        <v>754</v>
      </c>
      <c r="S16" s="7">
        <v>188.5</v>
      </c>
      <c r="T16" s="36">
        <v>9</v>
      </c>
      <c r="U16" s="8">
        <v>3</v>
      </c>
      <c r="V16" s="9">
        <v>191.5</v>
      </c>
    </row>
    <row r="17" spans="1:22">
      <c r="A17" s="1" t="s">
        <v>11</v>
      </c>
      <c r="B17" s="2" t="s">
        <v>51</v>
      </c>
      <c r="C17" s="3">
        <v>45897</v>
      </c>
      <c r="D17" s="4" t="s">
        <v>42</v>
      </c>
      <c r="E17" s="5">
        <v>175</v>
      </c>
      <c r="F17" s="22">
        <v>2</v>
      </c>
      <c r="G17" s="23">
        <v>189</v>
      </c>
      <c r="H17" s="22">
        <v>4</v>
      </c>
      <c r="I17" s="5">
        <v>187</v>
      </c>
      <c r="J17" s="22">
        <v>3</v>
      </c>
      <c r="K17" s="5">
        <v>189</v>
      </c>
      <c r="L17" s="22">
        <v>1</v>
      </c>
      <c r="M17" s="5"/>
      <c r="N17" s="22"/>
      <c r="O17" s="5"/>
      <c r="P17" s="22"/>
      <c r="Q17" s="6">
        <v>4</v>
      </c>
      <c r="R17" s="6">
        <v>740</v>
      </c>
      <c r="S17" s="7">
        <v>185</v>
      </c>
      <c r="T17" s="36">
        <v>10</v>
      </c>
      <c r="U17" s="8">
        <v>13</v>
      </c>
      <c r="V17" s="9">
        <v>198</v>
      </c>
    </row>
    <row r="18" spans="1:22">
      <c r="A18" s="1" t="s">
        <v>11</v>
      </c>
      <c r="B18" s="2" t="s">
        <v>51</v>
      </c>
      <c r="C18" s="3">
        <v>45902</v>
      </c>
      <c r="D18" s="4" t="s">
        <v>42</v>
      </c>
      <c r="E18" s="5">
        <v>184</v>
      </c>
      <c r="F18" s="22">
        <v>0</v>
      </c>
      <c r="G18" s="23">
        <v>197</v>
      </c>
      <c r="H18" s="22">
        <v>2</v>
      </c>
      <c r="I18" s="5">
        <v>192.001</v>
      </c>
      <c r="J18" s="22">
        <v>2</v>
      </c>
      <c r="K18" s="5">
        <v>193</v>
      </c>
      <c r="L18" s="22">
        <v>3</v>
      </c>
      <c r="M18" s="5"/>
      <c r="N18" s="22"/>
      <c r="O18" s="5"/>
      <c r="P18" s="22"/>
      <c r="Q18" s="6">
        <v>4</v>
      </c>
      <c r="R18" s="6">
        <v>766.00099999999998</v>
      </c>
      <c r="S18" s="7">
        <v>191.50024999999999</v>
      </c>
      <c r="T18" s="36">
        <v>7</v>
      </c>
      <c r="U18" s="8">
        <v>10</v>
      </c>
      <c r="V18" s="9">
        <v>201.50024999999999</v>
      </c>
    </row>
    <row r="19" spans="1:22">
      <c r="A19" s="74" t="s">
        <v>11</v>
      </c>
      <c r="B19" s="2" t="s">
        <v>51</v>
      </c>
      <c r="C19" s="3">
        <v>45913</v>
      </c>
      <c r="D19" s="75" t="s">
        <v>42</v>
      </c>
      <c r="E19" s="5">
        <v>188</v>
      </c>
      <c r="F19" s="22">
        <v>1</v>
      </c>
      <c r="G19" s="23">
        <v>179</v>
      </c>
      <c r="H19" s="22">
        <v>0</v>
      </c>
      <c r="I19" s="5">
        <v>183</v>
      </c>
      <c r="J19" s="22">
        <v>1</v>
      </c>
      <c r="K19" s="5">
        <v>184</v>
      </c>
      <c r="L19" s="22">
        <v>2</v>
      </c>
      <c r="M19" s="5"/>
      <c r="N19" s="22"/>
      <c r="O19" s="5"/>
      <c r="P19" s="22"/>
      <c r="Q19" s="8">
        <v>4</v>
      </c>
      <c r="R19" s="8">
        <v>734</v>
      </c>
      <c r="S19" s="7">
        <v>183.5</v>
      </c>
      <c r="T19" s="36">
        <v>4</v>
      </c>
      <c r="U19" s="8">
        <v>13</v>
      </c>
      <c r="V19" s="7">
        <v>196.5</v>
      </c>
    </row>
    <row r="20" spans="1:22">
      <c r="A20" s="1" t="s">
        <v>11</v>
      </c>
      <c r="B20" s="2" t="s">
        <v>51</v>
      </c>
      <c r="C20" s="3">
        <v>45918</v>
      </c>
      <c r="D20" s="4" t="s">
        <v>42</v>
      </c>
      <c r="E20" s="5">
        <v>194</v>
      </c>
      <c r="F20" s="22">
        <v>2</v>
      </c>
      <c r="G20" s="23">
        <v>195</v>
      </c>
      <c r="H20" s="22">
        <v>1</v>
      </c>
      <c r="I20" s="5">
        <v>193</v>
      </c>
      <c r="J20" s="22">
        <v>0</v>
      </c>
      <c r="K20" s="5">
        <v>191</v>
      </c>
      <c r="L20" s="22">
        <v>1</v>
      </c>
      <c r="M20" s="5"/>
      <c r="N20" s="22"/>
      <c r="O20" s="5"/>
      <c r="P20" s="22"/>
      <c r="Q20" s="6">
        <v>4</v>
      </c>
      <c r="R20" s="6">
        <v>773</v>
      </c>
      <c r="S20" s="7">
        <v>193.25</v>
      </c>
      <c r="T20" s="36">
        <v>4</v>
      </c>
      <c r="U20" s="8">
        <v>9</v>
      </c>
      <c r="V20" s="9">
        <v>202.25</v>
      </c>
    </row>
    <row r="21" spans="1:22">
      <c r="A21" s="74" t="s">
        <v>11</v>
      </c>
      <c r="B21" s="2" t="s">
        <v>51</v>
      </c>
      <c r="C21" s="3">
        <v>45928</v>
      </c>
      <c r="D21" s="75" t="s">
        <v>42</v>
      </c>
      <c r="E21" s="5">
        <v>193</v>
      </c>
      <c r="F21" s="22">
        <v>3</v>
      </c>
      <c r="G21" s="23">
        <v>183</v>
      </c>
      <c r="H21" s="22">
        <v>2</v>
      </c>
      <c r="I21" s="5">
        <v>195</v>
      </c>
      <c r="J21" s="22">
        <v>6</v>
      </c>
      <c r="K21" s="5">
        <v>192</v>
      </c>
      <c r="L21" s="22">
        <v>0</v>
      </c>
      <c r="M21" s="5"/>
      <c r="N21" s="22"/>
      <c r="O21" s="5"/>
      <c r="P21" s="22"/>
      <c r="Q21" s="8">
        <v>4</v>
      </c>
      <c r="R21" s="8">
        <v>763</v>
      </c>
      <c r="S21" s="7">
        <v>190.75</v>
      </c>
      <c r="T21" s="36">
        <v>11</v>
      </c>
      <c r="U21" s="8">
        <v>8</v>
      </c>
      <c r="V21" s="7">
        <v>198.75</v>
      </c>
    </row>
    <row r="22" spans="1:22">
      <c r="A22" s="74" t="s">
        <v>11</v>
      </c>
      <c r="B22" s="2" t="s">
        <v>51</v>
      </c>
      <c r="C22" s="3">
        <v>45937</v>
      </c>
      <c r="D22" s="75" t="s">
        <v>42</v>
      </c>
      <c r="E22" s="23">
        <v>193</v>
      </c>
      <c r="F22" s="22">
        <v>3</v>
      </c>
      <c r="G22" s="23">
        <v>193</v>
      </c>
      <c r="H22" s="22">
        <v>1</v>
      </c>
      <c r="I22" s="5">
        <v>195</v>
      </c>
      <c r="J22" s="22">
        <v>3</v>
      </c>
      <c r="K22" s="37">
        <v>195</v>
      </c>
      <c r="L22" s="22">
        <v>1</v>
      </c>
      <c r="M22" s="37"/>
      <c r="N22" s="22"/>
      <c r="O22" s="5"/>
      <c r="P22" s="22"/>
      <c r="Q22" s="8">
        <v>4</v>
      </c>
      <c r="R22" s="8">
        <v>776</v>
      </c>
      <c r="S22" s="7">
        <v>194</v>
      </c>
      <c r="T22" s="36">
        <v>8</v>
      </c>
      <c r="U22" s="8">
        <v>11</v>
      </c>
      <c r="V22" s="7">
        <v>205</v>
      </c>
    </row>
    <row r="23" spans="1:22">
      <c r="A23" s="74" t="s">
        <v>11</v>
      </c>
      <c r="B23" s="2" t="s">
        <v>51</v>
      </c>
      <c r="C23" s="3">
        <v>45941</v>
      </c>
      <c r="D23" s="75" t="s">
        <v>42</v>
      </c>
      <c r="E23" s="5">
        <v>192</v>
      </c>
      <c r="F23" s="22">
        <v>2</v>
      </c>
      <c r="G23" s="23">
        <v>190</v>
      </c>
      <c r="H23" s="22">
        <v>3</v>
      </c>
      <c r="I23" s="5">
        <v>193</v>
      </c>
      <c r="J23" s="22">
        <v>2</v>
      </c>
      <c r="K23" s="5">
        <v>186</v>
      </c>
      <c r="L23" s="22">
        <v>1</v>
      </c>
      <c r="M23" s="5"/>
      <c r="N23" s="22"/>
      <c r="O23" s="5"/>
      <c r="P23" s="22"/>
      <c r="Q23" s="8">
        <v>4</v>
      </c>
      <c r="R23" s="8">
        <v>761</v>
      </c>
      <c r="S23" s="7">
        <v>190.25</v>
      </c>
      <c r="T23" s="36">
        <v>8</v>
      </c>
      <c r="U23" s="8">
        <v>6</v>
      </c>
      <c r="V23" s="7">
        <v>196.25</v>
      </c>
    </row>
    <row r="24" spans="1:22">
      <c r="A24" s="74" t="s">
        <v>11</v>
      </c>
      <c r="B24" s="2" t="s">
        <v>51</v>
      </c>
      <c r="C24" s="3">
        <v>45949</v>
      </c>
      <c r="D24" s="75" t="s">
        <v>42</v>
      </c>
      <c r="E24" s="23">
        <v>190.001</v>
      </c>
      <c r="F24" s="22">
        <v>3</v>
      </c>
      <c r="G24" s="23">
        <v>195</v>
      </c>
      <c r="H24" s="22">
        <v>4</v>
      </c>
      <c r="I24" s="5">
        <v>193</v>
      </c>
      <c r="J24" s="22">
        <v>1</v>
      </c>
      <c r="K24" s="37">
        <v>189</v>
      </c>
      <c r="L24" s="22">
        <v>3</v>
      </c>
      <c r="M24" s="37">
        <v>194</v>
      </c>
      <c r="N24" s="22">
        <v>4</v>
      </c>
      <c r="O24" s="5">
        <v>191</v>
      </c>
      <c r="P24" s="22">
        <v>0</v>
      </c>
      <c r="Q24" s="8">
        <v>6</v>
      </c>
      <c r="R24" s="8">
        <v>1152.001</v>
      </c>
      <c r="S24" s="7">
        <v>192.00016666666667</v>
      </c>
      <c r="T24" s="36">
        <v>15</v>
      </c>
      <c r="U24" s="8">
        <v>16</v>
      </c>
      <c r="V24" s="7">
        <v>208.00016666666667</v>
      </c>
    </row>
    <row r="26" spans="1:22">
      <c r="Q26" s="32">
        <f>SUM(Q2:Q25)</f>
        <v>94</v>
      </c>
      <c r="R26" s="32">
        <f>SUM(R2:R25)</f>
        <v>17700.004000000001</v>
      </c>
      <c r="S26" s="33">
        <f>SUM(R26/Q26)</f>
        <v>188.29791489361702</v>
      </c>
      <c r="T26" s="32">
        <f>SUM(T2:T25)</f>
        <v>171</v>
      </c>
      <c r="U26" s="32">
        <f>SUM(U2:U25)</f>
        <v>185</v>
      </c>
      <c r="V26" s="34">
        <f>SUM(S26+U26)</f>
        <v>373.29791489361702</v>
      </c>
    </row>
  </sheetData>
  <protectedRanges>
    <protectedRange algorithmName="SHA-512" hashValue="ON39YdpmFHfN9f47KpiRvqrKx0V9+erV1CNkpWzYhW/Qyc6aT8rEyCrvauWSYGZK2ia3o7vd3akF07acHAFpOA==" saltValue="yVW9XmDwTqEnmpSGai0KYg==" spinCount="100000" sqref="B1 B2:C3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E4 B4:C4 H4:L4 N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T6" name="Range1_3_5"/>
    <protectedRange algorithmName="SHA-512" hashValue="ON39YdpmFHfN9f47KpiRvqrKx0V9+erV1CNkpWzYhW/Qyc6aT8rEyCrvauWSYGZK2ia3o7vd3akF07acHAFpOA==" saltValue="yVW9XmDwTqEnmpSGai0KYg==" spinCount="100000" sqref="B18:C18" name="Range1_13_1_1"/>
    <protectedRange algorithmName="SHA-512" hashValue="ON39YdpmFHfN9f47KpiRvqrKx0V9+erV1CNkpWzYhW/Qyc6aT8rEyCrvauWSYGZK2ia3o7vd3akF07acHAFpOA==" saltValue="yVW9XmDwTqEnmpSGai0KYg==" spinCount="100000" sqref="D18" name="Range1_1_4_1_1"/>
    <protectedRange algorithmName="SHA-512" hashValue="ON39YdpmFHfN9f47KpiRvqrKx0V9+erV1CNkpWzYhW/Qyc6aT8rEyCrvauWSYGZK2ia3o7vd3akF07acHAFpOA==" saltValue="yVW9XmDwTqEnmpSGai0KYg==" spinCount="100000" sqref="E18 G18:O18" name="Range1_33_1_4_1"/>
    <protectedRange algorithmName="SHA-512" hashValue="ON39YdpmFHfN9f47KpiRvqrKx0V9+erV1CNkpWzYhW/Qyc6aT8rEyCrvauWSYGZK2ia3o7vd3akF07acHAFpOA==" saltValue="yVW9XmDwTqEnmpSGai0KYg==" spinCount="100000" sqref="T18" name="Range1_3_5_4_1_1"/>
    <protectedRange algorithmName="SHA-512" hashValue="ON39YdpmFHfN9f47KpiRvqrKx0V9+erV1CNkpWzYhW/Qyc6aT8rEyCrvauWSYGZK2ia3o7vd3akF07acHAFpOA==" saltValue="yVW9XmDwTqEnmpSGai0KYg==" spinCount="100000" sqref="B19:C19" name="Range1_9_1"/>
    <protectedRange algorithmName="SHA-512" hashValue="ON39YdpmFHfN9f47KpiRvqrKx0V9+erV1CNkpWzYhW/Qyc6aT8rEyCrvauWSYGZK2ia3o7vd3akF07acHAFpOA==" saltValue="yVW9XmDwTqEnmpSGai0KYg==" spinCount="100000" sqref="D19" name="Range1_1_14_1"/>
    <protectedRange algorithmName="SHA-512" hashValue="ON39YdpmFHfN9f47KpiRvqrKx0V9+erV1CNkpWzYhW/Qyc6aT8rEyCrvauWSYGZK2ia3o7vd3akF07acHAFpOA==" saltValue="yVW9XmDwTqEnmpSGai0KYg==" spinCount="100000" sqref="T19" name="Range1_3_5_10_1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13"/>
    <protectedRange algorithmName="SHA-512" hashValue="ON39YdpmFHfN9f47KpiRvqrKx0V9+erV1CNkpWzYhW/Qyc6aT8rEyCrvauWSYGZK2ia3o7vd3akF07acHAFpOA==" saltValue="yVW9XmDwTqEnmpSGai0KYg==" spinCount="100000" sqref="E21 G21:O21" name="Range1_33_1_1"/>
    <protectedRange algorithmName="SHA-512" hashValue="ON39YdpmFHfN9f47KpiRvqrKx0V9+erV1CNkpWzYhW/Qyc6aT8rEyCrvauWSYGZK2ia3o7vd3akF07acHAFpOA==" saltValue="yVW9XmDwTqEnmpSGai0KYg==" spinCount="100000" sqref="T21" name="Range1_3_5_6"/>
    <protectedRange algorithmName="SHA-512" hashValue="ON39YdpmFHfN9f47KpiRvqrKx0V9+erV1CNkpWzYhW/Qyc6aT8rEyCrvauWSYGZK2ia3o7vd3akF07acHAFpOA==" saltValue="yVW9XmDwTqEnmpSGai0KYg==" spinCount="100000" sqref="B20:C20" name="Range1_14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2:C22" name="Range1_9_2"/>
    <protectedRange algorithmName="SHA-512" hashValue="ON39YdpmFHfN9f47KpiRvqrKx0V9+erV1CNkpWzYhW/Qyc6aT8rEyCrvauWSYGZK2ia3o7vd3akF07acHAFpOA==" saltValue="yVW9XmDwTqEnmpSGai0KYg==" spinCount="100000" sqref="D22" name="Range1_1_13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9_3"/>
    <protectedRange algorithmName="SHA-512" hashValue="ON39YdpmFHfN9f47KpiRvqrKx0V9+erV1CNkpWzYhW/Qyc6aT8rEyCrvauWSYGZK2ia3o7vd3akF07acHAFpOA==" saltValue="yVW9XmDwTqEnmpSGai0KYg==" spinCount="100000" sqref="D23" name="Range1_1_14_2"/>
    <protectedRange algorithmName="SHA-512" hashValue="ON39YdpmFHfN9f47KpiRvqrKx0V9+erV1CNkpWzYhW/Qyc6aT8rEyCrvauWSYGZK2ia3o7vd3akF07acHAFpOA==" saltValue="yVW9XmDwTqEnmpSGai0KYg==" spinCount="100000" sqref="E23 G23:O23" name="Range1_33_1_1_1"/>
    <protectedRange algorithmName="SHA-512" hashValue="ON39YdpmFHfN9f47KpiRvqrKx0V9+erV1CNkpWzYhW/Qyc6aT8rEyCrvauWSYGZK2ia3o7vd3akF07acHAFpOA==" saltValue="yVW9XmDwTqEnmpSGai0KYg==" spinCount="100000" sqref="T23" name="Range1_3_5_10"/>
    <protectedRange algorithmName="SHA-512" hashValue="ON39YdpmFHfN9f47KpiRvqrKx0V9+erV1CNkpWzYhW/Qyc6aT8rEyCrvauWSYGZK2ia3o7vd3akF07acHAFpOA==" saltValue="yVW9XmDwTqEnmpSGai0KYg==" spinCount="100000" sqref="B24:C24" name="Range1_9_11"/>
    <protectedRange algorithmName="SHA-512" hashValue="ON39YdpmFHfN9f47KpiRvqrKx0V9+erV1CNkpWzYhW/Qyc6aT8rEyCrvauWSYGZK2ia3o7vd3akF07acHAFpOA==" saltValue="yVW9XmDwTqEnmpSGai0KYg==" spinCount="100000" sqref="D24" name="Range1_1_14_8"/>
    <protectedRange algorithmName="SHA-512" hashValue="ON39YdpmFHfN9f47KpiRvqrKx0V9+erV1CNkpWzYhW/Qyc6aT8rEyCrvauWSYGZK2ia3o7vd3akF07acHAFpOA==" saltValue="yVW9XmDwTqEnmpSGai0KYg==" spinCount="100000" sqref="E24 G24:O24" name="Range1_33_1_1_9"/>
    <protectedRange algorithmName="SHA-512" hashValue="ON39YdpmFHfN9f47KpiRvqrKx0V9+erV1CNkpWzYhW/Qyc6aT8rEyCrvauWSYGZK2ia3o7vd3akF07acHAFpOA==" saltValue="yVW9XmDwTqEnmpSGai0KYg==" spinCount="100000" sqref="T24" name="Range1_3_5_6_7"/>
  </protectedRanges>
  <conditionalFormatting sqref="E18">
    <cfRule type="top10" dxfId="356" priority="56" rank="1"/>
  </conditionalFormatting>
  <conditionalFormatting sqref="E18:P18">
    <cfRule type="cellIs" dxfId="355" priority="50" operator="greaterThanOrEqual">
      <formula>200</formula>
    </cfRule>
  </conditionalFormatting>
  <conditionalFormatting sqref="G18">
    <cfRule type="top10" dxfId="354" priority="55" rank="1"/>
  </conditionalFormatting>
  <conditionalFormatting sqref="I18">
    <cfRule type="top10" dxfId="353" priority="54" rank="1"/>
  </conditionalFormatting>
  <conditionalFormatting sqref="K18">
    <cfRule type="top10" dxfId="352" priority="53" rank="1"/>
  </conditionalFormatting>
  <conditionalFormatting sqref="M18">
    <cfRule type="top10" dxfId="351" priority="52" rank="1"/>
  </conditionalFormatting>
  <conditionalFormatting sqref="O18">
    <cfRule type="top10" dxfId="350" priority="51" rank="1"/>
  </conditionalFormatting>
  <conditionalFormatting sqref="E19">
    <cfRule type="top10" dxfId="349" priority="49" rank="1"/>
  </conditionalFormatting>
  <conditionalFormatting sqref="G19">
    <cfRule type="top10" dxfId="348" priority="48" rank="1"/>
  </conditionalFormatting>
  <conditionalFormatting sqref="I19">
    <cfRule type="top10" dxfId="347" priority="47" rank="1"/>
  </conditionalFormatting>
  <conditionalFormatting sqref="K19">
    <cfRule type="top10" dxfId="346" priority="46" rank="1"/>
  </conditionalFormatting>
  <conditionalFormatting sqref="M19">
    <cfRule type="top10" dxfId="345" priority="45" rank="1"/>
  </conditionalFormatting>
  <conditionalFormatting sqref="O19">
    <cfRule type="top10" dxfId="344" priority="44" rank="1"/>
  </conditionalFormatting>
  <conditionalFormatting sqref="E19:P19">
    <cfRule type="cellIs" dxfId="343" priority="43" operator="greaterThanOrEqual">
      <formula>200</formula>
    </cfRule>
  </conditionalFormatting>
  <conditionalFormatting sqref="E21:P21">
    <cfRule type="cellIs" dxfId="342" priority="29" operator="greaterThanOrEqual">
      <formula>200</formula>
    </cfRule>
  </conditionalFormatting>
  <conditionalFormatting sqref="E21">
    <cfRule type="top10" dxfId="341" priority="35" rank="1"/>
  </conditionalFormatting>
  <conditionalFormatting sqref="G21">
    <cfRule type="top10" dxfId="340" priority="34" rank="1"/>
  </conditionalFormatting>
  <conditionalFormatting sqref="I21">
    <cfRule type="top10" dxfId="339" priority="33" rank="1"/>
  </conditionalFormatting>
  <conditionalFormatting sqref="K21">
    <cfRule type="top10" dxfId="338" priority="32" rank="1"/>
  </conditionalFormatting>
  <conditionalFormatting sqref="M21">
    <cfRule type="top10" dxfId="337" priority="31" rank="1"/>
  </conditionalFormatting>
  <conditionalFormatting sqref="O21">
    <cfRule type="top10" dxfId="336" priority="30" rank="1"/>
  </conditionalFormatting>
  <conditionalFormatting sqref="E20">
    <cfRule type="top10" dxfId="335" priority="28" rank="1"/>
  </conditionalFormatting>
  <conditionalFormatting sqref="G20">
    <cfRule type="top10" dxfId="334" priority="27" rank="1"/>
  </conditionalFormatting>
  <conditionalFormatting sqref="I20">
    <cfRule type="top10" dxfId="333" priority="26" rank="1"/>
  </conditionalFormatting>
  <conditionalFormatting sqref="K20">
    <cfRule type="top10" dxfId="332" priority="25" rank="1"/>
  </conditionalFormatting>
  <conditionalFormatting sqref="M20">
    <cfRule type="top10" dxfId="331" priority="24" rank="1"/>
  </conditionalFormatting>
  <conditionalFormatting sqref="O20">
    <cfRule type="top10" dxfId="330" priority="23" rank="1"/>
  </conditionalFormatting>
  <conditionalFormatting sqref="E20:P20">
    <cfRule type="cellIs" dxfId="329" priority="22" operator="greaterThanOrEqual">
      <formula>200</formula>
    </cfRule>
  </conditionalFormatting>
  <conditionalFormatting sqref="E22">
    <cfRule type="top10" dxfId="328" priority="21" rank="1"/>
  </conditionalFormatting>
  <conditionalFormatting sqref="G22">
    <cfRule type="top10" dxfId="327" priority="20" rank="1"/>
  </conditionalFormatting>
  <conditionalFormatting sqref="I22">
    <cfRule type="top10" dxfId="326" priority="19" rank="1"/>
  </conditionalFormatting>
  <conditionalFormatting sqref="K22">
    <cfRule type="top10" dxfId="325" priority="18" rank="1"/>
  </conditionalFormatting>
  <conditionalFormatting sqref="M22">
    <cfRule type="top10" dxfId="324" priority="17" rank="1"/>
  </conditionalFormatting>
  <conditionalFormatting sqref="O22">
    <cfRule type="top10" dxfId="323" priority="16" rank="1"/>
  </conditionalFormatting>
  <conditionalFormatting sqref="E22:P22">
    <cfRule type="cellIs" dxfId="322" priority="15" operator="greaterThanOrEqual">
      <formula>200</formula>
    </cfRule>
  </conditionalFormatting>
  <conditionalFormatting sqref="E23">
    <cfRule type="top10" dxfId="321" priority="14" rank="1"/>
  </conditionalFormatting>
  <conditionalFormatting sqref="G23">
    <cfRule type="top10" dxfId="320" priority="13" rank="1"/>
  </conditionalFormatting>
  <conditionalFormatting sqref="I23">
    <cfRule type="top10" dxfId="319" priority="12" rank="1"/>
  </conditionalFormatting>
  <conditionalFormatting sqref="K23">
    <cfRule type="top10" dxfId="318" priority="11" rank="1"/>
  </conditionalFormatting>
  <conditionalFormatting sqref="M23">
    <cfRule type="top10" dxfId="317" priority="10" rank="1"/>
  </conditionalFormatting>
  <conditionalFormatting sqref="O23">
    <cfRule type="top10" dxfId="316" priority="9" rank="1"/>
  </conditionalFormatting>
  <conditionalFormatting sqref="E23:P23">
    <cfRule type="cellIs" dxfId="315" priority="8" operator="greaterThanOrEqual">
      <formula>200</formula>
    </cfRule>
  </conditionalFormatting>
  <conditionalFormatting sqref="E24">
    <cfRule type="top10" dxfId="314" priority="7" rank="1"/>
  </conditionalFormatting>
  <conditionalFormatting sqref="G24">
    <cfRule type="top10" dxfId="313" priority="6" rank="1"/>
  </conditionalFormatting>
  <conditionalFormatting sqref="I24">
    <cfRule type="top10" dxfId="312" priority="5" rank="1"/>
  </conditionalFormatting>
  <conditionalFormatting sqref="K24">
    <cfRule type="top10" dxfId="311" priority="4" rank="1"/>
  </conditionalFormatting>
  <conditionalFormatting sqref="M24">
    <cfRule type="top10" dxfId="310" priority="3" rank="1"/>
  </conditionalFormatting>
  <conditionalFormatting sqref="O24">
    <cfRule type="top10" dxfId="309" priority="2" rank="1"/>
  </conditionalFormatting>
  <conditionalFormatting sqref="E24:P24">
    <cfRule type="cellIs" dxfId="308" priority="1" operator="greaterThanOrEqual">
      <formula>200</formula>
    </cfRule>
  </conditionalFormatting>
  <hyperlinks>
    <hyperlink ref="X1" location="'Texas 2025'!A1" display="Return to Rankings" xr:uid="{CB736344-2F23-4DFF-993D-4B510E2F9B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6C575C-74C8-41F7-AE65-A7BAB42C4D35}">
          <x14:formula1>
            <xm:f>'C:\Users\jmfg1\Downloads\[SAGC_10-19-25-ABRA 2025 San Angelo Texas Scoring.xlsm]DATA'!#REF!</xm:f>
          </x14:formula1>
          <xm:sqref>D24</xm:sqref>
        </x14:dataValidation>
        <x14:dataValidation type="list" allowBlank="1" showInputMessage="1" showErrorMessage="1" xr:uid="{D32AADE0-BAF5-4EF4-86F4-7F722DF80488}">
          <x14:formula1>
            <xm:f>'C:\Users\jmfg1\Downloads\[SAGC_10-19-25-ABRA 2025 San Angelo Texas Scoring.xlsm]DATA'!#REF!</xm:f>
          </x14:formula1>
          <xm:sqref>B24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E7F4-98E0-4018-AAFB-D4BA725A8FEF}">
  <dimension ref="A1:X4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115</v>
      </c>
      <c r="C2" s="3">
        <v>45878</v>
      </c>
      <c r="D2" s="4" t="s">
        <v>42</v>
      </c>
      <c r="E2" s="23">
        <v>109</v>
      </c>
      <c r="F2" s="22">
        <v>0</v>
      </c>
      <c r="G2" s="23">
        <v>169</v>
      </c>
      <c r="H2" s="22">
        <v>1</v>
      </c>
      <c r="I2" s="5">
        <v>163</v>
      </c>
      <c r="J2" s="22">
        <v>0</v>
      </c>
      <c r="K2" s="23">
        <v>174</v>
      </c>
      <c r="L2" s="22">
        <v>1</v>
      </c>
      <c r="M2" s="37"/>
      <c r="N2" s="22"/>
      <c r="O2" s="5"/>
      <c r="P2" s="22"/>
      <c r="Q2" s="6">
        <v>4</v>
      </c>
      <c r="R2" s="6">
        <v>615</v>
      </c>
      <c r="S2" s="7">
        <v>153.75</v>
      </c>
      <c r="T2" s="36">
        <v>2</v>
      </c>
      <c r="U2" s="8">
        <v>2</v>
      </c>
      <c r="V2" s="9">
        <v>155.75</v>
      </c>
    </row>
    <row r="4" spans="1:24">
      <c r="Q4" s="32">
        <f>SUM(Q2:Q3)</f>
        <v>4</v>
      </c>
      <c r="R4" s="32">
        <f>SUM(R2:R3)</f>
        <v>615</v>
      </c>
      <c r="S4" s="33">
        <f>SUM(R4/Q4)</f>
        <v>153.75</v>
      </c>
      <c r="T4" s="32">
        <f>SUM(T2:T3)</f>
        <v>2</v>
      </c>
      <c r="U4" s="32">
        <f>SUM(U2:U3)</f>
        <v>2</v>
      </c>
      <c r="V4" s="34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0D028D59-D7A6-4E9B-B9F5-CA9EA6ECBDFB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D851-41F9-43AD-B8F6-77CCE640A86F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97</v>
      </c>
      <c r="C2" s="3">
        <v>45776</v>
      </c>
      <c r="D2" s="4" t="s">
        <v>49</v>
      </c>
      <c r="E2" s="41">
        <v>180</v>
      </c>
      <c r="F2" s="42">
        <v>0</v>
      </c>
      <c r="G2" s="41">
        <v>176</v>
      </c>
      <c r="H2" s="42">
        <v>0</v>
      </c>
      <c r="I2" s="41">
        <v>175</v>
      </c>
      <c r="J2" s="42">
        <v>1</v>
      </c>
      <c r="K2" s="41">
        <v>178</v>
      </c>
      <c r="L2" s="42">
        <v>1</v>
      </c>
      <c r="M2" s="41"/>
      <c r="N2" s="42"/>
      <c r="O2" s="41"/>
      <c r="P2" s="42"/>
      <c r="Q2" s="6">
        <v>4</v>
      </c>
      <c r="R2" s="6">
        <v>709</v>
      </c>
      <c r="S2" s="7">
        <v>177.25</v>
      </c>
      <c r="T2" s="39">
        <v>2</v>
      </c>
      <c r="U2" s="8">
        <v>4</v>
      </c>
      <c r="V2" s="9">
        <v>181.25</v>
      </c>
    </row>
    <row r="3" spans="1:24">
      <c r="A3" s="1" t="s">
        <v>65</v>
      </c>
      <c r="B3" s="2" t="s">
        <v>97</v>
      </c>
      <c r="C3" s="3">
        <v>45802</v>
      </c>
      <c r="D3" s="4" t="s">
        <v>49</v>
      </c>
      <c r="E3" s="41">
        <v>175</v>
      </c>
      <c r="F3" s="42">
        <v>0</v>
      </c>
      <c r="G3" s="41">
        <v>179</v>
      </c>
      <c r="H3" s="42">
        <v>1</v>
      </c>
      <c r="I3" s="41">
        <v>177</v>
      </c>
      <c r="J3" s="42">
        <v>1</v>
      </c>
      <c r="K3" s="41">
        <v>149</v>
      </c>
      <c r="L3" s="42">
        <v>1</v>
      </c>
      <c r="M3" s="41">
        <v>157</v>
      </c>
      <c r="N3" s="42">
        <v>0</v>
      </c>
      <c r="O3" s="41">
        <v>175</v>
      </c>
      <c r="P3" s="42">
        <v>1</v>
      </c>
      <c r="Q3" s="6">
        <v>6</v>
      </c>
      <c r="R3" s="6">
        <v>1012</v>
      </c>
      <c r="S3" s="7">
        <v>168.66666666666666</v>
      </c>
      <c r="T3" s="39">
        <v>4</v>
      </c>
      <c r="U3" s="8">
        <v>4</v>
      </c>
      <c r="V3" s="9">
        <v>172.66666666666666</v>
      </c>
    </row>
    <row r="4" spans="1:24">
      <c r="A4" s="1" t="s">
        <v>65</v>
      </c>
      <c r="B4" s="2" t="s">
        <v>97</v>
      </c>
      <c r="C4" s="3">
        <v>45804</v>
      </c>
      <c r="D4" s="4" t="s">
        <v>49</v>
      </c>
      <c r="E4" s="41">
        <v>182</v>
      </c>
      <c r="F4" s="42">
        <v>2</v>
      </c>
      <c r="G4" s="41">
        <v>186</v>
      </c>
      <c r="H4" s="42">
        <v>1</v>
      </c>
      <c r="I4" s="41">
        <v>177</v>
      </c>
      <c r="J4" s="42">
        <v>0</v>
      </c>
      <c r="K4" s="41">
        <v>165</v>
      </c>
      <c r="L4" s="42">
        <v>0</v>
      </c>
      <c r="M4" s="41"/>
      <c r="N4" s="42"/>
      <c r="O4" s="41"/>
      <c r="P4" s="42"/>
      <c r="Q4" s="6">
        <v>4</v>
      </c>
      <c r="R4" s="6">
        <v>710</v>
      </c>
      <c r="S4" s="7">
        <v>177.5</v>
      </c>
      <c r="T4" s="39">
        <v>3</v>
      </c>
      <c r="U4" s="8">
        <v>3</v>
      </c>
      <c r="V4" s="9">
        <v>180.5</v>
      </c>
    </row>
    <row r="5" spans="1:24">
      <c r="A5" s="1" t="s">
        <v>65</v>
      </c>
      <c r="B5" s="2" t="s">
        <v>97</v>
      </c>
      <c r="C5" s="3">
        <v>45816</v>
      </c>
      <c r="D5" s="4" t="s">
        <v>49</v>
      </c>
      <c r="E5" s="41">
        <v>184</v>
      </c>
      <c r="F5" s="42">
        <v>1</v>
      </c>
      <c r="G5" s="41">
        <v>175</v>
      </c>
      <c r="H5" s="42">
        <v>0</v>
      </c>
      <c r="I5" s="41">
        <v>182</v>
      </c>
      <c r="J5" s="42">
        <v>0</v>
      </c>
      <c r="K5" s="41">
        <v>174</v>
      </c>
      <c r="L5" s="42">
        <v>1</v>
      </c>
      <c r="M5" s="41"/>
      <c r="N5" s="42"/>
      <c r="O5" s="41"/>
      <c r="P5" s="42"/>
      <c r="Q5" s="6">
        <v>4</v>
      </c>
      <c r="R5" s="6">
        <v>715</v>
      </c>
      <c r="S5" s="7">
        <v>178.75</v>
      </c>
      <c r="T5" s="39">
        <v>2</v>
      </c>
      <c r="U5" s="8">
        <v>3</v>
      </c>
      <c r="V5" s="9">
        <v>181.75</v>
      </c>
    </row>
    <row r="6" spans="1:24">
      <c r="A6" s="1" t="s">
        <v>65</v>
      </c>
      <c r="B6" s="2" t="s">
        <v>97</v>
      </c>
      <c r="C6" s="3">
        <v>45832</v>
      </c>
      <c r="D6" s="4" t="s">
        <v>49</v>
      </c>
      <c r="E6" s="41">
        <v>173</v>
      </c>
      <c r="F6" s="42">
        <v>1</v>
      </c>
      <c r="G6" s="41">
        <v>175</v>
      </c>
      <c r="H6" s="42">
        <v>0</v>
      </c>
      <c r="I6" s="41">
        <v>174</v>
      </c>
      <c r="J6" s="42">
        <v>0</v>
      </c>
      <c r="K6" s="41">
        <v>168</v>
      </c>
      <c r="L6" s="42">
        <v>0</v>
      </c>
      <c r="M6" s="41"/>
      <c r="N6" s="42"/>
      <c r="O6" s="41"/>
      <c r="P6" s="42"/>
      <c r="Q6" s="6">
        <v>4</v>
      </c>
      <c r="R6" s="6">
        <v>690</v>
      </c>
      <c r="S6" s="7">
        <v>172.5</v>
      </c>
      <c r="T6" s="39">
        <v>1</v>
      </c>
      <c r="U6" s="8">
        <v>2</v>
      </c>
      <c r="V6" s="9">
        <v>174.5</v>
      </c>
    </row>
    <row r="7" spans="1:24">
      <c r="A7" s="1" t="s">
        <v>65</v>
      </c>
      <c r="B7" s="2" t="s">
        <v>97</v>
      </c>
      <c r="C7" s="3">
        <v>45851</v>
      </c>
      <c r="D7" s="4" t="s">
        <v>49</v>
      </c>
      <c r="E7" s="41">
        <v>174</v>
      </c>
      <c r="F7" s="42">
        <v>0</v>
      </c>
      <c r="G7" s="41">
        <v>176</v>
      </c>
      <c r="H7" s="42">
        <v>0</v>
      </c>
      <c r="I7" s="41">
        <v>176</v>
      </c>
      <c r="J7" s="42">
        <v>1</v>
      </c>
      <c r="K7" s="41">
        <v>159</v>
      </c>
      <c r="L7" s="42">
        <v>0</v>
      </c>
      <c r="M7" s="41"/>
      <c r="N7" s="42"/>
      <c r="O7" s="41"/>
      <c r="P7" s="42"/>
      <c r="Q7" s="6">
        <v>4</v>
      </c>
      <c r="R7" s="6">
        <v>685</v>
      </c>
      <c r="S7" s="7">
        <v>171.25</v>
      </c>
      <c r="T7" s="39">
        <v>1</v>
      </c>
      <c r="U7" s="8">
        <v>2</v>
      </c>
      <c r="V7" s="9">
        <v>173.25</v>
      </c>
    </row>
    <row r="8" spans="1:24">
      <c r="A8" s="1" t="s">
        <v>65</v>
      </c>
      <c r="B8" s="2" t="s">
        <v>97</v>
      </c>
      <c r="C8" s="3">
        <v>45867</v>
      </c>
      <c r="D8" s="4" t="s">
        <v>49</v>
      </c>
      <c r="E8" s="41">
        <v>179</v>
      </c>
      <c r="F8" s="42">
        <v>1</v>
      </c>
      <c r="G8" s="41">
        <v>175</v>
      </c>
      <c r="H8" s="42">
        <v>0</v>
      </c>
      <c r="I8" s="41">
        <v>185</v>
      </c>
      <c r="J8" s="42">
        <v>1</v>
      </c>
      <c r="K8" s="41">
        <v>183</v>
      </c>
      <c r="L8" s="42">
        <v>3</v>
      </c>
      <c r="M8" s="41"/>
      <c r="N8" s="42"/>
      <c r="O8" s="41"/>
      <c r="P8" s="42"/>
      <c r="Q8" s="6">
        <v>4</v>
      </c>
      <c r="R8" s="6">
        <v>722</v>
      </c>
      <c r="S8" s="7">
        <v>180.5</v>
      </c>
      <c r="T8" s="39">
        <v>5</v>
      </c>
      <c r="U8" s="8">
        <v>4</v>
      </c>
      <c r="V8" s="9">
        <v>184.5</v>
      </c>
    </row>
    <row r="9" spans="1:24">
      <c r="A9" s="1" t="s">
        <v>65</v>
      </c>
      <c r="B9" s="2" t="s">
        <v>97</v>
      </c>
      <c r="C9" s="3">
        <v>45879</v>
      </c>
      <c r="D9" s="4" t="s">
        <v>49</v>
      </c>
      <c r="E9" s="41">
        <v>167</v>
      </c>
      <c r="F9" s="42">
        <v>0</v>
      </c>
      <c r="G9" s="41">
        <v>172</v>
      </c>
      <c r="H9" s="42">
        <v>1</v>
      </c>
      <c r="I9" s="41">
        <v>178</v>
      </c>
      <c r="J9" s="42">
        <v>1</v>
      </c>
      <c r="K9" s="41">
        <v>173</v>
      </c>
      <c r="L9" s="42">
        <v>0</v>
      </c>
      <c r="M9" s="41"/>
      <c r="N9" s="42"/>
      <c r="O9" s="41"/>
      <c r="P9" s="42"/>
      <c r="Q9" s="6">
        <v>4</v>
      </c>
      <c r="R9" s="6">
        <v>690</v>
      </c>
      <c r="S9" s="7">
        <v>172.5</v>
      </c>
      <c r="T9" s="39">
        <v>2</v>
      </c>
      <c r="U9" s="8">
        <v>2</v>
      </c>
      <c r="V9" s="9">
        <v>174.5</v>
      </c>
    </row>
    <row r="10" spans="1:24">
      <c r="A10" s="1" t="s">
        <v>65</v>
      </c>
      <c r="B10" s="2" t="s">
        <v>97</v>
      </c>
      <c r="C10" s="3">
        <v>45930</v>
      </c>
      <c r="D10" s="4" t="s">
        <v>49</v>
      </c>
      <c r="E10" s="5">
        <v>190</v>
      </c>
      <c r="F10" s="22">
        <v>0</v>
      </c>
      <c r="G10" s="5">
        <v>191</v>
      </c>
      <c r="H10" s="22">
        <v>1</v>
      </c>
      <c r="I10" s="5">
        <v>184</v>
      </c>
      <c r="J10" s="22">
        <v>1</v>
      </c>
      <c r="K10" s="5">
        <v>186</v>
      </c>
      <c r="L10" s="22">
        <v>2</v>
      </c>
      <c r="M10" s="5"/>
      <c r="N10" s="22"/>
      <c r="O10" s="5"/>
      <c r="P10" s="22"/>
      <c r="Q10" s="6">
        <v>4</v>
      </c>
      <c r="R10" s="6">
        <v>751</v>
      </c>
      <c r="S10" s="7">
        <v>187.75</v>
      </c>
      <c r="T10" s="36">
        <v>4</v>
      </c>
      <c r="U10" s="8">
        <v>4</v>
      </c>
      <c r="V10" s="9">
        <v>191.75</v>
      </c>
    </row>
    <row r="11" spans="1:24">
      <c r="A11" s="1" t="s">
        <v>65</v>
      </c>
      <c r="B11" s="2" t="s">
        <v>97</v>
      </c>
      <c r="C11" s="3">
        <v>45958</v>
      </c>
      <c r="D11" s="4" t="s">
        <v>49</v>
      </c>
      <c r="E11" s="5">
        <v>165</v>
      </c>
      <c r="F11" s="22">
        <v>0</v>
      </c>
      <c r="G11" s="5">
        <v>170</v>
      </c>
      <c r="H11" s="22">
        <v>0</v>
      </c>
      <c r="I11" s="5">
        <v>162</v>
      </c>
      <c r="J11" s="22">
        <v>1</v>
      </c>
      <c r="K11" s="5">
        <v>160</v>
      </c>
      <c r="L11" s="22">
        <v>0</v>
      </c>
      <c r="M11" s="5"/>
      <c r="N11" s="22"/>
      <c r="O11" s="5"/>
      <c r="P11" s="22"/>
      <c r="Q11" s="6">
        <v>4</v>
      </c>
      <c r="R11" s="6">
        <v>657</v>
      </c>
      <c r="S11" s="7">
        <v>164.25</v>
      </c>
      <c r="T11" s="36">
        <v>1</v>
      </c>
      <c r="U11" s="8">
        <v>3</v>
      </c>
      <c r="V11" s="9">
        <v>167.25</v>
      </c>
    </row>
    <row r="12" spans="1:24">
      <c r="A12" s="74" t="s">
        <v>65</v>
      </c>
      <c r="B12" s="2" t="s">
        <v>97</v>
      </c>
      <c r="C12" s="3">
        <v>45970</v>
      </c>
      <c r="D12" s="75" t="s">
        <v>49</v>
      </c>
      <c r="E12" s="5">
        <v>168</v>
      </c>
      <c r="F12" s="22">
        <v>1</v>
      </c>
      <c r="G12" s="5">
        <v>170</v>
      </c>
      <c r="H12" s="22">
        <v>0</v>
      </c>
      <c r="I12" s="5">
        <v>160</v>
      </c>
      <c r="J12" s="22">
        <v>0</v>
      </c>
      <c r="K12" s="5">
        <v>165</v>
      </c>
      <c r="L12" s="22">
        <v>0</v>
      </c>
      <c r="M12" s="5"/>
      <c r="N12" s="22"/>
      <c r="O12" s="5"/>
      <c r="P12" s="22"/>
      <c r="Q12" s="8">
        <v>4</v>
      </c>
      <c r="R12" s="8">
        <v>663</v>
      </c>
      <c r="S12" s="7">
        <v>165.75</v>
      </c>
      <c r="T12" s="36">
        <v>1</v>
      </c>
      <c r="U12" s="8">
        <v>2</v>
      </c>
      <c r="V12" s="7">
        <v>167.75</v>
      </c>
    </row>
    <row r="14" spans="1:24">
      <c r="Q14" s="32">
        <f>SUM(Q2:Q13)</f>
        <v>46</v>
      </c>
      <c r="R14" s="32">
        <f>SUM(R2:R13)</f>
        <v>8004</v>
      </c>
      <c r="S14" s="33">
        <f>SUM(R14/Q14)</f>
        <v>174</v>
      </c>
      <c r="T14" s="32">
        <f>SUM(T2:T13)</f>
        <v>26</v>
      </c>
      <c r="U14" s="32">
        <f>SUM(U2:U13)</f>
        <v>33</v>
      </c>
      <c r="V14" s="34">
        <f>SUM(S14+U14)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7"/>
    <protectedRange algorithmName="SHA-512" hashValue="ON39YdpmFHfN9f47KpiRvqrKx0V9+erV1CNkpWzYhW/Qyc6aT8rEyCrvauWSYGZK2ia3o7vd3akF07acHAFpOA==" saltValue="yVW9XmDwTqEnmpSGai0KYg==" spinCount="100000" sqref="B11:C11" name="Range1_16"/>
    <protectedRange algorithmName="SHA-512" hashValue="ON39YdpmFHfN9f47KpiRvqrKx0V9+erV1CNkpWzYhW/Qyc6aT8rEyCrvauWSYGZK2ia3o7vd3akF07acHAFpOA==" saltValue="yVW9XmDwTqEnmpSGai0KYg==" spinCount="100000" sqref="D11" name="Range1_1_15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B12:C12" name="Range1_16_1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6"/>
  </protectedRanges>
  <conditionalFormatting sqref="G10">
    <cfRule type="top10" dxfId="307" priority="21" rank="1"/>
  </conditionalFormatting>
  <conditionalFormatting sqref="I10">
    <cfRule type="top10" dxfId="306" priority="20" rank="1"/>
  </conditionalFormatting>
  <conditionalFormatting sqref="E10">
    <cfRule type="top10" dxfId="305" priority="19" rank="1"/>
  </conditionalFormatting>
  <conditionalFormatting sqref="M10">
    <cfRule type="top10" dxfId="304" priority="18" rank="1"/>
  </conditionalFormatting>
  <conditionalFormatting sqref="O10">
    <cfRule type="top10" dxfId="303" priority="17" rank="1"/>
  </conditionalFormatting>
  <conditionalFormatting sqref="E10:O10">
    <cfRule type="cellIs" dxfId="302" priority="16" operator="greaterThanOrEqual">
      <formula>200</formula>
    </cfRule>
  </conditionalFormatting>
  <conditionalFormatting sqref="K10">
    <cfRule type="top10" dxfId="301" priority="15" rank="1"/>
  </conditionalFormatting>
  <conditionalFormatting sqref="G11">
    <cfRule type="top10" dxfId="300" priority="14" rank="1"/>
  </conditionalFormatting>
  <conditionalFormatting sqref="I11">
    <cfRule type="top10" dxfId="299" priority="13" rank="1"/>
  </conditionalFormatting>
  <conditionalFormatting sqref="E11">
    <cfRule type="top10" dxfId="298" priority="12" rank="1"/>
  </conditionalFormatting>
  <conditionalFormatting sqref="M11">
    <cfRule type="top10" dxfId="297" priority="11" rank="1"/>
  </conditionalFormatting>
  <conditionalFormatting sqref="O11">
    <cfRule type="top10" dxfId="296" priority="10" rank="1"/>
  </conditionalFormatting>
  <conditionalFormatting sqref="E11:O11">
    <cfRule type="cellIs" dxfId="295" priority="9" operator="greaterThanOrEqual">
      <formula>200</formula>
    </cfRule>
  </conditionalFormatting>
  <conditionalFormatting sqref="K11">
    <cfRule type="top10" dxfId="294" priority="8" rank="1"/>
  </conditionalFormatting>
  <conditionalFormatting sqref="G12">
    <cfRule type="top10" dxfId="293" priority="7" rank="1"/>
  </conditionalFormatting>
  <conditionalFormatting sqref="I12">
    <cfRule type="top10" dxfId="292" priority="6" rank="1"/>
  </conditionalFormatting>
  <conditionalFormatting sqref="E12">
    <cfRule type="top10" dxfId="291" priority="5" rank="1"/>
  </conditionalFormatting>
  <conditionalFormatting sqref="M12">
    <cfRule type="top10" dxfId="290" priority="4" rank="1"/>
  </conditionalFormatting>
  <conditionalFormatting sqref="O12">
    <cfRule type="top10" dxfId="289" priority="3" rank="1"/>
  </conditionalFormatting>
  <conditionalFormatting sqref="E12:O12">
    <cfRule type="cellIs" dxfId="288" priority="2" operator="greaterThanOrEqual">
      <formula>200</formula>
    </cfRule>
  </conditionalFormatting>
  <conditionalFormatting sqref="K12">
    <cfRule type="top10" dxfId="287" priority="1" rank="1"/>
  </conditionalFormatting>
  <hyperlinks>
    <hyperlink ref="X1" location="'Texas 2025'!A1" display="Return to Rankings" xr:uid="{5DC85672-17D8-42B8-9ADC-BD6BB5256F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11490D-A742-4828-862F-04935D167A4B}">
          <x14:formula1>
            <xm:f>'C:\Users\jmfg1\Downloads\[BSC_10-28-25-ABRA 2025 (Boerne, TX) Scoring.xlsm]DATA'!#REF!</xm:f>
          </x14:formula1>
          <xm:sqref>B11</xm:sqref>
        </x14:dataValidation>
        <x14:dataValidation type="list" allowBlank="1" showInputMessage="1" showErrorMessage="1" xr:uid="{3262BC82-DD53-40DD-BDB6-E2865EEE20D9}">
          <x14:formula1>
            <xm:f>'C:\Users\jmfg1\Downloads\[BSC_10-28-25-ABRA 2025 (Boerne, TX) Scoring.xlsm]DATA'!#REF!</xm:f>
          </x14:formula1>
          <xm:sqref>D11</xm:sqref>
        </x14:dataValidation>
        <x14:dataValidation type="list" allowBlank="1" showInputMessage="1" showErrorMessage="1" xr:uid="{21A977DD-EE8C-4E16-BE4D-077903198A2E}">
          <x14:formula1>
            <xm:f>'[BSC-11-09-2025-ABRA 2025 (Boerne TX) Scoring.xlsm]DATA'!#REF!</xm:f>
          </x14:formula1>
          <xm:sqref>D12 B12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FD31-BB97-4984-94A6-7A792CDA13B7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52</v>
      </c>
      <c r="C2" s="3">
        <v>45697</v>
      </c>
      <c r="D2" s="4" t="s">
        <v>49</v>
      </c>
      <c r="E2" s="5">
        <v>193.001</v>
      </c>
      <c r="F2" s="22">
        <v>4</v>
      </c>
      <c r="G2" s="37">
        <v>190</v>
      </c>
      <c r="H2" s="22">
        <v>0</v>
      </c>
      <c r="I2" s="5">
        <v>185</v>
      </c>
      <c r="J2" s="22">
        <v>1</v>
      </c>
      <c r="K2" s="5">
        <v>191</v>
      </c>
      <c r="L2" s="22">
        <v>0</v>
      </c>
      <c r="M2" s="5"/>
      <c r="N2" s="22"/>
      <c r="O2" s="5"/>
      <c r="P2" s="22"/>
      <c r="Q2" s="6">
        <v>4</v>
      </c>
      <c r="R2" s="6">
        <v>759.00099999999998</v>
      </c>
      <c r="S2" s="7">
        <v>189.75024999999999</v>
      </c>
      <c r="T2" s="39">
        <v>5</v>
      </c>
      <c r="U2" s="8">
        <v>7</v>
      </c>
      <c r="V2" s="9">
        <v>196.75024999999999</v>
      </c>
    </row>
    <row r="3" spans="1:24">
      <c r="A3" s="1" t="s">
        <v>11</v>
      </c>
      <c r="B3" s="2" t="s">
        <v>52</v>
      </c>
      <c r="C3" s="3">
        <v>45776</v>
      </c>
      <c r="D3" s="4" t="s">
        <v>49</v>
      </c>
      <c r="E3" s="5">
        <v>187</v>
      </c>
      <c r="F3" s="22">
        <v>3</v>
      </c>
      <c r="G3" s="23">
        <v>185</v>
      </c>
      <c r="H3" s="22">
        <v>2</v>
      </c>
      <c r="I3" s="5">
        <v>181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736</v>
      </c>
      <c r="S3" s="7">
        <v>184</v>
      </c>
      <c r="T3" s="39">
        <v>5</v>
      </c>
      <c r="U3" s="8">
        <v>4</v>
      </c>
      <c r="V3" s="9">
        <v>188</v>
      </c>
    </row>
    <row r="4" spans="1:24">
      <c r="A4" s="1" t="s">
        <v>11</v>
      </c>
      <c r="B4" s="2" t="s">
        <v>52</v>
      </c>
      <c r="C4" s="3">
        <v>45802</v>
      </c>
      <c r="D4" s="4" t="s">
        <v>49</v>
      </c>
      <c r="E4" s="5">
        <v>179</v>
      </c>
      <c r="F4" s="22">
        <v>0</v>
      </c>
      <c r="G4" s="37">
        <v>177</v>
      </c>
      <c r="H4" s="22">
        <v>1</v>
      </c>
      <c r="I4" s="5">
        <v>190</v>
      </c>
      <c r="J4" s="22">
        <v>1</v>
      </c>
      <c r="K4" s="5">
        <v>182</v>
      </c>
      <c r="L4" s="22">
        <v>3</v>
      </c>
      <c r="M4" s="5">
        <v>180</v>
      </c>
      <c r="N4" s="22">
        <v>1</v>
      </c>
      <c r="O4" s="5">
        <v>186</v>
      </c>
      <c r="P4" s="22">
        <v>0</v>
      </c>
      <c r="Q4" s="6">
        <v>6</v>
      </c>
      <c r="R4" s="6">
        <v>1094</v>
      </c>
      <c r="S4" s="7">
        <v>182.33333333333334</v>
      </c>
      <c r="T4" s="39">
        <v>6</v>
      </c>
      <c r="U4" s="8">
        <v>12</v>
      </c>
      <c r="V4" s="9">
        <v>194.33333333333334</v>
      </c>
    </row>
    <row r="5" spans="1:24">
      <c r="A5" s="1" t="s">
        <v>11</v>
      </c>
      <c r="B5" s="2" t="s">
        <v>52</v>
      </c>
      <c r="C5" s="3">
        <v>45832</v>
      </c>
      <c r="D5" s="4" t="s">
        <v>49</v>
      </c>
      <c r="E5" s="5">
        <v>172</v>
      </c>
      <c r="F5" s="22">
        <v>0</v>
      </c>
      <c r="G5" s="37">
        <v>170</v>
      </c>
      <c r="H5" s="22">
        <v>0</v>
      </c>
      <c r="I5" s="5">
        <v>178</v>
      </c>
      <c r="J5" s="22">
        <v>1</v>
      </c>
      <c r="K5" s="5">
        <v>186</v>
      </c>
      <c r="L5" s="22">
        <v>2</v>
      </c>
      <c r="M5" s="5"/>
      <c r="N5" s="22"/>
      <c r="O5" s="5"/>
      <c r="P5" s="22"/>
      <c r="Q5" s="6">
        <v>4</v>
      </c>
      <c r="R5" s="6">
        <v>706</v>
      </c>
      <c r="S5" s="7">
        <v>176.5</v>
      </c>
      <c r="T5" s="39">
        <v>3</v>
      </c>
      <c r="U5" s="8">
        <v>3</v>
      </c>
      <c r="V5" s="9">
        <v>179.5</v>
      </c>
    </row>
    <row r="6" spans="1:24">
      <c r="A6" s="1" t="s">
        <v>11</v>
      </c>
      <c r="B6" s="2" t="s">
        <v>52</v>
      </c>
      <c r="C6" s="3">
        <v>45867</v>
      </c>
      <c r="D6" s="4" t="s">
        <v>49</v>
      </c>
      <c r="E6" s="5">
        <v>185</v>
      </c>
      <c r="F6" s="22">
        <v>2</v>
      </c>
      <c r="G6" s="37">
        <v>183</v>
      </c>
      <c r="H6" s="22">
        <v>0</v>
      </c>
      <c r="I6" s="5">
        <v>178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736</v>
      </c>
      <c r="S6" s="7">
        <v>184</v>
      </c>
      <c r="T6" s="39">
        <v>6</v>
      </c>
      <c r="U6" s="8">
        <v>3</v>
      </c>
      <c r="V6" s="9">
        <v>187</v>
      </c>
    </row>
    <row r="7" spans="1:24">
      <c r="A7" s="1" t="s">
        <v>11</v>
      </c>
      <c r="B7" s="2" t="s">
        <v>52</v>
      </c>
      <c r="C7" s="3">
        <v>45895</v>
      </c>
      <c r="D7" s="4" t="s">
        <v>49</v>
      </c>
      <c r="E7" s="5">
        <v>174</v>
      </c>
      <c r="F7" s="22">
        <v>0</v>
      </c>
      <c r="G7" s="23">
        <v>181</v>
      </c>
      <c r="H7" s="22">
        <v>1</v>
      </c>
      <c r="I7" s="5">
        <v>182</v>
      </c>
      <c r="J7" s="22">
        <v>0</v>
      </c>
      <c r="K7" s="5">
        <v>183</v>
      </c>
      <c r="L7" s="22">
        <v>1</v>
      </c>
      <c r="M7" s="5"/>
      <c r="N7" s="22"/>
      <c r="O7" s="5"/>
      <c r="P7" s="22"/>
      <c r="Q7" s="6">
        <v>4</v>
      </c>
      <c r="R7" s="6">
        <v>720</v>
      </c>
      <c r="S7" s="7">
        <v>180</v>
      </c>
      <c r="T7" s="39">
        <v>2</v>
      </c>
      <c r="U7" s="8">
        <v>2</v>
      </c>
      <c r="V7" s="9">
        <v>182</v>
      </c>
    </row>
    <row r="8" spans="1:24">
      <c r="A8" s="1" t="s">
        <v>11</v>
      </c>
      <c r="B8" s="2" t="s">
        <v>52</v>
      </c>
      <c r="C8" s="3">
        <v>45958</v>
      </c>
      <c r="D8" s="4" t="s">
        <v>49</v>
      </c>
      <c r="E8" s="23">
        <v>177</v>
      </c>
      <c r="F8" s="22">
        <v>0</v>
      </c>
      <c r="G8" s="23">
        <v>179</v>
      </c>
      <c r="H8" s="22">
        <v>0</v>
      </c>
      <c r="I8" s="5">
        <v>174</v>
      </c>
      <c r="J8" s="22">
        <v>0</v>
      </c>
      <c r="K8" s="37">
        <v>173</v>
      </c>
      <c r="L8" s="22">
        <v>2</v>
      </c>
      <c r="M8" s="37"/>
      <c r="N8" s="22"/>
      <c r="O8" s="5"/>
      <c r="P8" s="22"/>
      <c r="Q8" s="6">
        <v>4</v>
      </c>
      <c r="R8" s="6">
        <v>703</v>
      </c>
      <c r="S8" s="7">
        <v>175.75</v>
      </c>
      <c r="T8" s="36">
        <v>2</v>
      </c>
      <c r="U8" s="8">
        <v>3</v>
      </c>
      <c r="V8" s="9">
        <v>178.75</v>
      </c>
    </row>
    <row r="10" spans="1:24">
      <c r="Q10" s="32">
        <f>SUM(Q2:Q9)</f>
        <v>30</v>
      </c>
      <c r="R10" s="32">
        <f>SUM(R2:R9)</f>
        <v>5454.0010000000002</v>
      </c>
      <c r="S10" s="33">
        <f>SUM(R10/Q10)</f>
        <v>181.80003333333335</v>
      </c>
      <c r="T10" s="32">
        <f>SUM(T2:T9)</f>
        <v>29</v>
      </c>
      <c r="U10" s="32">
        <f>SUM(U2:U9)</f>
        <v>34</v>
      </c>
      <c r="V10" s="34">
        <f>SUM(S10+U10)</f>
        <v>215.80003333333335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7 H7:O7 B7:C7" name="Range1_12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" name="Range1_3_5_4"/>
  </protectedRanges>
  <conditionalFormatting sqref="E8">
    <cfRule type="top10" dxfId="286" priority="7" rank="1"/>
  </conditionalFormatting>
  <conditionalFormatting sqref="G8">
    <cfRule type="top10" dxfId="285" priority="6" rank="1"/>
  </conditionalFormatting>
  <conditionalFormatting sqref="I8">
    <cfRule type="top10" dxfId="284" priority="5" rank="1"/>
  </conditionalFormatting>
  <conditionalFormatting sqref="K8">
    <cfRule type="top10" dxfId="283" priority="4" rank="1"/>
  </conditionalFormatting>
  <conditionalFormatting sqref="M8">
    <cfRule type="top10" dxfId="282" priority="3" rank="1"/>
  </conditionalFormatting>
  <conditionalFormatting sqref="O8">
    <cfRule type="top10" dxfId="281" priority="2" rank="1"/>
  </conditionalFormatting>
  <conditionalFormatting sqref="E8:P8">
    <cfRule type="cellIs" dxfId="280" priority="1" operator="greaterThanOrEqual">
      <formula>200</formula>
    </cfRule>
  </conditionalFormatting>
  <hyperlinks>
    <hyperlink ref="X1" location="'Texas 2025'!A1" display="Return to Rankings" xr:uid="{59955FF3-DBA3-45F6-B27C-B3594A0425B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F8914B-9BE4-4D61-8D7A-BE6ABD4A4C12}">
          <x14:formula1>
            <xm:f>'C:\Users\jmfg1\Downloads\[BSC_10-28-25-ABRA 2025 (Boerne, TX) Scoring.xlsm]DATA'!#REF!</xm:f>
          </x14:formula1>
          <xm:sqref>B8</xm:sqref>
        </x14:dataValidation>
        <x14:dataValidation type="list" allowBlank="1" showInputMessage="1" showErrorMessage="1" xr:uid="{ADE8F56B-8D06-4FE3-9085-F74DDC661EB7}">
          <x14:formula1>
            <xm:f>'C:\Users\jmfg1\Downloads\[BSC_10-28-25-ABRA 2025 (Boerne, TX) Scoring.xlsm]DATA'!#REF!</xm:f>
          </x14:formula1>
          <xm:sqref>D8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D5E4-2C40-4AF2-A815-B87CED6CF037}">
  <dimension ref="A1:X40"/>
  <sheetViews>
    <sheetView topLeftCell="C1"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.66406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66</v>
      </c>
      <c r="C2" s="3">
        <v>45696</v>
      </c>
      <c r="D2" s="4" t="s">
        <v>42</v>
      </c>
      <c r="E2" s="43">
        <v>184.001</v>
      </c>
      <c r="F2" s="42">
        <v>1</v>
      </c>
      <c r="G2" s="43">
        <v>183</v>
      </c>
      <c r="H2" s="42">
        <v>1</v>
      </c>
      <c r="I2" s="43">
        <v>191</v>
      </c>
      <c r="J2" s="42">
        <v>2</v>
      </c>
      <c r="K2" s="43">
        <v>192</v>
      </c>
      <c r="L2" s="42">
        <v>1</v>
      </c>
      <c r="M2" s="41"/>
      <c r="N2" s="42"/>
      <c r="O2" s="41"/>
      <c r="P2" s="42"/>
      <c r="Q2" s="6">
        <v>4</v>
      </c>
      <c r="R2" s="6">
        <v>750.00099999999998</v>
      </c>
      <c r="S2" s="7">
        <v>187.50024999999999</v>
      </c>
      <c r="T2" s="39">
        <v>5</v>
      </c>
      <c r="U2" s="8">
        <v>11</v>
      </c>
      <c r="V2" s="9">
        <v>198.50024999999999</v>
      </c>
    </row>
    <row r="3" spans="1:24">
      <c r="A3" s="1" t="s">
        <v>65</v>
      </c>
      <c r="B3" s="2" t="s">
        <v>66</v>
      </c>
      <c r="C3" s="3">
        <v>45710</v>
      </c>
      <c r="D3" s="4" t="s">
        <v>42</v>
      </c>
      <c r="E3" s="5">
        <v>185</v>
      </c>
      <c r="F3" s="22">
        <v>1</v>
      </c>
      <c r="G3" s="5">
        <v>192</v>
      </c>
      <c r="H3" s="22">
        <v>1</v>
      </c>
      <c r="I3" s="5">
        <v>183</v>
      </c>
      <c r="J3" s="22">
        <v>1</v>
      </c>
      <c r="K3" s="5">
        <v>190</v>
      </c>
      <c r="L3" s="22">
        <v>2</v>
      </c>
      <c r="M3" s="5"/>
      <c r="N3" s="22"/>
      <c r="O3" s="5"/>
      <c r="P3" s="22"/>
      <c r="Q3" s="6">
        <v>4</v>
      </c>
      <c r="R3" s="6">
        <v>750</v>
      </c>
      <c r="S3" s="7">
        <v>187.5</v>
      </c>
      <c r="T3" s="36">
        <v>5</v>
      </c>
      <c r="U3" s="8">
        <v>6</v>
      </c>
      <c r="V3" s="9">
        <v>193.5</v>
      </c>
    </row>
    <row r="4" spans="1:24">
      <c r="A4" s="1" t="s">
        <v>65</v>
      </c>
      <c r="B4" s="2" t="s">
        <v>66</v>
      </c>
      <c r="C4" s="3">
        <v>45738</v>
      </c>
      <c r="D4" s="4" t="s">
        <v>42</v>
      </c>
      <c r="E4" s="5">
        <v>191</v>
      </c>
      <c r="F4" s="22">
        <v>4</v>
      </c>
      <c r="G4" s="5">
        <v>187</v>
      </c>
      <c r="H4" s="22">
        <v>5</v>
      </c>
      <c r="I4" s="5">
        <v>184</v>
      </c>
      <c r="J4" s="22">
        <v>0</v>
      </c>
      <c r="K4" s="5">
        <v>184</v>
      </c>
      <c r="L4" s="22">
        <v>1</v>
      </c>
      <c r="M4" s="5"/>
      <c r="N4" s="22"/>
      <c r="O4" s="5"/>
      <c r="P4" s="22"/>
      <c r="Q4" s="6">
        <v>4</v>
      </c>
      <c r="R4" s="6">
        <v>746</v>
      </c>
      <c r="S4" s="7">
        <v>186.5</v>
      </c>
      <c r="T4" s="36">
        <v>10</v>
      </c>
      <c r="U4" s="8">
        <v>4</v>
      </c>
      <c r="V4" s="9">
        <v>190.5</v>
      </c>
    </row>
    <row r="5" spans="1:24">
      <c r="A5" s="1" t="s">
        <v>65</v>
      </c>
      <c r="B5" s="2" t="s">
        <v>66</v>
      </c>
      <c r="C5" s="3">
        <v>45745</v>
      </c>
      <c r="D5" s="4" t="s">
        <v>42</v>
      </c>
      <c r="E5" s="5">
        <v>190</v>
      </c>
      <c r="F5" s="22">
        <v>5</v>
      </c>
      <c r="G5" s="5">
        <v>189</v>
      </c>
      <c r="H5" s="22">
        <v>1</v>
      </c>
      <c r="I5" s="5">
        <v>188</v>
      </c>
      <c r="J5" s="22">
        <v>2</v>
      </c>
      <c r="K5" s="5">
        <v>183.00200000000001</v>
      </c>
      <c r="L5" s="22">
        <v>2</v>
      </c>
      <c r="M5" s="5">
        <v>185</v>
      </c>
      <c r="N5" s="22">
        <v>1</v>
      </c>
      <c r="O5" s="5">
        <v>189.001</v>
      </c>
      <c r="P5" s="22">
        <v>1</v>
      </c>
      <c r="Q5" s="6">
        <v>6</v>
      </c>
      <c r="R5" s="6">
        <v>1124.0029999999999</v>
      </c>
      <c r="S5" s="7">
        <v>187.33383333333333</v>
      </c>
      <c r="T5" s="36">
        <v>12</v>
      </c>
      <c r="U5" s="8">
        <v>8</v>
      </c>
      <c r="V5" s="9">
        <v>195.33383333333333</v>
      </c>
    </row>
    <row r="6" spans="1:24">
      <c r="A6" s="1" t="s">
        <v>65</v>
      </c>
      <c r="B6" s="2" t="s">
        <v>66</v>
      </c>
      <c r="C6" s="3">
        <v>45801</v>
      </c>
      <c r="D6" s="4" t="s">
        <v>42</v>
      </c>
      <c r="E6" s="5">
        <v>181</v>
      </c>
      <c r="F6" s="22">
        <v>1</v>
      </c>
      <c r="G6" s="5">
        <v>182</v>
      </c>
      <c r="H6" s="22">
        <v>0</v>
      </c>
      <c r="I6" s="5">
        <v>187</v>
      </c>
      <c r="J6" s="22">
        <v>3</v>
      </c>
      <c r="K6" s="5">
        <v>185</v>
      </c>
      <c r="L6" s="22">
        <v>4</v>
      </c>
      <c r="M6" s="5"/>
      <c r="N6" s="22"/>
      <c r="O6" s="5"/>
      <c r="P6" s="22"/>
      <c r="Q6" s="6">
        <v>4</v>
      </c>
      <c r="R6" s="6">
        <v>735</v>
      </c>
      <c r="S6" s="7">
        <v>183.75</v>
      </c>
      <c r="T6" s="36">
        <v>8</v>
      </c>
      <c r="U6" s="8">
        <v>7</v>
      </c>
      <c r="V6" s="9">
        <v>190.75</v>
      </c>
    </row>
    <row r="8" spans="1:24">
      <c r="Q8" s="32">
        <f>SUM(Q2:Q7)</f>
        <v>22</v>
      </c>
      <c r="R8" s="32">
        <f>SUM(R2:R7)</f>
        <v>4105.0039999999999</v>
      </c>
      <c r="S8" s="33">
        <f>SUM(R8/Q8)</f>
        <v>186.59109090909089</v>
      </c>
      <c r="T8" s="32">
        <f>SUM(T2:T7)</f>
        <v>40</v>
      </c>
      <c r="U8" s="32">
        <f>SUM(U2:U7)</f>
        <v>36</v>
      </c>
      <c r="V8" s="34">
        <f>SUM(S8+U8)</f>
        <v>222.59109090909089</v>
      </c>
    </row>
    <row r="11" spans="1:24">
      <c r="A11" s="24" t="s">
        <v>1</v>
      </c>
      <c r="B11" s="25" t="s">
        <v>2</v>
      </c>
      <c r="C11" s="26" t="s">
        <v>3</v>
      </c>
      <c r="D11" s="27" t="s">
        <v>4</v>
      </c>
      <c r="E11" s="28" t="s">
        <v>19</v>
      </c>
      <c r="F11" s="28" t="s">
        <v>20</v>
      </c>
      <c r="G11" s="28" t="s">
        <v>21</v>
      </c>
      <c r="H11" s="28" t="s">
        <v>20</v>
      </c>
      <c r="I11" s="28" t="s">
        <v>22</v>
      </c>
      <c r="J11" s="28" t="s">
        <v>20</v>
      </c>
      <c r="K11" s="28" t="s">
        <v>23</v>
      </c>
      <c r="L11" s="28" t="s">
        <v>20</v>
      </c>
      <c r="M11" s="28" t="s">
        <v>24</v>
      </c>
      <c r="N11" s="28" t="s">
        <v>20</v>
      </c>
      <c r="O11" s="28" t="s">
        <v>25</v>
      </c>
      <c r="P11" s="28" t="s">
        <v>20</v>
      </c>
      <c r="Q11" s="29" t="s">
        <v>26</v>
      </c>
      <c r="R11" s="30" t="s">
        <v>27</v>
      </c>
      <c r="S11" s="31" t="s">
        <v>5</v>
      </c>
      <c r="T11" s="31" t="s">
        <v>28</v>
      </c>
      <c r="U11" s="30" t="s">
        <v>6</v>
      </c>
      <c r="V11" s="31" t="s">
        <v>29</v>
      </c>
    </row>
    <row r="12" spans="1:24">
      <c r="A12" s="46" t="s">
        <v>41</v>
      </c>
      <c r="B12" s="43" t="s">
        <v>66</v>
      </c>
      <c r="C12" s="47">
        <v>45724</v>
      </c>
      <c r="D12" s="48" t="s">
        <v>42</v>
      </c>
      <c r="E12" s="49">
        <v>183</v>
      </c>
      <c r="F12" s="50">
        <v>0</v>
      </c>
      <c r="G12" s="49">
        <v>191</v>
      </c>
      <c r="H12" s="50">
        <v>3</v>
      </c>
      <c r="I12" s="49">
        <v>187</v>
      </c>
      <c r="J12" s="50">
        <v>1</v>
      </c>
      <c r="K12" s="49">
        <v>187</v>
      </c>
      <c r="L12" s="50">
        <v>2</v>
      </c>
      <c r="M12" s="49"/>
      <c r="N12" s="50"/>
      <c r="O12" s="49"/>
      <c r="P12" s="50"/>
      <c r="Q12" s="51">
        <v>4</v>
      </c>
      <c r="R12" s="51">
        <v>748</v>
      </c>
      <c r="S12" s="52">
        <v>187</v>
      </c>
      <c r="T12" s="39">
        <v>6</v>
      </c>
      <c r="U12" s="53">
        <v>6</v>
      </c>
      <c r="V12" s="54">
        <v>193</v>
      </c>
    </row>
    <row r="14" spans="1:24">
      <c r="Q14" s="32">
        <f>SUM(Q12:Q13)</f>
        <v>4</v>
      </c>
      <c r="R14" s="32">
        <f>SUM(R12:R13)</f>
        <v>748</v>
      </c>
      <c r="S14" s="33">
        <f>SUM(R14/Q14)</f>
        <v>187</v>
      </c>
      <c r="T14" s="32">
        <f>SUM(T12:T13)</f>
        <v>6</v>
      </c>
      <c r="U14" s="32">
        <f>SUM(U12:U13)</f>
        <v>6</v>
      </c>
      <c r="V14" s="34">
        <f>SUM(S14+U14)</f>
        <v>193</v>
      </c>
    </row>
    <row r="17" spans="1:22">
      <c r="A17" s="24" t="s">
        <v>1</v>
      </c>
      <c r="B17" s="25" t="s">
        <v>2</v>
      </c>
      <c r="C17" s="26" t="s">
        <v>3</v>
      </c>
      <c r="D17" s="27" t="s">
        <v>4</v>
      </c>
      <c r="E17" s="28" t="s">
        <v>19</v>
      </c>
      <c r="F17" s="28" t="s">
        <v>20</v>
      </c>
      <c r="G17" s="28" t="s">
        <v>21</v>
      </c>
      <c r="H17" s="28" t="s">
        <v>20</v>
      </c>
      <c r="I17" s="28" t="s">
        <v>22</v>
      </c>
      <c r="J17" s="28" t="s">
        <v>20</v>
      </c>
      <c r="K17" s="28" t="s">
        <v>23</v>
      </c>
      <c r="L17" s="28" t="s">
        <v>20</v>
      </c>
      <c r="M17" s="28" t="s">
        <v>24</v>
      </c>
      <c r="N17" s="28" t="s">
        <v>20</v>
      </c>
      <c r="O17" s="28" t="s">
        <v>25</v>
      </c>
      <c r="P17" s="28" t="s">
        <v>20</v>
      </c>
      <c r="Q17" s="29" t="s">
        <v>26</v>
      </c>
      <c r="R17" s="30" t="s">
        <v>27</v>
      </c>
      <c r="S17" s="31" t="s">
        <v>5</v>
      </c>
      <c r="T17" s="31" t="s">
        <v>28</v>
      </c>
      <c r="U17" s="30" t="s">
        <v>6</v>
      </c>
      <c r="V17" s="31" t="s">
        <v>29</v>
      </c>
    </row>
    <row r="18" spans="1:22">
      <c r="A18" s="1" t="s">
        <v>74</v>
      </c>
      <c r="B18" s="2" t="s">
        <v>66</v>
      </c>
      <c r="C18" s="3">
        <v>45759</v>
      </c>
      <c r="D18" s="4" t="s">
        <v>42</v>
      </c>
      <c r="E18" s="5">
        <v>159</v>
      </c>
      <c r="F18" s="22">
        <v>1</v>
      </c>
      <c r="G18" s="5">
        <v>165</v>
      </c>
      <c r="H18" s="22">
        <v>0</v>
      </c>
      <c r="I18" s="5">
        <v>157</v>
      </c>
      <c r="J18" s="22">
        <v>0</v>
      </c>
      <c r="K18" s="5">
        <v>159</v>
      </c>
      <c r="L18" s="22">
        <v>0</v>
      </c>
      <c r="M18" s="5"/>
      <c r="N18" s="22"/>
      <c r="O18" s="5"/>
      <c r="P18" s="22"/>
      <c r="Q18" s="6">
        <v>4</v>
      </c>
      <c r="R18" s="6">
        <v>640</v>
      </c>
      <c r="S18" s="7">
        <v>160</v>
      </c>
      <c r="T18" s="36">
        <v>1</v>
      </c>
      <c r="U18" s="8">
        <v>2</v>
      </c>
      <c r="V18" s="9">
        <v>162</v>
      </c>
    </row>
    <row r="19" spans="1:22">
      <c r="A19" s="1" t="s">
        <v>74</v>
      </c>
      <c r="B19" s="2" t="s">
        <v>66</v>
      </c>
      <c r="C19" s="3">
        <v>45773</v>
      </c>
      <c r="D19" s="4" t="s">
        <v>42</v>
      </c>
      <c r="E19" s="5">
        <v>179</v>
      </c>
      <c r="F19" s="22">
        <v>1</v>
      </c>
      <c r="G19" s="5">
        <v>162</v>
      </c>
      <c r="H19" s="22">
        <v>0</v>
      </c>
      <c r="I19" s="5">
        <v>168</v>
      </c>
      <c r="J19" s="22">
        <v>0</v>
      </c>
      <c r="K19" s="5">
        <v>167</v>
      </c>
      <c r="L19" s="22">
        <v>0</v>
      </c>
      <c r="M19" s="5"/>
      <c r="N19" s="22"/>
      <c r="O19" s="5"/>
      <c r="P19" s="22"/>
      <c r="Q19" s="6">
        <v>4</v>
      </c>
      <c r="R19" s="6">
        <v>676</v>
      </c>
      <c r="S19" s="7">
        <v>169</v>
      </c>
      <c r="T19" s="36">
        <v>1</v>
      </c>
      <c r="U19" s="8">
        <v>2</v>
      </c>
      <c r="V19" s="9">
        <v>171</v>
      </c>
    </row>
    <row r="20" spans="1:22">
      <c r="A20" s="1" t="s">
        <v>74</v>
      </c>
      <c r="B20" s="2" t="s">
        <v>66</v>
      </c>
      <c r="C20" s="3">
        <v>45783</v>
      </c>
      <c r="D20" s="4" t="s">
        <v>42</v>
      </c>
      <c r="E20" s="5">
        <v>169</v>
      </c>
      <c r="F20" s="22">
        <v>1</v>
      </c>
      <c r="G20" s="5">
        <v>176</v>
      </c>
      <c r="H20" s="22">
        <v>1</v>
      </c>
      <c r="I20" s="5">
        <v>173</v>
      </c>
      <c r="J20" s="22">
        <v>1</v>
      </c>
      <c r="K20" s="5">
        <v>173</v>
      </c>
      <c r="L20" s="22">
        <v>1</v>
      </c>
      <c r="M20" s="5"/>
      <c r="N20" s="22"/>
      <c r="O20" s="5"/>
      <c r="P20" s="22"/>
      <c r="Q20" s="6">
        <v>4</v>
      </c>
      <c r="R20" s="6">
        <v>691</v>
      </c>
      <c r="S20" s="7">
        <v>172.75</v>
      </c>
      <c r="T20" s="36">
        <v>4</v>
      </c>
      <c r="U20" s="8">
        <v>4</v>
      </c>
      <c r="V20" s="9">
        <v>176.75</v>
      </c>
    </row>
    <row r="21" spans="1:22">
      <c r="A21" s="1" t="s">
        <v>74</v>
      </c>
      <c r="B21" s="2" t="s">
        <v>66</v>
      </c>
      <c r="C21" s="3">
        <v>45787</v>
      </c>
      <c r="D21" s="4" t="s">
        <v>42</v>
      </c>
      <c r="E21" s="5">
        <v>176</v>
      </c>
      <c r="F21" s="22">
        <v>1</v>
      </c>
      <c r="G21" s="5">
        <v>169</v>
      </c>
      <c r="H21" s="22">
        <v>0</v>
      </c>
      <c r="I21" s="5">
        <v>169</v>
      </c>
      <c r="J21" s="22">
        <v>0</v>
      </c>
      <c r="K21" s="5">
        <v>172</v>
      </c>
      <c r="L21" s="22">
        <v>0</v>
      </c>
      <c r="M21" s="5"/>
      <c r="N21" s="22"/>
      <c r="O21" s="5"/>
      <c r="P21" s="22"/>
      <c r="Q21" s="6">
        <v>4</v>
      </c>
      <c r="R21" s="6">
        <v>686</v>
      </c>
      <c r="S21" s="7">
        <v>171.5</v>
      </c>
      <c r="T21" s="36">
        <v>1</v>
      </c>
      <c r="U21" s="8">
        <v>5</v>
      </c>
      <c r="V21" s="9">
        <v>176.5</v>
      </c>
    </row>
    <row r="22" spans="1:22">
      <c r="A22" s="1" t="s">
        <v>74</v>
      </c>
      <c r="B22" s="2" t="s">
        <v>66</v>
      </c>
      <c r="C22" s="3">
        <v>45811</v>
      </c>
      <c r="D22" s="4" t="s">
        <v>42</v>
      </c>
      <c r="E22" s="5">
        <v>171</v>
      </c>
      <c r="F22" s="22">
        <v>2</v>
      </c>
      <c r="G22" s="5">
        <v>171</v>
      </c>
      <c r="H22" s="22">
        <v>1</v>
      </c>
      <c r="I22" s="5">
        <v>172</v>
      </c>
      <c r="J22" s="22">
        <v>0</v>
      </c>
      <c r="K22" s="5">
        <v>177</v>
      </c>
      <c r="L22" s="22">
        <v>0</v>
      </c>
      <c r="M22" s="5"/>
      <c r="N22" s="22"/>
      <c r="O22" s="5"/>
      <c r="P22" s="22"/>
      <c r="Q22" s="6">
        <v>4</v>
      </c>
      <c r="R22" s="6">
        <v>691</v>
      </c>
      <c r="S22" s="7">
        <v>172.75</v>
      </c>
      <c r="T22" s="36">
        <v>3</v>
      </c>
      <c r="U22" s="8">
        <v>3</v>
      </c>
      <c r="V22" s="9">
        <v>175.75</v>
      </c>
    </row>
    <row r="23" spans="1:22">
      <c r="A23" s="1" t="s">
        <v>74</v>
      </c>
      <c r="B23" s="2" t="s">
        <v>66</v>
      </c>
      <c r="C23" s="3">
        <v>45822</v>
      </c>
      <c r="D23" s="4" t="s">
        <v>42</v>
      </c>
      <c r="E23" s="5">
        <v>175</v>
      </c>
      <c r="F23" s="22">
        <v>0</v>
      </c>
      <c r="G23" s="5">
        <v>179</v>
      </c>
      <c r="H23" s="22">
        <v>0</v>
      </c>
      <c r="I23" s="5">
        <v>185</v>
      </c>
      <c r="J23" s="22">
        <v>0</v>
      </c>
      <c r="K23" s="5">
        <v>180</v>
      </c>
      <c r="L23" s="22">
        <v>1</v>
      </c>
      <c r="M23" s="5"/>
      <c r="N23" s="22"/>
      <c r="O23" s="5"/>
      <c r="P23" s="22"/>
      <c r="Q23" s="6">
        <v>4</v>
      </c>
      <c r="R23" s="6">
        <v>719</v>
      </c>
      <c r="S23" s="7">
        <v>179.75</v>
      </c>
      <c r="T23" s="36">
        <v>1</v>
      </c>
      <c r="U23" s="8">
        <v>13</v>
      </c>
      <c r="V23" s="9">
        <v>192.75</v>
      </c>
    </row>
    <row r="24" spans="1:22">
      <c r="A24" s="1" t="s">
        <v>74</v>
      </c>
      <c r="B24" s="2" t="s">
        <v>66</v>
      </c>
      <c r="C24" s="3">
        <v>45836</v>
      </c>
      <c r="D24" s="4" t="s">
        <v>42</v>
      </c>
      <c r="E24" s="5">
        <v>187</v>
      </c>
      <c r="F24" s="22">
        <v>1</v>
      </c>
      <c r="G24" s="5">
        <v>184.001</v>
      </c>
      <c r="H24" s="22">
        <v>3</v>
      </c>
      <c r="I24" s="5">
        <v>171</v>
      </c>
      <c r="J24" s="22">
        <v>0</v>
      </c>
      <c r="K24" s="5">
        <v>181</v>
      </c>
      <c r="L24" s="22">
        <v>0</v>
      </c>
      <c r="M24" s="5"/>
      <c r="N24" s="22"/>
      <c r="O24" s="5"/>
      <c r="P24" s="22"/>
      <c r="Q24" s="6">
        <v>4</v>
      </c>
      <c r="R24" s="6">
        <v>723.00099999999998</v>
      </c>
      <c r="S24" s="7">
        <v>180.75024999999999</v>
      </c>
      <c r="T24" s="36">
        <v>4</v>
      </c>
      <c r="U24" s="8">
        <v>11</v>
      </c>
      <c r="V24" s="9">
        <v>191.75024999999999</v>
      </c>
    </row>
    <row r="25" spans="1:22">
      <c r="A25" s="1" t="s">
        <v>74</v>
      </c>
      <c r="B25" s="2" t="s">
        <v>66</v>
      </c>
      <c r="C25" s="3">
        <v>45839</v>
      </c>
      <c r="D25" s="4" t="s">
        <v>42</v>
      </c>
      <c r="E25" s="5">
        <v>181</v>
      </c>
      <c r="F25" s="22">
        <v>0</v>
      </c>
      <c r="G25" s="5">
        <v>184</v>
      </c>
      <c r="H25" s="22">
        <v>1</v>
      </c>
      <c r="I25" s="5">
        <v>191</v>
      </c>
      <c r="J25" s="22">
        <v>0</v>
      </c>
      <c r="K25" s="5">
        <v>178</v>
      </c>
      <c r="L25" s="22">
        <v>0</v>
      </c>
      <c r="M25" s="5"/>
      <c r="N25" s="22"/>
      <c r="O25" s="5"/>
      <c r="P25" s="22"/>
      <c r="Q25" s="6">
        <v>4</v>
      </c>
      <c r="R25" s="6">
        <v>734</v>
      </c>
      <c r="S25" s="7">
        <v>183.5</v>
      </c>
      <c r="T25" s="36">
        <v>1</v>
      </c>
      <c r="U25" s="8">
        <v>9</v>
      </c>
      <c r="V25" s="9">
        <v>192.5</v>
      </c>
    </row>
    <row r="26" spans="1:22">
      <c r="A26" s="1" t="s">
        <v>74</v>
      </c>
      <c r="B26" s="2" t="s">
        <v>66</v>
      </c>
      <c r="C26" s="3">
        <v>45850</v>
      </c>
      <c r="D26" s="4" t="s">
        <v>42</v>
      </c>
      <c r="E26" s="5">
        <v>177</v>
      </c>
      <c r="F26" s="22">
        <v>2</v>
      </c>
      <c r="G26" s="5">
        <v>192</v>
      </c>
      <c r="H26" s="22">
        <v>3</v>
      </c>
      <c r="I26" s="5">
        <v>191</v>
      </c>
      <c r="J26" s="22">
        <v>0</v>
      </c>
      <c r="K26" s="5">
        <v>187</v>
      </c>
      <c r="L26" s="22">
        <v>1</v>
      </c>
      <c r="M26" s="5"/>
      <c r="N26" s="22"/>
      <c r="O26" s="5"/>
      <c r="P26" s="22"/>
      <c r="Q26" s="6">
        <v>4</v>
      </c>
      <c r="R26" s="6">
        <v>747</v>
      </c>
      <c r="S26" s="7">
        <v>186.75</v>
      </c>
      <c r="T26" s="36">
        <v>6</v>
      </c>
      <c r="U26" s="8">
        <v>9</v>
      </c>
      <c r="V26" s="9">
        <v>195.75</v>
      </c>
    </row>
    <row r="27" spans="1:22">
      <c r="A27" s="1" t="s">
        <v>74</v>
      </c>
      <c r="B27" s="2" t="s">
        <v>66</v>
      </c>
      <c r="C27" s="3">
        <v>45864</v>
      </c>
      <c r="D27" s="4" t="s">
        <v>42</v>
      </c>
      <c r="E27" s="5">
        <v>182</v>
      </c>
      <c r="F27" s="22">
        <v>1</v>
      </c>
      <c r="G27" s="5">
        <v>192</v>
      </c>
      <c r="H27" s="22">
        <v>3</v>
      </c>
      <c r="I27" s="5">
        <v>188</v>
      </c>
      <c r="J27" s="22">
        <v>1</v>
      </c>
      <c r="K27" s="5">
        <v>188</v>
      </c>
      <c r="L27" s="22">
        <v>1</v>
      </c>
      <c r="M27" s="5"/>
      <c r="N27" s="22"/>
      <c r="O27" s="5"/>
      <c r="P27" s="22"/>
      <c r="Q27" s="6">
        <v>4</v>
      </c>
      <c r="R27" s="6">
        <v>750</v>
      </c>
      <c r="S27" s="7">
        <v>187.5</v>
      </c>
      <c r="T27" s="36">
        <v>6</v>
      </c>
      <c r="U27" s="8">
        <v>11</v>
      </c>
      <c r="V27" s="9">
        <v>198.5</v>
      </c>
    </row>
    <row r="28" spans="1:22">
      <c r="A28" s="1" t="s">
        <v>74</v>
      </c>
      <c r="B28" s="2" t="s">
        <v>66</v>
      </c>
      <c r="C28" s="3">
        <v>45874</v>
      </c>
      <c r="D28" s="4" t="s">
        <v>42</v>
      </c>
      <c r="E28" s="5">
        <v>180</v>
      </c>
      <c r="F28" s="22">
        <v>1</v>
      </c>
      <c r="G28" s="5">
        <v>180.001</v>
      </c>
      <c r="H28" s="22">
        <v>3</v>
      </c>
      <c r="I28" s="5">
        <v>182.001</v>
      </c>
      <c r="J28" s="22">
        <v>2</v>
      </c>
      <c r="K28" s="5">
        <v>185</v>
      </c>
      <c r="L28" s="22">
        <v>0</v>
      </c>
      <c r="M28" s="5"/>
      <c r="N28" s="22"/>
      <c r="O28" s="5"/>
      <c r="P28" s="22"/>
      <c r="Q28" s="6">
        <v>4</v>
      </c>
      <c r="R28" s="6">
        <v>727.00199999999995</v>
      </c>
      <c r="S28" s="7">
        <v>181.75049999999999</v>
      </c>
      <c r="T28" s="36">
        <v>6</v>
      </c>
      <c r="U28" s="8">
        <v>6</v>
      </c>
      <c r="V28" s="9">
        <v>187.75049999999999</v>
      </c>
    </row>
    <row r="29" spans="1:22">
      <c r="A29" s="1" t="s">
        <v>74</v>
      </c>
      <c r="B29" s="2" t="s">
        <v>66</v>
      </c>
      <c r="C29" s="3">
        <v>45878</v>
      </c>
      <c r="D29" s="4" t="s">
        <v>42</v>
      </c>
      <c r="E29" s="5">
        <v>180</v>
      </c>
      <c r="F29" s="22">
        <v>0</v>
      </c>
      <c r="G29" s="5">
        <v>178</v>
      </c>
      <c r="H29" s="22">
        <v>0</v>
      </c>
      <c r="I29" s="5">
        <v>186</v>
      </c>
      <c r="J29" s="22">
        <v>2</v>
      </c>
      <c r="K29" s="5">
        <v>174</v>
      </c>
      <c r="L29" s="22">
        <v>0</v>
      </c>
      <c r="M29" s="5"/>
      <c r="N29" s="22"/>
      <c r="O29" s="5"/>
      <c r="P29" s="22"/>
      <c r="Q29" s="6">
        <v>4</v>
      </c>
      <c r="R29" s="6">
        <v>718</v>
      </c>
      <c r="S29" s="7">
        <v>179.5</v>
      </c>
      <c r="T29" s="36">
        <v>2</v>
      </c>
      <c r="U29" s="8">
        <v>4</v>
      </c>
      <c r="V29" s="9">
        <v>183.5</v>
      </c>
    </row>
    <row r="30" spans="1:22">
      <c r="A30" s="1" t="s">
        <v>74</v>
      </c>
      <c r="B30" s="2" t="s">
        <v>66</v>
      </c>
      <c r="C30" s="3">
        <v>45892</v>
      </c>
      <c r="D30" s="4" t="s">
        <v>42</v>
      </c>
      <c r="E30" s="5">
        <v>189</v>
      </c>
      <c r="F30" s="22">
        <v>0</v>
      </c>
      <c r="G30" s="5">
        <v>185</v>
      </c>
      <c r="H30" s="22">
        <v>2</v>
      </c>
      <c r="I30" s="5">
        <v>189</v>
      </c>
      <c r="J30" s="22">
        <v>1</v>
      </c>
      <c r="K30" s="5">
        <v>187</v>
      </c>
      <c r="L30" s="22">
        <v>2</v>
      </c>
      <c r="M30" s="5"/>
      <c r="N30" s="22"/>
      <c r="O30" s="5"/>
      <c r="P30" s="22"/>
      <c r="Q30" s="6">
        <v>4</v>
      </c>
      <c r="R30" s="6">
        <v>750</v>
      </c>
      <c r="S30" s="7">
        <v>187.5</v>
      </c>
      <c r="T30" s="36">
        <v>5</v>
      </c>
      <c r="U30" s="8">
        <v>8</v>
      </c>
      <c r="V30" s="9">
        <v>195.5</v>
      </c>
    </row>
    <row r="31" spans="1:22">
      <c r="A31" s="1" t="s">
        <v>74</v>
      </c>
      <c r="B31" s="2" t="s">
        <v>66</v>
      </c>
      <c r="C31" s="3">
        <v>45902</v>
      </c>
      <c r="D31" s="4" t="s">
        <v>42</v>
      </c>
      <c r="E31" s="5">
        <v>183.001</v>
      </c>
      <c r="F31" s="22">
        <v>0</v>
      </c>
      <c r="G31" s="5">
        <v>184</v>
      </c>
      <c r="H31" s="22">
        <v>3</v>
      </c>
      <c r="I31" s="5">
        <v>190</v>
      </c>
      <c r="J31" s="22">
        <v>2</v>
      </c>
      <c r="K31" s="5">
        <v>189.001</v>
      </c>
      <c r="L31" s="22">
        <v>1</v>
      </c>
      <c r="M31" s="5"/>
      <c r="N31" s="22"/>
      <c r="O31" s="5"/>
      <c r="P31" s="22"/>
      <c r="Q31" s="6">
        <v>4</v>
      </c>
      <c r="R31" s="6">
        <v>746.00199999999995</v>
      </c>
      <c r="S31" s="7">
        <v>186.50049999999999</v>
      </c>
      <c r="T31" s="36">
        <v>6</v>
      </c>
      <c r="U31" s="8">
        <v>11</v>
      </c>
      <c r="V31" s="9">
        <v>197.50049999999999</v>
      </c>
    </row>
    <row r="32" spans="1:22">
      <c r="A32" s="74" t="s">
        <v>74</v>
      </c>
      <c r="B32" s="2" t="s">
        <v>66</v>
      </c>
      <c r="C32" s="3">
        <v>45913</v>
      </c>
      <c r="D32" s="75" t="s">
        <v>42</v>
      </c>
      <c r="E32" s="5">
        <v>187</v>
      </c>
      <c r="F32" s="22">
        <v>0</v>
      </c>
      <c r="G32" s="5">
        <v>175</v>
      </c>
      <c r="H32" s="22">
        <v>0</v>
      </c>
      <c r="I32" s="5">
        <v>182</v>
      </c>
      <c r="J32" s="22">
        <v>2</v>
      </c>
      <c r="K32" s="5">
        <v>179</v>
      </c>
      <c r="L32" s="22">
        <v>1</v>
      </c>
      <c r="M32" s="5"/>
      <c r="N32" s="22"/>
      <c r="O32" s="5"/>
      <c r="P32" s="22"/>
      <c r="Q32" s="8">
        <v>4</v>
      </c>
      <c r="R32" s="8">
        <v>723</v>
      </c>
      <c r="S32" s="7">
        <v>180.75</v>
      </c>
      <c r="T32" s="36">
        <v>3</v>
      </c>
      <c r="U32" s="8">
        <v>11</v>
      </c>
      <c r="V32" s="7">
        <v>191.75</v>
      </c>
    </row>
    <row r="33" spans="1:22">
      <c r="A33" s="74" t="s">
        <v>74</v>
      </c>
      <c r="B33" s="2" t="s">
        <v>66</v>
      </c>
      <c r="C33" s="3">
        <v>45928</v>
      </c>
      <c r="D33" s="75" t="s">
        <v>42</v>
      </c>
      <c r="E33" s="5">
        <v>189</v>
      </c>
      <c r="F33" s="22">
        <v>1</v>
      </c>
      <c r="G33" s="5">
        <v>190</v>
      </c>
      <c r="H33" s="22">
        <v>0</v>
      </c>
      <c r="I33" s="5">
        <v>190</v>
      </c>
      <c r="J33" s="22">
        <v>2</v>
      </c>
      <c r="K33" s="5">
        <v>190</v>
      </c>
      <c r="L33" s="22">
        <v>0</v>
      </c>
      <c r="M33" s="5"/>
      <c r="N33" s="22"/>
      <c r="O33" s="5"/>
      <c r="P33" s="22"/>
      <c r="Q33" s="8">
        <v>4</v>
      </c>
      <c r="R33" s="8">
        <v>759</v>
      </c>
      <c r="S33" s="7">
        <v>189.75</v>
      </c>
      <c r="T33" s="36">
        <v>3</v>
      </c>
      <c r="U33" s="8">
        <v>13</v>
      </c>
      <c r="V33" s="7">
        <v>202.75</v>
      </c>
    </row>
    <row r="34" spans="1:22">
      <c r="A34" s="74" t="s">
        <v>74</v>
      </c>
      <c r="B34" s="2" t="s">
        <v>66</v>
      </c>
      <c r="C34" s="3">
        <v>45937</v>
      </c>
      <c r="D34" s="75" t="s">
        <v>42</v>
      </c>
      <c r="E34" s="5">
        <v>184</v>
      </c>
      <c r="F34" s="22">
        <v>0</v>
      </c>
      <c r="G34" s="5">
        <v>181</v>
      </c>
      <c r="H34" s="22">
        <v>0</v>
      </c>
      <c r="I34" s="5">
        <v>179</v>
      </c>
      <c r="J34" s="22">
        <v>1</v>
      </c>
      <c r="K34" s="5">
        <v>186</v>
      </c>
      <c r="L34" s="22">
        <v>0</v>
      </c>
      <c r="M34" s="5"/>
      <c r="N34" s="22"/>
      <c r="O34" s="5"/>
      <c r="P34" s="22"/>
      <c r="Q34" s="8">
        <v>4</v>
      </c>
      <c r="R34" s="8">
        <v>730</v>
      </c>
      <c r="S34" s="7">
        <v>182.5</v>
      </c>
      <c r="T34" s="36">
        <v>1</v>
      </c>
      <c r="U34" s="8">
        <v>4</v>
      </c>
      <c r="V34" s="7">
        <v>186.5</v>
      </c>
    </row>
    <row r="35" spans="1:22">
      <c r="A35" s="74" t="s">
        <v>74</v>
      </c>
      <c r="B35" s="2" t="s">
        <v>66</v>
      </c>
      <c r="C35" s="3">
        <v>45941</v>
      </c>
      <c r="D35" s="75" t="s">
        <v>42</v>
      </c>
      <c r="E35" s="5">
        <v>182</v>
      </c>
      <c r="F35" s="22">
        <v>0</v>
      </c>
      <c r="G35" s="5">
        <v>179</v>
      </c>
      <c r="H35" s="22">
        <v>1</v>
      </c>
      <c r="I35" s="5">
        <v>186</v>
      </c>
      <c r="J35" s="22">
        <v>1</v>
      </c>
      <c r="K35" s="5">
        <v>180</v>
      </c>
      <c r="L35" s="22">
        <v>2</v>
      </c>
      <c r="M35" s="5"/>
      <c r="N35" s="22"/>
      <c r="O35" s="5"/>
      <c r="P35" s="22"/>
      <c r="Q35" s="8">
        <v>4</v>
      </c>
      <c r="R35" s="8">
        <v>727</v>
      </c>
      <c r="S35" s="7">
        <v>181.75</v>
      </c>
      <c r="T35" s="36">
        <v>4</v>
      </c>
      <c r="U35" s="8">
        <v>6</v>
      </c>
      <c r="V35" s="7">
        <v>187.75</v>
      </c>
    </row>
    <row r="36" spans="1:22">
      <c r="A36" s="74" t="s">
        <v>74</v>
      </c>
      <c r="B36" s="2" t="s">
        <v>66</v>
      </c>
      <c r="C36" s="3">
        <v>45949</v>
      </c>
      <c r="D36" s="75" t="s">
        <v>42</v>
      </c>
      <c r="E36" s="5">
        <v>184</v>
      </c>
      <c r="F36" s="22">
        <v>0</v>
      </c>
      <c r="G36" s="5">
        <v>188</v>
      </c>
      <c r="H36" s="22">
        <v>0</v>
      </c>
      <c r="I36" s="5">
        <v>184</v>
      </c>
      <c r="J36" s="22">
        <v>1</v>
      </c>
      <c r="K36" s="5">
        <v>182</v>
      </c>
      <c r="L36" s="22">
        <v>0</v>
      </c>
      <c r="M36" s="5">
        <v>188</v>
      </c>
      <c r="N36" s="22">
        <v>5</v>
      </c>
      <c r="O36" s="5">
        <v>192</v>
      </c>
      <c r="P36" s="22">
        <v>5</v>
      </c>
      <c r="Q36" s="8">
        <v>6</v>
      </c>
      <c r="R36" s="8">
        <v>1118</v>
      </c>
      <c r="S36" s="7">
        <v>186.33333333333334</v>
      </c>
      <c r="T36" s="36">
        <v>11</v>
      </c>
      <c r="U36" s="8">
        <v>26</v>
      </c>
      <c r="V36" s="7">
        <v>212.33333333333334</v>
      </c>
    </row>
    <row r="37" spans="1:22">
      <c r="A37" s="74" t="s">
        <v>74</v>
      </c>
      <c r="B37" s="2" t="s">
        <v>66</v>
      </c>
      <c r="C37" s="3">
        <v>45955</v>
      </c>
      <c r="D37" s="75" t="s">
        <v>42</v>
      </c>
      <c r="E37" s="5">
        <v>185</v>
      </c>
      <c r="F37" s="22">
        <v>0</v>
      </c>
      <c r="G37" s="5">
        <v>193</v>
      </c>
      <c r="H37" s="22">
        <v>1</v>
      </c>
      <c r="I37" s="5">
        <v>192</v>
      </c>
      <c r="J37" s="22">
        <v>1</v>
      </c>
      <c r="K37" s="5">
        <v>185</v>
      </c>
      <c r="L37" s="22">
        <v>0</v>
      </c>
      <c r="M37" s="5"/>
      <c r="N37" s="22"/>
      <c r="O37" s="5"/>
      <c r="P37" s="22"/>
      <c r="Q37" s="8">
        <v>4</v>
      </c>
      <c r="R37" s="8">
        <v>755</v>
      </c>
      <c r="S37" s="7">
        <v>188.75</v>
      </c>
      <c r="T37" s="36">
        <v>2</v>
      </c>
      <c r="U37" s="8">
        <v>13</v>
      </c>
      <c r="V37" s="7">
        <v>201.75</v>
      </c>
    </row>
    <row r="38" spans="1:22">
      <c r="A38" s="74" t="s">
        <v>74</v>
      </c>
      <c r="B38" s="2" t="s">
        <v>66</v>
      </c>
      <c r="C38" s="3">
        <v>45969</v>
      </c>
      <c r="D38" s="75" t="s">
        <v>42</v>
      </c>
      <c r="E38" s="5">
        <v>182</v>
      </c>
      <c r="F38" s="22">
        <v>2</v>
      </c>
      <c r="G38" s="5">
        <v>183</v>
      </c>
      <c r="H38" s="22">
        <v>4</v>
      </c>
      <c r="I38" s="5">
        <v>185.001</v>
      </c>
      <c r="J38" s="22">
        <v>2</v>
      </c>
      <c r="K38" s="5">
        <v>184</v>
      </c>
      <c r="L38" s="22">
        <v>0</v>
      </c>
      <c r="M38" s="5"/>
      <c r="N38" s="22"/>
      <c r="O38" s="5"/>
      <c r="P38" s="22"/>
      <c r="Q38" s="8">
        <v>4</v>
      </c>
      <c r="R38" s="8">
        <v>734.00099999999998</v>
      </c>
      <c r="S38" s="7">
        <v>183.50024999999999</v>
      </c>
      <c r="T38" s="36">
        <v>8</v>
      </c>
      <c r="U38" s="8">
        <v>5</v>
      </c>
      <c r="V38" s="7">
        <v>188.50024999999999</v>
      </c>
    </row>
    <row r="40" spans="1:22">
      <c r="Q40" s="32">
        <f>SUM(Q18:Q39)</f>
        <v>86</v>
      </c>
      <c r="R40" s="32">
        <f>SUM(R18:R39)</f>
        <v>15544.006000000001</v>
      </c>
      <c r="S40" s="33">
        <f>SUM(R40/Q40)</f>
        <v>180.74425581395352</v>
      </c>
      <c r="T40" s="32">
        <f>SUM(T18:T39)</f>
        <v>79</v>
      </c>
      <c r="U40" s="32">
        <f>SUM(U18:U39)</f>
        <v>176</v>
      </c>
      <c r="V40" s="34">
        <f>SUM(S40+U40)</f>
        <v>356.74425581395349</v>
      </c>
    </row>
  </sheetData>
  <protectedRanges>
    <protectedRange algorithmName="SHA-512" hashValue="ON39YdpmFHfN9f47KpiRvqrKx0V9+erV1CNkpWzYhW/Qyc6aT8rEyCrvauWSYGZK2ia3o7vd3akF07acHAFpOA==" saltValue="yVW9XmDwTqEnmpSGai0KYg==" spinCount="100000" sqref="B1 B11 B17" name="Range1_2_1_1"/>
    <protectedRange algorithmName="SHA-512" hashValue="ON39YdpmFHfN9f47KpiRvqrKx0V9+erV1CNkpWzYhW/Qyc6aT8rEyCrvauWSYGZK2ia3o7vd3akF07acHAFpOA==" saltValue="yVW9XmDwTqEnmpSGai0KYg==" spinCount="100000" sqref="B12:C12 E12:P12 E2:P5 B2:C5" name="Range1_6_1_1"/>
    <protectedRange algorithmName="SHA-512" hashValue="ON39YdpmFHfN9f47KpiRvqrKx0V9+erV1CNkpWzYhW/Qyc6aT8rEyCrvauWSYGZK2ia3o7vd3akF07acHAFpOA==" saltValue="yVW9XmDwTqEnmpSGai0KYg==" spinCount="100000" sqref="D12 D2:D5" name="Range1_1_10_1_1"/>
    <protectedRange algorithmName="SHA-512" hashValue="ON39YdpmFHfN9f47KpiRvqrKx0V9+erV1CNkpWzYhW/Qyc6aT8rEyCrvauWSYGZK2ia3o7vd3akF07acHAFpOA==" saltValue="yVW9XmDwTqEnmpSGai0KYg==" spinCount="100000" sqref="T12 T2:T5" name="Range1_3_5_14_1_1"/>
    <protectedRange algorithmName="SHA-512" hashValue="ON39YdpmFHfN9f47KpiRvqrKx0V9+erV1CNkpWzYhW/Qyc6aT8rEyCrvauWSYGZK2ia3o7vd3akF07acHAFpOA==" saltValue="yVW9XmDwTqEnmpSGai0KYg==" spinCount="100000" sqref="H18:P18 E18:F18 B18:C18" name="Range1_4"/>
    <protectedRange algorithmName="SHA-512" hashValue="ON39YdpmFHfN9f47KpiRvqrKx0V9+erV1CNkpWzYhW/Qyc6aT8rEyCrvauWSYGZK2ia3o7vd3akF07acHAFpOA==" saltValue="yVW9XmDwTqEnmpSGai0KYg==" spinCount="100000" sqref="D18" name="Range1_1_3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H20:P20 E20:F20 B20:C20" name="Range1_4_1"/>
    <protectedRange algorithmName="SHA-512" hashValue="ON39YdpmFHfN9f47KpiRvqrKx0V9+erV1CNkpWzYhW/Qyc6aT8rEyCrvauWSYGZK2ia3o7vd3akF07acHAFpOA==" saltValue="yVW9XmDwTqEnmpSGai0KYg==" spinCount="100000" sqref="D20" name="Range1_1_4"/>
    <protectedRange algorithmName="SHA-512" hashValue="ON39YdpmFHfN9f47KpiRvqrKx0V9+erV1CNkpWzYhW/Qyc6aT8rEyCrvauWSYGZK2ia3o7vd3akF07acHAFpOA==" saltValue="yVW9XmDwTqEnmpSGai0KYg==" spinCount="100000" sqref="T20" name="Range1_3_5_4"/>
    <protectedRange algorithmName="SHA-512" hashValue="ON39YdpmFHfN9f47KpiRvqrKx0V9+erV1CNkpWzYhW/Qyc6aT8rEyCrvauWSYGZK2ia3o7vd3akF07acHAFpOA==" saltValue="yVW9XmDwTqEnmpSGai0KYg==" spinCount="100000" sqref="H31:P31 E31:F31 B31:C31" name="Range1_18_1"/>
    <protectedRange algorithmName="SHA-512" hashValue="ON39YdpmFHfN9f47KpiRvqrKx0V9+erV1CNkpWzYhW/Qyc6aT8rEyCrvauWSYGZK2ia3o7vd3akF07acHAFpOA==" saltValue="yVW9XmDwTqEnmpSGai0KYg==" spinCount="100000" sqref="D31" name="Range1_1_13_1_1"/>
    <protectedRange algorithmName="SHA-512" hashValue="ON39YdpmFHfN9f47KpiRvqrKx0V9+erV1CNkpWzYhW/Qyc6aT8rEyCrvauWSYGZK2ia3o7vd3akF07acHAFpOA==" saltValue="yVW9XmDwTqEnmpSGai0KYg==" spinCount="100000" sqref="T31" name="Range1_3_5_9_1_1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H33:P33 E33:F33 B33:C33" name="Range1_11"/>
    <protectedRange algorithmName="SHA-512" hashValue="ON39YdpmFHfN9f47KpiRvqrKx0V9+erV1CNkpWzYhW/Qyc6aT8rEyCrvauWSYGZK2ia3o7vd3akF07acHAFpOA==" saltValue="yVW9XmDwTqEnmpSGai0KYg==" spinCount="100000" sqref="D33" name="Range1_1_15"/>
    <protectedRange algorithmName="SHA-512" hashValue="ON39YdpmFHfN9f47KpiRvqrKx0V9+erV1CNkpWzYhW/Qyc6aT8rEyCrvauWSYGZK2ia3o7vd3akF07acHAFpOA==" saltValue="yVW9XmDwTqEnmpSGai0KYg==" spinCount="100000" sqref="T33" name="Range1_3_5_10"/>
    <protectedRange algorithmName="SHA-512" hashValue="ON39YdpmFHfN9f47KpiRvqrKx0V9+erV1CNkpWzYhW/Qyc6aT8rEyCrvauWSYGZK2ia3o7vd3akF07acHAFpOA==" saltValue="yVW9XmDwTqEnmpSGai0KYg==" spinCount="100000" sqref="H34:P34 E34:F34 B34:C34" name="Range1_11_1"/>
    <protectedRange algorithmName="SHA-512" hashValue="ON39YdpmFHfN9f47KpiRvqrKx0V9+erV1CNkpWzYhW/Qyc6aT8rEyCrvauWSYGZK2ia3o7vd3akF07acHAFpOA==" saltValue="yVW9XmDwTqEnmpSGai0KYg==" spinCount="100000" sqref="D34" name="Range1_1_15_1"/>
    <protectedRange algorithmName="SHA-512" hashValue="ON39YdpmFHfN9f47KpiRvqrKx0V9+erV1CNkpWzYhW/Qyc6aT8rEyCrvauWSYGZK2ia3o7vd3akF07acHAFpOA==" saltValue="yVW9XmDwTqEnmpSGai0KYg==" spinCount="100000" sqref="T34" name="Range1_3_5_11"/>
    <protectedRange algorithmName="SHA-512" hashValue="ON39YdpmFHfN9f47KpiRvqrKx0V9+erV1CNkpWzYhW/Qyc6aT8rEyCrvauWSYGZK2ia3o7vd3akF07acHAFpOA==" saltValue="yVW9XmDwTqEnmpSGai0KYg==" spinCount="100000" sqref="H35:P35 E35:F35 B35:C35" name="Range1_15"/>
    <protectedRange algorithmName="SHA-512" hashValue="ON39YdpmFHfN9f47KpiRvqrKx0V9+erV1CNkpWzYhW/Qyc6aT8rEyCrvauWSYGZK2ia3o7vd3akF07acHAFpOA==" saltValue="yVW9XmDwTqEnmpSGai0KYg==" spinCount="100000" sqref="D35" name="Range1_1_17"/>
    <protectedRange algorithmName="SHA-512" hashValue="ON39YdpmFHfN9f47KpiRvqrKx0V9+erV1CNkpWzYhW/Qyc6aT8rEyCrvauWSYGZK2ia3o7vd3akF07acHAFpOA==" saltValue="yVW9XmDwTqEnmpSGai0KYg==" spinCount="100000" sqref="T35" name="Range1_3_5_17"/>
    <protectedRange algorithmName="SHA-512" hashValue="ON39YdpmFHfN9f47KpiRvqrKx0V9+erV1CNkpWzYhW/Qyc6aT8rEyCrvauWSYGZK2ia3o7vd3akF07acHAFpOA==" saltValue="yVW9XmDwTqEnmpSGai0KYg==" spinCount="100000" sqref="H36:P36 E36:F36 B36:C36" name="Range1_15_5"/>
    <protectedRange algorithmName="SHA-512" hashValue="ON39YdpmFHfN9f47KpiRvqrKx0V9+erV1CNkpWzYhW/Qyc6aT8rEyCrvauWSYGZK2ia3o7vd3akF07acHAFpOA==" saltValue="yVW9XmDwTqEnmpSGai0KYg==" spinCount="100000" sqref="D36" name="Range1_1_17_2"/>
    <protectedRange algorithmName="SHA-512" hashValue="ON39YdpmFHfN9f47KpiRvqrKx0V9+erV1CNkpWzYhW/Qyc6aT8rEyCrvauWSYGZK2ia3o7vd3akF07acHAFpOA==" saltValue="yVW9XmDwTqEnmpSGai0KYg==" spinCount="100000" sqref="T36" name="Range1_3_5_16_2"/>
    <protectedRange algorithmName="SHA-512" hashValue="ON39YdpmFHfN9f47KpiRvqrKx0V9+erV1CNkpWzYhW/Qyc6aT8rEyCrvauWSYGZK2ia3o7vd3akF07acHAFpOA==" saltValue="yVW9XmDwTqEnmpSGai0KYg==" spinCount="100000" sqref="H37:P37 E37:F37 B37:C37" name="Range1_11_2"/>
    <protectedRange algorithmName="SHA-512" hashValue="ON39YdpmFHfN9f47KpiRvqrKx0V9+erV1CNkpWzYhW/Qyc6aT8rEyCrvauWSYGZK2ia3o7vd3akF07acHAFpOA==" saltValue="yVW9XmDwTqEnmpSGai0KYg==" spinCount="100000" sqref="D37" name="Range1_1_13"/>
    <protectedRange algorithmName="SHA-512" hashValue="ON39YdpmFHfN9f47KpiRvqrKx0V9+erV1CNkpWzYhW/Qyc6aT8rEyCrvauWSYGZK2ia3o7vd3akF07acHAFpOA==" saltValue="yVW9XmDwTqEnmpSGai0KYg==" spinCount="100000" sqref="T37" name="Range1_3_5_9"/>
    <protectedRange algorithmName="SHA-512" hashValue="ON39YdpmFHfN9f47KpiRvqrKx0V9+erV1CNkpWzYhW/Qyc6aT8rEyCrvauWSYGZK2ia3o7vd3akF07acHAFpOA==" saltValue="yVW9XmDwTqEnmpSGai0KYg==" spinCount="100000" sqref="H38:P38 E38:F38 B38:C38" name="Range1_16"/>
    <protectedRange algorithmName="SHA-512" hashValue="ON39YdpmFHfN9f47KpiRvqrKx0V9+erV1CNkpWzYhW/Qyc6aT8rEyCrvauWSYGZK2ia3o7vd3akF07acHAFpOA==" saltValue="yVW9XmDwTqEnmpSGai0KYg==" spinCount="100000" sqref="D38" name="Range1_1_12"/>
    <protectedRange algorithmName="SHA-512" hashValue="ON39YdpmFHfN9f47KpiRvqrKx0V9+erV1CNkpWzYhW/Qyc6aT8rEyCrvauWSYGZK2ia3o7vd3akF07acHAFpOA==" saltValue="yVW9XmDwTqEnmpSGai0KYg==" spinCount="100000" sqref="T38" name="Range1_3_5_6"/>
  </protectedRanges>
  <conditionalFormatting sqref="E31">
    <cfRule type="top10" dxfId="279" priority="56" rank="1"/>
  </conditionalFormatting>
  <conditionalFormatting sqref="E31:O31">
    <cfRule type="cellIs" dxfId="278" priority="50" operator="greaterThanOrEqual">
      <formula>193</formula>
    </cfRule>
  </conditionalFormatting>
  <conditionalFormatting sqref="G31">
    <cfRule type="top10" dxfId="277" priority="55" rank="1"/>
  </conditionalFormatting>
  <conditionalFormatting sqref="I31">
    <cfRule type="top10" dxfId="276" priority="54" rank="1"/>
  </conditionalFormatting>
  <conditionalFormatting sqref="K31">
    <cfRule type="top10" dxfId="275" priority="53" rank="1"/>
  </conditionalFormatting>
  <conditionalFormatting sqref="M31">
    <cfRule type="top10" dxfId="274" priority="52" rank="1"/>
  </conditionalFormatting>
  <conditionalFormatting sqref="O31">
    <cfRule type="top10" dxfId="273" priority="51" rank="1"/>
  </conditionalFormatting>
  <conditionalFormatting sqref="E32">
    <cfRule type="top10" dxfId="272" priority="49" rank="1"/>
  </conditionalFormatting>
  <conditionalFormatting sqref="G32">
    <cfRule type="top10" dxfId="271" priority="48" rank="1"/>
  </conditionalFormatting>
  <conditionalFormatting sqref="I32">
    <cfRule type="top10" dxfId="270" priority="47" rank="1"/>
  </conditionalFormatting>
  <conditionalFormatting sqref="K32">
    <cfRule type="top10" dxfId="269" priority="46" rank="1"/>
  </conditionalFormatting>
  <conditionalFormatting sqref="M32">
    <cfRule type="top10" dxfId="268" priority="45" rank="1"/>
  </conditionalFormatting>
  <conditionalFormatting sqref="O32">
    <cfRule type="top10" dxfId="267" priority="44" rank="1"/>
  </conditionalFormatting>
  <conditionalFormatting sqref="E32:O32">
    <cfRule type="cellIs" dxfId="266" priority="43" operator="greaterThanOrEqual">
      <formula>193</formula>
    </cfRule>
  </conditionalFormatting>
  <conditionalFormatting sqref="E33">
    <cfRule type="top10" dxfId="265" priority="42" rank="1"/>
  </conditionalFormatting>
  <conditionalFormatting sqref="G33">
    <cfRule type="top10" dxfId="264" priority="41" rank="1"/>
  </conditionalFormatting>
  <conditionalFormatting sqref="I33">
    <cfRule type="top10" dxfId="263" priority="40" rank="1"/>
  </conditionalFormatting>
  <conditionalFormatting sqref="K33">
    <cfRule type="top10" dxfId="262" priority="39" rank="1"/>
  </conditionalFormatting>
  <conditionalFormatting sqref="M33">
    <cfRule type="top10" dxfId="261" priority="38" rank="1"/>
  </conditionalFormatting>
  <conditionalFormatting sqref="O33">
    <cfRule type="top10" dxfId="260" priority="37" rank="1"/>
  </conditionalFormatting>
  <conditionalFormatting sqref="E33:O33">
    <cfRule type="cellIs" dxfId="259" priority="36" operator="greaterThanOrEqual">
      <formula>193</formula>
    </cfRule>
  </conditionalFormatting>
  <conditionalFormatting sqref="E34">
    <cfRule type="top10" dxfId="258" priority="35" rank="1"/>
  </conditionalFormatting>
  <conditionalFormatting sqref="G34">
    <cfRule type="top10" dxfId="257" priority="34" rank="1"/>
  </conditionalFormatting>
  <conditionalFormatting sqref="I34">
    <cfRule type="top10" dxfId="256" priority="33" rank="1"/>
  </conditionalFormatting>
  <conditionalFormatting sqref="K34">
    <cfRule type="top10" dxfId="255" priority="32" rank="1"/>
  </conditionalFormatting>
  <conditionalFormatting sqref="M34">
    <cfRule type="top10" dxfId="254" priority="31" rank="1"/>
  </conditionalFormatting>
  <conditionalFormatting sqref="O34">
    <cfRule type="top10" dxfId="253" priority="30" rank="1"/>
  </conditionalFormatting>
  <conditionalFormatting sqref="E34:O34">
    <cfRule type="cellIs" dxfId="252" priority="29" operator="greaterThanOrEqual">
      <formula>193</formula>
    </cfRule>
  </conditionalFormatting>
  <conditionalFormatting sqref="E35">
    <cfRule type="top10" dxfId="251" priority="28" rank="1"/>
  </conditionalFormatting>
  <conditionalFormatting sqref="G35">
    <cfRule type="top10" dxfId="250" priority="27" rank="1"/>
  </conditionalFormatting>
  <conditionalFormatting sqref="I35">
    <cfRule type="top10" dxfId="249" priority="26" rank="1"/>
  </conditionalFormatting>
  <conditionalFormatting sqref="K35">
    <cfRule type="top10" dxfId="248" priority="25" rank="1"/>
  </conditionalFormatting>
  <conditionalFormatting sqref="M35">
    <cfRule type="top10" dxfId="247" priority="24" rank="1"/>
  </conditionalFormatting>
  <conditionalFormatting sqref="O35">
    <cfRule type="top10" dxfId="246" priority="23" rank="1"/>
  </conditionalFormatting>
  <conditionalFormatting sqref="E35:O35">
    <cfRule type="cellIs" dxfId="245" priority="22" operator="greaterThanOrEqual">
      <formula>193</formula>
    </cfRule>
  </conditionalFormatting>
  <conditionalFormatting sqref="E36">
    <cfRule type="top10" dxfId="244" priority="21" rank="1"/>
  </conditionalFormatting>
  <conditionalFormatting sqref="G36">
    <cfRule type="top10" dxfId="243" priority="20" rank="1"/>
  </conditionalFormatting>
  <conditionalFormatting sqref="I36">
    <cfRule type="top10" dxfId="242" priority="19" rank="1"/>
  </conditionalFormatting>
  <conditionalFormatting sqref="K36">
    <cfRule type="top10" dxfId="241" priority="18" rank="1"/>
  </conditionalFormatting>
  <conditionalFormatting sqref="M36">
    <cfRule type="top10" dxfId="240" priority="17" rank="1"/>
  </conditionalFormatting>
  <conditionalFormatting sqref="O36">
    <cfRule type="top10" dxfId="239" priority="16" rank="1"/>
  </conditionalFormatting>
  <conditionalFormatting sqref="E36:O36">
    <cfRule type="cellIs" dxfId="238" priority="15" operator="greaterThanOrEqual">
      <formula>193</formula>
    </cfRule>
  </conditionalFormatting>
  <conditionalFormatting sqref="E37">
    <cfRule type="top10" dxfId="237" priority="14" rank="1"/>
  </conditionalFormatting>
  <conditionalFormatting sqref="G37">
    <cfRule type="top10" dxfId="236" priority="13" rank="1"/>
  </conditionalFormatting>
  <conditionalFormatting sqref="I37">
    <cfRule type="top10" dxfId="235" priority="12" rank="1"/>
  </conditionalFormatting>
  <conditionalFormatting sqref="K37">
    <cfRule type="top10" dxfId="234" priority="11" rank="1"/>
  </conditionalFormatting>
  <conditionalFormatting sqref="M37">
    <cfRule type="top10" dxfId="233" priority="10" rank="1"/>
  </conditionalFormatting>
  <conditionalFormatting sqref="O37">
    <cfRule type="top10" dxfId="232" priority="9" rank="1"/>
  </conditionalFormatting>
  <conditionalFormatting sqref="E37:O37">
    <cfRule type="cellIs" dxfId="231" priority="8" operator="greaterThanOrEqual">
      <formula>193</formula>
    </cfRule>
  </conditionalFormatting>
  <conditionalFormatting sqref="E38">
    <cfRule type="top10" dxfId="6" priority="7" rank="1"/>
  </conditionalFormatting>
  <conditionalFormatting sqref="G38">
    <cfRule type="top10" dxfId="5" priority="6" rank="1"/>
  </conditionalFormatting>
  <conditionalFormatting sqref="I38">
    <cfRule type="top10" dxfId="4" priority="5" rank="1"/>
  </conditionalFormatting>
  <conditionalFormatting sqref="K38">
    <cfRule type="top10" dxfId="3" priority="4" rank="1"/>
  </conditionalFormatting>
  <conditionalFormatting sqref="M38">
    <cfRule type="top10" dxfId="2" priority="3" rank="1"/>
  </conditionalFormatting>
  <conditionalFormatting sqref="O38">
    <cfRule type="top10" dxfId="1" priority="2" rank="1"/>
  </conditionalFormatting>
  <conditionalFormatting sqref="E38:O38">
    <cfRule type="cellIs" dxfId="0" priority="1" operator="greaterThanOrEqual">
      <formula>193</formula>
    </cfRule>
  </conditionalFormatting>
  <hyperlinks>
    <hyperlink ref="X1" location="'Texas 2025'!A1" display="Return to Rankings" xr:uid="{5E5A64DF-27C0-449F-B4D4-A383E14FF0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11EF6AC-044F-41A7-B103-5C9ADE1641A5}">
          <x14:formula1>
            <xm:f>'C:\Users\jmfg1\Downloads\[SAGC_10-19-25-ABRA 2025 San Angelo Texas Scoring.xlsm]DATA'!#REF!</xm:f>
          </x14:formula1>
          <xm:sqref>D36</xm:sqref>
        </x14:dataValidation>
        <x14:dataValidation type="list" allowBlank="1" showInputMessage="1" showErrorMessage="1" xr:uid="{FCAAA50F-EC27-4151-B2D6-4AD836D2298D}">
          <x14:formula1>
            <xm:f>'C:\Users\jmfg1\Downloads\[SAGC_10-19-25-ABRA 2025 San Angelo Texas Scoring.xlsm]DATA'!#REF!</xm:f>
          </x14:formula1>
          <xm:sqref>B36</xm:sqref>
        </x14:dataValidation>
        <x14:dataValidation type="list" allowBlank="1" showInputMessage="1" showErrorMessage="1" xr:uid="{A8224A2F-8122-4D4E-ADBB-BCA7553F99EB}">
          <x14:formula1>
            <xm:f>'C:\Users\jmfg1\Downloads\[SAGC_10-25-25-ABRA 2025 San Angelo Texas Scoring.xlsm]DATA'!#REF!</xm:f>
          </x14:formula1>
          <xm:sqref>D37 B37</xm:sqref>
        </x14:dataValidation>
        <x14:dataValidation type="list" allowBlank="1" showInputMessage="1" showErrorMessage="1" xr:uid="{0D2D2026-46C3-4AA1-BC5D-9BD0F9D59F49}">
          <x14:formula1>
            <xm:f>'[SAGC-11-08-25-ABRA 2025 San AngeloTX Scoring.xlsm]DATA'!#REF!</xm:f>
          </x14:formula1>
          <xm:sqref>B38</xm:sqref>
        </x14:dataValidation>
        <x14:dataValidation type="list" allowBlank="1" showInputMessage="1" showErrorMessage="1" xr:uid="{2ABBBC4F-D17A-4C12-8E96-C59CAD5ABE14}">
          <x14:formula1>
            <xm:f>'[SAGC-11-08-25-ABRA 2025 San AngeloTX Scoring.xlsm]DATA'!#REF!</xm:f>
          </x14:formula1>
          <xm:sqref>D38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5017-2A6D-4D8E-A58E-151D1FBFFF8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24" t="s">
        <v>109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11</v>
      </c>
      <c r="B2" s="2" t="s">
        <v>112</v>
      </c>
      <c r="C2" s="3">
        <v>45833</v>
      </c>
      <c r="D2" s="4" t="s">
        <v>36</v>
      </c>
      <c r="E2" s="5">
        <v>191</v>
      </c>
      <c r="F2" s="22">
        <v>1</v>
      </c>
      <c r="G2" s="23">
        <v>188</v>
      </c>
      <c r="H2" s="22">
        <v>1</v>
      </c>
      <c r="I2" s="5">
        <v>190</v>
      </c>
      <c r="J2" s="22">
        <v>1</v>
      </c>
      <c r="K2" s="5">
        <v>191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6">
        <v>6</v>
      </c>
      <c r="U2" s="8">
        <v>6</v>
      </c>
      <c r="V2" s="9">
        <v>196</v>
      </c>
    </row>
    <row r="4" spans="1:24">
      <c r="Q4" s="32">
        <f>SUM(Q2:Q3)</f>
        <v>4</v>
      </c>
      <c r="R4" s="32">
        <f>SUM(R2:R3)</f>
        <v>760</v>
      </c>
      <c r="S4" s="33">
        <f>SUM(R4/Q4)</f>
        <v>190</v>
      </c>
      <c r="T4" s="32">
        <f>SUM(T2:T3)</f>
        <v>6</v>
      </c>
      <c r="U4" s="32">
        <f>SUM(U2:U3)</f>
        <v>6</v>
      </c>
      <c r="V4" s="34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CCC08EED-2E3D-4182-90F8-51876703752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A2B7-130A-4E4E-8EEC-686122C8BF18}">
  <dimension ref="A1:X43"/>
  <sheetViews>
    <sheetView topLeftCell="A19" workbookViewId="0">
      <selection activeCell="A35" sqref="A35:XFD35"/>
    </sheetView>
  </sheetViews>
  <sheetFormatPr defaultColWidth="11.109375" defaultRowHeight="14.4"/>
  <cols>
    <col min="1" max="1" width="14.44140625" customWidth="1"/>
    <col min="2" max="2" width="20" customWidth="1"/>
    <col min="3" max="3" width="11.66406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76</v>
      </c>
      <c r="C2" s="3">
        <v>45710</v>
      </c>
      <c r="D2" s="4" t="s">
        <v>42</v>
      </c>
      <c r="E2" s="5">
        <v>195</v>
      </c>
      <c r="F2" s="22">
        <v>5</v>
      </c>
      <c r="G2" s="5">
        <v>194</v>
      </c>
      <c r="H2" s="22">
        <v>2</v>
      </c>
      <c r="I2" s="5">
        <v>195</v>
      </c>
      <c r="J2" s="22">
        <v>4</v>
      </c>
      <c r="K2" s="5">
        <v>189</v>
      </c>
      <c r="L2" s="22">
        <v>5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36">
        <v>16</v>
      </c>
      <c r="U2" s="8">
        <v>11</v>
      </c>
      <c r="V2" s="9">
        <v>204.25</v>
      </c>
    </row>
    <row r="3" spans="1:24">
      <c r="A3" s="1" t="s">
        <v>65</v>
      </c>
      <c r="B3" s="2" t="s">
        <v>76</v>
      </c>
      <c r="C3" s="3">
        <v>45745</v>
      </c>
      <c r="D3" s="4" t="s">
        <v>42</v>
      </c>
      <c r="E3" s="5">
        <v>193</v>
      </c>
      <c r="F3" s="22">
        <v>1</v>
      </c>
      <c r="G3" s="5">
        <v>191</v>
      </c>
      <c r="H3" s="22">
        <v>3</v>
      </c>
      <c r="I3" s="5">
        <v>191</v>
      </c>
      <c r="J3" s="22">
        <v>2</v>
      </c>
      <c r="K3" s="5">
        <v>193</v>
      </c>
      <c r="L3" s="22">
        <v>3</v>
      </c>
      <c r="M3" s="5">
        <v>188</v>
      </c>
      <c r="N3" s="22">
        <v>3</v>
      </c>
      <c r="O3" s="5">
        <v>189</v>
      </c>
      <c r="P3" s="22">
        <v>1</v>
      </c>
      <c r="Q3" s="6">
        <v>6</v>
      </c>
      <c r="R3" s="6">
        <v>1145</v>
      </c>
      <c r="S3" s="7">
        <v>190.83333333333334</v>
      </c>
      <c r="T3" s="36">
        <v>13</v>
      </c>
      <c r="U3" s="8">
        <v>30</v>
      </c>
      <c r="V3" s="9">
        <v>220.83333333333334</v>
      </c>
    </row>
    <row r="4" spans="1:24">
      <c r="A4" s="1" t="s">
        <v>65</v>
      </c>
      <c r="B4" s="2" t="s">
        <v>76</v>
      </c>
      <c r="C4" s="3">
        <v>45783</v>
      </c>
      <c r="D4" s="4" t="s">
        <v>42</v>
      </c>
      <c r="E4" s="5">
        <v>193</v>
      </c>
      <c r="F4" s="22">
        <v>5</v>
      </c>
      <c r="G4" s="5">
        <v>194</v>
      </c>
      <c r="H4" s="22">
        <v>2</v>
      </c>
      <c r="I4" s="5">
        <v>194</v>
      </c>
      <c r="J4" s="22">
        <v>5</v>
      </c>
      <c r="K4" s="5">
        <v>195</v>
      </c>
      <c r="L4" s="22">
        <v>3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36">
        <v>15</v>
      </c>
      <c r="U4" s="8">
        <v>13</v>
      </c>
      <c r="V4" s="9">
        <v>207</v>
      </c>
    </row>
    <row r="5" spans="1:24">
      <c r="A5" s="1" t="s">
        <v>65</v>
      </c>
      <c r="B5" s="2" t="s">
        <v>76</v>
      </c>
      <c r="C5" s="3">
        <v>45787</v>
      </c>
      <c r="D5" s="4" t="s">
        <v>42</v>
      </c>
      <c r="E5" s="5">
        <v>185</v>
      </c>
      <c r="F5" s="22">
        <v>4</v>
      </c>
      <c r="G5" s="5">
        <v>196</v>
      </c>
      <c r="H5" s="22">
        <v>4</v>
      </c>
      <c r="I5" s="5">
        <v>197</v>
      </c>
      <c r="J5" s="22">
        <v>2</v>
      </c>
      <c r="K5" s="5">
        <v>187</v>
      </c>
      <c r="L5" s="22">
        <v>1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36">
        <v>11</v>
      </c>
      <c r="U5" s="8">
        <v>13</v>
      </c>
      <c r="V5" s="9">
        <v>204.25</v>
      </c>
    </row>
    <row r="6" spans="1:24">
      <c r="A6" s="1" t="s">
        <v>65</v>
      </c>
      <c r="B6" s="2" t="s">
        <v>76</v>
      </c>
      <c r="C6" s="3">
        <v>45802</v>
      </c>
      <c r="D6" s="4" t="s">
        <v>49</v>
      </c>
      <c r="E6" s="41">
        <v>186</v>
      </c>
      <c r="F6" s="42">
        <v>1</v>
      </c>
      <c r="G6" s="41">
        <v>189</v>
      </c>
      <c r="H6" s="42">
        <v>2</v>
      </c>
      <c r="I6" s="41">
        <v>192</v>
      </c>
      <c r="J6" s="42">
        <v>3</v>
      </c>
      <c r="K6" s="41">
        <v>190</v>
      </c>
      <c r="L6" s="42">
        <v>4</v>
      </c>
      <c r="M6" s="41">
        <v>190.001</v>
      </c>
      <c r="N6" s="42">
        <v>4</v>
      </c>
      <c r="O6" s="41">
        <v>194</v>
      </c>
      <c r="P6" s="42">
        <v>2</v>
      </c>
      <c r="Q6" s="6">
        <v>6</v>
      </c>
      <c r="R6" s="6">
        <v>1141.001</v>
      </c>
      <c r="S6" s="7">
        <v>190.16683333333333</v>
      </c>
      <c r="T6" s="39">
        <v>16</v>
      </c>
      <c r="U6" s="8">
        <v>24</v>
      </c>
      <c r="V6" s="9">
        <v>214.16683333333333</v>
      </c>
    </row>
    <row r="7" spans="1:24">
      <c r="A7" s="1" t="s">
        <v>65</v>
      </c>
      <c r="B7" s="2" t="s">
        <v>76</v>
      </c>
      <c r="C7" s="3">
        <v>45850</v>
      </c>
      <c r="D7" s="4" t="s">
        <v>42</v>
      </c>
      <c r="E7" s="5">
        <v>190</v>
      </c>
      <c r="F7" s="22">
        <v>0</v>
      </c>
      <c r="G7" s="5">
        <v>192</v>
      </c>
      <c r="H7" s="22">
        <v>2</v>
      </c>
      <c r="I7" s="5">
        <v>191</v>
      </c>
      <c r="J7" s="22">
        <v>2</v>
      </c>
      <c r="K7" s="5">
        <v>196</v>
      </c>
      <c r="L7" s="22">
        <v>6</v>
      </c>
      <c r="M7" s="5"/>
      <c r="N7" s="22"/>
      <c r="O7" s="5"/>
      <c r="P7" s="22"/>
      <c r="Q7" s="6">
        <v>4</v>
      </c>
      <c r="R7" s="6">
        <v>769</v>
      </c>
      <c r="S7" s="7">
        <v>192.25</v>
      </c>
      <c r="T7" s="36">
        <v>10</v>
      </c>
      <c r="U7" s="8">
        <v>13</v>
      </c>
      <c r="V7" s="9">
        <v>205.25</v>
      </c>
    </row>
    <row r="8" spans="1:24">
      <c r="A8" s="1" t="s">
        <v>65</v>
      </c>
      <c r="B8" s="2" t="s">
        <v>76</v>
      </c>
      <c r="C8" s="3">
        <v>45851</v>
      </c>
      <c r="D8" s="4" t="s">
        <v>49</v>
      </c>
      <c r="E8" s="41">
        <v>191</v>
      </c>
      <c r="F8" s="42">
        <v>1</v>
      </c>
      <c r="G8" s="41">
        <v>192</v>
      </c>
      <c r="H8" s="42">
        <v>2</v>
      </c>
      <c r="I8" s="41">
        <v>190</v>
      </c>
      <c r="J8" s="42">
        <v>1</v>
      </c>
      <c r="K8" s="41">
        <v>193</v>
      </c>
      <c r="L8" s="42">
        <v>2</v>
      </c>
      <c r="M8" s="41"/>
      <c r="N8" s="42"/>
      <c r="O8" s="41"/>
      <c r="P8" s="42"/>
      <c r="Q8" s="6">
        <v>4</v>
      </c>
      <c r="R8" s="6">
        <v>766</v>
      </c>
      <c r="S8" s="7">
        <v>191.5</v>
      </c>
      <c r="T8" s="39">
        <v>6</v>
      </c>
      <c r="U8" s="8">
        <v>6</v>
      </c>
      <c r="V8" s="9">
        <v>197.5</v>
      </c>
    </row>
    <row r="9" spans="1:24">
      <c r="A9" s="1" t="s">
        <v>65</v>
      </c>
      <c r="B9" s="2" t="s">
        <v>76</v>
      </c>
      <c r="C9" s="3">
        <v>45892</v>
      </c>
      <c r="D9" s="4" t="s">
        <v>42</v>
      </c>
      <c r="E9" s="5">
        <v>188</v>
      </c>
      <c r="F9" s="22">
        <v>1</v>
      </c>
      <c r="G9" s="5">
        <v>193</v>
      </c>
      <c r="H9" s="22">
        <v>2</v>
      </c>
      <c r="I9" s="5">
        <v>193</v>
      </c>
      <c r="J9" s="22">
        <v>1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766</v>
      </c>
      <c r="S9" s="7">
        <v>191.5</v>
      </c>
      <c r="T9" s="36">
        <v>6</v>
      </c>
      <c r="U9" s="8">
        <v>11</v>
      </c>
      <c r="V9" s="9">
        <v>202.5</v>
      </c>
    </row>
    <row r="10" spans="1:24">
      <c r="A10" s="1" t="s">
        <v>65</v>
      </c>
      <c r="B10" s="2" t="s">
        <v>76</v>
      </c>
      <c r="C10" s="3">
        <v>45897</v>
      </c>
      <c r="D10" s="4" t="s">
        <v>42</v>
      </c>
      <c r="E10" s="5">
        <v>185</v>
      </c>
      <c r="F10" s="22">
        <v>2</v>
      </c>
      <c r="G10" s="5">
        <v>183</v>
      </c>
      <c r="H10" s="22">
        <v>3</v>
      </c>
      <c r="I10" s="5">
        <v>186</v>
      </c>
      <c r="J10" s="22">
        <v>2</v>
      </c>
      <c r="K10" s="5">
        <v>187</v>
      </c>
      <c r="L10" s="22">
        <v>4</v>
      </c>
      <c r="M10" s="5"/>
      <c r="N10" s="22"/>
      <c r="O10" s="5"/>
      <c r="P10" s="22"/>
      <c r="Q10" s="6">
        <v>4</v>
      </c>
      <c r="R10" s="6">
        <v>741</v>
      </c>
      <c r="S10" s="7">
        <v>185.25</v>
      </c>
      <c r="T10" s="36">
        <v>11</v>
      </c>
      <c r="U10" s="8">
        <v>9</v>
      </c>
      <c r="V10" s="9">
        <v>194.25</v>
      </c>
    </row>
    <row r="11" spans="1:24">
      <c r="A11" s="1" t="s">
        <v>65</v>
      </c>
      <c r="B11" s="2" t="s">
        <v>76</v>
      </c>
      <c r="C11" s="3">
        <v>45902</v>
      </c>
      <c r="D11" s="4" t="s">
        <v>42</v>
      </c>
      <c r="E11" s="5">
        <v>191</v>
      </c>
      <c r="F11" s="22">
        <v>3</v>
      </c>
      <c r="G11" s="5">
        <v>190</v>
      </c>
      <c r="H11" s="22">
        <v>2</v>
      </c>
      <c r="I11" s="5">
        <v>191</v>
      </c>
      <c r="J11" s="22">
        <v>1</v>
      </c>
      <c r="K11" s="5">
        <v>192</v>
      </c>
      <c r="L11" s="22">
        <v>2</v>
      </c>
      <c r="M11" s="5"/>
      <c r="N11" s="22"/>
      <c r="O11" s="5"/>
      <c r="P11" s="22"/>
      <c r="Q11" s="6">
        <v>4</v>
      </c>
      <c r="R11" s="6">
        <v>764</v>
      </c>
      <c r="S11" s="7">
        <v>191</v>
      </c>
      <c r="T11" s="36">
        <v>8</v>
      </c>
      <c r="U11" s="8">
        <v>11</v>
      </c>
      <c r="V11" s="9">
        <v>202</v>
      </c>
    </row>
    <row r="12" spans="1:24">
      <c r="A12" s="74" t="s">
        <v>65</v>
      </c>
      <c r="B12" s="2" t="s">
        <v>76</v>
      </c>
      <c r="C12" s="3">
        <v>45949</v>
      </c>
      <c r="D12" s="75" t="s">
        <v>42</v>
      </c>
      <c r="E12" s="5">
        <v>190</v>
      </c>
      <c r="F12" s="22">
        <v>3</v>
      </c>
      <c r="G12" s="5">
        <v>188</v>
      </c>
      <c r="H12" s="22">
        <v>2</v>
      </c>
      <c r="I12" s="5">
        <v>189</v>
      </c>
      <c r="J12" s="22">
        <v>1</v>
      </c>
      <c r="K12" s="5">
        <v>188</v>
      </c>
      <c r="L12" s="22">
        <v>2</v>
      </c>
      <c r="M12" s="5">
        <v>194</v>
      </c>
      <c r="N12" s="22">
        <v>5</v>
      </c>
      <c r="O12" s="5">
        <v>196</v>
      </c>
      <c r="P12" s="22">
        <v>4</v>
      </c>
      <c r="Q12" s="8">
        <v>6</v>
      </c>
      <c r="R12" s="8">
        <v>1145</v>
      </c>
      <c r="S12" s="7">
        <v>190.83333333333334</v>
      </c>
      <c r="T12" s="36">
        <v>17</v>
      </c>
      <c r="U12" s="8">
        <v>16</v>
      </c>
      <c r="V12" s="7">
        <v>206.83333333333334</v>
      </c>
    </row>
    <row r="14" spans="1:24">
      <c r="Q14" s="32">
        <f>SUM(Q2:Q13)</f>
        <v>50</v>
      </c>
      <c r="R14" s="32">
        <f>SUM(R2:R13)</f>
        <v>9551.0010000000002</v>
      </c>
      <c r="S14" s="33">
        <f>SUM(R14/Q14)</f>
        <v>191.02002000000002</v>
      </c>
      <c r="T14" s="32">
        <f>SUM(T2:T13)</f>
        <v>129</v>
      </c>
      <c r="U14" s="32">
        <f>SUM(U2:U13)</f>
        <v>157</v>
      </c>
      <c r="V14" s="34">
        <f>SUM(S14+U14)</f>
        <v>348.02002000000005</v>
      </c>
    </row>
    <row r="17" spans="1:22">
      <c r="A17" s="24" t="s">
        <v>1</v>
      </c>
      <c r="B17" s="25" t="s">
        <v>2</v>
      </c>
      <c r="C17" s="26" t="s">
        <v>3</v>
      </c>
      <c r="D17" s="27" t="s">
        <v>4</v>
      </c>
      <c r="E17" s="28" t="s">
        <v>19</v>
      </c>
      <c r="F17" s="28" t="s">
        <v>20</v>
      </c>
      <c r="G17" s="28" t="s">
        <v>21</v>
      </c>
      <c r="H17" s="28" t="s">
        <v>20</v>
      </c>
      <c r="I17" s="28" t="s">
        <v>22</v>
      </c>
      <c r="J17" s="28" t="s">
        <v>20</v>
      </c>
      <c r="K17" s="28" t="s">
        <v>23</v>
      </c>
      <c r="L17" s="28" t="s">
        <v>20</v>
      </c>
      <c r="M17" s="28" t="s">
        <v>24</v>
      </c>
      <c r="N17" s="28" t="s">
        <v>20</v>
      </c>
      <c r="O17" s="28" t="s">
        <v>25</v>
      </c>
      <c r="P17" s="28" t="s">
        <v>20</v>
      </c>
      <c r="Q17" s="29" t="s">
        <v>26</v>
      </c>
      <c r="R17" s="30" t="s">
        <v>27</v>
      </c>
      <c r="S17" s="31" t="s">
        <v>5</v>
      </c>
      <c r="T17" s="31" t="s">
        <v>28</v>
      </c>
      <c r="U17" s="30" t="s">
        <v>6</v>
      </c>
      <c r="V17" s="31" t="s">
        <v>29</v>
      </c>
    </row>
    <row r="18" spans="1:22">
      <c r="A18" s="1" t="s">
        <v>74</v>
      </c>
      <c r="B18" s="2" t="s">
        <v>76</v>
      </c>
      <c r="C18" s="3">
        <v>45773</v>
      </c>
      <c r="D18" s="4" t="s">
        <v>42</v>
      </c>
      <c r="E18" s="5">
        <v>185</v>
      </c>
      <c r="F18" s="22">
        <v>2</v>
      </c>
      <c r="G18" s="5">
        <v>175</v>
      </c>
      <c r="H18" s="22">
        <v>0</v>
      </c>
      <c r="I18" s="5">
        <v>187</v>
      </c>
      <c r="J18" s="22">
        <v>1</v>
      </c>
      <c r="K18" s="5">
        <v>172</v>
      </c>
      <c r="L18" s="22">
        <v>2</v>
      </c>
      <c r="M18" s="5"/>
      <c r="N18" s="22"/>
      <c r="O18" s="5"/>
      <c r="P18" s="22"/>
      <c r="Q18" s="6">
        <v>4</v>
      </c>
      <c r="R18" s="6">
        <v>719</v>
      </c>
      <c r="S18" s="7">
        <v>179.75</v>
      </c>
      <c r="T18" s="36">
        <v>5</v>
      </c>
      <c r="U18" s="8">
        <v>8</v>
      </c>
      <c r="V18" s="9">
        <v>187.75</v>
      </c>
    </row>
    <row r="19" spans="1:22">
      <c r="A19" s="1" t="s">
        <v>74</v>
      </c>
      <c r="B19" s="2" t="s">
        <v>76</v>
      </c>
      <c r="C19" s="3">
        <v>45776</v>
      </c>
      <c r="D19" s="4" t="s">
        <v>49</v>
      </c>
      <c r="E19" s="44">
        <v>172</v>
      </c>
      <c r="F19" s="22">
        <v>1</v>
      </c>
      <c r="G19" s="41">
        <v>178</v>
      </c>
      <c r="H19" s="22">
        <v>0</v>
      </c>
      <c r="I19" s="5">
        <v>181</v>
      </c>
      <c r="J19" s="22">
        <v>2</v>
      </c>
      <c r="K19" s="5">
        <v>175</v>
      </c>
      <c r="L19" s="22">
        <v>1</v>
      </c>
      <c r="M19" s="5"/>
      <c r="N19" s="22"/>
      <c r="O19" s="5"/>
      <c r="P19" s="22"/>
      <c r="Q19" s="6">
        <v>4</v>
      </c>
      <c r="R19" s="6">
        <v>706</v>
      </c>
      <c r="S19" s="7">
        <v>176.5</v>
      </c>
      <c r="T19" s="39">
        <v>4</v>
      </c>
      <c r="U19" s="8">
        <v>13</v>
      </c>
      <c r="V19" s="9">
        <v>189.5</v>
      </c>
    </row>
    <row r="21" spans="1:22">
      <c r="Q21" s="32">
        <f>SUM(Q18:Q20)</f>
        <v>8</v>
      </c>
      <c r="R21" s="32">
        <f>SUM(R18:R20)</f>
        <v>1425</v>
      </c>
      <c r="S21" s="33">
        <f>SUM(R21/Q21)</f>
        <v>178.125</v>
      </c>
      <c r="T21" s="32">
        <f>SUM(T18:T20)</f>
        <v>9</v>
      </c>
      <c r="U21" s="32">
        <f>SUM(U18:U20)</f>
        <v>21</v>
      </c>
      <c r="V21" s="34">
        <f>SUM(S21+U21)</f>
        <v>199.125</v>
      </c>
    </row>
    <row r="24" spans="1:22">
      <c r="A24" s="24" t="s">
        <v>1</v>
      </c>
      <c r="B24" s="25" t="s">
        <v>2</v>
      </c>
      <c r="C24" s="26" t="s">
        <v>3</v>
      </c>
      <c r="D24" s="27" t="s">
        <v>4</v>
      </c>
      <c r="E24" s="28" t="s">
        <v>19</v>
      </c>
      <c r="F24" s="28" t="s">
        <v>20</v>
      </c>
      <c r="G24" s="28" t="s">
        <v>21</v>
      </c>
      <c r="H24" s="28" t="s">
        <v>20</v>
      </c>
      <c r="I24" s="28" t="s">
        <v>22</v>
      </c>
      <c r="J24" s="28" t="s">
        <v>20</v>
      </c>
      <c r="K24" s="28" t="s">
        <v>23</v>
      </c>
      <c r="L24" s="28" t="s">
        <v>20</v>
      </c>
      <c r="M24" s="28" t="s">
        <v>24</v>
      </c>
      <c r="N24" s="28" t="s">
        <v>20</v>
      </c>
      <c r="O24" s="28" t="s">
        <v>25</v>
      </c>
      <c r="P24" s="28" t="s">
        <v>20</v>
      </c>
      <c r="Q24" s="29" t="s">
        <v>26</v>
      </c>
      <c r="R24" s="30" t="s">
        <v>27</v>
      </c>
      <c r="S24" s="31" t="s">
        <v>5</v>
      </c>
      <c r="T24" s="31" t="s">
        <v>28</v>
      </c>
      <c r="U24" s="30" t="s">
        <v>6</v>
      </c>
      <c r="V24" s="31" t="s">
        <v>29</v>
      </c>
    </row>
    <row r="25" spans="1:22">
      <c r="A25" s="1" t="s">
        <v>41</v>
      </c>
      <c r="B25" s="2" t="s">
        <v>76</v>
      </c>
      <c r="C25" s="3">
        <v>45811</v>
      </c>
      <c r="D25" s="4" t="s">
        <v>42</v>
      </c>
      <c r="E25" s="5">
        <v>194</v>
      </c>
      <c r="F25" s="22">
        <v>2</v>
      </c>
      <c r="G25" s="5">
        <v>189</v>
      </c>
      <c r="H25" s="22">
        <v>2</v>
      </c>
      <c r="I25" s="5">
        <v>197</v>
      </c>
      <c r="J25" s="22">
        <v>3</v>
      </c>
      <c r="K25" s="5">
        <v>190</v>
      </c>
      <c r="L25" s="22">
        <v>3</v>
      </c>
      <c r="M25" s="5"/>
      <c r="N25" s="22"/>
      <c r="O25" s="5"/>
      <c r="P25" s="22"/>
      <c r="Q25" s="6">
        <v>4</v>
      </c>
      <c r="R25" s="6">
        <v>770</v>
      </c>
      <c r="S25" s="7">
        <v>192.5</v>
      </c>
      <c r="T25" s="36">
        <v>10</v>
      </c>
      <c r="U25" s="8">
        <v>5</v>
      </c>
      <c r="V25" s="9">
        <v>197.5</v>
      </c>
    </row>
    <row r="26" spans="1:22">
      <c r="A26" s="74" t="s">
        <v>41</v>
      </c>
      <c r="B26" s="2" t="s">
        <v>76</v>
      </c>
      <c r="C26" s="3">
        <v>45928</v>
      </c>
      <c r="D26" s="75" t="s">
        <v>42</v>
      </c>
      <c r="E26" s="5">
        <v>188</v>
      </c>
      <c r="F26" s="22">
        <v>1</v>
      </c>
      <c r="G26" s="5">
        <v>186</v>
      </c>
      <c r="H26" s="22">
        <v>1</v>
      </c>
      <c r="I26" s="5">
        <v>190</v>
      </c>
      <c r="J26" s="22">
        <v>0</v>
      </c>
      <c r="K26" s="5">
        <v>194</v>
      </c>
      <c r="L26" s="22">
        <v>3</v>
      </c>
      <c r="M26" s="5"/>
      <c r="N26" s="22"/>
      <c r="O26" s="5"/>
      <c r="P26" s="22"/>
      <c r="Q26" s="8">
        <v>4</v>
      </c>
      <c r="R26" s="8">
        <v>758</v>
      </c>
      <c r="S26" s="7">
        <v>189.5</v>
      </c>
      <c r="T26" s="36">
        <v>5</v>
      </c>
      <c r="U26" s="8">
        <v>4</v>
      </c>
      <c r="V26" s="7">
        <v>193.5</v>
      </c>
    </row>
    <row r="27" spans="1:22">
      <c r="A27" s="74" t="s">
        <v>41</v>
      </c>
      <c r="B27" s="2" t="s">
        <v>76</v>
      </c>
      <c r="C27" s="3">
        <v>45937</v>
      </c>
      <c r="D27" s="75" t="s">
        <v>42</v>
      </c>
      <c r="E27" s="5">
        <v>194</v>
      </c>
      <c r="F27" s="22">
        <v>5</v>
      </c>
      <c r="G27" s="5">
        <v>195</v>
      </c>
      <c r="H27" s="22">
        <v>2</v>
      </c>
      <c r="I27" s="5">
        <v>194</v>
      </c>
      <c r="J27" s="22">
        <v>1</v>
      </c>
      <c r="K27" s="5">
        <v>194</v>
      </c>
      <c r="L27" s="22">
        <v>2</v>
      </c>
      <c r="M27" s="5"/>
      <c r="N27" s="22"/>
      <c r="O27" s="5"/>
      <c r="P27" s="22"/>
      <c r="Q27" s="8">
        <v>4</v>
      </c>
      <c r="R27" s="8">
        <v>777</v>
      </c>
      <c r="S27" s="7">
        <v>194.25</v>
      </c>
      <c r="T27" s="36">
        <v>10</v>
      </c>
      <c r="U27" s="8">
        <v>13</v>
      </c>
      <c r="V27" s="7">
        <v>207.25</v>
      </c>
    </row>
    <row r="29" spans="1:22">
      <c r="Q29" s="32">
        <f>SUM(Q25:Q28)</f>
        <v>12</v>
      </c>
      <c r="R29" s="32">
        <f>SUM(R25:R28)</f>
        <v>2305</v>
      </c>
      <c r="S29" s="33">
        <f>SUM(R29/Q29)</f>
        <v>192.08333333333334</v>
      </c>
      <c r="T29" s="32">
        <f>SUM(T25:T28)</f>
        <v>25</v>
      </c>
      <c r="U29" s="32">
        <f>SUM(U25:U28)</f>
        <v>22</v>
      </c>
      <c r="V29" s="34">
        <f>SUM(S29+U29)</f>
        <v>214.08333333333334</v>
      </c>
    </row>
    <row r="32" spans="1:22">
      <c r="A32" s="24" t="s">
        <v>1</v>
      </c>
      <c r="B32" s="25" t="s">
        <v>2</v>
      </c>
      <c r="C32" s="26" t="s">
        <v>3</v>
      </c>
      <c r="D32" s="27" t="s">
        <v>4</v>
      </c>
      <c r="E32" s="28" t="s">
        <v>19</v>
      </c>
      <c r="F32" s="28" t="s">
        <v>20</v>
      </c>
      <c r="G32" s="28" t="s">
        <v>21</v>
      </c>
      <c r="H32" s="28" t="s">
        <v>20</v>
      </c>
      <c r="I32" s="28" t="s">
        <v>22</v>
      </c>
      <c r="J32" s="28" t="s">
        <v>20</v>
      </c>
      <c r="K32" s="28" t="s">
        <v>23</v>
      </c>
      <c r="L32" s="28" t="s">
        <v>20</v>
      </c>
      <c r="M32" s="28" t="s">
        <v>24</v>
      </c>
      <c r="N32" s="28" t="s">
        <v>20</v>
      </c>
      <c r="O32" s="28" t="s">
        <v>25</v>
      </c>
      <c r="P32" s="28" t="s">
        <v>20</v>
      </c>
      <c r="Q32" s="29" t="s">
        <v>26</v>
      </c>
      <c r="R32" s="30" t="s">
        <v>27</v>
      </c>
      <c r="S32" s="31" t="s">
        <v>5</v>
      </c>
      <c r="T32" s="31" t="s">
        <v>28</v>
      </c>
      <c r="U32" s="30" t="s">
        <v>6</v>
      </c>
      <c r="V32" s="31" t="s">
        <v>29</v>
      </c>
    </row>
    <row r="33" spans="1:22">
      <c r="A33" s="1" t="s">
        <v>33</v>
      </c>
      <c r="B33" s="2" t="s">
        <v>76</v>
      </c>
      <c r="C33" s="3">
        <v>45839</v>
      </c>
      <c r="D33" s="4" t="s">
        <v>42</v>
      </c>
      <c r="E33" s="23">
        <v>182</v>
      </c>
      <c r="F33" s="22">
        <v>1</v>
      </c>
      <c r="G33" s="23">
        <v>180</v>
      </c>
      <c r="H33" s="22">
        <v>1</v>
      </c>
      <c r="I33" s="5">
        <v>184</v>
      </c>
      <c r="J33" s="22">
        <v>3</v>
      </c>
      <c r="K33" s="37">
        <v>184</v>
      </c>
      <c r="L33" s="22">
        <v>0</v>
      </c>
      <c r="M33" s="37"/>
      <c r="N33" s="22"/>
      <c r="O33" s="5"/>
      <c r="P33" s="22"/>
      <c r="Q33" s="6">
        <v>4</v>
      </c>
      <c r="R33" s="6">
        <v>730</v>
      </c>
      <c r="S33" s="7">
        <v>182.5</v>
      </c>
      <c r="T33" s="36">
        <v>5</v>
      </c>
      <c r="U33" s="8">
        <v>6</v>
      </c>
      <c r="V33" s="9">
        <v>188.5</v>
      </c>
    </row>
    <row r="34" spans="1:22">
      <c r="A34" s="74" t="s">
        <v>33</v>
      </c>
      <c r="B34" s="2" t="s">
        <v>76</v>
      </c>
      <c r="C34" s="3">
        <v>45965</v>
      </c>
      <c r="D34" s="75" t="s">
        <v>42</v>
      </c>
      <c r="E34" s="5">
        <v>189</v>
      </c>
      <c r="F34" s="22">
        <v>1</v>
      </c>
      <c r="G34" s="23">
        <v>185</v>
      </c>
      <c r="H34" s="22">
        <v>0</v>
      </c>
      <c r="I34" s="5">
        <v>177</v>
      </c>
      <c r="J34" s="22">
        <v>2</v>
      </c>
      <c r="K34" s="5">
        <v>187</v>
      </c>
      <c r="L34" s="22">
        <v>1</v>
      </c>
      <c r="M34" s="5"/>
      <c r="N34" s="22"/>
      <c r="O34" s="5"/>
      <c r="P34" s="22"/>
      <c r="Q34" s="8">
        <v>4</v>
      </c>
      <c r="R34" s="8">
        <v>738</v>
      </c>
      <c r="S34" s="7">
        <v>184.5</v>
      </c>
      <c r="T34" s="36">
        <v>4</v>
      </c>
      <c r="U34" s="8">
        <v>6</v>
      </c>
      <c r="V34" s="7">
        <v>190.5</v>
      </c>
    </row>
    <row r="36" spans="1:22">
      <c r="Q36" s="32">
        <f>SUM(Q33:Q35)</f>
        <v>8</v>
      </c>
      <c r="R36" s="32">
        <f>SUM(R33:R35)</f>
        <v>1468</v>
      </c>
      <c r="S36" s="33">
        <f>SUM(R36/Q36)</f>
        <v>183.5</v>
      </c>
      <c r="T36" s="32">
        <f>SUM(T33:T35)</f>
        <v>9</v>
      </c>
      <c r="U36" s="32">
        <f>SUM(U33:U35)</f>
        <v>12</v>
      </c>
      <c r="V36" s="34">
        <f>SUM(S36+U36)</f>
        <v>195.5</v>
      </c>
    </row>
    <row r="37" spans="1:22">
      <c r="Q37" s="32"/>
      <c r="R37" s="32"/>
      <c r="S37" s="33"/>
      <c r="T37" s="32"/>
      <c r="U37" s="32"/>
      <c r="V37" s="34"/>
    </row>
    <row r="38" spans="1:22">
      <c r="Q38" s="32"/>
      <c r="R38" s="32"/>
      <c r="S38" s="33"/>
      <c r="T38" s="32"/>
      <c r="U38" s="32"/>
      <c r="V38" s="34"/>
    </row>
    <row r="39" spans="1:22">
      <c r="A39" s="24" t="s">
        <v>1</v>
      </c>
      <c r="B39" s="25" t="s">
        <v>2</v>
      </c>
      <c r="C39" s="26" t="s">
        <v>3</v>
      </c>
      <c r="D39" s="27" t="s">
        <v>4</v>
      </c>
      <c r="E39" s="28" t="s">
        <v>19</v>
      </c>
      <c r="F39" s="28" t="s">
        <v>20</v>
      </c>
      <c r="G39" s="28" t="s">
        <v>21</v>
      </c>
      <c r="H39" s="28" t="s">
        <v>20</v>
      </c>
      <c r="I39" s="28" t="s">
        <v>22</v>
      </c>
      <c r="J39" s="28" t="s">
        <v>20</v>
      </c>
      <c r="K39" s="28" t="s">
        <v>23</v>
      </c>
      <c r="L39" s="28" t="s">
        <v>20</v>
      </c>
      <c r="M39" s="28" t="s">
        <v>24</v>
      </c>
      <c r="N39" s="28" t="s">
        <v>20</v>
      </c>
      <c r="O39" s="28" t="s">
        <v>25</v>
      </c>
      <c r="P39" s="28" t="s">
        <v>20</v>
      </c>
      <c r="Q39" s="29" t="s">
        <v>26</v>
      </c>
      <c r="R39" s="30" t="s">
        <v>27</v>
      </c>
      <c r="S39" s="31" t="s">
        <v>5</v>
      </c>
      <c r="T39" s="31" t="s">
        <v>28</v>
      </c>
      <c r="U39" s="30" t="s">
        <v>6</v>
      </c>
      <c r="V39" s="31" t="s">
        <v>29</v>
      </c>
    </row>
    <row r="40" spans="1:22">
      <c r="A40" s="1" t="s">
        <v>11</v>
      </c>
      <c r="B40" s="2" t="s">
        <v>76</v>
      </c>
      <c r="C40" s="3">
        <f>$E$2</f>
        <v>195</v>
      </c>
      <c r="D40" s="4" t="s">
        <v>42</v>
      </c>
      <c r="E40" s="23">
        <v>191</v>
      </c>
      <c r="F40" s="22">
        <v>0</v>
      </c>
      <c r="G40" s="23">
        <v>190</v>
      </c>
      <c r="H40" s="22">
        <v>0</v>
      </c>
      <c r="I40" s="5">
        <v>187</v>
      </c>
      <c r="J40" s="22">
        <v>0</v>
      </c>
      <c r="K40" s="37">
        <v>193</v>
      </c>
      <c r="L40" s="22">
        <v>1</v>
      </c>
      <c r="M40" s="37"/>
      <c r="N40" s="22"/>
      <c r="O40" s="5"/>
      <c r="P40" s="22"/>
      <c r="Q40" s="6">
        <v>4</v>
      </c>
      <c r="R40" s="6">
        <v>761</v>
      </c>
      <c r="S40" s="7">
        <v>190.25</v>
      </c>
      <c r="T40" s="36">
        <f>SUM($H40+$J40+$L40+$N40+$P40+$R40)</f>
        <v>762</v>
      </c>
      <c r="U40" s="8">
        <v>3</v>
      </c>
      <c r="V40" s="9">
        <v>193.25</v>
      </c>
    </row>
    <row r="41" spans="1:22">
      <c r="A41" s="74" t="s">
        <v>11</v>
      </c>
      <c r="B41" s="2" t="s">
        <v>76</v>
      </c>
      <c r="C41" s="3">
        <v>45946</v>
      </c>
      <c r="D41" s="75" t="s">
        <v>42</v>
      </c>
      <c r="E41" s="23">
        <v>185</v>
      </c>
      <c r="F41" s="22">
        <v>2</v>
      </c>
      <c r="G41" s="23">
        <v>184</v>
      </c>
      <c r="H41" s="22">
        <v>1</v>
      </c>
      <c r="I41" s="5">
        <v>182</v>
      </c>
      <c r="J41" s="22">
        <v>0</v>
      </c>
      <c r="K41" s="37">
        <v>191</v>
      </c>
      <c r="L41" s="22">
        <v>2</v>
      </c>
      <c r="M41" s="37"/>
      <c r="N41" s="22"/>
      <c r="O41" s="5"/>
      <c r="P41" s="22"/>
      <c r="Q41" s="8">
        <v>4</v>
      </c>
      <c r="R41" s="8">
        <v>742</v>
      </c>
      <c r="S41" s="7">
        <v>185.5</v>
      </c>
      <c r="T41" s="36">
        <v>5</v>
      </c>
      <c r="U41" s="8">
        <v>4</v>
      </c>
      <c r="V41" s="7">
        <v>189.5</v>
      </c>
    </row>
    <row r="43" spans="1:22">
      <c r="Q43" s="32">
        <f>SUM(Q40:Q42)</f>
        <v>8</v>
      </c>
      <c r="R43" s="32">
        <f>SUM(R40:R42)</f>
        <v>1503</v>
      </c>
      <c r="S43" s="33">
        <f>SUM(R43/Q43)</f>
        <v>187.875</v>
      </c>
      <c r="T43" s="32">
        <f>SUM(T40:T42)</f>
        <v>767</v>
      </c>
      <c r="U43" s="32">
        <f>SUM(U40:U42)</f>
        <v>7</v>
      </c>
      <c r="V43" s="34">
        <f>SUM(S43+U43)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 B17 B24 B32 B39" name="Range1_2_1_1"/>
    <protectedRange algorithmName="SHA-512" hashValue="ON39YdpmFHfN9f47KpiRvqrKx0V9+erV1CNkpWzYhW/Qyc6aT8rEyCrvauWSYGZK2ia3o7vd3akF07acHAFpOA==" saltValue="yVW9XmDwTqEnmpSGai0KYg==" spinCount="100000" sqref="E2:P3 B2:C3" name="Range1_6_1_1"/>
    <protectedRange algorithmName="SHA-512" hashValue="ON39YdpmFHfN9f47KpiRvqrKx0V9+erV1CNkpWzYhW/Qyc6aT8rEyCrvauWSYGZK2ia3o7vd3akF07acHAFpOA==" saltValue="yVW9XmDwTqEnmpSGai0KYg==" spinCount="100000" sqref="D2:D3" name="Range1_1_10_1_1"/>
    <protectedRange algorithmName="SHA-512" hashValue="ON39YdpmFHfN9f47KpiRvqrKx0V9+erV1CNkpWzYhW/Qyc6aT8rEyCrvauWSYGZK2ia3o7vd3akF07acHAFpOA==" saltValue="yVW9XmDwTqEnmpSGai0KYg==" spinCount="100000" sqref="T2:T3" name="Range1_3_5_14_1_1"/>
    <protectedRange algorithmName="SHA-512" hashValue="ON39YdpmFHfN9f47KpiRvqrKx0V9+erV1CNkpWzYhW/Qyc6aT8rEyCrvauWSYGZK2ia3o7vd3akF07acHAFpOA==" saltValue="yVW9XmDwTqEnmpSGai0KYg==" spinCount="100000" sqref="B4:C4" name="Range1_3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1:C11" name="Range1_17_1"/>
    <protectedRange algorithmName="SHA-512" hashValue="ON39YdpmFHfN9f47KpiRvqrKx0V9+erV1CNkpWzYhW/Qyc6aT8rEyCrvauWSYGZK2ia3o7vd3akF07acHAFpOA==" saltValue="yVW9XmDwTqEnmpSGai0KYg==" spinCount="100000" sqref="D11" name="Range1_1_12_1_1"/>
    <protectedRange algorithmName="SHA-512" hashValue="ON39YdpmFHfN9f47KpiRvqrKx0V9+erV1CNkpWzYhW/Qyc6aT8rEyCrvauWSYGZK2ia3o7vd3akF07acHAFpOA==" saltValue="yVW9XmDwTqEnmpSGai0KYg==" spinCount="100000" sqref="T11" name="Range1_3_5_8_1_1"/>
    <protectedRange algorithmName="SHA-512" hashValue="ON39YdpmFHfN9f47KpiRvqrKx0V9+erV1CNkpWzYhW/Qyc6aT8rEyCrvauWSYGZK2ia3o7vd3akF07acHAFpOA==" saltValue="yVW9XmDwTqEnmpSGai0KYg==" spinCount="100000" sqref="B40:C40" name="Range1_2"/>
    <protectedRange algorithmName="SHA-512" hashValue="ON39YdpmFHfN9f47KpiRvqrKx0V9+erV1CNkpWzYhW/Qyc6aT8rEyCrvauWSYGZK2ia3o7vd3akF07acHAFpOA==" saltValue="yVW9XmDwTqEnmpSGai0KYg==" spinCount="100000" sqref="E40 H40:L40 N40" name="Range1_1_2_19_1_1"/>
    <protectedRange algorithmName="SHA-512" hashValue="ON39YdpmFHfN9f47KpiRvqrKx0V9+erV1CNkpWzYhW/Qyc6aT8rEyCrvauWSYGZK2ia3o7vd3akF07acHAFpOA==" saltValue="yVW9XmDwTqEnmpSGai0KYg==" spinCount="100000" sqref="T40" name="Range1_3_5_1"/>
    <protectedRange algorithmName="SHA-512" hashValue="ON39YdpmFHfN9f47KpiRvqrKx0V9+erV1CNkpWzYhW/Qyc6aT8rEyCrvauWSYGZK2ia3o7vd3akF07acHAFpOA==" saltValue="yVW9XmDwTqEnmpSGai0KYg==" spinCount="100000" sqref="B26:C26" name="Range1_3_1"/>
    <protectedRange algorithmName="SHA-512" hashValue="ON39YdpmFHfN9f47KpiRvqrKx0V9+erV1CNkpWzYhW/Qyc6aT8rEyCrvauWSYGZK2ia3o7vd3akF07acHAFpOA==" saltValue="yVW9XmDwTqEnmpSGai0KYg==" spinCount="100000" sqref="D26" name="Range1_1_6"/>
    <protectedRange algorithmName="SHA-512" hashValue="ON39YdpmFHfN9f47KpiRvqrKx0V9+erV1CNkpWzYhW/Qyc6aT8rEyCrvauWSYGZK2ia3o7vd3akF07acHAFpOA==" saltValue="yVW9XmDwTqEnmpSGai0KYg==" spinCount="100000" sqref="E26:P26 T26" name="Range1_3_5_5"/>
    <protectedRange algorithmName="SHA-512" hashValue="ON39YdpmFHfN9f47KpiRvqrKx0V9+erV1CNkpWzYhW/Qyc6aT8rEyCrvauWSYGZK2ia3o7vd3akF07acHAFpOA==" saltValue="yVW9XmDwTqEnmpSGai0KYg==" spinCount="100000" sqref="B27:C27" name="Range1_3_2"/>
    <protectedRange algorithmName="SHA-512" hashValue="ON39YdpmFHfN9f47KpiRvqrKx0V9+erV1CNkpWzYhW/Qyc6aT8rEyCrvauWSYGZK2ia3o7vd3akF07acHAFpOA==" saltValue="yVW9XmDwTqEnmpSGai0KYg==" spinCount="100000" sqref="D27" name="Range1_1_6_1"/>
    <protectedRange algorithmName="SHA-512" hashValue="ON39YdpmFHfN9f47KpiRvqrKx0V9+erV1CNkpWzYhW/Qyc6aT8rEyCrvauWSYGZK2ia3o7vd3akF07acHAFpOA==" saltValue="yVW9XmDwTqEnmpSGai0KYg==" spinCount="100000" sqref="E27:P27 T27" name="Range1_3_5_5_1"/>
    <protectedRange algorithmName="SHA-512" hashValue="ON39YdpmFHfN9f47KpiRvqrKx0V9+erV1CNkpWzYhW/Qyc6aT8rEyCrvauWSYGZK2ia3o7vd3akF07acHAFpOA==" saltValue="yVW9XmDwTqEnmpSGai0KYg==" spinCount="100000" sqref="B41:C41" name="Range1_9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E41 G41:O41" name="Range1_33_1_1"/>
    <protectedRange algorithmName="SHA-512" hashValue="ON39YdpmFHfN9f47KpiRvqrKx0V9+erV1CNkpWzYhW/Qyc6aT8rEyCrvauWSYGZK2ia3o7vd3akF07acHAFpOA==" saltValue="yVW9XmDwTqEnmpSGai0KYg==" spinCount="100000" sqref="T41" name="Range1_3_5_8"/>
    <protectedRange algorithmName="SHA-512" hashValue="ON39YdpmFHfN9f47KpiRvqrKx0V9+erV1CNkpWzYhW/Qyc6aT8rEyCrvauWSYGZK2ia3o7vd3akF07acHAFpOA==" saltValue="yVW9XmDwTqEnmpSGai0KYg==" spinCount="100000" sqref="B12:C12" name="Range1_11_9"/>
    <protectedRange algorithmName="SHA-512" hashValue="ON39YdpmFHfN9f47KpiRvqrKx0V9+erV1CNkpWzYhW/Qyc6aT8rEyCrvauWSYGZK2ia3o7vd3akF07acHAFpOA==" saltValue="yVW9XmDwTqEnmpSGai0KYg==" spinCount="100000" sqref="D12" name="Range1_1_16_3"/>
    <protectedRange algorithmName="SHA-512" hashValue="ON39YdpmFHfN9f47KpiRvqrKx0V9+erV1CNkpWzYhW/Qyc6aT8rEyCrvauWSYGZK2ia3o7vd3akF07acHAFpOA==" saltValue="yVW9XmDwTqEnmpSGai0KYg==" spinCount="100000" sqref="T12" name="Range1_3_5_11_5"/>
    <protectedRange algorithmName="SHA-512" hashValue="ON39YdpmFHfN9f47KpiRvqrKx0V9+erV1CNkpWzYhW/Qyc6aT8rEyCrvauWSYGZK2ia3o7vd3akF07acHAFpOA==" saltValue="yVW9XmDwTqEnmpSGai0KYg==" spinCount="100000" sqref="E34:P34 B34:C34" name="Range1_10"/>
    <protectedRange algorithmName="SHA-512" hashValue="ON39YdpmFHfN9f47KpiRvqrKx0V9+erV1CNkpWzYhW/Qyc6aT8rEyCrvauWSYGZK2ia3o7vd3akF07acHAFpOA==" saltValue="yVW9XmDwTqEnmpSGai0KYg==" spinCount="100000" sqref="D34" name="Range1_1_14"/>
    <protectedRange algorithmName="SHA-512" hashValue="ON39YdpmFHfN9f47KpiRvqrKx0V9+erV1CNkpWzYhW/Qyc6aT8rEyCrvauWSYGZK2ia3o7vd3akF07acHAFpOA==" saltValue="yVW9XmDwTqEnmpSGai0KYg==" spinCount="100000" sqref="T34" name="Range1_3_5_10"/>
  </protectedRanges>
  <conditionalFormatting sqref="E11">
    <cfRule type="top10" dxfId="230" priority="61" rank="1"/>
  </conditionalFormatting>
  <conditionalFormatting sqref="E11:O11">
    <cfRule type="cellIs" dxfId="229" priority="58" operator="greaterThanOrEqual">
      <formula>200</formula>
    </cfRule>
  </conditionalFormatting>
  <conditionalFormatting sqref="G11">
    <cfRule type="top10" dxfId="228" priority="63" rank="1"/>
  </conditionalFormatting>
  <conditionalFormatting sqref="I11">
    <cfRule type="top10" dxfId="227" priority="62" rank="1"/>
  </conditionalFormatting>
  <conditionalFormatting sqref="K11">
    <cfRule type="top10" dxfId="226" priority="57" rank="1"/>
  </conditionalFormatting>
  <conditionalFormatting sqref="M11">
    <cfRule type="top10" dxfId="225" priority="60" rank="1"/>
  </conditionalFormatting>
  <conditionalFormatting sqref="O11">
    <cfRule type="top10" dxfId="224" priority="59" rank="1"/>
  </conditionalFormatting>
  <conditionalFormatting sqref="E40">
    <cfRule type="top10" dxfId="223" priority="49" rank="1"/>
  </conditionalFormatting>
  <conditionalFormatting sqref="G40">
    <cfRule type="top10" dxfId="222" priority="48" rank="1"/>
  </conditionalFormatting>
  <conditionalFormatting sqref="I40">
    <cfRule type="top10" dxfId="221" priority="47" rank="1"/>
  </conditionalFormatting>
  <conditionalFormatting sqref="K40">
    <cfRule type="top10" dxfId="220" priority="46" rank="1"/>
  </conditionalFormatting>
  <conditionalFormatting sqref="M40">
    <cfRule type="top10" dxfId="219" priority="45" rank="1"/>
  </conditionalFormatting>
  <conditionalFormatting sqref="O40">
    <cfRule type="top10" dxfId="218" priority="44" rank="1"/>
  </conditionalFormatting>
  <conditionalFormatting sqref="E40:P40">
    <cfRule type="cellIs" dxfId="217" priority="43" operator="greaterThanOrEqual">
      <formula>200</formula>
    </cfRule>
  </conditionalFormatting>
  <conditionalFormatting sqref="E26">
    <cfRule type="top10" dxfId="216" priority="42" rank="1"/>
  </conditionalFormatting>
  <conditionalFormatting sqref="G26">
    <cfRule type="top10" dxfId="215" priority="41" rank="1"/>
  </conditionalFormatting>
  <conditionalFormatting sqref="E26:P26">
    <cfRule type="cellIs" dxfId="214" priority="40" operator="greaterThanOrEqual">
      <formula>200</formula>
    </cfRule>
  </conditionalFormatting>
  <conditionalFormatting sqref="I26">
    <cfRule type="top10" dxfId="213" priority="39" rank="1"/>
  </conditionalFormatting>
  <conditionalFormatting sqref="K26">
    <cfRule type="top10" dxfId="212" priority="38" rank="1"/>
  </conditionalFormatting>
  <conditionalFormatting sqref="M26">
    <cfRule type="top10" dxfId="211" priority="37" rank="1"/>
  </conditionalFormatting>
  <conditionalFormatting sqref="O26">
    <cfRule type="top10" dxfId="210" priority="36" rank="1"/>
  </conditionalFormatting>
  <conditionalFormatting sqref="E27">
    <cfRule type="top10" dxfId="209" priority="35" rank="1"/>
  </conditionalFormatting>
  <conditionalFormatting sqref="G27">
    <cfRule type="top10" dxfId="208" priority="34" rank="1"/>
  </conditionalFormatting>
  <conditionalFormatting sqref="E27:P27">
    <cfRule type="cellIs" dxfId="207" priority="33" operator="greaterThanOrEqual">
      <formula>200</formula>
    </cfRule>
  </conditionalFormatting>
  <conditionalFormatting sqref="I27">
    <cfRule type="top10" dxfId="206" priority="32" rank="1"/>
  </conditionalFormatting>
  <conditionalFormatting sqref="K27">
    <cfRule type="top10" dxfId="205" priority="31" rank="1"/>
  </conditionalFormatting>
  <conditionalFormatting sqref="M27">
    <cfRule type="top10" dxfId="204" priority="30" rank="1"/>
  </conditionalFormatting>
  <conditionalFormatting sqref="O27">
    <cfRule type="top10" dxfId="203" priority="29" rank="1"/>
  </conditionalFormatting>
  <conditionalFormatting sqref="E41:P41">
    <cfRule type="cellIs" dxfId="202" priority="22" operator="greaterThanOrEqual">
      <formula>200</formula>
    </cfRule>
  </conditionalFormatting>
  <conditionalFormatting sqref="E41">
    <cfRule type="top10" dxfId="201" priority="28" rank="1"/>
  </conditionalFormatting>
  <conditionalFormatting sqref="G41">
    <cfRule type="top10" dxfId="200" priority="27" rank="1"/>
  </conditionalFormatting>
  <conditionalFormatting sqref="I41">
    <cfRule type="top10" dxfId="199" priority="26" rank="1"/>
  </conditionalFormatting>
  <conditionalFormatting sqref="K41">
    <cfRule type="top10" dxfId="198" priority="25" rank="1"/>
  </conditionalFormatting>
  <conditionalFormatting sqref="M41">
    <cfRule type="top10" dxfId="197" priority="24" rank="1"/>
  </conditionalFormatting>
  <conditionalFormatting sqref="O41">
    <cfRule type="top10" dxfId="196" priority="23" rank="1"/>
  </conditionalFormatting>
  <conditionalFormatting sqref="G12">
    <cfRule type="top10" dxfId="195" priority="21" rank="1"/>
  </conditionalFormatting>
  <conditionalFormatting sqref="I12">
    <cfRule type="top10" dxfId="194" priority="20" rank="1"/>
  </conditionalFormatting>
  <conditionalFormatting sqref="E12">
    <cfRule type="top10" dxfId="193" priority="19" rank="1"/>
  </conditionalFormatting>
  <conditionalFormatting sqref="M12">
    <cfRule type="top10" dxfId="192" priority="18" rank="1"/>
  </conditionalFormatting>
  <conditionalFormatting sqref="O12">
    <cfRule type="top10" dxfId="191" priority="17" rank="1"/>
  </conditionalFormatting>
  <conditionalFormatting sqref="E12:O12">
    <cfRule type="cellIs" dxfId="190" priority="16" operator="greaterThanOrEqual">
      <formula>200</formula>
    </cfRule>
  </conditionalFormatting>
  <conditionalFormatting sqref="K12">
    <cfRule type="top10" dxfId="189" priority="15" rank="1"/>
  </conditionalFormatting>
  <conditionalFormatting sqref="E34">
    <cfRule type="top10" dxfId="188" priority="14" rank="1"/>
  </conditionalFormatting>
  <conditionalFormatting sqref="G34">
    <cfRule type="top10" dxfId="187" priority="13" rank="1"/>
  </conditionalFormatting>
  <conditionalFormatting sqref="I34">
    <cfRule type="top10" dxfId="186" priority="12" rank="1"/>
  </conditionalFormatting>
  <conditionalFormatting sqref="K34">
    <cfRule type="top10" dxfId="185" priority="11" rank="1"/>
  </conditionalFormatting>
  <conditionalFormatting sqref="M34">
    <cfRule type="top10" dxfId="184" priority="10" rank="1"/>
  </conditionalFormatting>
  <conditionalFormatting sqref="O34">
    <cfRule type="top10" dxfId="183" priority="9" rank="1"/>
  </conditionalFormatting>
  <conditionalFormatting sqref="E34:P34">
    <cfRule type="cellIs" dxfId="182" priority="8" operator="greaterThanOrEqual">
      <formula>200</formula>
    </cfRule>
  </conditionalFormatting>
  <hyperlinks>
    <hyperlink ref="X1" location="'Texas 2025'!A1" display="Return to Rankings" xr:uid="{4BD364D4-62C0-418C-8C8A-5FDF1F3903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033A00-813B-4662-982C-B9E967CB125B}">
          <x14:formula1>
            <xm:f>'C:\Users\jmfg1\Downloads\[SAGC_10-19-25-ABRA 2025 San Angelo Texas Scoring.xlsm]DATA'!#REF!</xm:f>
          </x14:formula1>
          <xm:sqref>D12</xm:sqref>
        </x14:dataValidation>
        <x14:dataValidation type="list" allowBlank="1" showInputMessage="1" showErrorMessage="1" xr:uid="{C435612F-4241-4897-A3BC-6DEFE3C0BF21}">
          <x14:formula1>
            <xm:f>'C:\Users\jmfg1\Downloads\[SAGC_10-19-25-ABRA 2025 San Angelo Texas Scoring.xlsm]DATA'!#REF!</xm:f>
          </x14:formula1>
          <xm:sqref>B12</xm:sqref>
        </x14:dataValidation>
        <x14:dataValidation type="list" allowBlank="1" showInputMessage="1" showErrorMessage="1" xr:uid="{C37FC94B-E7B8-4206-B993-376A1D657E86}">
          <x14:formula1>
            <xm:f>'C:\Users\jmfg1\Downloads\[SAGC-11-04-25-ABRA 2025 San AngeloTX Scoring.xlsm]DATA'!#REF!</xm:f>
          </x14:formula1>
          <xm:sqref>D34 B34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0613-1FA9-4ED6-8DB7-0596D910F7B9}">
  <dimension ref="A1:X6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2.5546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79</v>
      </c>
      <c r="C2" s="3">
        <v>45721</v>
      </c>
      <c r="D2" s="4" t="s">
        <v>36</v>
      </c>
      <c r="E2" s="23">
        <v>179</v>
      </c>
      <c r="F2" s="22"/>
      <c r="G2" s="23">
        <v>168</v>
      </c>
      <c r="H2" s="22"/>
      <c r="I2" s="5">
        <v>167</v>
      </c>
      <c r="J2" s="22"/>
      <c r="K2" s="37">
        <v>167</v>
      </c>
      <c r="L2" s="22"/>
      <c r="M2" s="37"/>
      <c r="N2" s="22"/>
      <c r="O2" s="5"/>
      <c r="P2" s="22"/>
      <c r="Q2" s="6">
        <v>4</v>
      </c>
      <c r="R2" s="6">
        <v>681</v>
      </c>
      <c r="S2" s="7">
        <v>170.25</v>
      </c>
      <c r="T2" s="36">
        <v>0</v>
      </c>
      <c r="U2" s="8">
        <v>6</v>
      </c>
      <c r="V2" s="9">
        <v>176.25</v>
      </c>
    </row>
    <row r="3" spans="1:24">
      <c r="A3" s="1" t="s">
        <v>33</v>
      </c>
      <c r="B3" s="2" t="s">
        <v>79</v>
      </c>
      <c r="C3" s="3">
        <v>45742</v>
      </c>
      <c r="D3" s="4" t="s">
        <v>36</v>
      </c>
      <c r="E3" s="5">
        <v>166</v>
      </c>
      <c r="F3" s="22">
        <v>2</v>
      </c>
      <c r="G3" s="23">
        <v>165</v>
      </c>
      <c r="H3" s="22"/>
      <c r="I3" s="5">
        <v>171</v>
      </c>
      <c r="J3" s="22">
        <v>1</v>
      </c>
      <c r="K3" s="5">
        <v>179</v>
      </c>
      <c r="L3" s="22"/>
      <c r="M3" s="5"/>
      <c r="N3" s="22"/>
      <c r="O3" s="5"/>
      <c r="P3" s="22"/>
      <c r="Q3" s="6">
        <v>4</v>
      </c>
      <c r="R3" s="6">
        <v>681</v>
      </c>
      <c r="S3" s="7">
        <v>170.25</v>
      </c>
      <c r="T3" s="36">
        <v>3</v>
      </c>
      <c r="U3" s="8">
        <v>4</v>
      </c>
      <c r="V3" s="9">
        <v>174.25</v>
      </c>
    </row>
    <row r="4" spans="1:24">
      <c r="A4" s="1" t="s">
        <v>33</v>
      </c>
      <c r="B4" s="2" t="s">
        <v>79</v>
      </c>
      <c r="C4" s="3">
        <v>45777</v>
      </c>
      <c r="D4" s="4" t="s">
        <v>36</v>
      </c>
      <c r="E4" s="5">
        <v>166</v>
      </c>
      <c r="F4" s="22"/>
      <c r="G4" s="23">
        <v>167</v>
      </c>
      <c r="H4" s="22"/>
      <c r="I4" s="5">
        <v>163</v>
      </c>
      <c r="J4" s="22"/>
      <c r="K4" s="5">
        <v>175</v>
      </c>
      <c r="L4" s="22"/>
      <c r="M4" s="5"/>
      <c r="N4" s="22"/>
      <c r="O4" s="5"/>
      <c r="P4" s="22"/>
      <c r="Q4" s="6">
        <v>4</v>
      </c>
      <c r="R4" s="6">
        <v>671</v>
      </c>
      <c r="S4" s="7">
        <v>167.75</v>
      </c>
      <c r="T4" s="36">
        <v>0</v>
      </c>
      <c r="U4" s="8">
        <v>4</v>
      </c>
      <c r="V4" s="9">
        <v>171.75</v>
      </c>
    </row>
    <row r="6" spans="1:24">
      <c r="Q6" s="32">
        <f>SUM(Q2:Q5)</f>
        <v>12</v>
      </c>
      <c r="R6" s="32">
        <f>SUM(R2:R5)</f>
        <v>2033</v>
      </c>
      <c r="S6" s="33">
        <f>SUM(R6/Q6)</f>
        <v>169.41666666666666</v>
      </c>
      <c r="T6" s="32">
        <f>SUM(T2:T5)</f>
        <v>3</v>
      </c>
      <c r="U6" s="32">
        <f>SUM(U2:U5)</f>
        <v>14</v>
      </c>
      <c r="V6" s="34">
        <f>SUM(S6+U6)</f>
        <v>183.41666666666666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 E3:P3 B3:C3" name="Range1_6_1_1"/>
    <protectedRange algorithmName="SHA-512" hashValue="ON39YdpmFHfN9f47KpiRvqrKx0V9+erV1CNkpWzYhW/Qyc6aT8rEyCrvauWSYGZK2ia3o7vd3akF07acHAFpOA==" saltValue="yVW9XmDwTqEnmpSGai0KYg==" spinCount="100000" sqref="D2 D3" name="Range1_1_10_1_1"/>
    <protectedRange algorithmName="SHA-512" hashValue="ON39YdpmFHfN9f47KpiRvqrKx0V9+erV1CNkpWzYhW/Qyc6aT8rEyCrvauWSYGZK2ia3o7vd3akF07acHAFpOA==" saltValue="yVW9XmDwTqEnmpSGai0KYg==" spinCount="100000" sqref="T2 T3" name="Range1_3_5_14_1_1"/>
  </protectedRanges>
  <hyperlinks>
    <hyperlink ref="X1" location="'Texas 2025'!A1" display="Return to Rankings" xr:uid="{87FDF4D9-8C62-426F-AD8F-7E3BA6AB944D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433E-4D77-44C4-B170-4DAA9D89ABD9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102</v>
      </c>
      <c r="C2" s="3">
        <v>45802</v>
      </c>
      <c r="D2" s="4" t="s">
        <v>49</v>
      </c>
      <c r="E2" s="5">
        <v>196.00200000000001</v>
      </c>
      <c r="F2" s="22">
        <v>3</v>
      </c>
      <c r="G2" s="5">
        <v>194</v>
      </c>
      <c r="H2" s="22">
        <v>1</v>
      </c>
      <c r="I2" s="5">
        <v>198</v>
      </c>
      <c r="J2" s="22">
        <v>2</v>
      </c>
      <c r="K2" s="5">
        <v>190</v>
      </c>
      <c r="L2" s="22">
        <v>2</v>
      </c>
      <c r="M2" s="5">
        <v>197</v>
      </c>
      <c r="N2" s="22">
        <v>5</v>
      </c>
      <c r="O2" s="5">
        <v>189</v>
      </c>
      <c r="P2" s="22">
        <v>0</v>
      </c>
      <c r="Q2" s="6">
        <v>6</v>
      </c>
      <c r="R2" s="6">
        <v>1164.002</v>
      </c>
      <c r="S2" s="7">
        <v>194.00033333333332</v>
      </c>
      <c r="T2" s="39">
        <v>13</v>
      </c>
      <c r="U2" s="8">
        <v>16</v>
      </c>
      <c r="V2" s="9">
        <v>210.00033333333332</v>
      </c>
    </row>
    <row r="3" spans="1:24">
      <c r="A3" s="1" t="s">
        <v>41</v>
      </c>
      <c r="B3" s="2" t="s">
        <v>102</v>
      </c>
      <c r="C3" s="3">
        <v>45816</v>
      </c>
      <c r="D3" s="4" t="s">
        <v>49</v>
      </c>
      <c r="E3" s="5">
        <v>196</v>
      </c>
      <c r="F3" s="22">
        <v>5</v>
      </c>
      <c r="G3" s="5">
        <v>194</v>
      </c>
      <c r="H3" s="22">
        <v>3</v>
      </c>
      <c r="I3" s="5">
        <v>191</v>
      </c>
      <c r="J3" s="22">
        <v>1</v>
      </c>
      <c r="K3" s="5">
        <v>188</v>
      </c>
      <c r="L3" s="22">
        <v>0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39">
        <v>9</v>
      </c>
      <c r="U3" s="8">
        <v>9</v>
      </c>
      <c r="V3" s="9">
        <v>201.25</v>
      </c>
    </row>
    <row r="4" spans="1:24">
      <c r="A4" s="1" t="s">
        <v>41</v>
      </c>
      <c r="B4" s="2" t="s">
        <v>102</v>
      </c>
      <c r="C4" s="3">
        <v>45851</v>
      </c>
      <c r="D4" s="4" t="s">
        <v>49</v>
      </c>
      <c r="E4" s="5">
        <v>192</v>
      </c>
      <c r="F4" s="22">
        <v>2</v>
      </c>
      <c r="G4" s="5">
        <v>198</v>
      </c>
      <c r="H4" s="22">
        <v>3</v>
      </c>
      <c r="I4" s="5">
        <v>197</v>
      </c>
      <c r="J4" s="22">
        <v>3</v>
      </c>
      <c r="K4" s="5">
        <v>198</v>
      </c>
      <c r="L4" s="22">
        <v>4</v>
      </c>
      <c r="M4" s="5"/>
      <c r="N4" s="22"/>
      <c r="O4" s="5"/>
      <c r="P4" s="22"/>
      <c r="Q4" s="6">
        <v>4</v>
      </c>
      <c r="R4" s="6">
        <v>785</v>
      </c>
      <c r="S4" s="7">
        <v>196.25</v>
      </c>
      <c r="T4" s="39">
        <v>12</v>
      </c>
      <c r="U4" s="8">
        <v>2</v>
      </c>
      <c r="V4" s="9">
        <v>198.25</v>
      </c>
    </row>
    <row r="6" spans="1:24">
      <c r="Q6" s="32">
        <f>SUM(Q2:Q5)</f>
        <v>14</v>
      </c>
      <c r="R6" s="32">
        <f>SUM(R2:R5)</f>
        <v>2718.002</v>
      </c>
      <c r="S6" s="33">
        <f>SUM(R6/Q6)</f>
        <v>194.143</v>
      </c>
      <c r="T6" s="32">
        <f>SUM(T2:T5)</f>
        <v>34</v>
      </c>
      <c r="U6" s="32">
        <f>SUM(U2:U5)</f>
        <v>27</v>
      </c>
      <c r="V6" s="34">
        <f>SUM(S6+U6)</f>
        <v>221.143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5"/>
  </protectedRanges>
  <hyperlinks>
    <hyperlink ref="X1" location="'Texas 2025'!A1" display="Return to Rankings" xr:uid="{E6370914-8A70-4179-8B4C-9552ED4BADEF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C440-FC40-4E97-A0BD-C326FB4CD1F0}">
  <dimension ref="A1:X21"/>
  <sheetViews>
    <sheetView workbookViewId="0">
      <selection activeCell="A19" sqref="A19:V19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>
      <c r="A2" s="1" t="s">
        <v>41</v>
      </c>
      <c r="B2" s="43" t="s">
        <v>80</v>
      </c>
      <c r="C2" s="47">
        <v>45725</v>
      </c>
      <c r="D2" s="48" t="s">
        <v>49</v>
      </c>
      <c r="E2" s="49">
        <v>185.001</v>
      </c>
      <c r="F2" s="50">
        <v>0</v>
      </c>
      <c r="G2" s="49">
        <v>190</v>
      </c>
      <c r="H2" s="50">
        <v>1</v>
      </c>
      <c r="I2" s="49">
        <v>188</v>
      </c>
      <c r="J2" s="50">
        <v>1</v>
      </c>
      <c r="K2" s="49">
        <v>189</v>
      </c>
      <c r="L2" s="50">
        <v>1</v>
      </c>
      <c r="M2" s="49"/>
      <c r="N2" s="50"/>
      <c r="O2" s="49"/>
      <c r="P2" s="50"/>
      <c r="Q2" s="51">
        <v>4</v>
      </c>
      <c r="R2" s="51">
        <v>752.00099999999998</v>
      </c>
      <c r="S2" s="52">
        <v>188.00024999999999</v>
      </c>
      <c r="T2" s="39">
        <v>3</v>
      </c>
      <c r="U2" s="53">
        <v>11</v>
      </c>
      <c r="V2" s="54">
        <v>199.00024999999999</v>
      </c>
    </row>
    <row r="3" spans="1:24">
      <c r="A3" s="1" t="s">
        <v>41</v>
      </c>
      <c r="B3" s="2" t="s">
        <v>80</v>
      </c>
      <c r="C3" s="3">
        <v>45760</v>
      </c>
      <c r="D3" s="4" t="s">
        <v>49</v>
      </c>
      <c r="E3" s="5">
        <v>188</v>
      </c>
      <c r="F3" s="22">
        <v>1</v>
      </c>
      <c r="G3" s="5">
        <v>193</v>
      </c>
      <c r="H3" s="22">
        <v>3</v>
      </c>
      <c r="I3" s="5">
        <v>188</v>
      </c>
      <c r="J3" s="22">
        <v>3</v>
      </c>
      <c r="K3" s="5">
        <v>189</v>
      </c>
      <c r="L3" s="22">
        <v>3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39">
        <v>10</v>
      </c>
      <c r="U3" s="8">
        <v>5</v>
      </c>
      <c r="V3" s="9">
        <v>194.5</v>
      </c>
    </row>
    <row r="4" spans="1:24">
      <c r="A4" s="1" t="s">
        <v>41</v>
      </c>
      <c r="B4" s="2" t="s">
        <v>80</v>
      </c>
      <c r="C4" s="3">
        <v>45776</v>
      </c>
      <c r="D4" s="4" t="s">
        <v>49</v>
      </c>
      <c r="E4" s="5">
        <v>186</v>
      </c>
      <c r="F4" s="22">
        <v>3</v>
      </c>
      <c r="G4" s="5">
        <v>191</v>
      </c>
      <c r="H4" s="22">
        <v>2</v>
      </c>
      <c r="I4" s="5">
        <v>191</v>
      </c>
      <c r="J4" s="22">
        <v>2</v>
      </c>
      <c r="K4" s="5">
        <v>191</v>
      </c>
      <c r="L4" s="22">
        <v>4</v>
      </c>
      <c r="M4" s="5"/>
      <c r="N4" s="22"/>
      <c r="O4" s="5"/>
      <c r="P4" s="22"/>
      <c r="Q4" s="6">
        <v>4</v>
      </c>
      <c r="R4" s="6">
        <v>759</v>
      </c>
      <c r="S4" s="7">
        <v>189.75</v>
      </c>
      <c r="T4" s="39">
        <v>11</v>
      </c>
      <c r="U4" s="8">
        <v>2</v>
      </c>
      <c r="V4" s="9">
        <v>191.75</v>
      </c>
    </row>
    <row r="5" spans="1:24">
      <c r="A5" s="1" t="s">
        <v>41</v>
      </c>
      <c r="B5" s="2" t="s">
        <v>80</v>
      </c>
      <c r="C5" s="3">
        <v>45832</v>
      </c>
      <c r="D5" s="4" t="s">
        <v>49</v>
      </c>
      <c r="E5" s="5">
        <v>192</v>
      </c>
      <c r="F5" s="22">
        <v>1</v>
      </c>
      <c r="G5" s="5">
        <v>187</v>
      </c>
      <c r="H5" s="22">
        <v>4</v>
      </c>
      <c r="I5" s="5">
        <v>196</v>
      </c>
      <c r="J5" s="22">
        <v>3</v>
      </c>
      <c r="K5" s="5">
        <v>194</v>
      </c>
      <c r="L5" s="22">
        <v>0</v>
      </c>
      <c r="M5" s="5"/>
      <c r="N5" s="22"/>
      <c r="O5" s="5"/>
      <c r="P5" s="22"/>
      <c r="Q5" s="6">
        <v>4</v>
      </c>
      <c r="R5" s="6">
        <v>769</v>
      </c>
      <c r="S5" s="7">
        <v>192.25</v>
      </c>
      <c r="T5" s="39">
        <v>8</v>
      </c>
      <c r="U5" s="8">
        <v>2</v>
      </c>
      <c r="V5" s="9">
        <v>194.25</v>
      </c>
    </row>
    <row r="6" spans="1:24">
      <c r="A6" s="1" t="s">
        <v>41</v>
      </c>
      <c r="B6" s="2" t="s">
        <v>80</v>
      </c>
      <c r="C6" s="3">
        <v>45851</v>
      </c>
      <c r="D6" s="4" t="s">
        <v>49</v>
      </c>
      <c r="E6" s="5">
        <v>189</v>
      </c>
      <c r="F6" s="22">
        <v>2</v>
      </c>
      <c r="G6" s="5">
        <v>193</v>
      </c>
      <c r="H6" s="22">
        <v>5</v>
      </c>
      <c r="I6" s="5">
        <v>195</v>
      </c>
      <c r="J6" s="22">
        <v>2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39">
        <v>10</v>
      </c>
      <c r="U6" s="8">
        <v>2</v>
      </c>
      <c r="V6" s="9">
        <v>194.25</v>
      </c>
    </row>
    <row r="8" spans="1:24">
      <c r="Q8" s="32">
        <f>SUM(Q2:Q7)</f>
        <v>20</v>
      </c>
      <c r="R8" s="32">
        <f>SUM(R2:R7)</f>
        <v>3807.0010000000002</v>
      </c>
      <c r="S8" s="33">
        <f>SUM(R8/Q8)</f>
        <v>190.35005000000001</v>
      </c>
      <c r="T8" s="32">
        <f>SUM(T2:T7)</f>
        <v>42</v>
      </c>
      <c r="U8" s="32">
        <f>SUM(U2:U7)</f>
        <v>22</v>
      </c>
      <c r="V8" s="34">
        <f>SUM(S8+U8)</f>
        <v>212.35005000000001</v>
      </c>
    </row>
    <row r="11" spans="1:24">
      <c r="A11" s="24" t="s">
        <v>1</v>
      </c>
      <c r="B11" s="25" t="s">
        <v>2</v>
      </c>
      <c r="C11" s="26" t="s">
        <v>3</v>
      </c>
      <c r="D11" s="27" t="s">
        <v>4</v>
      </c>
      <c r="E11" s="28" t="s">
        <v>19</v>
      </c>
      <c r="F11" s="28" t="s">
        <v>20</v>
      </c>
      <c r="G11" s="28" t="s">
        <v>21</v>
      </c>
      <c r="H11" s="28" t="s">
        <v>20</v>
      </c>
      <c r="I11" s="28" t="s">
        <v>22</v>
      </c>
      <c r="J11" s="28" t="s">
        <v>20</v>
      </c>
      <c r="K11" s="28" t="s">
        <v>23</v>
      </c>
      <c r="L11" s="28" t="s">
        <v>20</v>
      </c>
      <c r="M11" s="28" t="s">
        <v>24</v>
      </c>
      <c r="N11" s="28" t="s">
        <v>20</v>
      </c>
      <c r="O11" s="28" t="s">
        <v>25</v>
      </c>
      <c r="P11" s="28" t="s">
        <v>20</v>
      </c>
      <c r="Q11" s="29" t="s">
        <v>26</v>
      </c>
      <c r="R11" s="30" t="s">
        <v>27</v>
      </c>
      <c r="S11" s="31" t="s">
        <v>5</v>
      </c>
      <c r="T11" s="31" t="s">
        <v>28</v>
      </c>
      <c r="U11" s="30" t="s">
        <v>6</v>
      </c>
      <c r="V11" s="31" t="s">
        <v>29</v>
      </c>
    </row>
    <row r="12" spans="1:24">
      <c r="A12" s="1" t="s">
        <v>11</v>
      </c>
      <c r="B12" s="2" t="s">
        <v>80</v>
      </c>
      <c r="C12" s="3">
        <v>45867</v>
      </c>
      <c r="D12" s="4" t="s">
        <v>49</v>
      </c>
      <c r="E12" s="5">
        <v>195</v>
      </c>
      <c r="F12" s="22">
        <v>5</v>
      </c>
      <c r="G12" s="23">
        <v>193</v>
      </c>
      <c r="H12" s="22">
        <v>3</v>
      </c>
      <c r="I12" s="5">
        <v>193</v>
      </c>
      <c r="J12" s="22">
        <v>0</v>
      </c>
      <c r="K12" s="5">
        <v>193</v>
      </c>
      <c r="L12" s="22">
        <v>1</v>
      </c>
      <c r="M12" s="5"/>
      <c r="N12" s="22"/>
      <c r="O12" s="5"/>
      <c r="P12" s="22"/>
      <c r="Q12" s="6">
        <v>4</v>
      </c>
      <c r="R12" s="6">
        <v>774</v>
      </c>
      <c r="S12" s="7">
        <v>193.5</v>
      </c>
      <c r="T12" s="39">
        <v>9</v>
      </c>
      <c r="U12" s="8">
        <v>13</v>
      </c>
      <c r="V12" s="9">
        <v>206.5</v>
      </c>
    </row>
    <row r="13" spans="1:24">
      <c r="A13" s="1" t="s">
        <v>11</v>
      </c>
      <c r="B13" s="2" t="s">
        <v>80</v>
      </c>
      <c r="C13" s="3">
        <v>45879</v>
      </c>
      <c r="D13" s="4" t="s">
        <v>49</v>
      </c>
      <c r="E13" s="5">
        <v>191</v>
      </c>
      <c r="F13" s="22">
        <v>4</v>
      </c>
      <c r="G13" s="23">
        <v>188</v>
      </c>
      <c r="H13" s="22">
        <v>2</v>
      </c>
      <c r="I13" s="5">
        <v>188</v>
      </c>
      <c r="J13" s="22">
        <v>1</v>
      </c>
      <c r="K13" s="5">
        <v>187</v>
      </c>
      <c r="L13" s="22">
        <v>1</v>
      </c>
      <c r="M13" s="5"/>
      <c r="N13" s="22"/>
      <c r="O13" s="5"/>
      <c r="P13" s="22"/>
      <c r="Q13" s="6">
        <v>4</v>
      </c>
      <c r="R13" s="6">
        <v>754</v>
      </c>
      <c r="S13" s="7">
        <v>188.5</v>
      </c>
      <c r="T13" s="39">
        <v>8</v>
      </c>
      <c r="U13" s="8">
        <v>6</v>
      </c>
      <c r="V13" s="9">
        <v>194.5</v>
      </c>
    </row>
    <row r="14" spans="1:24">
      <c r="A14" s="1" t="s">
        <v>11</v>
      </c>
      <c r="B14" s="2" t="s">
        <v>80</v>
      </c>
      <c r="C14" s="3">
        <v>45895</v>
      </c>
      <c r="D14" s="4" t="s">
        <v>49</v>
      </c>
      <c r="E14" s="5">
        <v>189</v>
      </c>
      <c r="F14" s="22">
        <v>1</v>
      </c>
      <c r="G14" s="37">
        <v>190</v>
      </c>
      <c r="H14" s="22">
        <v>3</v>
      </c>
      <c r="I14" s="5">
        <v>193</v>
      </c>
      <c r="J14" s="22">
        <v>1</v>
      </c>
      <c r="K14" s="5">
        <v>189</v>
      </c>
      <c r="L14" s="22">
        <v>3</v>
      </c>
      <c r="M14" s="5"/>
      <c r="N14" s="22"/>
      <c r="O14" s="5"/>
      <c r="P14" s="22"/>
      <c r="Q14" s="6">
        <v>4</v>
      </c>
      <c r="R14" s="6">
        <v>761</v>
      </c>
      <c r="S14" s="7">
        <v>190.25</v>
      </c>
      <c r="T14" s="39">
        <v>8</v>
      </c>
      <c r="U14" s="8">
        <v>6</v>
      </c>
      <c r="V14" s="9">
        <v>196.25</v>
      </c>
    </row>
    <row r="15" spans="1:24">
      <c r="A15" s="1" t="s">
        <v>11</v>
      </c>
      <c r="B15" s="2" t="s">
        <v>80</v>
      </c>
      <c r="C15" s="3">
        <v>45914</v>
      </c>
      <c r="D15" s="4" t="s">
        <v>49</v>
      </c>
      <c r="E15" s="23">
        <v>194.001</v>
      </c>
      <c r="F15" s="22">
        <v>4</v>
      </c>
      <c r="G15" s="23">
        <v>197</v>
      </c>
      <c r="H15" s="22">
        <v>2</v>
      </c>
      <c r="I15" s="5">
        <v>189</v>
      </c>
      <c r="J15" s="22">
        <v>3</v>
      </c>
      <c r="K15" s="37">
        <v>195</v>
      </c>
      <c r="L15" s="22">
        <v>0</v>
      </c>
      <c r="M15" s="37"/>
      <c r="N15" s="22"/>
      <c r="O15" s="5"/>
      <c r="P15" s="22"/>
      <c r="Q15" s="6">
        <v>4</v>
      </c>
      <c r="R15" s="6">
        <v>775.00099999999998</v>
      </c>
      <c r="S15" s="7">
        <v>193.75024999999999</v>
      </c>
      <c r="T15" s="36">
        <v>9</v>
      </c>
      <c r="U15" s="8">
        <v>11</v>
      </c>
      <c r="V15" s="9">
        <v>204.75024999999999</v>
      </c>
    </row>
    <row r="16" spans="1:24">
      <c r="A16" s="1" t="s">
        <v>11</v>
      </c>
      <c r="B16" s="2" t="s">
        <v>80</v>
      </c>
      <c r="C16" s="3">
        <v>45930</v>
      </c>
      <c r="D16" s="4" t="s">
        <v>49</v>
      </c>
      <c r="E16" s="23">
        <v>189</v>
      </c>
      <c r="F16" s="22">
        <v>2</v>
      </c>
      <c r="G16" s="23">
        <v>196</v>
      </c>
      <c r="H16" s="22">
        <v>4</v>
      </c>
      <c r="I16" s="5">
        <v>195</v>
      </c>
      <c r="J16" s="22">
        <v>2</v>
      </c>
      <c r="K16" s="37">
        <v>189</v>
      </c>
      <c r="L16" s="22">
        <v>2</v>
      </c>
      <c r="M16" s="37"/>
      <c r="N16" s="22"/>
      <c r="O16" s="5"/>
      <c r="P16" s="22"/>
      <c r="Q16" s="6">
        <v>4</v>
      </c>
      <c r="R16" s="6">
        <v>769</v>
      </c>
      <c r="S16" s="7">
        <v>192.25</v>
      </c>
      <c r="T16" s="36">
        <v>10</v>
      </c>
      <c r="U16" s="8">
        <v>7</v>
      </c>
      <c r="V16" s="9">
        <v>199.25</v>
      </c>
    </row>
    <row r="17" spans="1:22">
      <c r="A17" s="74" t="s">
        <v>11</v>
      </c>
      <c r="B17" s="2" t="s">
        <v>80</v>
      </c>
      <c r="C17" s="3">
        <v>45942</v>
      </c>
      <c r="D17" s="75" t="s">
        <v>49</v>
      </c>
      <c r="E17" s="23">
        <v>192</v>
      </c>
      <c r="F17" s="22">
        <v>0</v>
      </c>
      <c r="G17" s="23">
        <v>192</v>
      </c>
      <c r="H17" s="22">
        <v>2</v>
      </c>
      <c r="I17" s="5">
        <v>194</v>
      </c>
      <c r="J17" s="22">
        <v>0</v>
      </c>
      <c r="K17" s="37">
        <v>184</v>
      </c>
      <c r="L17" s="22">
        <v>2</v>
      </c>
      <c r="M17" s="37"/>
      <c r="N17" s="22"/>
      <c r="O17" s="5"/>
      <c r="P17" s="22"/>
      <c r="Q17" s="8">
        <v>4</v>
      </c>
      <c r="R17" s="8">
        <v>762</v>
      </c>
      <c r="S17" s="7">
        <v>190.5</v>
      </c>
      <c r="T17" s="36">
        <v>4</v>
      </c>
      <c r="U17" s="8">
        <v>11</v>
      </c>
      <c r="V17" s="7">
        <v>201.5</v>
      </c>
    </row>
    <row r="18" spans="1:22">
      <c r="A18" s="1" t="s">
        <v>11</v>
      </c>
      <c r="B18" s="2" t="s">
        <v>80</v>
      </c>
      <c r="C18" s="3">
        <v>45958</v>
      </c>
      <c r="D18" s="4" t="s">
        <v>49</v>
      </c>
      <c r="E18" s="23">
        <v>189</v>
      </c>
      <c r="F18" s="22">
        <v>2</v>
      </c>
      <c r="G18" s="23">
        <v>187</v>
      </c>
      <c r="H18" s="22">
        <v>2</v>
      </c>
      <c r="I18" s="5">
        <v>187</v>
      </c>
      <c r="J18" s="22">
        <v>1</v>
      </c>
      <c r="K18" s="37">
        <v>189</v>
      </c>
      <c r="L18" s="22">
        <v>1</v>
      </c>
      <c r="M18" s="37"/>
      <c r="N18" s="22"/>
      <c r="O18" s="5"/>
      <c r="P18" s="22"/>
      <c r="Q18" s="6">
        <v>4</v>
      </c>
      <c r="R18" s="6">
        <v>752</v>
      </c>
      <c r="S18" s="7">
        <v>188</v>
      </c>
      <c r="T18" s="36">
        <v>6</v>
      </c>
      <c r="U18" s="8">
        <v>13</v>
      </c>
      <c r="V18" s="9">
        <v>201</v>
      </c>
    </row>
    <row r="19" spans="1:22">
      <c r="A19" s="74" t="s">
        <v>11</v>
      </c>
      <c r="B19" s="2" t="s">
        <v>80</v>
      </c>
      <c r="C19" s="3">
        <v>45970</v>
      </c>
      <c r="D19" s="75" t="s">
        <v>49</v>
      </c>
      <c r="E19" s="5">
        <v>185</v>
      </c>
      <c r="F19" s="22">
        <v>0</v>
      </c>
      <c r="G19" s="23">
        <v>180</v>
      </c>
      <c r="H19" s="22">
        <v>2</v>
      </c>
      <c r="I19" s="5">
        <v>190</v>
      </c>
      <c r="J19" s="22">
        <v>3</v>
      </c>
      <c r="K19" s="5">
        <v>190</v>
      </c>
      <c r="L19" s="22">
        <v>1</v>
      </c>
      <c r="M19" s="5"/>
      <c r="N19" s="22"/>
      <c r="O19" s="5"/>
      <c r="P19" s="22"/>
      <c r="Q19" s="8">
        <v>4</v>
      </c>
      <c r="R19" s="8">
        <v>745</v>
      </c>
      <c r="S19" s="7">
        <v>186.25</v>
      </c>
      <c r="T19" s="36">
        <v>6</v>
      </c>
      <c r="U19" s="8">
        <v>8</v>
      </c>
      <c r="V19" s="7">
        <v>194.25</v>
      </c>
    </row>
    <row r="21" spans="1:22">
      <c r="Q21" s="32">
        <f>SUM(Q12:Q20)</f>
        <v>32</v>
      </c>
      <c r="R21" s="32">
        <f>SUM(R12:R20)</f>
        <v>6092.0010000000002</v>
      </c>
      <c r="S21" s="33">
        <f>SUM(R21/Q21)</f>
        <v>190.37503125000001</v>
      </c>
      <c r="T21" s="32">
        <f>SUM(T12:T20)</f>
        <v>60</v>
      </c>
      <c r="U21" s="32">
        <f>SUM(U12:U20)</f>
        <v>75</v>
      </c>
      <c r="V21" s="34">
        <f>SUM(S21+U21)</f>
        <v>265.37503125000001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12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E14 G14:O14" name="Range1_33_1_3"/>
    <protectedRange algorithmName="SHA-512" hashValue="ON39YdpmFHfN9f47KpiRvqrKx0V9+erV1CNkpWzYhW/Qyc6aT8rEyCrvauWSYGZK2ia3o7vd3akF07acHAFpOA==" saltValue="yVW9XmDwTqEnmpSGai0KYg==" spinCount="100000" sqref="T14" name="Range1_3_5_12"/>
    <protectedRange algorithmName="SHA-512" hashValue="ON39YdpmFHfN9f47KpiRvqrKx0V9+erV1CNkpWzYhW/Qyc6aT8rEyCrvauWSYGZK2ia3o7vd3akF07acHAFpOA==" saltValue="yVW9XmDwTqEnmpSGai0KYg==" spinCount="100000" sqref="B15:C15" name="Range1_9"/>
    <protectedRange algorithmName="SHA-512" hashValue="ON39YdpmFHfN9f47KpiRvqrKx0V9+erV1CNkpWzYhW/Qyc6aT8rEyCrvauWSYGZK2ia3o7vd3akF07acHAFpOA==" saltValue="yVW9XmDwTqEnmpSGai0KYg==" spinCount="100000" sqref="D15" name="Range1_1_12_1"/>
    <protectedRange algorithmName="SHA-512" hashValue="ON39YdpmFHfN9f47KpiRvqrKx0V9+erV1CNkpWzYhW/Qyc6aT8rEyCrvauWSYGZK2ia3o7vd3akF07acHAFpOA==" saltValue="yVW9XmDwTqEnmpSGai0KYg==" spinCount="100000" sqref="T15" name="Range1_3_5_8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E16 H16:L16 N16" name="Range1_1_2_19_1_1"/>
    <protectedRange algorithmName="SHA-512" hashValue="ON39YdpmFHfN9f47KpiRvqrKx0V9+erV1CNkpWzYhW/Qyc6aT8rEyCrvauWSYGZK2ia3o7vd3akF07acHAFpOA==" saltValue="yVW9XmDwTqEnmpSGai0KYg==" spinCount="100000" sqref="T16" name="Range1_3_5_4"/>
    <protectedRange algorithmName="SHA-512" hashValue="ON39YdpmFHfN9f47KpiRvqrKx0V9+erV1CNkpWzYhW/Qyc6aT8rEyCrvauWSYGZK2ia3o7vd3akF07acHAFpOA==" saltValue="yVW9XmDwTqEnmpSGai0KYg==" spinCount="100000" sqref="B17:C17" name="Range1_13"/>
    <protectedRange algorithmName="SHA-512" hashValue="ON39YdpmFHfN9f47KpiRvqrKx0V9+erV1CNkpWzYhW/Qyc6aT8rEyCrvauWSYGZK2ia3o7vd3akF07acHAFpOA==" saltValue="yVW9XmDwTqEnmpSGai0KYg==" spinCount="100000" sqref="D17" name="Range1_1_4_1"/>
    <protectedRange algorithmName="SHA-512" hashValue="ON39YdpmFHfN9f47KpiRvqrKx0V9+erV1CNkpWzYhW/Qyc6aT8rEyCrvauWSYGZK2ia3o7vd3akF07acHAFpOA==" saltValue="yVW9XmDwTqEnmpSGai0KYg==" spinCount="100000" sqref="T17" name="Range1_3_5_3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2"/>
    <protectedRange algorithmName="SHA-512" hashValue="ON39YdpmFHfN9f47KpiRvqrKx0V9+erV1CNkpWzYhW/Qyc6aT8rEyCrvauWSYGZK2ia3o7vd3akF07acHAFpOA==" saltValue="yVW9XmDwTqEnmpSGai0KYg==" spinCount="100000" sqref="T18" name="Range1_3_5_4_1"/>
    <protectedRange algorithmName="SHA-512" hashValue="ON39YdpmFHfN9f47KpiRvqrKx0V9+erV1CNkpWzYhW/Qyc6aT8rEyCrvauWSYGZK2ia3o7vd3akF07acHAFpOA==" saltValue="yVW9XmDwTqEnmpSGai0KYg==" spinCount="100000" sqref="B19:C19" name="Range1_13_2"/>
    <protectedRange algorithmName="SHA-512" hashValue="ON39YdpmFHfN9f47KpiRvqrKx0V9+erV1CNkpWzYhW/Qyc6aT8rEyCrvauWSYGZK2ia3o7vd3akF07acHAFpOA==" saltValue="yVW9XmDwTqEnmpSGai0KYg==" spinCount="100000" sqref="D19" name="Range1_1_4_3"/>
    <protectedRange algorithmName="SHA-512" hashValue="ON39YdpmFHfN9f47KpiRvqrKx0V9+erV1CNkpWzYhW/Qyc6aT8rEyCrvauWSYGZK2ia3o7vd3akF07acHAFpOA==" saltValue="yVW9XmDwTqEnmpSGai0KYg==" spinCount="100000" sqref="E19 G19:O19" name="Range1_33_1"/>
    <protectedRange algorithmName="SHA-512" hashValue="ON39YdpmFHfN9f47KpiRvqrKx0V9+erV1CNkpWzYhW/Qyc6aT8rEyCrvauWSYGZK2ia3o7vd3akF07acHAFpOA==" saltValue="yVW9XmDwTqEnmpSGai0KYg==" spinCount="100000" sqref="T19" name="Range1_3_5_3_1"/>
  </protectedRanges>
  <conditionalFormatting sqref="E15">
    <cfRule type="top10" dxfId="181" priority="35" rank="1"/>
  </conditionalFormatting>
  <conditionalFormatting sqref="G15">
    <cfRule type="top10" dxfId="180" priority="34" rank="1"/>
  </conditionalFormatting>
  <conditionalFormatting sqref="I15">
    <cfRule type="top10" dxfId="179" priority="33" rank="1"/>
  </conditionalFormatting>
  <conditionalFormatting sqref="K15">
    <cfRule type="top10" dxfId="178" priority="32" rank="1"/>
  </conditionalFormatting>
  <conditionalFormatting sqref="M15">
    <cfRule type="top10" dxfId="177" priority="31" rank="1"/>
  </conditionalFormatting>
  <conditionalFormatting sqref="O15">
    <cfRule type="top10" dxfId="176" priority="30" rank="1"/>
  </conditionalFormatting>
  <conditionalFormatting sqref="E15:P15">
    <cfRule type="cellIs" dxfId="175" priority="29" operator="greaterThanOrEqual">
      <formula>200</formula>
    </cfRule>
  </conditionalFormatting>
  <conditionalFormatting sqref="E16">
    <cfRule type="top10" dxfId="174" priority="28" rank="1"/>
  </conditionalFormatting>
  <conditionalFormatting sqref="G16">
    <cfRule type="top10" dxfId="173" priority="27" rank="1"/>
  </conditionalFormatting>
  <conditionalFormatting sqref="I16">
    <cfRule type="top10" dxfId="172" priority="26" rank="1"/>
  </conditionalFormatting>
  <conditionalFormatting sqref="K16">
    <cfRule type="top10" dxfId="171" priority="25" rank="1"/>
  </conditionalFormatting>
  <conditionalFormatting sqref="M16">
    <cfRule type="top10" dxfId="170" priority="24" rank="1"/>
  </conditionalFormatting>
  <conditionalFormatting sqref="O16">
    <cfRule type="top10" dxfId="169" priority="23" rank="1"/>
  </conditionalFormatting>
  <conditionalFormatting sqref="E16:P16">
    <cfRule type="cellIs" dxfId="168" priority="22" operator="greaterThanOrEqual">
      <formula>200</formula>
    </cfRule>
  </conditionalFormatting>
  <conditionalFormatting sqref="E17">
    <cfRule type="top10" dxfId="167" priority="21" rank="1"/>
  </conditionalFormatting>
  <conditionalFormatting sqref="G17">
    <cfRule type="top10" dxfId="166" priority="20" rank="1"/>
  </conditionalFormatting>
  <conditionalFormatting sqref="I17">
    <cfRule type="top10" dxfId="165" priority="19" rank="1"/>
  </conditionalFormatting>
  <conditionalFormatting sqref="K17">
    <cfRule type="top10" dxfId="164" priority="18" rank="1"/>
  </conditionalFormatting>
  <conditionalFormatting sqref="M17">
    <cfRule type="top10" dxfId="163" priority="17" rank="1"/>
  </conditionalFormatting>
  <conditionalFormatting sqref="O17">
    <cfRule type="top10" dxfId="162" priority="16" rank="1"/>
  </conditionalFormatting>
  <conditionalFormatting sqref="E17:P17">
    <cfRule type="cellIs" dxfId="161" priority="15" operator="greaterThanOrEqual">
      <formula>200</formula>
    </cfRule>
  </conditionalFormatting>
  <conditionalFormatting sqref="E18">
    <cfRule type="top10" dxfId="160" priority="14" rank="1"/>
  </conditionalFormatting>
  <conditionalFormatting sqref="G18">
    <cfRule type="top10" dxfId="159" priority="13" rank="1"/>
  </conditionalFormatting>
  <conditionalFormatting sqref="I18">
    <cfRule type="top10" dxfId="158" priority="12" rank="1"/>
  </conditionalFormatting>
  <conditionalFormatting sqref="K18">
    <cfRule type="top10" dxfId="157" priority="11" rank="1"/>
  </conditionalFormatting>
  <conditionalFormatting sqref="M18">
    <cfRule type="top10" dxfId="156" priority="10" rank="1"/>
  </conditionalFormatting>
  <conditionalFormatting sqref="O18">
    <cfRule type="top10" dxfId="155" priority="9" rank="1"/>
  </conditionalFormatting>
  <conditionalFormatting sqref="E18:P18">
    <cfRule type="cellIs" dxfId="154" priority="8" operator="greaterThanOrEqual">
      <formula>200</formula>
    </cfRule>
  </conditionalFormatting>
  <conditionalFormatting sqref="E19">
    <cfRule type="top10" dxfId="153" priority="7" rank="1"/>
  </conditionalFormatting>
  <conditionalFormatting sqref="G19">
    <cfRule type="top10" dxfId="152" priority="6" rank="1"/>
  </conditionalFormatting>
  <conditionalFormatting sqref="I19">
    <cfRule type="top10" dxfId="151" priority="5" rank="1"/>
  </conditionalFormatting>
  <conditionalFormatting sqref="K19">
    <cfRule type="top10" dxfId="150" priority="4" rank="1"/>
  </conditionalFormatting>
  <conditionalFormatting sqref="M19">
    <cfRule type="top10" dxfId="149" priority="3" rank="1"/>
  </conditionalFormatting>
  <conditionalFormatting sqref="O19">
    <cfRule type="top10" dxfId="148" priority="2" rank="1"/>
  </conditionalFormatting>
  <conditionalFormatting sqref="E19:P19">
    <cfRule type="cellIs" dxfId="147" priority="1" operator="greaterThanOrEqual">
      <formula>200</formula>
    </cfRule>
  </conditionalFormatting>
  <hyperlinks>
    <hyperlink ref="X1" location="'Texas 2025'!A1" display="Return to Rankings" xr:uid="{145C58A7-998B-4614-B043-418B538DE4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5E67944-110D-47C2-8187-FB850CFB4A2E}">
          <x14:formula1>
            <xm:f>'C:\Users\jmfg1\Downloads\[BSC_10-28-25-ABRA 2025 (Boerne, TX) Scoring.xlsm]DATA'!#REF!</xm:f>
          </x14:formula1>
          <xm:sqref>B18</xm:sqref>
        </x14:dataValidation>
        <x14:dataValidation type="list" allowBlank="1" showInputMessage="1" showErrorMessage="1" xr:uid="{5C2CDF21-CE4D-4B92-AA8C-14E4A60FDB67}">
          <x14:formula1>
            <xm:f>'C:\Users\jmfg1\Downloads\[BSC_10-28-25-ABRA 2025 (Boerne, TX) Scoring.xlsm]DATA'!#REF!</xm:f>
          </x14:formula1>
          <xm:sqref>D18</xm:sqref>
        </x14:dataValidation>
        <x14:dataValidation type="list" allowBlank="1" showInputMessage="1" showErrorMessage="1" xr:uid="{33E148BF-10BC-45EC-8449-4953B1D71E0F}">
          <x14:formula1>
            <xm:f>'[BSC-11-09-2025-ABRA 2025 (Boerne TX) Scoring.xlsm]DATA'!#REF!</xm:f>
          </x14:formula1>
          <xm:sqref>D19 B19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7156-0007-4CF9-A960-FAFF79E5B381}">
  <dimension ref="A1:X4"/>
  <sheetViews>
    <sheetView workbookViewId="0"/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84</v>
      </c>
      <c r="C2" s="3">
        <v>45738</v>
      </c>
      <c r="D2" s="4" t="s">
        <v>42</v>
      </c>
      <c r="E2" s="5">
        <v>161</v>
      </c>
      <c r="F2" s="22">
        <v>0</v>
      </c>
      <c r="G2" s="5">
        <v>162</v>
      </c>
      <c r="H2" s="22">
        <v>1</v>
      </c>
      <c r="I2" s="5">
        <v>171</v>
      </c>
      <c r="J2" s="22">
        <v>0</v>
      </c>
      <c r="K2" s="5">
        <v>160</v>
      </c>
      <c r="L2" s="22">
        <v>0</v>
      </c>
      <c r="M2" s="5"/>
      <c r="N2" s="22"/>
      <c r="O2" s="5"/>
      <c r="P2" s="22"/>
      <c r="Q2" s="6">
        <v>4</v>
      </c>
      <c r="R2" s="6">
        <v>654</v>
      </c>
      <c r="S2" s="7">
        <v>163.5</v>
      </c>
      <c r="T2" s="36">
        <v>1</v>
      </c>
      <c r="U2" s="8">
        <v>2</v>
      </c>
      <c r="V2" s="9">
        <v>165.5</v>
      </c>
    </row>
    <row r="4" spans="1:24">
      <c r="Q4" s="32">
        <f>SUM(Q2:Q3)</f>
        <v>4</v>
      </c>
      <c r="R4" s="32">
        <f>SUM(R2:R3)</f>
        <v>654</v>
      </c>
      <c r="S4" s="33">
        <f>SUM(R4/Q4)</f>
        <v>163.5</v>
      </c>
      <c r="T4" s="32">
        <f>SUM(T2:T3)</f>
        <v>1</v>
      </c>
      <c r="U4" s="32">
        <f>SUM(U2:U3)</f>
        <v>2</v>
      </c>
      <c r="V4" s="34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</protectedRanges>
  <hyperlinks>
    <hyperlink ref="X1" location="'Texas 2025'!A1" display="Return to Rankings" xr:uid="{56B8AE63-0216-416A-A186-D895E4DED176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F8AF-7655-407F-8E38-C42DD3423979}">
  <dimension ref="A1:X8"/>
  <sheetViews>
    <sheetView workbookViewId="0">
      <selection activeCell="A6" sqref="A6:V6"/>
    </sheetView>
  </sheetViews>
  <sheetFormatPr defaultColWidth="11.109375" defaultRowHeight="14.4"/>
  <cols>
    <col min="1" max="1" width="14.44140625" customWidth="1"/>
    <col min="2" max="2" width="20" customWidth="1"/>
    <col min="3" max="3" width="10.8867187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113</v>
      </c>
      <c r="C2" s="3">
        <v>45851</v>
      </c>
      <c r="D2" s="4" t="s">
        <v>49</v>
      </c>
      <c r="E2" s="5">
        <v>189</v>
      </c>
      <c r="F2" s="42">
        <v>1</v>
      </c>
      <c r="G2" s="41">
        <v>188.001</v>
      </c>
      <c r="H2" s="22">
        <v>4</v>
      </c>
      <c r="I2" s="5">
        <v>194</v>
      </c>
      <c r="J2" s="22">
        <v>0</v>
      </c>
      <c r="K2" s="5">
        <v>173</v>
      </c>
      <c r="L2" s="42">
        <v>1</v>
      </c>
      <c r="M2" s="5"/>
      <c r="N2" s="22"/>
      <c r="O2" s="5"/>
      <c r="P2" s="42"/>
      <c r="Q2" s="6">
        <v>4</v>
      </c>
      <c r="R2" s="6">
        <v>744.00099999999998</v>
      </c>
      <c r="S2" s="7">
        <v>186.00024999999999</v>
      </c>
      <c r="T2" s="39">
        <v>6</v>
      </c>
      <c r="U2" s="8">
        <v>4</v>
      </c>
      <c r="V2" s="9">
        <v>190.00024999999999</v>
      </c>
    </row>
    <row r="3" spans="1:24">
      <c r="A3" s="1" t="s">
        <v>65</v>
      </c>
      <c r="B3" s="2" t="s">
        <v>113</v>
      </c>
      <c r="C3" s="3">
        <v>45879</v>
      </c>
      <c r="D3" s="4" t="s">
        <v>49</v>
      </c>
      <c r="E3" s="41">
        <v>181</v>
      </c>
      <c r="F3" s="42">
        <v>0</v>
      </c>
      <c r="G3" s="41">
        <v>183</v>
      </c>
      <c r="H3" s="42">
        <v>2</v>
      </c>
      <c r="I3" s="41">
        <v>177</v>
      </c>
      <c r="J3" s="42">
        <v>1</v>
      </c>
      <c r="K3" s="41">
        <v>176</v>
      </c>
      <c r="L3" s="42">
        <v>1</v>
      </c>
      <c r="M3" s="41"/>
      <c r="N3" s="42"/>
      <c r="O3" s="41"/>
      <c r="P3" s="42"/>
      <c r="Q3" s="6">
        <v>4</v>
      </c>
      <c r="R3" s="6">
        <v>717</v>
      </c>
      <c r="S3" s="7">
        <v>179.25</v>
      </c>
      <c r="T3" s="39">
        <v>4</v>
      </c>
      <c r="U3" s="8">
        <v>3</v>
      </c>
      <c r="V3" s="9">
        <v>182.25</v>
      </c>
    </row>
    <row r="4" spans="1:24">
      <c r="A4" s="1" t="s">
        <v>65</v>
      </c>
      <c r="B4" s="2" t="s">
        <v>113</v>
      </c>
      <c r="C4" s="3">
        <v>45895</v>
      </c>
      <c r="D4" s="4" t="s">
        <v>49</v>
      </c>
      <c r="E4" s="41">
        <v>183</v>
      </c>
      <c r="F4" s="42">
        <v>3</v>
      </c>
      <c r="G4" s="41">
        <v>182</v>
      </c>
      <c r="H4" s="42">
        <v>1</v>
      </c>
      <c r="I4" s="41">
        <v>189</v>
      </c>
      <c r="J4" s="42">
        <v>3</v>
      </c>
      <c r="K4" s="41">
        <v>183</v>
      </c>
      <c r="L4" s="42">
        <v>2</v>
      </c>
      <c r="M4" s="41"/>
      <c r="N4" s="42"/>
      <c r="O4" s="41"/>
      <c r="P4" s="42"/>
      <c r="Q4" s="6">
        <v>4</v>
      </c>
      <c r="R4" s="6">
        <v>737</v>
      </c>
      <c r="S4" s="7">
        <v>184.25</v>
      </c>
      <c r="T4" s="39">
        <v>9</v>
      </c>
      <c r="U4" s="8">
        <v>3</v>
      </c>
      <c r="V4" s="9">
        <v>187.25</v>
      </c>
    </row>
    <row r="5" spans="1:24">
      <c r="A5" s="1" t="s">
        <v>65</v>
      </c>
      <c r="B5" s="2" t="s">
        <v>113</v>
      </c>
      <c r="C5" s="3">
        <v>45930</v>
      </c>
      <c r="D5" s="4" t="s">
        <v>49</v>
      </c>
      <c r="E5" s="5">
        <v>187</v>
      </c>
      <c r="F5" s="22">
        <v>1</v>
      </c>
      <c r="G5" s="5">
        <v>187</v>
      </c>
      <c r="H5" s="22">
        <v>1</v>
      </c>
      <c r="I5" s="5">
        <v>185</v>
      </c>
      <c r="J5" s="22">
        <v>2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750</v>
      </c>
      <c r="S5" s="7">
        <v>187.5</v>
      </c>
      <c r="T5" s="36">
        <v>5</v>
      </c>
      <c r="U5" s="8">
        <v>3</v>
      </c>
      <c r="V5" s="9">
        <v>190.5</v>
      </c>
    </row>
    <row r="6" spans="1:24">
      <c r="A6" s="74" t="s">
        <v>65</v>
      </c>
      <c r="B6" s="2" t="s">
        <v>113</v>
      </c>
      <c r="C6" s="3">
        <v>45942</v>
      </c>
      <c r="D6" s="75" t="s">
        <v>49</v>
      </c>
      <c r="E6" s="5">
        <v>182</v>
      </c>
      <c r="F6" s="22">
        <v>0</v>
      </c>
      <c r="G6" s="5">
        <v>188</v>
      </c>
      <c r="H6" s="22">
        <v>1</v>
      </c>
      <c r="I6" s="5">
        <v>185.001</v>
      </c>
      <c r="J6" s="22">
        <v>1</v>
      </c>
      <c r="K6" s="5">
        <v>174</v>
      </c>
      <c r="L6" s="22">
        <v>0</v>
      </c>
      <c r="M6" s="5"/>
      <c r="N6" s="22"/>
      <c r="O6" s="5"/>
      <c r="P6" s="22"/>
      <c r="Q6" s="8">
        <v>4</v>
      </c>
      <c r="R6" s="8">
        <v>729.00099999999998</v>
      </c>
      <c r="S6" s="7">
        <v>182.25024999999999</v>
      </c>
      <c r="T6" s="36">
        <v>2</v>
      </c>
      <c r="U6" s="8">
        <v>2</v>
      </c>
      <c r="V6" s="7">
        <v>184.25024999999999</v>
      </c>
    </row>
    <row r="8" spans="1:24">
      <c r="Q8" s="32">
        <f>SUM(Q2:Q7)</f>
        <v>20</v>
      </c>
      <c r="R8" s="32">
        <f>SUM(R2:R7)</f>
        <v>3677.0020000000004</v>
      </c>
      <c r="S8" s="33">
        <f>SUM(R8/Q8)</f>
        <v>183.85010000000003</v>
      </c>
      <c r="T8" s="32">
        <f>SUM(T2:T7)</f>
        <v>26</v>
      </c>
      <c r="U8" s="32">
        <f>SUM(U2:U7)</f>
        <v>15</v>
      </c>
      <c r="V8" s="34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4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T4" name="Range1_3_5_14"/>
    <protectedRange algorithmName="SHA-512" hashValue="ON39YdpmFHfN9f47KpiRvqrKx0V9+erV1CNkpWzYhW/Qyc6aT8rEyCrvauWSYGZK2ia3o7vd3akF07acHAFpOA==" saltValue="yVW9XmDwTqEnmpSGai0KYg==" spinCount="100000" sqref="B5:C5" name="Range1_14_1"/>
    <protectedRange algorithmName="SHA-512" hashValue="ON39YdpmFHfN9f47KpiRvqrKx0V9+erV1CNkpWzYhW/Qyc6aT8rEyCrvauWSYGZK2ia3o7vd3akF07acHAFpOA==" saltValue="yVW9XmDwTqEnmpSGai0KYg==" spinCount="100000" sqref="D5" name="Range1_1_14_1"/>
    <protectedRange algorithmName="SHA-512" hashValue="ON39YdpmFHfN9f47KpiRvqrKx0V9+erV1CNkpWzYhW/Qyc6aT8rEyCrvauWSYGZK2ia3o7vd3akF07acHAFpOA==" saltValue="yVW9XmDwTqEnmpSGai0KYg==" spinCount="100000" sqref="T5" name="Range1_3_5_7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G5">
    <cfRule type="top10" dxfId="146" priority="14" rank="1"/>
  </conditionalFormatting>
  <conditionalFormatting sqref="I5">
    <cfRule type="top10" dxfId="145" priority="13" rank="1"/>
  </conditionalFormatting>
  <conditionalFormatting sqref="E5">
    <cfRule type="top10" dxfId="144" priority="12" rank="1"/>
  </conditionalFormatting>
  <conditionalFormatting sqref="M5">
    <cfRule type="top10" dxfId="143" priority="11" rank="1"/>
  </conditionalFormatting>
  <conditionalFormatting sqref="O5">
    <cfRule type="top10" dxfId="142" priority="10" rank="1"/>
  </conditionalFormatting>
  <conditionalFormatting sqref="E5:O5">
    <cfRule type="cellIs" dxfId="141" priority="9" operator="greaterThanOrEqual">
      <formula>200</formula>
    </cfRule>
  </conditionalFormatting>
  <conditionalFormatting sqref="K5">
    <cfRule type="top10" dxfId="140" priority="8" rank="1"/>
  </conditionalFormatting>
  <conditionalFormatting sqref="G6">
    <cfRule type="top10" dxfId="139" priority="7" rank="1"/>
  </conditionalFormatting>
  <conditionalFormatting sqref="I6">
    <cfRule type="top10" dxfId="138" priority="6" rank="1"/>
  </conditionalFormatting>
  <conditionalFormatting sqref="E6">
    <cfRule type="top10" dxfId="137" priority="5" rank="1"/>
  </conditionalFormatting>
  <conditionalFormatting sqref="M6">
    <cfRule type="top10" dxfId="136" priority="4" rank="1"/>
  </conditionalFormatting>
  <conditionalFormatting sqref="O6">
    <cfRule type="top10" dxfId="135" priority="3" rank="1"/>
  </conditionalFormatting>
  <conditionalFormatting sqref="E6:O6">
    <cfRule type="cellIs" dxfId="134" priority="2" operator="greaterThanOrEqual">
      <formula>200</formula>
    </cfRule>
  </conditionalFormatting>
  <conditionalFormatting sqref="K6">
    <cfRule type="top10" dxfId="133" priority="1" rank="1"/>
  </conditionalFormatting>
  <hyperlinks>
    <hyperlink ref="X1" location="'Texas 2025'!A1" display="Return to Rankings" xr:uid="{CD978B4C-EDCC-4CC5-AC21-390871CFCAFD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A443-12D9-45D9-BAA5-80F487D425C7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104</v>
      </c>
      <c r="C2" s="3">
        <v>45802</v>
      </c>
      <c r="D2" s="4" t="s">
        <v>49</v>
      </c>
      <c r="E2" s="5">
        <v>189</v>
      </c>
      <c r="F2" s="22">
        <v>1</v>
      </c>
      <c r="G2" s="5">
        <v>194.001</v>
      </c>
      <c r="H2" s="22">
        <v>2</v>
      </c>
      <c r="I2" s="5">
        <v>186</v>
      </c>
      <c r="J2" s="22">
        <v>0</v>
      </c>
      <c r="K2" s="5">
        <v>193</v>
      </c>
      <c r="L2" s="22">
        <v>2</v>
      </c>
      <c r="M2" s="5">
        <v>191</v>
      </c>
      <c r="N2" s="22">
        <v>1</v>
      </c>
      <c r="O2" s="5">
        <v>191</v>
      </c>
      <c r="P2" s="22">
        <v>1</v>
      </c>
      <c r="Q2" s="6">
        <v>6</v>
      </c>
      <c r="R2" s="6">
        <v>1144.001</v>
      </c>
      <c r="S2" s="7">
        <v>190.66683333333333</v>
      </c>
      <c r="T2" s="39">
        <v>7</v>
      </c>
      <c r="U2" s="8">
        <v>8</v>
      </c>
      <c r="V2" s="9">
        <v>198.66683333333333</v>
      </c>
    </row>
    <row r="3" spans="1:24">
      <c r="A3" s="1" t="s">
        <v>41</v>
      </c>
      <c r="B3" s="2" t="s">
        <v>104</v>
      </c>
      <c r="C3" s="3">
        <v>45867</v>
      </c>
      <c r="D3" s="4" t="s">
        <v>49</v>
      </c>
      <c r="E3" s="5">
        <v>197</v>
      </c>
      <c r="F3" s="22">
        <v>3</v>
      </c>
      <c r="G3" s="5">
        <v>195</v>
      </c>
      <c r="H3" s="22">
        <v>4</v>
      </c>
      <c r="I3" s="5">
        <v>195</v>
      </c>
      <c r="J3" s="22">
        <v>4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39">
        <v>15</v>
      </c>
      <c r="U3" s="8">
        <v>3</v>
      </c>
      <c r="V3" s="9">
        <v>198.25</v>
      </c>
    </row>
    <row r="5" spans="1:24">
      <c r="Q5" s="32">
        <f>SUM(Q2:Q4)</f>
        <v>10</v>
      </c>
      <c r="R5" s="32">
        <f>SUM(R2:R4)</f>
        <v>1925.001</v>
      </c>
      <c r="S5" s="33">
        <f>SUM(R5/Q5)</f>
        <v>192.5001</v>
      </c>
      <c r="T5" s="32">
        <f>SUM(T2:T4)</f>
        <v>22</v>
      </c>
      <c r="U5" s="32">
        <f>SUM(U2:U4)</f>
        <v>11</v>
      </c>
      <c r="V5" s="34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Texas 2025'!A1" display="Return to Rankings" xr:uid="{0F9A311B-3E4E-4470-B0EC-8968610BC021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2769-0CAC-4954-8742-E2EFD5131FA0}">
  <dimension ref="A1:X10"/>
  <sheetViews>
    <sheetView workbookViewId="0">
      <selection activeCell="X1" sqref="X1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87</v>
      </c>
      <c r="C2" s="3">
        <v>45748</v>
      </c>
      <c r="D2" s="4" t="s">
        <v>42</v>
      </c>
      <c r="E2" s="5">
        <v>175</v>
      </c>
      <c r="F2" s="22">
        <v>1</v>
      </c>
      <c r="G2" s="5">
        <v>178</v>
      </c>
      <c r="H2" s="22">
        <v>0</v>
      </c>
      <c r="I2" s="5">
        <v>181</v>
      </c>
      <c r="J2" s="22">
        <v>2</v>
      </c>
      <c r="K2" s="5">
        <v>180</v>
      </c>
      <c r="L2" s="22">
        <v>1</v>
      </c>
      <c r="M2" s="5"/>
      <c r="N2" s="22"/>
      <c r="O2" s="5"/>
      <c r="P2" s="22"/>
      <c r="Q2" s="6">
        <v>4</v>
      </c>
      <c r="R2" s="6">
        <v>714</v>
      </c>
      <c r="S2" s="7">
        <v>178.5</v>
      </c>
      <c r="T2" s="36">
        <v>4</v>
      </c>
      <c r="U2" s="8">
        <v>6</v>
      </c>
      <c r="V2" s="9">
        <v>184.5</v>
      </c>
    </row>
    <row r="3" spans="1:24">
      <c r="A3" s="1" t="s">
        <v>74</v>
      </c>
      <c r="B3" s="2" t="s">
        <v>87</v>
      </c>
      <c r="C3" s="3">
        <v>45783</v>
      </c>
      <c r="D3" s="4" t="s">
        <v>42</v>
      </c>
      <c r="E3" s="5">
        <v>180</v>
      </c>
      <c r="F3" s="22">
        <v>0</v>
      </c>
      <c r="G3" s="5">
        <v>177</v>
      </c>
      <c r="H3" s="22">
        <v>1</v>
      </c>
      <c r="I3" s="5">
        <v>186</v>
      </c>
      <c r="J3" s="22">
        <v>3</v>
      </c>
      <c r="K3" s="5">
        <v>183</v>
      </c>
      <c r="L3" s="22">
        <v>2</v>
      </c>
      <c r="M3" s="5"/>
      <c r="N3" s="22"/>
      <c r="O3" s="5"/>
      <c r="P3" s="22"/>
      <c r="Q3" s="6">
        <v>4</v>
      </c>
      <c r="R3" s="6">
        <v>726</v>
      </c>
      <c r="S3" s="7">
        <v>181.5</v>
      </c>
      <c r="T3" s="36">
        <v>6</v>
      </c>
      <c r="U3" s="8">
        <v>13</v>
      </c>
      <c r="V3" s="9">
        <v>194.5</v>
      </c>
    </row>
    <row r="4" spans="1:24">
      <c r="A4" s="1" t="s">
        <v>74</v>
      </c>
      <c r="B4" s="2" t="s">
        <v>87</v>
      </c>
      <c r="C4" s="3">
        <v>45811</v>
      </c>
      <c r="D4" s="4" t="s">
        <v>42</v>
      </c>
      <c r="E4" s="5">
        <v>179</v>
      </c>
      <c r="F4" s="22">
        <v>1</v>
      </c>
      <c r="G4" s="5">
        <v>175</v>
      </c>
      <c r="H4" s="22">
        <v>0</v>
      </c>
      <c r="I4" s="5">
        <v>169</v>
      </c>
      <c r="J4" s="22">
        <v>0</v>
      </c>
      <c r="K4" s="5">
        <v>182</v>
      </c>
      <c r="L4" s="22">
        <v>0</v>
      </c>
      <c r="M4" s="5"/>
      <c r="N4" s="22"/>
      <c r="O4" s="5"/>
      <c r="P4" s="22"/>
      <c r="Q4" s="6">
        <v>4</v>
      </c>
      <c r="R4" s="6">
        <v>705</v>
      </c>
      <c r="S4" s="7">
        <v>176.25</v>
      </c>
      <c r="T4" s="36">
        <v>1</v>
      </c>
      <c r="U4" s="8">
        <v>6</v>
      </c>
      <c r="V4" s="9">
        <v>182.25</v>
      </c>
    </row>
    <row r="5" spans="1:24">
      <c r="A5" s="1" t="s">
        <v>74</v>
      </c>
      <c r="B5" s="2" t="s">
        <v>87</v>
      </c>
      <c r="C5" s="3">
        <v>45839</v>
      </c>
      <c r="D5" s="4" t="s">
        <v>42</v>
      </c>
      <c r="E5" s="5">
        <v>184.001</v>
      </c>
      <c r="F5" s="22">
        <v>4</v>
      </c>
      <c r="G5" s="5">
        <v>180</v>
      </c>
      <c r="H5" s="22">
        <v>0</v>
      </c>
      <c r="I5" s="5">
        <v>181</v>
      </c>
      <c r="J5" s="22">
        <v>1</v>
      </c>
      <c r="K5" s="5">
        <v>181</v>
      </c>
      <c r="L5" s="22">
        <v>1</v>
      </c>
      <c r="M5" s="5"/>
      <c r="N5" s="22"/>
      <c r="O5" s="5"/>
      <c r="P5" s="22"/>
      <c r="Q5" s="6">
        <v>4</v>
      </c>
      <c r="R5" s="6">
        <v>726.00099999999998</v>
      </c>
      <c r="S5" s="7">
        <v>181.50024999999999</v>
      </c>
      <c r="T5" s="36">
        <v>6</v>
      </c>
      <c r="U5" s="8">
        <v>7</v>
      </c>
      <c r="V5" s="9">
        <v>188.50024999999999</v>
      </c>
    </row>
    <row r="6" spans="1:24">
      <c r="A6" s="1" t="s">
        <v>74</v>
      </c>
      <c r="B6" s="2" t="s">
        <v>87</v>
      </c>
      <c r="C6" s="3">
        <v>45874</v>
      </c>
      <c r="D6" s="4" t="s">
        <v>42</v>
      </c>
      <c r="E6" s="5">
        <v>187</v>
      </c>
      <c r="F6" s="22">
        <v>0</v>
      </c>
      <c r="G6" s="5">
        <v>173</v>
      </c>
      <c r="H6" s="22">
        <v>0</v>
      </c>
      <c r="I6" s="5">
        <v>182</v>
      </c>
      <c r="J6" s="22">
        <v>0</v>
      </c>
      <c r="K6" s="5">
        <v>178</v>
      </c>
      <c r="L6" s="22">
        <v>2</v>
      </c>
      <c r="M6" s="5"/>
      <c r="N6" s="22"/>
      <c r="O6" s="5"/>
      <c r="P6" s="22"/>
      <c r="Q6" s="6">
        <v>4</v>
      </c>
      <c r="R6" s="6">
        <v>720</v>
      </c>
      <c r="S6" s="7">
        <v>180</v>
      </c>
      <c r="T6" s="36">
        <v>2</v>
      </c>
      <c r="U6" s="8">
        <v>3</v>
      </c>
      <c r="V6" s="9">
        <v>183</v>
      </c>
    </row>
    <row r="7" spans="1:24">
      <c r="A7" s="74" t="s">
        <v>74</v>
      </c>
      <c r="B7" s="2" t="s">
        <v>87</v>
      </c>
      <c r="C7" s="3">
        <v>45949</v>
      </c>
      <c r="D7" s="75" t="s">
        <v>42</v>
      </c>
      <c r="E7" s="5">
        <v>172</v>
      </c>
      <c r="F7" s="22">
        <v>4</v>
      </c>
      <c r="G7" s="5">
        <v>171</v>
      </c>
      <c r="H7" s="22">
        <v>0</v>
      </c>
      <c r="I7" s="5">
        <v>182</v>
      </c>
      <c r="J7" s="22">
        <v>0</v>
      </c>
      <c r="K7" s="5">
        <v>177</v>
      </c>
      <c r="L7" s="22">
        <v>0</v>
      </c>
      <c r="M7" s="5">
        <v>176</v>
      </c>
      <c r="N7" s="22">
        <v>0</v>
      </c>
      <c r="O7" s="5">
        <v>185</v>
      </c>
      <c r="P7" s="22">
        <v>1</v>
      </c>
      <c r="Q7" s="8">
        <v>6</v>
      </c>
      <c r="R7" s="8">
        <v>1063</v>
      </c>
      <c r="S7" s="7">
        <v>177.16666666666666</v>
      </c>
      <c r="T7" s="36">
        <v>5</v>
      </c>
      <c r="U7" s="8">
        <v>4</v>
      </c>
      <c r="V7" s="7">
        <v>181.16666666666666</v>
      </c>
    </row>
    <row r="8" spans="1:24">
      <c r="A8" s="74" t="s">
        <v>74</v>
      </c>
      <c r="B8" s="2" t="s">
        <v>87</v>
      </c>
      <c r="C8" s="3">
        <v>45965</v>
      </c>
      <c r="D8" s="75" t="s">
        <v>42</v>
      </c>
      <c r="E8" s="5">
        <v>178</v>
      </c>
      <c r="F8" s="22">
        <v>1</v>
      </c>
      <c r="G8" s="5">
        <v>176</v>
      </c>
      <c r="H8" s="22">
        <v>0</v>
      </c>
      <c r="I8" s="5">
        <v>177</v>
      </c>
      <c r="J8" s="22">
        <v>1</v>
      </c>
      <c r="K8" s="5">
        <v>177</v>
      </c>
      <c r="L8" s="22">
        <v>1</v>
      </c>
      <c r="M8" s="5"/>
      <c r="N8" s="22"/>
      <c r="O8" s="5"/>
      <c r="P8" s="22"/>
      <c r="Q8" s="8">
        <v>4</v>
      </c>
      <c r="R8" s="8">
        <v>708</v>
      </c>
      <c r="S8" s="7">
        <v>177</v>
      </c>
      <c r="T8" s="36">
        <v>3</v>
      </c>
      <c r="U8" s="8">
        <v>3</v>
      </c>
      <c r="V8" s="7">
        <v>180</v>
      </c>
    </row>
    <row r="10" spans="1:24">
      <c r="Q10" s="32">
        <f>SUM(Q2:Q9)</f>
        <v>30</v>
      </c>
      <c r="R10" s="32">
        <f>SUM(R2:R9)</f>
        <v>5362.0010000000002</v>
      </c>
      <c r="S10" s="33">
        <f>SUM(R10/Q10)</f>
        <v>178.73336666666668</v>
      </c>
      <c r="T10" s="32">
        <f>SUM(T2:T9)</f>
        <v>27</v>
      </c>
      <c r="U10" s="32">
        <f>SUM(U2:U9)</f>
        <v>42</v>
      </c>
      <c r="V10" s="34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H3:P3 E3:F3 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H7:P7 E7:F7 B7:C7" name="Range1_15_5"/>
    <protectedRange algorithmName="SHA-512" hashValue="ON39YdpmFHfN9f47KpiRvqrKx0V9+erV1CNkpWzYhW/Qyc6aT8rEyCrvauWSYGZK2ia3o7vd3akF07acHAFpOA==" saltValue="yVW9XmDwTqEnmpSGai0KYg==" spinCount="100000" sqref="D7" name="Range1_1_17_2"/>
    <protectedRange algorithmName="SHA-512" hashValue="ON39YdpmFHfN9f47KpiRvqrKx0V9+erV1CNkpWzYhW/Qyc6aT8rEyCrvauWSYGZK2ia3o7vd3akF07acHAFpOA==" saltValue="yVW9XmDwTqEnmpSGai0KYg==" spinCount="100000" sqref="T7" name="Range1_3_5_16_2"/>
    <protectedRange algorithmName="SHA-512" hashValue="ON39YdpmFHfN9f47KpiRvqrKx0V9+erV1CNkpWzYhW/Qyc6aT8rEyCrvauWSYGZK2ia3o7vd3akF07acHAFpOA==" saltValue="yVW9XmDwTqEnmpSGai0KYg==" spinCount="100000" sqref="H8:P8 E8:F8 B8:C8" name="Range1_1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1"/>
  </protectedRanges>
  <conditionalFormatting sqref="E7">
    <cfRule type="top10" dxfId="132" priority="21" rank="1"/>
  </conditionalFormatting>
  <conditionalFormatting sqref="G7">
    <cfRule type="top10" dxfId="131" priority="20" rank="1"/>
  </conditionalFormatting>
  <conditionalFormatting sqref="I7">
    <cfRule type="top10" dxfId="130" priority="19" rank="1"/>
  </conditionalFormatting>
  <conditionalFormatting sqref="K7">
    <cfRule type="top10" dxfId="129" priority="18" rank="1"/>
  </conditionalFormatting>
  <conditionalFormatting sqref="M7">
    <cfRule type="top10" dxfId="128" priority="17" rank="1"/>
  </conditionalFormatting>
  <conditionalFormatting sqref="O7">
    <cfRule type="top10" dxfId="127" priority="16" rank="1"/>
  </conditionalFormatting>
  <conditionalFormatting sqref="E7:O7">
    <cfRule type="cellIs" dxfId="126" priority="15" operator="greaterThanOrEqual">
      <formula>193</formula>
    </cfRule>
  </conditionalFormatting>
  <conditionalFormatting sqref="E8">
    <cfRule type="top10" dxfId="125" priority="14" rank="1"/>
  </conditionalFormatting>
  <conditionalFormatting sqref="G8">
    <cfRule type="top10" dxfId="124" priority="13" rank="1"/>
  </conditionalFormatting>
  <conditionalFormatting sqref="I8">
    <cfRule type="top10" dxfId="123" priority="12" rank="1"/>
  </conditionalFormatting>
  <conditionalFormatting sqref="K8">
    <cfRule type="top10" dxfId="122" priority="11" rank="1"/>
  </conditionalFormatting>
  <conditionalFormatting sqref="M8">
    <cfRule type="top10" dxfId="121" priority="10" rank="1"/>
  </conditionalFormatting>
  <conditionalFormatting sqref="O8">
    <cfRule type="top10" dxfId="120" priority="9" rank="1"/>
  </conditionalFormatting>
  <conditionalFormatting sqref="E8:O8">
    <cfRule type="cellIs" dxfId="119" priority="8" operator="greaterThanOrEqual">
      <formula>193</formula>
    </cfRule>
  </conditionalFormatting>
  <hyperlinks>
    <hyperlink ref="X1" location="'Texas 2025'!A1" display="Return to Rankings" xr:uid="{5D1CC74A-06C0-4925-9745-E499DD469C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17CFBF-3CFD-43E4-A14F-900797776E7D}">
          <x14:formula1>
            <xm:f>'C:\Users\jmfg1\Downloads\[SAGC_10-19-25-ABRA 2025 San Angelo Texas Scoring.xlsm]DATA'!#REF!</xm:f>
          </x14:formula1>
          <xm:sqref>D7</xm:sqref>
        </x14:dataValidation>
        <x14:dataValidation type="list" allowBlank="1" showInputMessage="1" showErrorMessage="1" xr:uid="{5217A984-FFA4-4201-8938-ABBA3C50C0A6}">
          <x14:formula1>
            <xm:f>'C:\Users\jmfg1\Downloads\[SAGC_10-19-25-ABRA 2025 San Angelo Texas Scoring.xlsm]DATA'!#REF!</xm:f>
          </x14:formula1>
          <xm:sqref>B7</xm:sqref>
        </x14:dataValidation>
        <x14:dataValidation type="list" allowBlank="1" showInputMessage="1" showErrorMessage="1" xr:uid="{33731D94-1272-456A-B2DE-0ADEDAF91DF2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BB88-5A5D-4E21-9405-88C813B7202A}">
  <dimension ref="A1:X23"/>
  <sheetViews>
    <sheetView workbookViewId="0">
      <selection activeCell="A10" sqref="A10:XFD10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44</v>
      </c>
      <c r="C2" s="3">
        <v>45696</v>
      </c>
      <c r="D2" s="4" t="s">
        <v>42</v>
      </c>
      <c r="E2" s="5">
        <v>187</v>
      </c>
      <c r="F2" s="22">
        <v>1</v>
      </c>
      <c r="G2" s="5">
        <v>188</v>
      </c>
      <c r="H2" s="22">
        <v>3</v>
      </c>
      <c r="I2" s="5">
        <v>188</v>
      </c>
      <c r="J2" s="22">
        <v>1</v>
      </c>
      <c r="K2" s="5">
        <v>189</v>
      </c>
      <c r="L2" s="22">
        <v>0</v>
      </c>
      <c r="M2" s="5"/>
      <c r="N2" s="22"/>
      <c r="O2" s="5"/>
      <c r="P2" s="22"/>
      <c r="Q2" s="6">
        <v>4</v>
      </c>
      <c r="R2" s="6">
        <v>752</v>
      </c>
      <c r="S2" s="7">
        <v>188</v>
      </c>
      <c r="T2" s="39">
        <v>5</v>
      </c>
      <c r="U2" s="8">
        <v>3</v>
      </c>
      <c r="V2" s="9">
        <v>191</v>
      </c>
    </row>
    <row r="3" spans="1:24" ht="15" customHeight="1">
      <c r="A3" s="1" t="s">
        <v>41</v>
      </c>
      <c r="B3" s="2" t="s">
        <v>44</v>
      </c>
      <c r="C3" s="3">
        <v>45787</v>
      </c>
      <c r="D3" s="4" t="s">
        <v>42</v>
      </c>
      <c r="E3" s="5">
        <v>189</v>
      </c>
      <c r="F3" s="22">
        <v>1</v>
      </c>
      <c r="G3" s="5">
        <v>185</v>
      </c>
      <c r="H3" s="22">
        <v>4</v>
      </c>
      <c r="I3" s="5">
        <v>185</v>
      </c>
      <c r="J3" s="22">
        <v>1</v>
      </c>
      <c r="K3" s="5">
        <v>179</v>
      </c>
      <c r="L3" s="22">
        <v>1</v>
      </c>
      <c r="M3" s="5"/>
      <c r="N3" s="22"/>
      <c r="O3" s="5"/>
      <c r="P3" s="22"/>
      <c r="Q3" s="6">
        <v>4</v>
      </c>
      <c r="R3" s="6">
        <v>738</v>
      </c>
      <c r="S3" s="7">
        <v>184.5</v>
      </c>
      <c r="T3" s="36">
        <v>7</v>
      </c>
      <c r="U3" s="8">
        <v>11</v>
      </c>
      <c r="V3" s="9">
        <v>195.5</v>
      </c>
    </row>
    <row r="4" spans="1:24" ht="15" customHeight="1">
      <c r="A4" s="1" t="s">
        <v>41</v>
      </c>
      <c r="B4" s="2" t="s">
        <v>44</v>
      </c>
      <c r="C4" s="3">
        <v>45850</v>
      </c>
      <c r="D4" s="4" t="s">
        <v>42</v>
      </c>
      <c r="E4" s="5">
        <v>195</v>
      </c>
      <c r="F4" s="22">
        <v>4</v>
      </c>
      <c r="G4" s="5">
        <v>195</v>
      </c>
      <c r="H4" s="22">
        <v>3</v>
      </c>
      <c r="I4" s="5">
        <v>189</v>
      </c>
      <c r="J4" s="22">
        <v>1</v>
      </c>
      <c r="K4" s="5">
        <v>194</v>
      </c>
      <c r="L4" s="22">
        <v>6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36">
        <v>14</v>
      </c>
      <c r="U4" s="8">
        <v>5</v>
      </c>
      <c r="V4" s="9">
        <v>198.25</v>
      </c>
    </row>
    <row r="5" spans="1:24" ht="15" customHeight="1">
      <c r="A5" s="1" t="s">
        <v>41</v>
      </c>
      <c r="B5" s="2" t="s">
        <v>44</v>
      </c>
      <c r="C5" s="3">
        <v>45864</v>
      </c>
      <c r="D5" s="4" t="s">
        <v>42</v>
      </c>
      <c r="E5" s="5">
        <v>180</v>
      </c>
      <c r="F5" s="22">
        <v>1</v>
      </c>
      <c r="G5" s="5">
        <v>174</v>
      </c>
      <c r="H5" s="22">
        <v>1</v>
      </c>
      <c r="I5" s="5">
        <v>181</v>
      </c>
      <c r="J5" s="22">
        <v>2</v>
      </c>
      <c r="K5" s="5">
        <v>176</v>
      </c>
      <c r="L5" s="22">
        <v>1</v>
      </c>
      <c r="M5" s="5"/>
      <c r="N5" s="22"/>
      <c r="O5" s="5"/>
      <c r="P5" s="22"/>
      <c r="Q5" s="6">
        <v>4</v>
      </c>
      <c r="R5" s="6">
        <v>711</v>
      </c>
      <c r="S5" s="7">
        <v>177.75</v>
      </c>
      <c r="T5" s="36">
        <v>5</v>
      </c>
      <c r="U5" s="8">
        <v>5</v>
      </c>
      <c r="V5" s="9">
        <v>182.75</v>
      </c>
    </row>
    <row r="6" spans="1:24" ht="15" customHeight="1">
      <c r="A6" s="1" t="s">
        <v>41</v>
      </c>
      <c r="B6" s="2" t="s">
        <v>44</v>
      </c>
      <c r="C6" s="3">
        <v>45892</v>
      </c>
      <c r="D6" s="4" t="s">
        <v>42</v>
      </c>
      <c r="E6" s="5">
        <v>193.001</v>
      </c>
      <c r="F6" s="22">
        <v>2</v>
      </c>
      <c r="G6" s="5">
        <v>180</v>
      </c>
      <c r="H6" s="22">
        <v>2</v>
      </c>
      <c r="I6" s="5">
        <v>182</v>
      </c>
      <c r="J6" s="22">
        <v>1</v>
      </c>
      <c r="K6" s="5">
        <v>178</v>
      </c>
      <c r="L6" s="22">
        <v>3</v>
      </c>
      <c r="M6" s="5"/>
      <c r="N6" s="22"/>
      <c r="O6" s="5"/>
      <c r="P6" s="22"/>
      <c r="Q6" s="6">
        <v>4</v>
      </c>
      <c r="R6" s="6">
        <v>733.00099999999998</v>
      </c>
      <c r="S6" s="7">
        <v>183.25024999999999</v>
      </c>
      <c r="T6" s="36">
        <v>8</v>
      </c>
      <c r="U6" s="8">
        <v>3</v>
      </c>
      <c r="V6" s="9">
        <v>186.25024999999999</v>
      </c>
    </row>
    <row r="7" spans="1:24">
      <c r="A7" s="74" t="s">
        <v>41</v>
      </c>
      <c r="B7" s="2" t="s">
        <v>44</v>
      </c>
      <c r="C7" s="3">
        <v>45937</v>
      </c>
      <c r="D7" s="75" t="s">
        <v>42</v>
      </c>
      <c r="E7" s="5">
        <v>193</v>
      </c>
      <c r="F7" s="22">
        <v>4</v>
      </c>
      <c r="G7" s="5">
        <v>189</v>
      </c>
      <c r="H7" s="22">
        <v>2</v>
      </c>
      <c r="I7" s="5">
        <v>191</v>
      </c>
      <c r="J7" s="22">
        <v>3</v>
      </c>
      <c r="K7" s="5">
        <v>193</v>
      </c>
      <c r="L7" s="22">
        <v>3</v>
      </c>
      <c r="M7" s="5"/>
      <c r="N7" s="22"/>
      <c r="O7" s="5"/>
      <c r="P7" s="22"/>
      <c r="Q7" s="8">
        <v>4</v>
      </c>
      <c r="R7" s="8">
        <v>766</v>
      </c>
      <c r="S7" s="7">
        <v>191.5</v>
      </c>
      <c r="T7" s="36">
        <v>12</v>
      </c>
      <c r="U7" s="8">
        <v>4</v>
      </c>
      <c r="V7" s="7">
        <v>195.5</v>
      </c>
    </row>
    <row r="8" spans="1:24" ht="15" customHeight="1">
      <c r="A8" s="74" t="s">
        <v>41</v>
      </c>
      <c r="B8" s="2" t="s">
        <v>44</v>
      </c>
      <c r="C8" s="3">
        <v>45949</v>
      </c>
      <c r="D8" s="75" t="s">
        <v>42</v>
      </c>
      <c r="E8" s="5">
        <v>193.001</v>
      </c>
      <c r="F8" s="22">
        <v>3</v>
      </c>
      <c r="G8" s="5">
        <v>195.001</v>
      </c>
      <c r="H8" s="22">
        <v>3</v>
      </c>
      <c r="I8" s="5">
        <v>191</v>
      </c>
      <c r="J8" s="22">
        <v>1</v>
      </c>
      <c r="K8" s="5">
        <v>189</v>
      </c>
      <c r="L8" s="22">
        <v>1</v>
      </c>
      <c r="M8" s="5">
        <v>189</v>
      </c>
      <c r="N8" s="22">
        <v>1</v>
      </c>
      <c r="O8" s="5">
        <v>195</v>
      </c>
      <c r="P8" s="22">
        <v>5</v>
      </c>
      <c r="Q8" s="8">
        <v>6</v>
      </c>
      <c r="R8" s="8">
        <v>1152.002</v>
      </c>
      <c r="S8" s="7">
        <v>192.00033333333332</v>
      </c>
      <c r="T8" s="36">
        <v>14</v>
      </c>
      <c r="U8" s="8">
        <v>6</v>
      </c>
      <c r="V8" s="7">
        <v>198.00033333333332</v>
      </c>
    </row>
    <row r="9" spans="1:24" ht="15" customHeight="1">
      <c r="A9" s="74" t="s">
        <v>41</v>
      </c>
      <c r="B9" s="2" t="s">
        <v>44</v>
      </c>
      <c r="C9" s="3">
        <v>45965</v>
      </c>
      <c r="D9" s="75" t="s">
        <v>42</v>
      </c>
      <c r="E9" s="5">
        <v>180</v>
      </c>
      <c r="F9" s="22">
        <v>1</v>
      </c>
      <c r="G9" s="5">
        <v>179</v>
      </c>
      <c r="H9" s="22">
        <v>0</v>
      </c>
      <c r="I9" s="5">
        <v>195</v>
      </c>
      <c r="J9" s="22">
        <v>2</v>
      </c>
      <c r="K9" s="5">
        <v>195</v>
      </c>
      <c r="L9" s="22">
        <v>3</v>
      </c>
      <c r="M9" s="5"/>
      <c r="N9" s="22"/>
      <c r="O9" s="5"/>
      <c r="P9" s="22"/>
      <c r="Q9" s="8">
        <v>4</v>
      </c>
      <c r="R9" s="8">
        <v>749</v>
      </c>
      <c r="S9" s="7">
        <v>187.25</v>
      </c>
      <c r="T9" s="36">
        <v>6</v>
      </c>
      <c r="U9" s="8">
        <v>5</v>
      </c>
      <c r="V9" s="7">
        <v>192.25</v>
      </c>
    </row>
    <row r="10" spans="1:24" ht="15" customHeight="1"/>
    <row r="11" spans="1:24" ht="15" customHeight="1">
      <c r="Q11" s="32">
        <f>SUM(Q2:Q10)</f>
        <v>34</v>
      </c>
      <c r="R11" s="32">
        <f>SUM(R2:R10)</f>
        <v>6374.0030000000006</v>
      </c>
      <c r="S11" s="33">
        <f>SUM(R11/Q11)</f>
        <v>187.47067647058824</v>
      </c>
      <c r="T11" s="32">
        <f>SUM(T2:T10)</f>
        <v>71</v>
      </c>
      <c r="U11" s="32">
        <f>SUM(U2:U10)</f>
        <v>42</v>
      </c>
      <c r="V11" s="34">
        <f>SUM(S11+U11)</f>
        <v>229.47067647058824</v>
      </c>
    </row>
    <row r="12" spans="1:24" ht="15" customHeight="1"/>
    <row r="13" spans="1:24" ht="15" customHeight="1"/>
    <row r="14" spans="1:24" ht="15" customHeight="1">
      <c r="A14" s="24" t="s">
        <v>1</v>
      </c>
      <c r="B14" s="25" t="s">
        <v>2</v>
      </c>
      <c r="C14" s="26" t="s">
        <v>3</v>
      </c>
      <c r="D14" s="27" t="s">
        <v>4</v>
      </c>
      <c r="E14" s="28" t="s">
        <v>19</v>
      </c>
      <c r="F14" s="28" t="s">
        <v>20</v>
      </c>
      <c r="G14" s="28" t="s">
        <v>21</v>
      </c>
      <c r="H14" s="28" t="s">
        <v>20</v>
      </c>
      <c r="I14" s="28" t="s">
        <v>22</v>
      </c>
      <c r="J14" s="28" t="s">
        <v>20</v>
      </c>
      <c r="K14" s="28" t="s">
        <v>23</v>
      </c>
      <c r="L14" s="28" t="s">
        <v>20</v>
      </c>
      <c r="M14" s="28" t="s">
        <v>24</v>
      </c>
      <c r="N14" s="28" t="s">
        <v>20</v>
      </c>
      <c r="O14" s="28" t="s">
        <v>25</v>
      </c>
      <c r="P14" s="28" t="s">
        <v>20</v>
      </c>
      <c r="Q14" s="29" t="s">
        <v>26</v>
      </c>
      <c r="R14" s="30" t="s">
        <v>27</v>
      </c>
      <c r="S14" s="31" t="s">
        <v>5</v>
      </c>
      <c r="T14" s="31" t="s">
        <v>28</v>
      </c>
      <c r="U14" s="30" t="s">
        <v>6</v>
      </c>
      <c r="V14" s="31" t="s">
        <v>29</v>
      </c>
    </row>
    <row r="15" spans="1:24" ht="15" customHeight="1">
      <c r="A15" s="1" t="s">
        <v>11</v>
      </c>
      <c r="B15" s="2" t="s">
        <v>44</v>
      </c>
      <c r="C15" s="3">
        <v>45710</v>
      </c>
      <c r="D15" s="4" t="s">
        <v>42</v>
      </c>
      <c r="E15" s="5">
        <v>194</v>
      </c>
      <c r="F15" s="22">
        <v>1</v>
      </c>
      <c r="G15" s="23">
        <v>195.001</v>
      </c>
      <c r="H15" s="22">
        <v>3</v>
      </c>
      <c r="I15" s="5">
        <v>179</v>
      </c>
      <c r="J15" s="22">
        <v>1</v>
      </c>
      <c r="K15" s="5">
        <v>189</v>
      </c>
      <c r="L15" s="22">
        <v>2</v>
      </c>
      <c r="M15" s="5"/>
      <c r="N15" s="22"/>
      <c r="O15" s="5"/>
      <c r="P15" s="22"/>
      <c r="Q15" s="6">
        <v>4</v>
      </c>
      <c r="R15" s="6">
        <v>757.00099999999998</v>
      </c>
      <c r="S15" s="7">
        <v>189.25024999999999</v>
      </c>
      <c r="T15" s="36">
        <v>7</v>
      </c>
      <c r="U15" s="8">
        <v>4</v>
      </c>
      <c r="V15" s="9">
        <v>193.25024999999999</v>
      </c>
    </row>
    <row r="16" spans="1:24">
      <c r="A16" s="1" t="s">
        <v>11</v>
      </c>
      <c r="B16" s="2" t="s">
        <v>44</v>
      </c>
      <c r="C16" s="3">
        <v>45745</v>
      </c>
      <c r="D16" s="4" t="s">
        <v>42</v>
      </c>
      <c r="E16" s="23">
        <v>184</v>
      </c>
      <c r="F16" s="22">
        <v>2</v>
      </c>
      <c r="G16" s="23">
        <v>183</v>
      </c>
      <c r="H16" s="22">
        <v>1</v>
      </c>
      <c r="I16" s="5">
        <v>184</v>
      </c>
      <c r="J16" s="22">
        <v>1</v>
      </c>
      <c r="K16" s="37">
        <v>188</v>
      </c>
      <c r="L16" s="22">
        <v>2</v>
      </c>
      <c r="M16" s="37">
        <v>193</v>
      </c>
      <c r="N16" s="22">
        <v>3</v>
      </c>
      <c r="O16" s="5">
        <v>189</v>
      </c>
      <c r="P16" s="22">
        <v>0</v>
      </c>
      <c r="Q16" s="6">
        <v>6</v>
      </c>
      <c r="R16" s="6">
        <v>1121</v>
      </c>
      <c r="S16" s="7">
        <v>186.83333333333334</v>
      </c>
      <c r="T16" s="36">
        <v>9</v>
      </c>
      <c r="U16" s="8">
        <v>14</v>
      </c>
      <c r="V16" s="9">
        <v>200.83333333333334</v>
      </c>
    </row>
    <row r="17" spans="1:22">
      <c r="A17" s="1" t="s">
        <v>11</v>
      </c>
      <c r="B17" s="2" t="s">
        <v>44</v>
      </c>
      <c r="C17" s="3">
        <v>45759</v>
      </c>
      <c r="D17" s="4" t="s">
        <v>42</v>
      </c>
      <c r="E17" s="5">
        <v>181</v>
      </c>
      <c r="F17" s="22">
        <v>1</v>
      </c>
      <c r="G17" s="23">
        <v>186</v>
      </c>
      <c r="H17" s="22">
        <v>2</v>
      </c>
      <c r="I17" s="5">
        <v>179</v>
      </c>
      <c r="J17" s="22">
        <v>0</v>
      </c>
      <c r="K17" s="5">
        <v>183</v>
      </c>
      <c r="L17" s="22">
        <v>0</v>
      </c>
      <c r="M17" s="5"/>
      <c r="N17" s="22"/>
      <c r="O17" s="5"/>
      <c r="P17" s="22"/>
      <c r="Q17" s="6">
        <v>4</v>
      </c>
      <c r="R17" s="6">
        <v>729</v>
      </c>
      <c r="S17" s="7">
        <v>182.25</v>
      </c>
      <c r="T17" s="36">
        <v>3</v>
      </c>
      <c r="U17" s="8">
        <v>3</v>
      </c>
      <c r="V17" s="9">
        <v>185.25</v>
      </c>
    </row>
    <row r="18" spans="1:22">
      <c r="A18" s="1" t="s">
        <v>11</v>
      </c>
      <c r="B18" s="2" t="s">
        <v>44</v>
      </c>
      <c r="C18" s="3">
        <v>45822</v>
      </c>
      <c r="D18" s="4" t="s">
        <v>42</v>
      </c>
      <c r="E18" s="5">
        <v>182</v>
      </c>
      <c r="F18" s="22">
        <v>0</v>
      </c>
      <c r="G18" s="23">
        <v>186</v>
      </c>
      <c r="H18" s="22">
        <v>1</v>
      </c>
      <c r="I18" s="5">
        <v>186</v>
      </c>
      <c r="J18" s="22">
        <v>2</v>
      </c>
      <c r="K18" s="5">
        <v>185</v>
      </c>
      <c r="L18" s="22">
        <v>1</v>
      </c>
      <c r="M18" s="5"/>
      <c r="N18" s="22"/>
      <c r="O18" s="5"/>
      <c r="P18" s="22"/>
      <c r="Q18" s="6">
        <v>4</v>
      </c>
      <c r="R18" s="6">
        <v>739</v>
      </c>
      <c r="S18" s="7">
        <v>184.75</v>
      </c>
      <c r="T18" s="36">
        <v>4</v>
      </c>
      <c r="U18" s="8">
        <v>2</v>
      </c>
      <c r="V18" s="9">
        <v>186.75</v>
      </c>
    </row>
    <row r="19" spans="1:22">
      <c r="A19" s="1" t="s">
        <v>11</v>
      </c>
      <c r="B19" s="2" t="s">
        <v>44</v>
      </c>
      <c r="C19" s="3">
        <v>45836</v>
      </c>
      <c r="D19" s="4" t="s">
        <v>42</v>
      </c>
      <c r="E19" s="23">
        <v>183</v>
      </c>
      <c r="F19" s="22">
        <v>1</v>
      </c>
      <c r="G19" s="23">
        <v>190</v>
      </c>
      <c r="H19" s="22">
        <v>2</v>
      </c>
      <c r="I19" s="5">
        <v>190</v>
      </c>
      <c r="J19" s="22">
        <v>1</v>
      </c>
      <c r="K19" s="37">
        <v>191</v>
      </c>
      <c r="L19" s="22">
        <v>0</v>
      </c>
      <c r="M19" s="37"/>
      <c r="N19" s="22"/>
      <c r="O19" s="5"/>
      <c r="P19" s="22"/>
      <c r="Q19" s="6">
        <v>4</v>
      </c>
      <c r="R19" s="6">
        <v>754</v>
      </c>
      <c r="S19" s="7">
        <v>188.5</v>
      </c>
      <c r="T19" s="36">
        <v>4</v>
      </c>
      <c r="U19" s="8">
        <v>11</v>
      </c>
      <c r="V19" s="9">
        <v>199.5</v>
      </c>
    </row>
    <row r="20" spans="1:22">
      <c r="A20" s="1" t="s">
        <v>11</v>
      </c>
      <c r="B20" s="2" t="s">
        <v>44</v>
      </c>
      <c r="C20" s="3">
        <v>45902</v>
      </c>
      <c r="D20" s="4" t="s">
        <v>42</v>
      </c>
      <c r="E20" s="23">
        <v>178</v>
      </c>
      <c r="F20" s="22">
        <v>1</v>
      </c>
      <c r="G20" s="23">
        <v>171</v>
      </c>
      <c r="H20" s="22">
        <v>0</v>
      </c>
      <c r="I20" s="5">
        <v>177</v>
      </c>
      <c r="J20" s="22">
        <v>1</v>
      </c>
      <c r="K20" s="37">
        <v>166</v>
      </c>
      <c r="L20" s="22">
        <v>0</v>
      </c>
      <c r="M20" s="37"/>
      <c r="N20" s="22"/>
      <c r="O20" s="5"/>
      <c r="P20" s="22"/>
      <c r="Q20" s="6">
        <v>4</v>
      </c>
      <c r="R20" s="6">
        <v>692</v>
      </c>
      <c r="S20" s="7">
        <v>173</v>
      </c>
      <c r="T20" s="36">
        <v>2</v>
      </c>
      <c r="U20" s="8">
        <v>3</v>
      </c>
      <c r="V20" s="9">
        <v>176</v>
      </c>
    </row>
    <row r="21" spans="1:22">
      <c r="A21" s="74" t="s">
        <v>11</v>
      </c>
      <c r="B21" s="2" t="s">
        <v>44</v>
      </c>
      <c r="C21" s="3">
        <v>45913</v>
      </c>
      <c r="D21" s="75" t="s">
        <v>42</v>
      </c>
      <c r="E21" s="23">
        <v>178</v>
      </c>
      <c r="F21" s="22">
        <v>0</v>
      </c>
      <c r="G21" s="23">
        <v>176</v>
      </c>
      <c r="H21" s="22">
        <v>0</v>
      </c>
      <c r="I21" s="5">
        <v>181</v>
      </c>
      <c r="J21" s="22">
        <v>0</v>
      </c>
      <c r="K21" s="37">
        <v>171</v>
      </c>
      <c r="L21" s="22">
        <v>0</v>
      </c>
      <c r="M21" s="37"/>
      <c r="N21" s="22"/>
      <c r="O21" s="5"/>
      <c r="P21" s="22"/>
      <c r="Q21" s="8">
        <v>4</v>
      </c>
      <c r="R21" s="8">
        <v>706</v>
      </c>
      <c r="S21" s="7">
        <v>176.5</v>
      </c>
      <c r="T21" s="36">
        <v>0</v>
      </c>
      <c r="U21" s="8">
        <v>4</v>
      </c>
      <c r="V21" s="7">
        <v>180.5</v>
      </c>
    </row>
    <row r="23" spans="1:22">
      <c r="Q23" s="32">
        <f>SUM(Q15:Q22)</f>
        <v>30</v>
      </c>
      <c r="R23" s="32">
        <f>SUM(R15:R22)</f>
        <v>5498.0010000000002</v>
      </c>
      <c r="S23" s="33">
        <f>SUM(R23/Q23)</f>
        <v>183.26670000000001</v>
      </c>
      <c r="T23" s="32">
        <f>SUM(T15:T22)</f>
        <v>29</v>
      </c>
      <c r="U23" s="32">
        <f>SUM(U15:U22)</f>
        <v>41</v>
      </c>
      <c r="V23" s="34">
        <f>SUM(S23+U23)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14" name="Range1_2_1_1"/>
    <protectedRange algorithmName="SHA-512" hashValue="ON39YdpmFHfN9f47KpiRvqrKx0V9+erV1CNkpWzYhW/Qyc6aT8rEyCrvauWSYGZK2ia3o7vd3akF07acHAFpOA==" saltValue="yVW9XmDwTqEnmpSGai0KYg==" spinCount="100000" sqref="B2:C2 B15:C16" name="Range1_5_1"/>
    <protectedRange algorithmName="SHA-512" hashValue="ON39YdpmFHfN9f47KpiRvqrKx0V9+erV1CNkpWzYhW/Qyc6aT8rEyCrvauWSYGZK2ia3o7vd3akF07acHAFpOA==" saltValue="yVW9XmDwTqEnmpSGai0KYg==" spinCount="100000" sqref="D2 D15:D16" name="Range1_1_9_1"/>
    <protectedRange algorithmName="SHA-512" hashValue="ON39YdpmFHfN9f47KpiRvqrKx0V9+erV1CNkpWzYhW/Qyc6aT8rEyCrvauWSYGZK2ia3o7vd3akF07acHAFpOA==" saltValue="yVW9XmDwTqEnmpSGai0KYg==" spinCount="100000" sqref="T2 T15:T16" name="Range1_3_5_13_1"/>
    <protectedRange algorithmName="SHA-512" hashValue="ON39YdpmFHfN9f47KpiRvqrKx0V9+erV1CNkpWzYhW/Qyc6aT8rEyCrvauWSYGZK2ia3o7vd3akF07acHAFpOA==" saltValue="yVW9XmDwTqEnmpSGai0KYg==" spinCount="100000" sqref="B17:C17" name="Range1_2"/>
    <protectedRange algorithmName="SHA-512" hashValue="ON39YdpmFHfN9f47KpiRvqrKx0V9+erV1CNkpWzYhW/Qyc6aT8rEyCrvauWSYGZK2ia3o7vd3akF07acHAFpOA==" saltValue="yVW9XmDwTqEnmpSGai0KYg==" spinCount="100000" sqref="D17" name="Range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7" name="Range1_3_5_1"/>
    <protectedRange algorithmName="SHA-512" hashValue="ON39YdpmFHfN9f47KpiRvqrKx0V9+erV1CNkpWzYhW/Qyc6aT8rEyCrvauWSYGZK2ia3o7vd3akF07acHAFpOA==" saltValue="yVW9XmDwTqEnmpSGai0KYg==" spinCount="100000" sqref="B20:C20" name="Range1_13_1_1"/>
    <protectedRange algorithmName="SHA-512" hashValue="ON39YdpmFHfN9f47KpiRvqrKx0V9+erV1CNkpWzYhW/Qyc6aT8rEyCrvauWSYGZK2ia3o7vd3akF07acHAFpOA==" saltValue="yVW9XmDwTqEnmpSGai0KYg==" spinCount="100000" sqref="D20" name="Range1_1_4_1_1"/>
    <protectedRange algorithmName="SHA-512" hashValue="ON39YdpmFHfN9f47KpiRvqrKx0V9+erV1CNkpWzYhW/Qyc6aT8rEyCrvauWSYGZK2ia3o7vd3akF07acHAFpOA==" saltValue="yVW9XmDwTqEnmpSGai0KYg==" spinCount="100000" sqref="E20 H20:L20 N20" name="Range1_1_2_19_1_3_1"/>
    <protectedRange algorithmName="SHA-512" hashValue="ON39YdpmFHfN9f47KpiRvqrKx0V9+erV1CNkpWzYhW/Qyc6aT8rEyCrvauWSYGZK2ia3o7vd3akF07acHAFpOA==" saltValue="yVW9XmDwTqEnmpSGai0KYg==" spinCount="100000" sqref="T20" name="Range1_3_5_4_1_1"/>
    <protectedRange algorithmName="SHA-512" hashValue="ON39YdpmFHfN9f47KpiRvqrKx0V9+erV1CNkpWzYhW/Qyc6aT8rEyCrvauWSYGZK2ia3o7vd3akF07acHAFpOA==" saltValue="yVW9XmDwTqEnmpSGai0KYg==" spinCount="100000" sqref="B21:C21" name="Range1_9_1"/>
    <protectedRange algorithmName="SHA-512" hashValue="ON39YdpmFHfN9f47KpiRvqrKx0V9+erV1CNkpWzYhW/Qyc6aT8rEyCrvauWSYGZK2ia3o7vd3akF07acHAFpOA==" saltValue="yVW9XmDwTqEnmpSGai0KYg==" spinCount="100000" sqref="D21" name="Range1_1_14_1"/>
    <protectedRange algorithmName="SHA-512" hashValue="ON39YdpmFHfN9f47KpiRvqrKx0V9+erV1CNkpWzYhW/Qyc6aT8rEyCrvauWSYGZK2ia3o7vd3akF07acHAFpOA==" saltValue="yVW9XmDwTqEnmpSGai0KYg==" spinCount="100000" sqref="E21 G21:O21" name="Range1_33_1_1_1"/>
    <protectedRange algorithmName="SHA-512" hashValue="ON39YdpmFHfN9f47KpiRvqrKx0V9+erV1CNkpWzYhW/Qyc6aT8rEyCrvauWSYGZK2ia3o7vd3akF07acHAFpOA==" saltValue="yVW9XmDwTqEnmpSGai0KYg==" spinCount="100000" sqref="T21" name="Range1_3_5_10_1"/>
    <protectedRange algorithmName="SHA-512" hashValue="ON39YdpmFHfN9f47KpiRvqrKx0V9+erV1CNkpWzYhW/Qyc6aT8rEyCrvauWSYGZK2ia3o7vd3akF07acHAFpOA==" saltValue="yVW9XmDwTqEnmpSGai0KYg==" spinCount="100000" sqref="B7:C7" name="Range1_3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E7:P7 T7" name="Range1_3_5_5"/>
    <protectedRange algorithmName="SHA-512" hashValue="ON39YdpmFHfN9f47KpiRvqrKx0V9+erV1CNkpWzYhW/Qyc6aT8rEyCrvauWSYGZK2ia3o7vd3akF07acHAFpOA==" saltValue="yVW9XmDwTqEnmpSGai0KYg==" spinCount="100000" sqref="B8:C8" name="Range1_3_12"/>
    <protectedRange algorithmName="SHA-512" hashValue="ON39YdpmFHfN9f47KpiRvqrKx0V9+erV1CNkpWzYhW/Qyc6aT8rEyCrvauWSYGZK2ia3o7vd3akF07acHAFpOA==" saltValue="yVW9XmDwTqEnmpSGai0KYg==" spinCount="100000" sqref="D8" name="Range1_1_6_9"/>
    <protectedRange algorithmName="SHA-512" hashValue="ON39YdpmFHfN9f47KpiRvqrKx0V9+erV1CNkpWzYhW/Qyc6aT8rEyCrvauWSYGZK2ia3o7vd3akF07acHAFpOA==" saltValue="yVW9XmDwTqEnmpSGai0KYg==" spinCount="100000" sqref="E8:P8 T8" name="Range1_3_5_5_10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</protectedRanges>
  <conditionalFormatting sqref="E20">
    <cfRule type="top10" dxfId="118" priority="42" rank="1"/>
  </conditionalFormatting>
  <conditionalFormatting sqref="E20:P20">
    <cfRule type="cellIs" dxfId="117" priority="36" operator="greaterThanOrEqual">
      <formula>200</formula>
    </cfRule>
  </conditionalFormatting>
  <conditionalFormatting sqref="G20">
    <cfRule type="top10" dxfId="116" priority="41" rank="1"/>
  </conditionalFormatting>
  <conditionalFormatting sqref="I20">
    <cfRule type="top10" dxfId="115" priority="40" rank="1"/>
  </conditionalFormatting>
  <conditionalFormatting sqref="K20">
    <cfRule type="top10" dxfId="114" priority="39" rank="1"/>
  </conditionalFormatting>
  <conditionalFormatting sqref="M20">
    <cfRule type="top10" dxfId="113" priority="38" rank="1"/>
  </conditionalFormatting>
  <conditionalFormatting sqref="O20">
    <cfRule type="top10" dxfId="112" priority="37" rank="1"/>
  </conditionalFormatting>
  <conditionalFormatting sqref="E21">
    <cfRule type="top10" dxfId="111" priority="35" rank="1"/>
  </conditionalFormatting>
  <conditionalFormatting sqref="G21">
    <cfRule type="top10" dxfId="110" priority="34" rank="1"/>
  </conditionalFormatting>
  <conditionalFormatting sqref="I21">
    <cfRule type="top10" dxfId="109" priority="33" rank="1"/>
  </conditionalFormatting>
  <conditionalFormatting sqref="K21">
    <cfRule type="top10" dxfId="108" priority="32" rank="1"/>
  </conditionalFormatting>
  <conditionalFormatting sqref="M21">
    <cfRule type="top10" dxfId="107" priority="31" rank="1"/>
  </conditionalFormatting>
  <conditionalFormatting sqref="O21">
    <cfRule type="top10" dxfId="106" priority="30" rank="1"/>
  </conditionalFormatting>
  <conditionalFormatting sqref="E21:P21">
    <cfRule type="cellIs" dxfId="105" priority="29" operator="greaterThanOrEqual">
      <formula>200</formula>
    </cfRule>
  </conditionalFormatting>
  <conditionalFormatting sqref="E7">
    <cfRule type="top10" dxfId="104" priority="28" rank="1"/>
  </conditionalFormatting>
  <conditionalFormatting sqref="G7">
    <cfRule type="top10" dxfId="103" priority="27" rank="1"/>
  </conditionalFormatting>
  <conditionalFormatting sqref="E7:P7">
    <cfRule type="cellIs" dxfId="102" priority="26" operator="greaterThanOrEqual">
      <formula>200</formula>
    </cfRule>
  </conditionalFormatting>
  <conditionalFormatting sqref="I7">
    <cfRule type="top10" dxfId="101" priority="25" rank="1"/>
  </conditionalFormatting>
  <conditionalFormatting sqref="K7">
    <cfRule type="top10" dxfId="100" priority="24" rank="1"/>
  </conditionalFormatting>
  <conditionalFormatting sqref="M7">
    <cfRule type="top10" dxfId="99" priority="23" rank="1"/>
  </conditionalFormatting>
  <conditionalFormatting sqref="O7">
    <cfRule type="top10" dxfId="98" priority="22" rank="1"/>
  </conditionalFormatting>
  <conditionalFormatting sqref="E8">
    <cfRule type="top10" dxfId="97" priority="21" rank="1"/>
  </conditionalFormatting>
  <conditionalFormatting sqref="G8">
    <cfRule type="top10" dxfId="96" priority="20" rank="1"/>
  </conditionalFormatting>
  <conditionalFormatting sqref="E8:P8">
    <cfRule type="cellIs" dxfId="95" priority="19" operator="greaterThanOrEqual">
      <formula>200</formula>
    </cfRule>
  </conditionalFormatting>
  <conditionalFormatting sqref="I8">
    <cfRule type="top10" dxfId="94" priority="18" rank="1"/>
  </conditionalFormatting>
  <conditionalFormatting sqref="K8">
    <cfRule type="top10" dxfId="93" priority="17" rank="1"/>
  </conditionalFormatting>
  <conditionalFormatting sqref="M8">
    <cfRule type="top10" dxfId="92" priority="16" rank="1"/>
  </conditionalFormatting>
  <conditionalFormatting sqref="O8">
    <cfRule type="top10" dxfId="91" priority="15" rank="1"/>
  </conditionalFormatting>
  <conditionalFormatting sqref="E9">
    <cfRule type="top10" dxfId="90" priority="14" rank="1"/>
  </conditionalFormatting>
  <conditionalFormatting sqref="G9">
    <cfRule type="top10" dxfId="89" priority="13" rank="1"/>
  </conditionalFormatting>
  <conditionalFormatting sqref="E9:P9">
    <cfRule type="cellIs" dxfId="88" priority="12" operator="greaterThanOrEqual">
      <formula>200</formula>
    </cfRule>
  </conditionalFormatting>
  <conditionalFormatting sqref="I9">
    <cfRule type="top10" dxfId="87" priority="11" rank="1"/>
  </conditionalFormatting>
  <conditionalFormatting sqref="K9">
    <cfRule type="top10" dxfId="86" priority="10" rank="1"/>
  </conditionalFormatting>
  <conditionalFormatting sqref="M9">
    <cfRule type="top10" dxfId="85" priority="9" rank="1"/>
  </conditionalFormatting>
  <conditionalFormatting sqref="O9">
    <cfRule type="top10" dxfId="84" priority="8" rank="1"/>
  </conditionalFormatting>
  <hyperlinks>
    <hyperlink ref="X1" location="'Texas 2025'!A1" display="Return to Rankings" xr:uid="{B6EC9C99-539E-4C8C-8E6B-1E10B78931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4F2841-2E2F-4240-9536-42307E0BA884}">
          <x14:formula1>
            <xm:f>'C:\Users\jmfg1\Downloads\[SAGC_10-19-25-ABRA 2025 San Angelo Texas Scoring.xlsm]DATA'!#REF!</xm:f>
          </x14:formula1>
          <xm:sqref>D8</xm:sqref>
        </x14:dataValidation>
        <x14:dataValidation type="list" allowBlank="1" showInputMessage="1" showErrorMessage="1" xr:uid="{C08B96C8-2953-4DB2-A6AB-D04F15F7C453}">
          <x14:formula1>
            <xm:f>'C:\Users\jmfg1\Downloads\[SAGC_10-19-25-ABRA 2025 San Angelo Texas Scoring.xlsm]DATA'!#REF!</xm:f>
          </x14:formula1>
          <xm:sqref>B8</xm:sqref>
        </x14:dataValidation>
        <x14:dataValidation type="list" allowBlank="1" showInputMessage="1" showErrorMessage="1" xr:uid="{DBA39146-8FB2-435B-B5A7-169FAC492AC3}">
          <x14:formula1>
            <xm:f>'C:\Users\jmfg1\Downloads\[SAGC-11-04-25-ABRA 2025 San AngeloTX Scoring.xlsm]DATA'!#REF!</xm:f>
          </x14:formula1>
          <xm:sqref>D9 B9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1B08-AC4E-4B98-848E-99139ADC89FB}">
  <dimension ref="A1:X33"/>
  <sheetViews>
    <sheetView topLeftCell="A16" workbookViewId="0">
      <selection activeCell="A32" sqref="A32:XFD32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74</v>
      </c>
      <c r="B2" s="2" t="s">
        <v>73</v>
      </c>
      <c r="C2" s="3">
        <v>45696</v>
      </c>
      <c r="D2" s="4" t="s">
        <v>42</v>
      </c>
      <c r="E2" s="5">
        <v>183</v>
      </c>
      <c r="F2" s="22">
        <v>1</v>
      </c>
      <c r="G2" s="43">
        <v>174</v>
      </c>
      <c r="H2" s="22">
        <v>1</v>
      </c>
      <c r="I2" s="5">
        <v>178</v>
      </c>
      <c r="J2" s="22">
        <v>1</v>
      </c>
      <c r="K2" s="5">
        <v>177</v>
      </c>
      <c r="L2" s="22">
        <v>2</v>
      </c>
      <c r="M2" s="5"/>
      <c r="N2" s="22"/>
      <c r="O2" s="5"/>
      <c r="P2" s="22"/>
      <c r="Q2" s="6">
        <v>4</v>
      </c>
      <c r="R2" s="6">
        <v>712</v>
      </c>
      <c r="S2" s="7">
        <v>178</v>
      </c>
      <c r="T2" s="39">
        <v>5</v>
      </c>
      <c r="U2" s="8">
        <v>3</v>
      </c>
      <c r="V2" s="9">
        <v>181</v>
      </c>
    </row>
    <row r="3" spans="1:24">
      <c r="A3" s="1" t="s">
        <v>74</v>
      </c>
      <c r="B3" s="2" t="s">
        <v>73</v>
      </c>
      <c r="C3" s="3">
        <v>45738</v>
      </c>
      <c r="D3" s="4" t="s">
        <v>42</v>
      </c>
      <c r="E3" s="5">
        <v>172</v>
      </c>
      <c r="F3" s="22">
        <v>0</v>
      </c>
      <c r="G3" s="5">
        <v>175</v>
      </c>
      <c r="H3" s="22">
        <v>2</v>
      </c>
      <c r="I3" s="5">
        <v>171</v>
      </c>
      <c r="J3" s="22">
        <v>1</v>
      </c>
      <c r="K3" s="5">
        <v>168</v>
      </c>
      <c r="L3" s="22">
        <v>1</v>
      </c>
      <c r="M3" s="5"/>
      <c r="N3" s="22"/>
      <c r="O3" s="5"/>
      <c r="P3" s="22"/>
      <c r="Q3" s="6">
        <v>4</v>
      </c>
      <c r="R3" s="6">
        <v>686</v>
      </c>
      <c r="S3" s="7">
        <v>171.5</v>
      </c>
      <c r="T3" s="36">
        <v>4</v>
      </c>
      <c r="U3" s="8">
        <v>2</v>
      </c>
      <c r="V3" s="9">
        <v>173.5</v>
      </c>
    </row>
    <row r="4" spans="1:24">
      <c r="A4" s="1" t="s">
        <v>74</v>
      </c>
      <c r="B4" s="2" t="s">
        <v>73</v>
      </c>
      <c r="C4" s="3">
        <v>45745</v>
      </c>
      <c r="D4" s="4" t="s">
        <v>42</v>
      </c>
      <c r="E4" s="5">
        <v>181</v>
      </c>
      <c r="F4" s="22">
        <v>1</v>
      </c>
      <c r="G4" s="5">
        <v>178</v>
      </c>
      <c r="H4" s="22">
        <v>1</v>
      </c>
      <c r="I4" s="5">
        <v>167</v>
      </c>
      <c r="J4" s="22">
        <v>0</v>
      </c>
      <c r="K4" s="5">
        <v>175</v>
      </c>
      <c r="L4" s="22">
        <v>0</v>
      </c>
      <c r="M4" s="5">
        <v>179.001</v>
      </c>
      <c r="N4" s="22">
        <v>0</v>
      </c>
      <c r="O4" s="5">
        <v>183</v>
      </c>
      <c r="P4" s="22">
        <v>2</v>
      </c>
      <c r="Q4" s="6">
        <v>6</v>
      </c>
      <c r="R4" s="6">
        <v>1063.001</v>
      </c>
      <c r="S4" s="7">
        <v>177.16683333333333</v>
      </c>
      <c r="T4" s="36">
        <v>4</v>
      </c>
      <c r="U4" s="8">
        <v>6</v>
      </c>
      <c r="V4" s="9">
        <v>183.16683333333333</v>
      </c>
    </row>
    <row r="5" spans="1:24">
      <c r="A5" s="1" t="s">
        <v>74</v>
      </c>
      <c r="B5" s="2" t="s">
        <v>73</v>
      </c>
      <c r="C5" s="3">
        <v>45759</v>
      </c>
      <c r="D5" s="4" t="s">
        <v>42</v>
      </c>
      <c r="E5" s="5">
        <v>172</v>
      </c>
      <c r="F5" s="22">
        <v>0</v>
      </c>
      <c r="G5" s="5">
        <v>176</v>
      </c>
      <c r="H5" s="22">
        <v>0</v>
      </c>
      <c r="I5" s="5">
        <v>163</v>
      </c>
      <c r="J5" s="22">
        <v>0</v>
      </c>
      <c r="K5" s="5">
        <v>141</v>
      </c>
      <c r="L5" s="22">
        <v>0</v>
      </c>
      <c r="M5" s="5"/>
      <c r="N5" s="22"/>
      <c r="O5" s="5"/>
      <c r="P5" s="22"/>
      <c r="Q5" s="6">
        <v>4</v>
      </c>
      <c r="R5" s="6">
        <v>652</v>
      </c>
      <c r="S5" s="7">
        <v>163</v>
      </c>
      <c r="T5" s="36">
        <v>0</v>
      </c>
      <c r="U5" s="8">
        <v>3</v>
      </c>
      <c r="V5" s="9">
        <v>166</v>
      </c>
    </row>
    <row r="6" spans="1:24">
      <c r="A6" s="1" t="s">
        <v>74</v>
      </c>
      <c r="B6" s="2" t="s">
        <v>73</v>
      </c>
      <c r="C6" s="3">
        <v>45773</v>
      </c>
      <c r="D6" s="4" t="s">
        <v>42</v>
      </c>
      <c r="E6" s="5">
        <v>173</v>
      </c>
      <c r="F6" s="22">
        <v>0</v>
      </c>
      <c r="G6" s="5">
        <v>170</v>
      </c>
      <c r="H6" s="22">
        <v>0</v>
      </c>
      <c r="I6" s="5">
        <v>170</v>
      </c>
      <c r="J6" s="22">
        <v>1</v>
      </c>
      <c r="K6" s="5">
        <v>167</v>
      </c>
      <c r="L6" s="22">
        <v>0</v>
      </c>
      <c r="M6" s="5"/>
      <c r="N6" s="22"/>
      <c r="O6" s="5"/>
      <c r="P6" s="22"/>
      <c r="Q6" s="6">
        <v>4</v>
      </c>
      <c r="R6" s="6">
        <v>680</v>
      </c>
      <c r="S6" s="7">
        <v>170</v>
      </c>
      <c r="T6" s="36">
        <v>1</v>
      </c>
      <c r="U6" s="8">
        <v>2</v>
      </c>
      <c r="V6" s="9">
        <v>172</v>
      </c>
    </row>
    <row r="7" spans="1:24">
      <c r="A7" s="1" t="s">
        <v>74</v>
      </c>
      <c r="B7" s="2" t="s">
        <v>73</v>
      </c>
      <c r="C7" s="3">
        <v>45878</v>
      </c>
      <c r="D7" s="4" t="s">
        <v>42</v>
      </c>
      <c r="E7" s="5">
        <v>180.001</v>
      </c>
      <c r="F7" s="22">
        <v>0</v>
      </c>
      <c r="G7" s="5">
        <v>179</v>
      </c>
      <c r="H7" s="22">
        <v>4</v>
      </c>
      <c r="I7" s="5">
        <v>176</v>
      </c>
      <c r="J7" s="22">
        <v>1</v>
      </c>
      <c r="K7" s="5">
        <v>172</v>
      </c>
      <c r="L7" s="22">
        <v>0</v>
      </c>
      <c r="M7" s="5"/>
      <c r="N7" s="22"/>
      <c r="O7" s="5"/>
      <c r="P7" s="22"/>
      <c r="Q7" s="6">
        <v>4</v>
      </c>
      <c r="R7" s="6">
        <v>707.00099999999998</v>
      </c>
      <c r="S7" s="7">
        <v>176.75024999999999</v>
      </c>
      <c r="T7" s="36">
        <v>5</v>
      </c>
      <c r="U7" s="8">
        <v>4</v>
      </c>
      <c r="V7" s="9">
        <v>180.75024999999999</v>
      </c>
    </row>
    <row r="8" spans="1:24">
      <c r="A8" s="74" t="s">
        <v>74</v>
      </c>
      <c r="B8" s="2" t="s">
        <v>73</v>
      </c>
      <c r="C8" s="3">
        <v>45913</v>
      </c>
      <c r="D8" s="75" t="s">
        <v>42</v>
      </c>
      <c r="E8" s="5">
        <v>175</v>
      </c>
      <c r="F8" s="22">
        <v>1</v>
      </c>
      <c r="G8" s="5">
        <v>177</v>
      </c>
      <c r="H8" s="22">
        <v>0</v>
      </c>
      <c r="I8" s="5">
        <v>168</v>
      </c>
      <c r="J8" s="22">
        <v>0</v>
      </c>
      <c r="K8" s="5">
        <v>173</v>
      </c>
      <c r="L8" s="22">
        <v>0</v>
      </c>
      <c r="M8" s="5"/>
      <c r="N8" s="22"/>
      <c r="O8" s="5"/>
      <c r="P8" s="22"/>
      <c r="Q8" s="8">
        <v>4</v>
      </c>
      <c r="R8" s="8">
        <v>693</v>
      </c>
      <c r="S8" s="7">
        <v>173.25</v>
      </c>
      <c r="T8" s="36">
        <v>1</v>
      </c>
      <c r="U8" s="8">
        <v>6</v>
      </c>
      <c r="V8" s="7">
        <v>179.25</v>
      </c>
    </row>
    <row r="10" spans="1:24">
      <c r="Q10" s="32">
        <f>SUM(Q2:Q9)</f>
        <v>30</v>
      </c>
      <c r="R10" s="32">
        <f>SUM(R2:R9)</f>
        <v>5193.0020000000004</v>
      </c>
      <c r="S10" s="33">
        <f>SUM(R10/Q10)</f>
        <v>173.10006666666669</v>
      </c>
      <c r="T10" s="32">
        <f>SUM(T2:T9)</f>
        <v>20</v>
      </c>
      <c r="U10" s="32">
        <f>SUM(U2:U9)</f>
        <v>26</v>
      </c>
      <c r="V10" s="34">
        <f>SUM(S10+U10)</f>
        <v>199.10006666666669</v>
      </c>
    </row>
    <row r="13" spans="1:24">
      <c r="A13" s="24" t="s">
        <v>1</v>
      </c>
      <c r="B13" s="25" t="s">
        <v>2</v>
      </c>
      <c r="C13" s="26" t="s">
        <v>3</v>
      </c>
      <c r="D13" s="27" t="s">
        <v>4</v>
      </c>
      <c r="E13" s="28" t="s">
        <v>19</v>
      </c>
      <c r="F13" s="28" t="s">
        <v>20</v>
      </c>
      <c r="G13" s="28" t="s">
        <v>21</v>
      </c>
      <c r="H13" s="28" t="s">
        <v>20</v>
      </c>
      <c r="I13" s="28" t="s">
        <v>22</v>
      </c>
      <c r="J13" s="28" t="s">
        <v>20</v>
      </c>
      <c r="K13" s="28" t="s">
        <v>23</v>
      </c>
      <c r="L13" s="28" t="s">
        <v>20</v>
      </c>
      <c r="M13" s="28" t="s">
        <v>24</v>
      </c>
      <c r="N13" s="28" t="s">
        <v>20</v>
      </c>
      <c r="O13" s="28" t="s">
        <v>25</v>
      </c>
      <c r="P13" s="28" t="s">
        <v>20</v>
      </c>
      <c r="Q13" s="29" t="s">
        <v>26</v>
      </c>
      <c r="R13" s="30" t="s">
        <v>27</v>
      </c>
      <c r="S13" s="31" t="s">
        <v>5</v>
      </c>
      <c r="T13" s="31" t="s">
        <v>28</v>
      </c>
      <c r="U13" s="30" t="s">
        <v>6</v>
      </c>
      <c r="V13" s="31" t="s">
        <v>29</v>
      </c>
    </row>
    <row r="14" spans="1:24">
      <c r="A14" s="1" t="s">
        <v>65</v>
      </c>
      <c r="B14" s="2" t="s">
        <v>73</v>
      </c>
      <c r="C14" s="3">
        <v>45783</v>
      </c>
      <c r="D14" s="4" t="s">
        <v>42</v>
      </c>
      <c r="E14" s="5">
        <v>184</v>
      </c>
      <c r="F14" s="22">
        <v>0</v>
      </c>
      <c r="G14" s="5">
        <v>182</v>
      </c>
      <c r="H14" s="22">
        <v>3</v>
      </c>
      <c r="I14" s="5">
        <v>172</v>
      </c>
      <c r="J14" s="22">
        <v>0</v>
      </c>
      <c r="K14" s="5">
        <v>181</v>
      </c>
      <c r="L14" s="22">
        <v>1</v>
      </c>
      <c r="M14" s="5"/>
      <c r="N14" s="22"/>
      <c r="O14" s="5"/>
      <c r="P14" s="22"/>
      <c r="Q14" s="6">
        <v>4</v>
      </c>
      <c r="R14" s="6">
        <v>719</v>
      </c>
      <c r="S14" s="7">
        <v>179.75</v>
      </c>
      <c r="T14" s="36">
        <v>4</v>
      </c>
      <c r="U14" s="8">
        <v>4</v>
      </c>
      <c r="V14" s="9">
        <v>183.75</v>
      </c>
    </row>
    <row r="15" spans="1:24">
      <c r="A15" s="1" t="s">
        <v>65</v>
      </c>
      <c r="B15" s="2" t="s">
        <v>73</v>
      </c>
      <c r="C15" s="3">
        <v>45787</v>
      </c>
      <c r="D15" s="4" t="s">
        <v>42</v>
      </c>
      <c r="E15" s="5">
        <v>179</v>
      </c>
      <c r="F15" s="22">
        <v>1</v>
      </c>
      <c r="G15" s="5">
        <v>176</v>
      </c>
      <c r="H15" s="22">
        <v>2</v>
      </c>
      <c r="I15" s="5">
        <v>181</v>
      </c>
      <c r="J15" s="22">
        <v>1</v>
      </c>
      <c r="K15" s="5">
        <v>185</v>
      </c>
      <c r="L15" s="22">
        <v>2</v>
      </c>
      <c r="M15" s="5"/>
      <c r="N15" s="22"/>
      <c r="O15" s="5"/>
      <c r="P15" s="22"/>
      <c r="Q15" s="6">
        <v>4</v>
      </c>
      <c r="R15" s="6">
        <v>721</v>
      </c>
      <c r="S15" s="7">
        <v>180.25</v>
      </c>
      <c r="T15" s="36">
        <v>6</v>
      </c>
      <c r="U15" s="8">
        <v>4</v>
      </c>
      <c r="V15" s="9">
        <v>184.25</v>
      </c>
    </row>
    <row r="16" spans="1:24">
      <c r="A16" s="1" t="s">
        <v>65</v>
      </c>
      <c r="B16" s="2" t="s">
        <v>73</v>
      </c>
      <c r="C16" s="3">
        <v>45801</v>
      </c>
      <c r="D16" s="4" t="s">
        <v>42</v>
      </c>
      <c r="E16" s="5">
        <v>181.001</v>
      </c>
      <c r="F16" s="22">
        <v>2</v>
      </c>
      <c r="G16" s="5">
        <v>180</v>
      </c>
      <c r="H16" s="22">
        <v>0</v>
      </c>
      <c r="I16" s="5">
        <v>178</v>
      </c>
      <c r="J16" s="22">
        <v>1</v>
      </c>
      <c r="K16" s="5">
        <v>167</v>
      </c>
      <c r="L16" s="22">
        <v>0</v>
      </c>
      <c r="M16" s="5"/>
      <c r="N16" s="22"/>
      <c r="O16" s="5"/>
      <c r="P16" s="22"/>
      <c r="Q16" s="6">
        <v>4</v>
      </c>
      <c r="R16" s="6">
        <v>706.00099999999998</v>
      </c>
      <c r="S16" s="7">
        <v>176.50024999999999</v>
      </c>
      <c r="T16" s="36">
        <v>3</v>
      </c>
      <c r="U16" s="8">
        <v>5</v>
      </c>
      <c r="V16" s="9">
        <v>181.50024999999999</v>
      </c>
    </row>
    <row r="17" spans="1:22">
      <c r="A17" s="1" t="s">
        <v>65</v>
      </c>
      <c r="B17" s="2" t="s">
        <v>73</v>
      </c>
      <c r="C17" s="3">
        <v>45836</v>
      </c>
      <c r="D17" s="4" t="s">
        <v>42</v>
      </c>
      <c r="E17" s="5">
        <v>177</v>
      </c>
      <c r="F17" s="22">
        <v>0</v>
      </c>
      <c r="G17" s="5">
        <v>179</v>
      </c>
      <c r="H17" s="22">
        <v>0</v>
      </c>
      <c r="I17" s="5">
        <v>182</v>
      </c>
      <c r="J17" s="22">
        <v>1</v>
      </c>
      <c r="K17" s="5">
        <v>172</v>
      </c>
      <c r="L17" s="22">
        <v>0</v>
      </c>
      <c r="M17" s="5"/>
      <c r="N17" s="22"/>
      <c r="O17" s="5"/>
      <c r="P17" s="22"/>
      <c r="Q17" s="6">
        <v>4</v>
      </c>
      <c r="R17" s="6">
        <v>710</v>
      </c>
      <c r="S17" s="7">
        <v>177.5</v>
      </c>
      <c r="T17" s="36">
        <v>1</v>
      </c>
      <c r="U17" s="8">
        <v>4</v>
      </c>
      <c r="V17" s="9">
        <v>181.5</v>
      </c>
    </row>
    <row r="18" spans="1:22">
      <c r="A18" s="1" t="s">
        <v>65</v>
      </c>
      <c r="B18" s="2" t="s">
        <v>73</v>
      </c>
      <c r="C18" s="3">
        <v>45892</v>
      </c>
      <c r="D18" s="4" t="s">
        <v>42</v>
      </c>
      <c r="E18" s="5">
        <v>178</v>
      </c>
      <c r="F18" s="22">
        <v>0</v>
      </c>
      <c r="G18" s="5">
        <v>182</v>
      </c>
      <c r="H18" s="22">
        <v>0</v>
      </c>
      <c r="I18" s="5">
        <v>185</v>
      </c>
      <c r="J18" s="22">
        <v>1</v>
      </c>
      <c r="K18" s="5">
        <v>182</v>
      </c>
      <c r="L18" s="22">
        <v>1</v>
      </c>
      <c r="M18" s="5"/>
      <c r="N18" s="22"/>
      <c r="O18" s="5"/>
      <c r="P18" s="22"/>
      <c r="Q18" s="6">
        <v>4</v>
      </c>
      <c r="R18" s="6">
        <v>727</v>
      </c>
      <c r="S18" s="7">
        <v>181.75</v>
      </c>
      <c r="T18" s="36">
        <v>2</v>
      </c>
      <c r="U18" s="8">
        <v>2</v>
      </c>
      <c r="V18" s="9">
        <v>183.75</v>
      </c>
    </row>
    <row r="20" spans="1:22">
      <c r="Q20" s="32">
        <f>SUM(Q14:Q19)</f>
        <v>20</v>
      </c>
      <c r="R20" s="32">
        <f>SUM(R14:R19)</f>
        <v>3583.0010000000002</v>
      </c>
      <c r="S20" s="33">
        <f>SUM(R20/Q20)</f>
        <v>179.15005000000002</v>
      </c>
      <c r="T20" s="32">
        <f>SUM(T14:T19)</f>
        <v>16</v>
      </c>
      <c r="U20" s="32">
        <f>SUM(U14:U19)</f>
        <v>19</v>
      </c>
      <c r="V20" s="34">
        <f>SUM(S20+U20)</f>
        <v>198.15005000000002</v>
      </c>
    </row>
    <row r="23" spans="1:22">
      <c r="A23" s="24" t="s">
        <v>1</v>
      </c>
      <c r="B23" s="25" t="s">
        <v>2</v>
      </c>
      <c r="C23" s="26" t="s">
        <v>3</v>
      </c>
      <c r="D23" s="27" t="s">
        <v>4</v>
      </c>
      <c r="E23" s="28" t="s">
        <v>19</v>
      </c>
      <c r="F23" s="28" t="s">
        <v>20</v>
      </c>
      <c r="G23" s="28" t="s">
        <v>21</v>
      </c>
      <c r="H23" s="28" t="s">
        <v>20</v>
      </c>
      <c r="I23" s="28" t="s">
        <v>22</v>
      </c>
      <c r="J23" s="28" t="s">
        <v>20</v>
      </c>
      <c r="K23" s="28" t="s">
        <v>23</v>
      </c>
      <c r="L23" s="28" t="s">
        <v>20</v>
      </c>
      <c r="M23" s="28" t="s">
        <v>24</v>
      </c>
      <c r="N23" s="28" t="s">
        <v>20</v>
      </c>
      <c r="O23" s="28" t="s">
        <v>25</v>
      </c>
      <c r="P23" s="28" t="s">
        <v>20</v>
      </c>
      <c r="Q23" s="29" t="s">
        <v>26</v>
      </c>
      <c r="R23" s="30" t="s">
        <v>27</v>
      </c>
      <c r="S23" s="31" t="s">
        <v>5</v>
      </c>
      <c r="T23" s="31" t="s">
        <v>28</v>
      </c>
      <c r="U23" s="30" t="s">
        <v>6</v>
      </c>
      <c r="V23" s="31" t="s">
        <v>29</v>
      </c>
    </row>
    <row r="24" spans="1:22">
      <c r="A24" s="1" t="s">
        <v>33</v>
      </c>
      <c r="B24" s="2" t="s">
        <v>73</v>
      </c>
      <c r="C24" s="3">
        <f>$E$2</f>
        <v>183</v>
      </c>
      <c r="D24" s="4" t="s">
        <v>42</v>
      </c>
      <c r="E24" s="23">
        <v>161</v>
      </c>
      <c r="F24" s="22">
        <v>0</v>
      </c>
      <c r="G24" s="23">
        <v>169</v>
      </c>
      <c r="H24" s="22">
        <v>1</v>
      </c>
      <c r="I24" s="5">
        <v>165</v>
      </c>
      <c r="J24" s="22">
        <v>0</v>
      </c>
      <c r="K24" s="37">
        <v>164</v>
      </c>
      <c r="L24" s="22">
        <v>0</v>
      </c>
      <c r="M24" s="37"/>
      <c r="N24" s="22"/>
      <c r="O24" s="5"/>
      <c r="P24" s="22"/>
      <c r="Q24" s="6">
        <v>4</v>
      </c>
      <c r="R24" s="6">
        <v>659</v>
      </c>
      <c r="S24" s="7">
        <v>164.75</v>
      </c>
      <c r="T24" s="36">
        <f>SUM(F24+H24+J24+L24)</f>
        <v>1</v>
      </c>
      <c r="U24" s="8">
        <v>4</v>
      </c>
      <c r="V24" s="9">
        <v>168.75</v>
      </c>
    </row>
    <row r="25" spans="1:22">
      <c r="A25" s="74" t="s">
        <v>33</v>
      </c>
      <c r="B25" s="2" t="s">
        <v>73</v>
      </c>
      <c r="C25" s="3">
        <v>45928</v>
      </c>
      <c r="D25" s="75" t="s">
        <v>42</v>
      </c>
      <c r="E25" s="5">
        <v>183</v>
      </c>
      <c r="F25" s="22">
        <v>1</v>
      </c>
      <c r="G25" s="23">
        <v>170</v>
      </c>
      <c r="H25" s="22">
        <v>0</v>
      </c>
      <c r="I25" s="5">
        <v>167</v>
      </c>
      <c r="J25" s="22">
        <v>0</v>
      </c>
      <c r="K25" s="5">
        <v>179</v>
      </c>
      <c r="L25" s="22">
        <v>1</v>
      </c>
      <c r="M25" s="5"/>
      <c r="N25" s="22"/>
      <c r="O25" s="5"/>
      <c r="P25" s="22"/>
      <c r="Q25" s="8">
        <v>4</v>
      </c>
      <c r="R25" s="8">
        <v>699</v>
      </c>
      <c r="S25" s="7">
        <v>174.75</v>
      </c>
      <c r="T25" s="36">
        <v>2</v>
      </c>
      <c r="U25" s="8">
        <v>2</v>
      </c>
      <c r="V25" s="7">
        <v>176.75</v>
      </c>
    </row>
    <row r="26" spans="1:22">
      <c r="A26" s="74" t="s">
        <v>33</v>
      </c>
      <c r="B26" s="2" t="s">
        <v>73</v>
      </c>
      <c r="C26" s="3">
        <v>45937</v>
      </c>
      <c r="D26" s="75" t="s">
        <v>42</v>
      </c>
      <c r="E26" s="5">
        <v>170</v>
      </c>
      <c r="F26" s="22">
        <v>1</v>
      </c>
      <c r="G26" s="23">
        <v>174</v>
      </c>
      <c r="H26" s="22">
        <v>0</v>
      </c>
      <c r="I26" s="5">
        <v>154</v>
      </c>
      <c r="J26" s="22">
        <v>0</v>
      </c>
      <c r="K26" s="5">
        <v>176</v>
      </c>
      <c r="L26" s="22">
        <v>2</v>
      </c>
      <c r="M26" s="5"/>
      <c r="N26" s="22"/>
      <c r="O26" s="5"/>
      <c r="P26" s="22"/>
      <c r="Q26" s="8">
        <v>4</v>
      </c>
      <c r="R26" s="8">
        <v>674</v>
      </c>
      <c r="S26" s="7">
        <v>168.5</v>
      </c>
      <c r="T26" s="36">
        <v>3</v>
      </c>
      <c r="U26" s="8">
        <v>4</v>
      </c>
      <c r="V26" s="7">
        <v>172.5</v>
      </c>
    </row>
    <row r="27" spans="1:22">
      <c r="A27" s="74" t="s">
        <v>33</v>
      </c>
      <c r="B27" s="2" t="s">
        <v>73</v>
      </c>
      <c r="C27" s="3">
        <v>45941</v>
      </c>
      <c r="D27" s="75" t="s">
        <v>42</v>
      </c>
      <c r="E27" s="23">
        <v>181</v>
      </c>
      <c r="F27" s="22">
        <v>1</v>
      </c>
      <c r="G27" s="23">
        <v>171</v>
      </c>
      <c r="H27" s="22">
        <v>0</v>
      </c>
      <c r="I27" s="5">
        <v>173</v>
      </c>
      <c r="J27" s="22">
        <v>1</v>
      </c>
      <c r="K27" s="37">
        <v>172</v>
      </c>
      <c r="L27" s="22">
        <v>1</v>
      </c>
      <c r="M27" s="37"/>
      <c r="N27" s="22"/>
      <c r="O27" s="5"/>
      <c r="P27" s="22"/>
      <c r="Q27" s="8">
        <v>4</v>
      </c>
      <c r="R27" s="8">
        <v>697</v>
      </c>
      <c r="S27" s="7">
        <v>174.25</v>
      </c>
      <c r="T27" s="36">
        <v>3</v>
      </c>
      <c r="U27" s="8">
        <v>3</v>
      </c>
      <c r="V27" s="7">
        <v>177.25</v>
      </c>
    </row>
    <row r="28" spans="1:22">
      <c r="A28" s="74" t="s">
        <v>33</v>
      </c>
      <c r="B28" s="2" t="s">
        <v>73</v>
      </c>
      <c r="C28" s="3">
        <v>45946</v>
      </c>
      <c r="D28" s="75" t="s">
        <v>42</v>
      </c>
      <c r="E28" s="23">
        <v>182</v>
      </c>
      <c r="F28" s="22">
        <v>1</v>
      </c>
      <c r="G28" s="23">
        <v>187</v>
      </c>
      <c r="H28" s="22">
        <v>1</v>
      </c>
      <c r="I28" s="5">
        <v>175</v>
      </c>
      <c r="J28" s="22">
        <v>1</v>
      </c>
      <c r="K28" s="37">
        <v>172</v>
      </c>
      <c r="L28" s="22">
        <v>0</v>
      </c>
      <c r="M28" s="37"/>
      <c r="N28" s="22"/>
      <c r="O28" s="5"/>
      <c r="P28" s="22"/>
      <c r="Q28" s="8">
        <v>4</v>
      </c>
      <c r="R28" s="8">
        <v>716</v>
      </c>
      <c r="S28" s="7">
        <v>179</v>
      </c>
      <c r="T28" s="36">
        <v>3</v>
      </c>
      <c r="U28" s="8">
        <v>4</v>
      </c>
      <c r="V28" s="7">
        <v>183</v>
      </c>
    </row>
    <row r="29" spans="1:22">
      <c r="A29" s="74" t="s">
        <v>33</v>
      </c>
      <c r="B29" s="2" t="s">
        <v>73</v>
      </c>
      <c r="C29" s="3">
        <v>45949</v>
      </c>
      <c r="D29" s="75" t="s">
        <v>42</v>
      </c>
      <c r="E29" s="5">
        <v>174</v>
      </c>
      <c r="F29" s="22">
        <v>2</v>
      </c>
      <c r="G29" s="23">
        <v>163</v>
      </c>
      <c r="H29" s="22">
        <v>0</v>
      </c>
      <c r="I29" s="5">
        <v>165</v>
      </c>
      <c r="J29" s="22">
        <v>0</v>
      </c>
      <c r="K29" s="5">
        <v>171</v>
      </c>
      <c r="L29" s="22">
        <v>0</v>
      </c>
      <c r="M29" s="5">
        <v>166</v>
      </c>
      <c r="N29" s="22">
        <v>1</v>
      </c>
      <c r="O29" s="5">
        <v>174</v>
      </c>
      <c r="P29" s="22">
        <v>1</v>
      </c>
      <c r="Q29" s="8">
        <v>6</v>
      </c>
      <c r="R29" s="8">
        <v>1013</v>
      </c>
      <c r="S29" s="7">
        <v>168.83333333333334</v>
      </c>
      <c r="T29" s="36">
        <v>4</v>
      </c>
      <c r="U29" s="8">
        <v>6</v>
      </c>
      <c r="V29" s="7">
        <v>174.83333333333334</v>
      </c>
    </row>
    <row r="30" spans="1:22">
      <c r="A30" s="74" t="s">
        <v>33</v>
      </c>
      <c r="B30" s="2" t="s">
        <v>73</v>
      </c>
      <c r="C30" s="3">
        <v>45955</v>
      </c>
      <c r="D30" s="75" t="s">
        <v>42</v>
      </c>
      <c r="E30" s="5">
        <v>177</v>
      </c>
      <c r="F30" s="22">
        <v>1</v>
      </c>
      <c r="G30" s="23">
        <v>184</v>
      </c>
      <c r="H30" s="22">
        <v>1</v>
      </c>
      <c r="I30" s="5">
        <v>180</v>
      </c>
      <c r="J30" s="22">
        <v>0</v>
      </c>
      <c r="K30" s="5">
        <v>178</v>
      </c>
      <c r="L30" s="22">
        <v>1</v>
      </c>
      <c r="M30" s="5"/>
      <c r="N30" s="22"/>
      <c r="O30" s="5"/>
      <c r="P30" s="22"/>
      <c r="Q30" s="8">
        <v>4</v>
      </c>
      <c r="R30" s="8">
        <v>719</v>
      </c>
      <c r="S30" s="7">
        <v>179.75</v>
      </c>
      <c r="T30" s="36">
        <v>3</v>
      </c>
      <c r="U30" s="8">
        <v>2</v>
      </c>
      <c r="V30" s="7">
        <v>181.75</v>
      </c>
    </row>
    <row r="31" spans="1:22">
      <c r="A31" s="74" t="s">
        <v>33</v>
      </c>
      <c r="B31" s="2" t="s">
        <v>73</v>
      </c>
      <c r="C31" s="3">
        <v>45965</v>
      </c>
      <c r="D31" s="75" t="s">
        <v>42</v>
      </c>
      <c r="E31" s="5">
        <v>171</v>
      </c>
      <c r="F31" s="22">
        <v>1</v>
      </c>
      <c r="G31" s="23">
        <v>167</v>
      </c>
      <c r="H31" s="22">
        <v>0</v>
      </c>
      <c r="I31" s="5">
        <v>168</v>
      </c>
      <c r="J31" s="22">
        <v>1</v>
      </c>
      <c r="K31" s="5">
        <v>0</v>
      </c>
      <c r="L31" s="22">
        <v>0</v>
      </c>
      <c r="M31" s="5"/>
      <c r="N31" s="22"/>
      <c r="O31" s="5"/>
      <c r="P31" s="22"/>
      <c r="Q31" s="8">
        <v>4</v>
      </c>
      <c r="R31" s="8">
        <v>506</v>
      </c>
      <c r="S31" s="7">
        <v>126.5</v>
      </c>
      <c r="T31" s="36">
        <v>2</v>
      </c>
      <c r="U31" s="8">
        <v>2</v>
      </c>
      <c r="V31" s="7">
        <v>128.5</v>
      </c>
    </row>
    <row r="33" spans="17:22">
      <c r="Q33" s="32">
        <f>SUM(Q24:Q32)</f>
        <v>34</v>
      </c>
      <c r="R33" s="32">
        <f>SUM(R24:R32)</f>
        <v>5683</v>
      </c>
      <c r="S33" s="33">
        <f>SUM(R33/Q33)</f>
        <v>167.14705882352942</v>
      </c>
      <c r="T33" s="32">
        <f>SUM(T24:T32)</f>
        <v>21</v>
      </c>
      <c r="U33" s="32">
        <f>SUM(U24:U32)</f>
        <v>27</v>
      </c>
      <c r="V33" s="34">
        <f>SUM(S33+U33)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 B13 B23" name="Range1_2_1_1"/>
    <protectedRange algorithmName="SHA-512" hashValue="ON39YdpmFHfN9f47KpiRvqrKx0V9+erV1CNkpWzYhW/Qyc6aT8rEyCrvauWSYGZK2ia3o7vd3akF07acHAFpOA==" saltValue="yVW9XmDwTqEnmpSGai0KYg==" spinCount="100000" sqref="B2:C4 E2:P4" name="Range1_6_1_1"/>
    <protectedRange algorithmName="SHA-512" hashValue="ON39YdpmFHfN9f47KpiRvqrKx0V9+erV1CNkpWzYhW/Qyc6aT8rEyCrvauWSYGZK2ia3o7vd3akF07acHAFpOA==" saltValue="yVW9XmDwTqEnmpSGai0KYg==" spinCount="100000" sqref="D2:D4" name="Range1_1_10_1_1"/>
    <protectedRange algorithmName="SHA-512" hashValue="ON39YdpmFHfN9f47KpiRvqrKx0V9+erV1CNkpWzYhW/Qyc6aT8rEyCrvauWSYGZK2ia3o7vd3akF07acHAFpOA==" saltValue="yVW9XmDwTqEnmpSGai0KYg==" spinCount="100000" sqref="T2:T4" name="Range1_3_5_14_1_1"/>
    <protectedRange algorithmName="SHA-512" hashValue="ON39YdpmFHfN9f47KpiRvqrKx0V9+erV1CNkpWzYhW/Qyc6aT8rEyCrvauWSYGZK2ia3o7vd3akF07acHAFpOA==" saltValue="yVW9XmDwTqEnmpSGai0KYg==" spinCount="100000" sqref="H5:P5 E5:F5 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14:C14" name="Range1_3"/>
    <protectedRange algorithmName="SHA-512" hashValue="ON39YdpmFHfN9f47KpiRvqrKx0V9+erV1CNkpWzYhW/Qyc6aT8rEyCrvauWSYGZK2ia3o7vd3akF07acHAFpOA==" saltValue="yVW9XmDwTqEnmpSGai0KYg==" spinCount="100000" sqref="D14" name="Range1_1_3_1"/>
    <protectedRange algorithmName="SHA-512" hashValue="ON39YdpmFHfN9f47KpiRvqrKx0V9+erV1CNkpWzYhW/Qyc6aT8rEyCrvauWSYGZK2ia3o7vd3akF07acHAFpOA==" saltValue="yVW9XmDwTqEnmpSGai0KYg==" spinCount="100000" sqref="T14" name="Range1_3_5_2"/>
    <protectedRange algorithmName="SHA-512" hashValue="ON39YdpmFHfN9f47KpiRvqrKx0V9+erV1CNkpWzYhW/Qyc6aT8rEyCrvauWSYGZK2ia3o7vd3akF07acHAFpOA==" saltValue="yVW9XmDwTqEnmpSGai0KYg==" spinCount="100000" sqref="H8:P8 E8:F8 B8:C8" name="Range1_15_1"/>
    <protectedRange algorithmName="SHA-512" hashValue="ON39YdpmFHfN9f47KpiRvqrKx0V9+erV1CNkpWzYhW/Qyc6aT8rEyCrvauWSYGZK2ia3o7vd3akF07acHAFpOA==" saltValue="yVW9XmDwTqEnmpSGai0KYg==" spinCount="100000" sqref="D8" name="Range1_1_17_1"/>
    <protectedRange algorithmName="SHA-512" hashValue="ON39YdpmFHfN9f47KpiRvqrKx0V9+erV1CNkpWzYhW/Qyc6aT8rEyCrvauWSYGZK2ia3o7vd3akF07acHAFpOA==" saltValue="yVW9XmDwTqEnmpSGai0KYg==" spinCount="100000" sqref="T8" name="Range1_3_5_17_1"/>
    <protectedRange algorithmName="SHA-512" hashValue="ON39YdpmFHfN9f47KpiRvqrKx0V9+erV1CNkpWzYhW/Qyc6aT8rEyCrvauWSYGZK2ia3o7vd3akF07acHAFpOA==" saltValue="yVW9XmDwTqEnmpSGai0KYg==" spinCount="100000" sqref="E24:P24 B24:C24" name="Range1"/>
    <protectedRange algorithmName="SHA-512" hashValue="ON39YdpmFHfN9f47KpiRvqrKx0V9+erV1CNkpWzYhW/Qyc6aT8rEyCrvauWSYGZK2ia3o7vd3akF07acHAFpOA==" saltValue="yVW9XmDwTqEnmpSGai0KYg==" spinCount="100000" sqref="T24" name="Range1_3_5"/>
    <protectedRange algorithmName="SHA-512" hashValue="ON39YdpmFHfN9f47KpiRvqrKx0V9+erV1CNkpWzYhW/Qyc6aT8rEyCrvauWSYGZK2ia3o7vd3akF07acHAFpOA==" saltValue="yVW9XmDwTqEnmpSGai0KYg==" spinCount="100000" sqref="E25:P25 B25:C25" name="Range1_10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T25" name="Range1_3_5_9"/>
    <protectedRange algorithmName="SHA-512" hashValue="ON39YdpmFHfN9f47KpiRvqrKx0V9+erV1CNkpWzYhW/Qyc6aT8rEyCrvauWSYGZK2ia3o7vd3akF07acHAFpOA==" saltValue="yVW9XmDwTqEnmpSGai0KYg==" spinCount="100000" sqref="E26:P26 B26:C26" name="Range1_10_1"/>
    <protectedRange algorithmName="SHA-512" hashValue="ON39YdpmFHfN9f47KpiRvqrKx0V9+erV1CNkpWzYhW/Qyc6aT8rEyCrvauWSYGZK2ia3o7vd3akF07acHAFpOA==" saltValue="yVW9XmDwTqEnmpSGai0KYg==" spinCount="100000" sqref="D26" name="Range1_1_14_1"/>
    <protectedRange algorithmName="SHA-512" hashValue="ON39YdpmFHfN9f47KpiRvqrKx0V9+erV1CNkpWzYhW/Qyc6aT8rEyCrvauWSYGZK2ia3o7vd3akF07acHAFpOA==" saltValue="yVW9XmDwTqEnmpSGai0KYg==" spinCount="100000" sqref="T26" name="Range1_3_5_10"/>
    <protectedRange algorithmName="SHA-512" hashValue="ON39YdpmFHfN9f47KpiRvqrKx0V9+erV1CNkpWzYhW/Qyc6aT8rEyCrvauWSYGZK2ia3o7vd3akF07acHAFpOA==" saltValue="yVW9XmDwTqEnmpSGai0KYg==" spinCount="100000" sqref="E27:P27 B27:C27" name="Range1_10_2"/>
    <protectedRange algorithmName="SHA-512" hashValue="ON39YdpmFHfN9f47KpiRvqrKx0V9+erV1CNkpWzYhW/Qyc6aT8rEyCrvauWSYGZK2ia3o7vd3akF07acHAFpOA==" saltValue="yVW9XmDwTqEnmpSGai0KYg==" spinCount="100000" sqref="D27" name="Range1_1_15"/>
    <protectedRange algorithmName="SHA-512" hashValue="ON39YdpmFHfN9f47KpiRvqrKx0V9+erV1CNkpWzYhW/Qyc6aT8rEyCrvauWSYGZK2ia3o7vd3akF07acHAFpOA==" saltValue="yVW9XmDwTqEnmpSGai0KYg==" spinCount="100000" sqref="T27" name="Range1_3_5_11"/>
    <protectedRange algorithmName="SHA-512" hashValue="ON39YdpmFHfN9f47KpiRvqrKx0V9+erV1CNkpWzYhW/Qyc6aT8rEyCrvauWSYGZK2ia3o7vd3akF07acHAFpOA==" saltValue="yVW9XmDwTqEnmpSGai0KYg==" spinCount="100000" sqref="E28:P28 B28:C28" name="Range1_10_3"/>
    <protectedRange algorithmName="SHA-512" hashValue="ON39YdpmFHfN9f47KpiRvqrKx0V9+erV1CNkpWzYhW/Qyc6aT8rEyCrvauWSYGZK2ia3o7vd3akF07acHAFpOA==" saltValue="yVW9XmDwTqEnmpSGai0KYg==" spinCount="100000" sqref="D28" name="Range1_1_13"/>
    <protectedRange algorithmName="SHA-512" hashValue="ON39YdpmFHfN9f47KpiRvqrKx0V9+erV1CNkpWzYhW/Qyc6aT8rEyCrvauWSYGZK2ia3o7vd3akF07acHAFpOA==" saltValue="yVW9XmDwTqEnmpSGai0KYg==" spinCount="100000" sqref="T28" name="Range1_3_5_9_1"/>
    <protectedRange algorithmName="SHA-512" hashValue="ON39YdpmFHfN9f47KpiRvqrKx0V9+erV1CNkpWzYhW/Qyc6aT8rEyCrvauWSYGZK2ia3o7vd3akF07acHAFpOA==" saltValue="yVW9XmDwTqEnmpSGai0KYg==" spinCount="100000" sqref="E29:P29 B29:C29" name="Range1_10_11"/>
    <protectedRange algorithmName="SHA-512" hashValue="ON39YdpmFHfN9f47KpiRvqrKx0V9+erV1CNkpWzYhW/Qyc6aT8rEyCrvauWSYGZK2ia3o7vd3akF07acHAFpOA==" saltValue="yVW9XmDwTqEnmpSGai0KYg==" spinCount="100000" sqref="D29" name="Range1_1_15_6"/>
    <protectedRange algorithmName="SHA-512" hashValue="ON39YdpmFHfN9f47KpiRvqrKx0V9+erV1CNkpWzYhW/Qyc6aT8rEyCrvauWSYGZK2ia3o7vd3akF07acHAFpOA==" saltValue="yVW9XmDwTqEnmpSGai0KYg==" spinCount="100000" sqref="T29" name="Range1_3_5_10_7"/>
    <protectedRange algorithmName="SHA-512" hashValue="ON39YdpmFHfN9f47KpiRvqrKx0V9+erV1CNkpWzYhW/Qyc6aT8rEyCrvauWSYGZK2ia3o7vd3akF07acHAFpOA==" saltValue="yVW9XmDwTqEnmpSGai0KYg==" spinCount="100000" sqref="E30:P30 B30:C30" name="Range1_10_4"/>
    <protectedRange algorithmName="SHA-512" hashValue="ON39YdpmFHfN9f47KpiRvqrKx0V9+erV1CNkpWzYhW/Qyc6aT8rEyCrvauWSYGZK2ia3o7vd3akF07acHAFpOA==" saltValue="yVW9XmDwTqEnmpSGai0KYg==" spinCount="100000" sqref="D30" name="Range1_1_12"/>
    <protectedRange algorithmName="SHA-512" hashValue="ON39YdpmFHfN9f47KpiRvqrKx0V9+erV1CNkpWzYhW/Qyc6aT8rEyCrvauWSYGZK2ia3o7vd3akF07acHAFpOA==" saltValue="yVW9XmDwTqEnmpSGai0KYg==" spinCount="100000" sqref="T30" name="Range1_3_5_8"/>
    <protectedRange algorithmName="SHA-512" hashValue="ON39YdpmFHfN9f47KpiRvqrKx0V9+erV1CNkpWzYhW/Qyc6aT8rEyCrvauWSYGZK2ia3o7vd3akF07acHAFpOA==" saltValue="yVW9XmDwTqEnmpSGai0KYg==" spinCount="100000" sqref="E31:P31 B31:C31" name="Range1_10_5"/>
    <protectedRange algorithmName="SHA-512" hashValue="ON39YdpmFHfN9f47KpiRvqrKx0V9+erV1CNkpWzYhW/Qyc6aT8rEyCrvauWSYGZK2ia3o7vd3akF07acHAFpOA==" saltValue="yVW9XmDwTqEnmpSGai0KYg==" spinCount="100000" sqref="D31" name="Range1_1_14_2"/>
    <protectedRange algorithmName="SHA-512" hashValue="ON39YdpmFHfN9f47KpiRvqrKx0V9+erV1CNkpWzYhW/Qyc6aT8rEyCrvauWSYGZK2ia3o7vd3akF07acHAFpOA==" saltValue="yVW9XmDwTqEnmpSGai0KYg==" spinCount="100000" sqref="T31" name="Range1_3_5_10_1"/>
  </protectedRanges>
  <conditionalFormatting sqref="E8">
    <cfRule type="top10" dxfId="83" priority="70" rank="1"/>
  </conditionalFormatting>
  <conditionalFormatting sqref="G8">
    <cfRule type="top10" dxfId="82" priority="69" rank="1"/>
  </conditionalFormatting>
  <conditionalFormatting sqref="I8">
    <cfRule type="top10" dxfId="81" priority="68" rank="1"/>
  </conditionalFormatting>
  <conditionalFormatting sqref="K8">
    <cfRule type="top10" dxfId="80" priority="67" rank="1"/>
  </conditionalFormatting>
  <conditionalFormatting sqref="M8">
    <cfRule type="top10" dxfId="79" priority="66" rank="1"/>
  </conditionalFormatting>
  <conditionalFormatting sqref="O8">
    <cfRule type="top10" dxfId="78" priority="65" rank="1"/>
  </conditionalFormatting>
  <conditionalFormatting sqref="E8:O8">
    <cfRule type="cellIs" dxfId="77" priority="64" operator="greaterThanOrEqual">
      <formula>193</formula>
    </cfRule>
  </conditionalFormatting>
  <conditionalFormatting sqref="E24">
    <cfRule type="top10" dxfId="76" priority="63" rank="1"/>
  </conditionalFormatting>
  <conditionalFormatting sqref="G24">
    <cfRule type="top10" dxfId="75" priority="62" rank="1"/>
  </conditionalFormatting>
  <conditionalFormatting sqref="I24">
    <cfRule type="top10" dxfId="74" priority="61" rank="1"/>
  </conditionalFormatting>
  <conditionalFormatting sqref="K24">
    <cfRule type="top10" dxfId="73" priority="60" rank="1"/>
  </conditionalFormatting>
  <conditionalFormatting sqref="M24">
    <cfRule type="top10" dxfId="72" priority="59" rank="1"/>
  </conditionalFormatting>
  <conditionalFormatting sqref="O24">
    <cfRule type="top10" dxfId="71" priority="58" rank="1"/>
  </conditionalFormatting>
  <conditionalFormatting sqref="E24:P24">
    <cfRule type="cellIs" dxfId="70" priority="57" operator="greaterThanOrEqual">
      <formula>200</formula>
    </cfRule>
  </conditionalFormatting>
  <conditionalFormatting sqref="E25">
    <cfRule type="top10" dxfId="69" priority="56" rank="1"/>
  </conditionalFormatting>
  <conditionalFormatting sqref="G25">
    <cfRule type="top10" dxfId="68" priority="55" rank="1"/>
  </conditionalFormatting>
  <conditionalFormatting sqref="I25">
    <cfRule type="top10" dxfId="67" priority="54" rank="1"/>
  </conditionalFormatting>
  <conditionalFormatting sqref="K25">
    <cfRule type="top10" dxfId="66" priority="53" rank="1"/>
  </conditionalFormatting>
  <conditionalFormatting sqref="M25">
    <cfRule type="top10" dxfId="65" priority="52" rank="1"/>
  </conditionalFormatting>
  <conditionalFormatting sqref="O25">
    <cfRule type="top10" dxfId="64" priority="51" rank="1"/>
  </conditionalFormatting>
  <conditionalFormatting sqref="E25:P25">
    <cfRule type="cellIs" dxfId="63" priority="50" operator="greaterThanOrEqual">
      <formula>200</formula>
    </cfRule>
  </conditionalFormatting>
  <conditionalFormatting sqref="E26">
    <cfRule type="top10" dxfId="62" priority="49" rank="1"/>
  </conditionalFormatting>
  <conditionalFormatting sqref="G26">
    <cfRule type="top10" dxfId="61" priority="48" rank="1"/>
  </conditionalFormatting>
  <conditionalFormatting sqref="I26">
    <cfRule type="top10" dxfId="60" priority="47" rank="1"/>
  </conditionalFormatting>
  <conditionalFormatting sqref="K26">
    <cfRule type="top10" dxfId="59" priority="46" rank="1"/>
  </conditionalFormatting>
  <conditionalFormatting sqref="M26">
    <cfRule type="top10" dxfId="58" priority="45" rank="1"/>
  </conditionalFormatting>
  <conditionalFormatting sqref="O26">
    <cfRule type="top10" dxfId="57" priority="44" rank="1"/>
  </conditionalFormatting>
  <conditionalFormatting sqref="E26:P26">
    <cfRule type="cellIs" dxfId="56" priority="43" operator="greaterThanOrEqual">
      <formula>200</formula>
    </cfRule>
  </conditionalFormatting>
  <conditionalFormatting sqref="E27">
    <cfRule type="top10" dxfId="55" priority="42" rank="1"/>
  </conditionalFormatting>
  <conditionalFormatting sqref="G27">
    <cfRule type="top10" dxfId="54" priority="41" rank="1"/>
  </conditionalFormatting>
  <conditionalFormatting sqref="I27">
    <cfRule type="top10" dxfId="53" priority="40" rank="1"/>
  </conditionalFormatting>
  <conditionalFormatting sqref="K27">
    <cfRule type="top10" dxfId="52" priority="39" rank="1"/>
  </conditionalFormatting>
  <conditionalFormatting sqref="M27">
    <cfRule type="top10" dxfId="51" priority="38" rank="1"/>
  </conditionalFormatting>
  <conditionalFormatting sqref="O27">
    <cfRule type="top10" dxfId="50" priority="37" rank="1"/>
  </conditionalFormatting>
  <conditionalFormatting sqref="E27:P27">
    <cfRule type="cellIs" dxfId="49" priority="36" operator="greaterThanOrEqual">
      <formula>200</formula>
    </cfRule>
  </conditionalFormatting>
  <conditionalFormatting sqref="E28">
    <cfRule type="top10" dxfId="48" priority="35" rank="1"/>
  </conditionalFormatting>
  <conditionalFormatting sqref="G28">
    <cfRule type="top10" dxfId="47" priority="34" rank="1"/>
  </conditionalFormatting>
  <conditionalFormatting sqref="I28">
    <cfRule type="top10" dxfId="46" priority="33" rank="1"/>
  </conditionalFormatting>
  <conditionalFormatting sqref="K28">
    <cfRule type="top10" dxfId="45" priority="32" rank="1"/>
  </conditionalFormatting>
  <conditionalFormatting sqref="M28">
    <cfRule type="top10" dxfId="44" priority="31" rank="1"/>
  </conditionalFormatting>
  <conditionalFormatting sqref="O28">
    <cfRule type="top10" dxfId="43" priority="30" rank="1"/>
  </conditionalFormatting>
  <conditionalFormatting sqref="E28:P28">
    <cfRule type="cellIs" dxfId="42" priority="29" operator="greaterThanOrEqual">
      <formula>200</formula>
    </cfRule>
  </conditionalFormatting>
  <conditionalFormatting sqref="E29">
    <cfRule type="top10" dxfId="41" priority="28" rank="1"/>
  </conditionalFormatting>
  <conditionalFormatting sqref="G29">
    <cfRule type="top10" dxfId="40" priority="27" rank="1"/>
  </conditionalFormatting>
  <conditionalFormatting sqref="I29">
    <cfRule type="top10" dxfId="39" priority="26" rank="1"/>
  </conditionalFormatting>
  <conditionalFormatting sqref="K29">
    <cfRule type="top10" dxfId="38" priority="25" rank="1"/>
  </conditionalFormatting>
  <conditionalFormatting sqref="M29">
    <cfRule type="top10" dxfId="37" priority="24" rank="1"/>
  </conditionalFormatting>
  <conditionalFormatting sqref="O29">
    <cfRule type="top10" dxfId="36" priority="23" rank="1"/>
  </conditionalFormatting>
  <conditionalFormatting sqref="E29:P29">
    <cfRule type="cellIs" dxfId="35" priority="22" operator="greaterThanOrEqual">
      <formula>200</formula>
    </cfRule>
  </conditionalFormatting>
  <conditionalFormatting sqref="E30">
    <cfRule type="top10" dxfId="34" priority="21" rank="1"/>
  </conditionalFormatting>
  <conditionalFormatting sqref="G30">
    <cfRule type="top10" dxfId="33" priority="20" rank="1"/>
  </conditionalFormatting>
  <conditionalFormatting sqref="I30">
    <cfRule type="top10" dxfId="32" priority="19" rank="1"/>
  </conditionalFormatting>
  <conditionalFormatting sqref="K30">
    <cfRule type="top10" dxfId="31" priority="18" rank="1"/>
  </conditionalFormatting>
  <conditionalFormatting sqref="M30">
    <cfRule type="top10" dxfId="30" priority="17" rank="1"/>
  </conditionalFormatting>
  <conditionalFormatting sqref="O30">
    <cfRule type="top10" dxfId="29" priority="16" rank="1"/>
  </conditionalFormatting>
  <conditionalFormatting sqref="E30:P30">
    <cfRule type="cellIs" dxfId="28" priority="15" operator="greaterThanOrEqual">
      <formula>200</formula>
    </cfRule>
  </conditionalFormatting>
  <conditionalFormatting sqref="E31">
    <cfRule type="top10" dxfId="27" priority="14" rank="1"/>
  </conditionalFormatting>
  <conditionalFormatting sqref="G31">
    <cfRule type="top10" dxfId="26" priority="13" rank="1"/>
  </conditionalFormatting>
  <conditionalFormatting sqref="I31">
    <cfRule type="top10" dxfId="25" priority="12" rank="1"/>
  </conditionalFormatting>
  <conditionalFormatting sqref="K31">
    <cfRule type="top10" dxfId="24" priority="11" rank="1"/>
  </conditionalFormatting>
  <conditionalFormatting sqref="M31">
    <cfRule type="top10" dxfId="23" priority="10" rank="1"/>
  </conditionalFormatting>
  <conditionalFormatting sqref="O31">
    <cfRule type="top10" dxfId="22" priority="9" rank="1"/>
  </conditionalFormatting>
  <conditionalFormatting sqref="E31:P31">
    <cfRule type="cellIs" dxfId="21" priority="8" operator="greaterThanOrEqual">
      <formula>200</formula>
    </cfRule>
  </conditionalFormatting>
  <hyperlinks>
    <hyperlink ref="X1" location="'Texas 2025'!A1" display="Return to Rankings" xr:uid="{90E4B4F1-CF29-4AF5-8260-8CE9640A7AC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4613D3A-DF7B-42BD-9BE1-99E41B881C14}">
          <x14:formula1>
            <xm:f>'C:\Users\jmfg1\Downloads\[SAGC_10-19-25-ABRA 2025 San Angelo Texas Scoring.xlsm]DATA'!#REF!</xm:f>
          </x14:formula1>
          <xm:sqref>D29</xm:sqref>
        </x14:dataValidation>
        <x14:dataValidation type="list" allowBlank="1" showInputMessage="1" showErrorMessage="1" xr:uid="{BFE09033-8A31-4D68-A3ED-9EB03E7F38AD}">
          <x14:formula1>
            <xm:f>'C:\Users\jmfg1\Downloads\[SAGC_10-19-25-ABRA 2025 San Angelo Texas Scoring.xlsm]DATA'!#REF!</xm:f>
          </x14:formula1>
          <xm:sqref>B29</xm:sqref>
        </x14:dataValidation>
        <x14:dataValidation type="list" allowBlank="1" showInputMessage="1" showErrorMessage="1" xr:uid="{ACBACD02-2468-4DFC-83FA-25F8B4ED7819}">
          <x14:formula1>
            <xm:f>'C:\Users\jmfg1\Downloads\[SAGC_10-25-25-ABRA 2025 San Angelo Texas Scoring.xlsm]DATA'!#REF!</xm:f>
          </x14:formula1>
          <xm:sqref>D30 B30</xm:sqref>
        </x14:dataValidation>
        <x14:dataValidation type="list" allowBlank="1" showInputMessage="1" showErrorMessage="1" xr:uid="{9A6EE68D-89C4-4277-9E62-47567AFF1B96}">
          <x14:formula1>
            <xm:f>'C:\Users\jmfg1\Downloads\[SAGC-11-04-25-ABRA 2025 San AngeloTX Scoring.xlsm]DATA'!#REF!</xm:f>
          </x14:formula1>
          <xm:sqref>D31 B31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FFCA-A387-4405-8E91-A120F1CAEDC5}">
  <dimension ref="A1:X9"/>
  <sheetViews>
    <sheetView workbookViewId="0">
      <selection activeCell="A7" sqref="A7:V7"/>
    </sheetView>
  </sheetViews>
  <sheetFormatPr defaultColWidth="11.109375" defaultRowHeight="14.4"/>
  <cols>
    <col min="1" max="1" width="14.44140625" customWidth="1"/>
    <col min="2" max="2" width="20" customWidth="1"/>
    <col min="3" max="3" width="1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65</v>
      </c>
      <c r="B2" s="2" t="s">
        <v>69</v>
      </c>
      <c r="C2" s="3">
        <v>45697</v>
      </c>
      <c r="D2" s="4" t="s">
        <v>49</v>
      </c>
      <c r="E2" s="41">
        <v>184</v>
      </c>
      <c r="F2" s="42">
        <v>0</v>
      </c>
      <c r="G2" s="41">
        <v>182</v>
      </c>
      <c r="H2" s="42">
        <v>1</v>
      </c>
      <c r="I2" s="41">
        <v>182</v>
      </c>
      <c r="J2" s="42">
        <v>1</v>
      </c>
      <c r="K2" s="41">
        <v>191</v>
      </c>
      <c r="L2" s="42">
        <v>1</v>
      </c>
      <c r="M2" s="41"/>
      <c r="N2" s="42"/>
      <c r="O2" s="41"/>
      <c r="P2" s="42"/>
      <c r="Q2" s="6">
        <v>4</v>
      </c>
      <c r="R2" s="6">
        <v>739</v>
      </c>
      <c r="S2" s="7">
        <v>184.75</v>
      </c>
      <c r="T2" s="39">
        <v>3</v>
      </c>
      <c r="U2" s="8">
        <v>5</v>
      </c>
      <c r="V2" s="9">
        <v>189.75</v>
      </c>
    </row>
    <row r="3" spans="1:24">
      <c r="A3" s="46" t="s">
        <v>65</v>
      </c>
      <c r="B3" s="43" t="s">
        <v>69</v>
      </c>
      <c r="C3" s="47">
        <v>45725</v>
      </c>
      <c r="D3" s="48" t="s">
        <v>49</v>
      </c>
      <c r="E3" s="41">
        <v>162</v>
      </c>
      <c r="F3" s="42">
        <v>0</v>
      </c>
      <c r="G3" s="41">
        <v>168</v>
      </c>
      <c r="H3" s="42">
        <v>1</v>
      </c>
      <c r="I3" s="41">
        <v>163</v>
      </c>
      <c r="J3" s="42">
        <v>0</v>
      </c>
      <c r="K3" s="41">
        <v>163</v>
      </c>
      <c r="L3" s="42">
        <v>1</v>
      </c>
      <c r="M3" s="41"/>
      <c r="N3" s="42"/>
      <c r="O3" s="41"/>
      <c r="P3" s="42"/>
      <c r="Q3" s="51">
        <v>4</v>
      </c>
      <c r="R3" s="51">
        <v>656</v>
      </c>
      <c r="S3" s="52">
        <v>164</v>
      </c>
      <c r="T3" s="39">
        <v>2</v>
      </c>
      <c r="U3" s="53">
        <v>4</v>
      </c>
      <c r="V3" s="54">
        <v>168</v>
      </c>
    </row>
    <row r="4" spans="1:24">
      <c r="A4" s="1" t="s">
        <v>65</v>
      </c>
      <c r="B4" s="2" t="s">
        <v>69</v>
      </c>
      <c r="C4" s="3">
        <v>45760</v>
      </c>
      <c r="D4" s="4" t="s">
        <v>49</v>
      </c>
      <c r="E4" s="41">
        <v>176</v>
      </c>
      <c r="F4" s="42">
        <v>0</v>
      </c>
      <c r="G4" s="41">
        <v>177</v>
      </c>
      <c r="H4" s="42">
        <v>0</v>
      </c>
      <c r="I4" s="41">
        <v>177</v>
      </c>
      <c r="J4" s="42">
        <v>1</v>
      </c>
      <c r="K4" s="41">
        <v>176</v>
      </c>
      <c r="L4" s="42">
        <v>1</v>
      </c>
      <c r="M4" s="41"/>
      <c r="N4" s="42"/>
      <c r="O4" s="41"/>
      <c r="P4" s="42"/>
      <c r="Q4" s="6">
        <v>4</v>
      </c>
      <c r="R4" s="6">
        <v>706</v>
      </c>
      <c r="S4" s="7">
        <v>176.5</v>
      </c>
      <c r="T4" s="39">
        <v>2</v>
      </c>
      <c r="U4" s="8">
        <v>3</v>
      </c>
      <c r="V4" s="9">
        <v>179.5</v>
      </c>
    </row>
    <row r="5" spans="1:24">
      <c r="A5" s="1" t="s">
        <v>65</v>
      </c>
      <c r="B5" s="2" t="s">
        <v>69</v>
      </c>
      <c r="C5" s="3">
        <v>45879</v>
      </c>
      <c r="D5" s="4" t="s">
        <v>49</v>
      </c>
      <c r="E5" s="41">
        <v>181.001</v>
      </c>
      <c r="F5" s="42">
        <v>1</v>
      </c>
      <c r="G5" s="41">
        <v>185</v>
      </c>
      <c r="H5" s="42">
        <v>2</v>
      </c>
      <c r="I5" s="41">
        <v>181</v>
      </c>
      <c r="J5" s="42">
        <v>1</v>
      </c>
      <c r="K5" s="41">
        <v>184</v>
      </c>
      <c r="L5" s="42">
        <v>0</v>
      </c>
      <c r="M5" s="41"/>
      <c r="N5" s="42"/>
      <c r="O5" s="41"/>
      <c r="P5" s="42"/>
      <c r="Q5" s="6">
        <v>4</v>
      </c>
      <c r="R5" s="6">
        <v>731.00099999999998</v>
      </c>
      <c r="S5" s="7">
        <v>182.75024999999999</v>
      </c>
      <c r="T5" s="39">
        <v>4</v>
      </c>
      <c r="U5" s="8">
        <v>8</v>
      </c>
      <c r="V5" s="9">
        <v>190.75024999999999</v>
      </c>
    </row>
    <row r="6" spans="1:24">
      <c r="A6" s="74" t="s">
        <v>65</v>
      </c>
      <c r="B6" s="2" t="s">
        <v>69</v>
      </c>
      <c r="C6" s="3">
        <v>45942</v>
      </c>
      <c r="D6" s="75" t="s">
        <v>49</v>
      </c>
      <c r="E6" s="5">
        <v>187</v>
      </c>
      <c r="F6" s="22">
        <v>0</v>
      </c>
      <c r="G6" s="5">
        <v>187</v>
      </c>
      <c r="H6" s="22">
        <v>0</v>
      </c>
      <c r="I6" s="5">
        <v>185</v>
      </c>
      <c r="J6" s="22">
        <v>0</v>
      </c>
      <c r="K6" s="5">
        <v>188</v>
      </c>
      <c r="L6" s="22">
        <v>0</v>
      </c>
      <c r="M6" s="5"/>
      <c r="N6" s="22"/>
      <c r="O6" s="5"/>
      <c r="P6" s="22"/>
      <c r="Q6" s="8">
        <v>4</v>
      </c>
      <c r="R6" s="8">
        <v>747</v>
      </c>
      <c r="S6" s="7">
        <v>186.75</v>
      </c>
      <c r="T6" s="36">
        <v>0</v>
      </c>
      <c r="U6" s="8">
        <v>3</v>
      </c>
      <c r="V6" s="7">
        <v>189.75</v>
      </c>
    </row>
    <row r="7" spans="1:24">
      <c r="A7" s="74" t="s">
        <v>65</v>
      </c>
      <c r="B7" s="2" t="s">
        <v>69</v>
      </c>
      <c r="C7" s="3">
        <v>45970</v>
      </c>
      <c r="D7" s="75" t="s">
        <v>49</v>
      </c>
      <c r="E7" s="5">
        <v>181</v>
      </c>
      <c r="F7" s="22">
        <v>1</v>
      </c>
      <c r="G7" s="5">
        <v>171</v>
      </c>
      <c r="H7" s="22">
        <v>0</v>
      </c>
      <c r="I7" s="5">
        <v>175</v>
      </c>
      <c r="J7" s="22">
        <v>0</v>
      </c>
      <c r="K7" s="5">
        <v>180</v>
      </c>
      <c r="L7" s="22">
        <v>2</v>
      </c>
      <c r="M7" s="5"/>
      <c r="N7" s="22"/>
      <c r="O7" s="5"/>
      <c r="P7" s="22"/>
      <c r="Q7" s="8">
        <v>4</v>
      </c>
      <c r="R7" s="8">
        <v>707</v>
      </c>
      <c r="S7" s="7">
        <v>176.75</v>
      </c>
      <c r="T7" s="36">
        <v>3</v>
      </c>
      <c r="U7" s="8">
        <v>3</v>
      </c>
      <c r="V7" s="7">
        <v>179.75</v>
      </c>
    </row>
    <row r="9" spans="1:24">
      <c r="Q9" s="32">
        <f>SUM(Q2:Q8)</f>
        <v>24</v>
      </c>
      <c r="R9" s="32">
        <f>SUM(R2:R8)</f>
        <v>4286.0010000000002</v>
      </c>
      <c r="S9" s="33">
        <f>SUM(R9/Q9)</f>
        <v>178.58337500000002</v>
      </c>
      <c r="T9" s="32">
        <f>SUM(T2:T8)</f>
        <v>14</v>
      </c>
      <c r="U9" s="32">
        <f>SUM(U2:U8)</f>
        <v>26</v>
      </c>
      <c r="V9" s="34">
        <f>SUM(S9+U9)</f>
        <v>204.58337500000002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 E3:P3 B3:C3" name="Range1_6_1_1"/>
    <protectedRange algorithmName="SHA-512" hashValue="ON39YdpmFHfN9f47KpiRvqrKx0V9+erV1CNkpWzYhW/Qyc6aT8rEyCrvauWSYGZK2ia3o7vd3akF07acHAFpOA==" saltValue="yVW9XmDwTqEnmpSGai0KYg==" spinCount="100000" sqref="D2 D3" name="Range1_1_10_1_1"/>
    <protectedRange algorithmName="SHA-512" hashValue="ON39YdpmFHfN9f47KpiRvqrKx0V9+erV1CNkpWzYhW/Qyc6aT8rEyCrvauWSYGZK2ia3o7vd3akF07acHAFpOA==" saltValue="yVW9XmDwTqEnmpSGai0KYg==" spinCount="100000" sqref="T2 T3" name="Range1_3_5_14_1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6"/>
    <protectedRange algorithmName="SHA-512" hashValue="ON39YdpmFHfN9f47KpiRvqrKx0V9+erV1CNkpWzYhW/Qyc6aT8rEyCrvauWSYGZK2ia3o7vd3akF07acHAFpOA==" saltValue="yVW9XmDwTqEnmpSGai0KYg==" spinCount="100000" sqref="B7:C7" name="Range1_16_1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6_1"/>
  </protectedRanges>
  <conditionalFormatting sqref="G6">
    <cfRule type="top10" dxfId="20" priority="14" rank="1"/>
  </conditionalFormatting>
  <conditionalFormatting sqref="I6">
    <cfRule type="top10" dxfId="19" priority="13" rank="1"/>
  </conditionalFormatting>
  <conditionalFormatting sqref="E6">
    <cfRule type="top10" dxfId="18" priority="12" rank="1"/>
  </conditionalFormatting>
  <conditionalFormatting sqref="M6">
    <cfRule type="top10" dxfId="17" priority="11" rank="1"/>
  </conditionalFormatting>
  <conditionalFormatting sqref="O6">
    <cfRule type="top10" dxfId="16" priority="10" rank="1"/>
  </conditionalFormatting>
  <conditionalFormatting sqref="E6:O6">
    <cfRule type="cellIs" dxfId="15" priority="9" operator="greaterThanOrEqual">
      <formula>200</formula>
    </cfRule>
  </conditionalFormatting>
  <conditionalFormatting sqref="K6">
    <cfRule type="top10" dxfId="14" priority="8" rank="1"/>
  </conditionalFormatting>
  <conditionalFormatting sqref="G7">
    <cfRule type="top10" dxfId="13" priority="7" rank="1"/>
  </conditionalFormatting>
  <conditionalFormatting sqref="I7">
    <cfRule type="top10" dxfId="12" priority="6" rank="1"/>
  </conditionalFormatting>
  <conditionalFormatting sqref="E7">
    <cfRule type="top10" dxfId="11" priority="5" rank="1"/>
  </conditionalFormatting>
  <conditionalFormatting sqref="M7">
    <cfRule type="top10" dxfId="10" priority="4" rank="1"/>
  </conditionalFormatting>
  <conditionalFormatting sqref="O7">
    <cfRule type="top10" dxfId="9" priority="3" rank="1"/>
  </conditionalFormatting>
  <conditionalFormatting sqref="E7:O7">
    <cfRule type="cellIs" dxfId="8" priority="2" operator="greaterThanOrEqual">
      <formula>200</formula>
    </cfRule>
  </conditionalFormatting>
  <conditionalFormatting sqref="K7">
    <cfRule type="top10" dxfId="7" priority="1" rank="1"/>
  </conditionalFormatting>
  <hyperlinks>
    <hyperlink ref="X1" location="'Texas 2025'!A1" display="Return to Rankings" xr:uid="{57816597-44B9-4E17-9CB7-03BEC04950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30607E-4007-4493-98F0-DD77369848D2}">
          <x14:formula1>
            <xm:f>'[BSC-11-09-2025-ABRA 2025 (Boerne TX) Scoring.xlsm]DATA'!#REF!</xm:f>
          </x14:formula1>
          <xm:sqref>D7</xm:sqref>
        </x14:dataValidation>
        <x14:dataValidation type="list" allowBlank="1" showInputMessage="1" showErrorMessage="1" xr:uid="{6FA893D2-0C41-43AD-84B9-B4207C95910F}">
          <x14:formula1>
            <xm:f>'[BSC-11-09-2025-ABRA 2025 (Boerne TX) Scoring.xlsm]DATA'!#REF!</xm:f>
          </x14:formula1>
          <xm:sqref>B7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A923-9A8E-496E-B8E7-C327759BD0E8}">
  <dimension ref="A1:X4"/>
  <sheetViews>
    <sheetView workbookViewId="0"/>
  </sheetViews>
  <sheetFormatPr defaultColWidth="11.109375" defaultRowHeight="14.4"/>
  <cols>
    <col min="1" max="1" width="14.44140625" customWidth="1"/>
    <col min="2" max="2" width="20" customWidth="1"/>
    <col min="3" max="3" width="8.109375" bestFit="1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2" t="s">
        <v>58</v>
      </c>
      <c r="C2" s="3">
        <v>45696</v>
      </c>
      <c r="D2" s="4" t="s">
        <v>42</v>
      </c>
      <c r="E2" s="5">
        <v>174</v>
      </c>
      <c r="F2" s="22">
        <v>0</v>
      </c>
      <c r="G2" s="5">
        <v>176</v>
      </c>
      <c r="H2" s="22">
        <v>1</v>
      </c>
      <c r="I2" s="5">
        <v>170</v>
      </c>
      <c r="J2" s="22">
        <v>1</v>
      </c>
      <c r="K2" s="5">
        <v>178</v>
      </c>
      <c r="L2" s="22">
        <v>1</v>
      </c>
      <c r="M2" s="5"/>
      <c r="N2" s="22"/>
      <c r="O2" s="5"/>
      <c r="P2" s="22"/>
      <c r="Q2" s="6">
        <v>4</v>
      </c>
      <c r="R2" s="6">
        <v>698</v>
      </c>
      <c r="S2" s="7">
        <v>174.5</v>
      </c>
      <c r="T2" s="39">
        <v>3</v>
      </c>
      <c r="U2" s="8">
        <v>3</v>
      </c>
      <c r="V2" s="9">
        <v>177.5</v>
      </c>
    </row>
    <row r="4" spans="1:24">
      <c r="Q4" s="32">
        <f>SUM(Q2:Q3)</f>
        <v>4</v>
      </c>
      <c r="R4" s="32">
        <f>SUM(R2:R3)</f>
        <v>698</v>
      </c>
      <c r="S4" s="33">
        <f>SUM(R4/Q4)</f>
        <v>174.5</v>
      </c>
      <c r="T4" s="32">
        <f>SUM(T2:T3)</f>
        <v>3</v>
      </c>
      <c r="U4" s="32">
        <f>SUM(U2:U3)</f>
        <v>3</v>
      </c>
      <c r="V4" s="34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</protectedRanges>
  <hyperlinks>
    <hyperlink ref="X1" location="'Texas 2025'!A1" display="Return to Rankings" xr:uid="{95C6F169-0E74-40F8-9567-251C57240D1A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959BA-38EE-454F-B604-A37B132B1BCE}">
  <dimension ref="A1:X15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1.664062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41</v>
      </c>
      <c r="B2" s="2" t="s">
        <v>40</v>
      </c>
      <c r="C2" s="3">
        <v>45696</v>
      </c>
      <c r="D2" s="4" t="s">
        <v>42</v>
      </c>
      <c r="E2" s="5">
        <v>197</v>
      </c>
      <c r="F2" s="22">
        <v>5</v>
      </c>
      <c r="G2" s="5">
        <v>190</v>
      </c>
      <c r="H2" s="22">
        <v>1</v>
      </c>
      <c r="I2" s="5">
        <v>198</v>
      </c>
      <c r="J2" s="22">
        <v>5</v>
      </c>
      <c r="K2" s="5">
        <v>197</v>
      </c>
      <c r="L2" s="22">
        <v>3</v>
      </c>
      <c r="M2" s="5"/>
      <c r="N2" s="22"/>
      <c r="O2" s="5"/>
      <c r="P2" s="22"/>
      <c r="Q2" s="6">
        <v>4</v>
      </c>
      <c r="R2" s="6">
        <v>782</v>
      </c>
      <c r="S2" s="7">
        <v>195.5</v>
      </c>
      <c r="T2" s="39">
        <v>14</v>
      </c>
      <c r="U2" s="8">
        <v>11</v>
      </c>
      <c r="V2" s="9">
        <v>206.5</v>
      </c>
    </row>
    <row r="3" spans="1:24" ht="15" customHeight="1">
      <c r="A3" s="1" t="s">
        <v>41</v>
      </c>
      <c r="B3" s="2" t="s">
        <v>40</v>
      </c>
      <c r="C3" s="3">
        <v>45710</v>
      </c>
      <c r="D3" s="4" t="s">
        <v>42</v>
      </c>
      <c r="E3" s="5">
        <v>197</v>
      </c>
      <c r="F3" s="22">
        <v>3</v>
      </c>
      <c r="G3" s="5">
        <v>196</v>
      </c>
      <c r="H3" s="22">
        <v>3</v>
      </c>
      <c r="I3" s="5">
        <v>198</v>
      </c>
      <c r="J3" s="22">
        <v>5</v>
      </c>
      <c r="K3" s="5">
        <v>199</v>
      </c>
      <c r="L3" s="22">
        <v>6</v>
      </c>
      <c r="M3" s="5"/>
      <c r="N3" s="22"/>
      <c r="O3" s="5"/>
      <c r="P3" s="22"/>
      <c r="Q3" s="6">
        <v>4</v>
      </c>
      <c r="R3" s="6">
        <v>790</v>
      </c>
      <c r="S3" s="7">
        <v>197.5</v>
      </c>
      <c r="T3" s="36">
        <v>17</v>
      </c>
      <c r="U3" s="8">
        <v>5</v>
      </c>
      <c r="V3" s="9">
        <v>202.5</v>
      </c>
    </row>
    <row r="4" spans="1:24" ht="15" customHeight="1">
      <c r="A4" s="1" t="s">
        <v>41</v>
      </c>
      <c r="B4" s="2" t="s">
        <v>40</v>
      </c>
      <c r="C4" s="3">
        <v>45745</v>
      </c>
      <c r="D4" s="4" t="s">
        <v>42</v>
      </c>
      <c r="E4" s="5">
        <v>190</v>
      </c>
      <c r="F4" s="22">
        <v>1</v>
      </c>
      <c r="G4" s="5">
        <v>195</v>
      </c>
      <c r="H4" s="22">
        <v>5</v>
      </c>
      <c r="I4" s="5">
        <v>193</v>
      </c>
      <c r="J4" s="22">
        <v>3</v>
      </c>
      <c r="K4" s="5">
        <v>192</v>
      </c>
      <c r="L4" s="22">
        <v>5</v>
      </c>
      <c r="M4" s="5">
        <v>196</v>
      </c>
      <c r="N4" s="22">
        <v>2</v>
      </c>
      <c r="O4" s="5">
        <v>195</v>
      </c>
      <c r="P4" s="22">
        <v>3</v>
      </c>
      <c r="Q4" s="6">
        <v>6</v>
      </c>
      <c r="R4" s="6">
        <v>1161</v>
      </c>
      <c r="S4" s="7">
        <v>193.5</v>
      </c>
      <c r="T4" s="36">
        <v>19</v>
      </c>
      <c r="U4" s="8">
        <v>10</v>
      </c>
      <c r="V4" s="9">
        <v>203.5</v>
      </c>
    </row>
    <row r="5" spans="1:24" ht="15" customHeight="1">
      <c r="A5" s="1" t="s">
        <v>41</v>
      </c>
      <c r="B5" s="2" t="s">
        <v>40</v>
      </c>
      <c r="C5" s="3">
        <v>45759</v>
      </c>
      <c r="D5" s="4" t="s">
        <v>42</v>
      </c>
      <c r="E5" s="5">
        <v>189</v>
      </c>
      <c r="F5" s="22">
        <v>2</v>
      </c>
      <c r="G5" s="5">
        <v>187</v>
      </c>
      <c r="H5" s="22">
        <v>1</v>
      </c>
      <c r="I5" s="5">
        <v>190</v>
      </c>
      <c r="J5" s="22">
        <v>4</v>
      </c>
      <c r="K5" s="5">
        <v>187</v>
      </c>
      <c r="L5" s="22">
        <v>0</v>
      </c>
      <c r="M5" s="5"/>
      <c r="N5" s="22"/>
      <c r="O5" s="5"/>
      <c r="P5" s="22"/>
      <c r="Q5" s="6">
        <v>4</v>
      </c>
      <c r="R5" s="6">
        <v>753</v>
      </c>
      <c r="S5" s="7">
        <v>188.25</v>
      </c>
      <c r="T5" s="36">
        <v>7</v>
      </c>
      <c r="U5" s="8">
        <v>9</v>
      </c>
      <c r="V5" s="9">
        <v>197.25</v>
      </c>
    </row>
    <row r="6" spans="1:24" ht="15" customHeight="1">
      <c r="A6" s="1" t="s">
        <v>41</v>
      </c>
      <c r="B6" s="2" t="s">
        <v>40</v>
      </c>
      <c r="C6" s="3">
        <v>45892</v>
      </c>
      <c r="D6" s="4" t="s">
        <v>42</v>
      </c>
      <c r="E6" s="5">
        <v>193</v>
      </c>
      <c r="F6" s="22">
        <v>1</v>
      </c>
      <c r="G6" s="5">
        <v>194</v>
      </c>
      <c r="H6" s="22">
        <v>2</v>
      </c>
      <c r="I6" s="5">
        <v>194</v>
      </c>
      <c r="J6" s="22">
        <v>3</v>
      </c>
      <c r="K6" s="5">
        <v>195</v>
      </c>
      <c r="L6" s="22">
        <v>3</v>
      </c>
      <c r="M6" s="5"/>
      <c r="N6" s="22"/>
      <c r="O6" s="5"/>
      <c r="P6" s="22"/>
      <c r="Q6" s="6">
        <v>4</v>
      </c>
      <c r="R6" s="6">
        <v>776</v>
      </c>
      <c r="S6" s="7">
        <v>194</v>
      </c>
      <c r="T6" s="36">
        <v>9</v>
      </c>
      <c r="U6" s="8">
        <v>4</v>
      </c>
      <c r="V6" s="9">
        <v>198</v>
      </c>
    </row>
    <row r="7" spans="1:24">
      <c r="A7" s="74" t="s">
        <v>41</v>
      </c>
      <c r="B7" s="2" t="s">
        <v>40</v>
      </c>
      <c r="C7" s="3">
        <v>45949</v>
      </c>
      <c r="D7" s="75" t="s">
        <v>42</v>
      </c>
      <c r="E7" s="5">
        <v>193</v>
      </c>
      <c r="F7" s="22">
        <v>3</v>
      </c>
      <c r="G7" s="5">
        <v>195.00200000000001</v>
      </c>
      <c r="H7" s="22">
        <v>4</v>
      </c>
      <c r="I7" s="5">
        <v>196.001</v>
      </c>
      <c r="J7" s="22">
        <v>5</v>
      </c>
      <c r="K7" s="5">
        <v>195</v>
      </c>
      <c r="L7" s="22">
        <v>3</v>
      </c>
      <c r="M7" s="5">
        <v>196</v>
      </c>
      <c r="N7" s="22">
        <v>1</v>
      </c>
      <c r="O7" s="5">
        <v>199</v>
      </c>
      <c r="P7" s="22">
        <v>5</v>
      </c>
      <c r="Q7" s="8">
        <v>6</v>
      </c>
      <c r="R7" s="8">
        <v>1174.0030000000002</v>
      </c>
      <c r="S7" s="7">
        <v>195.6671666666667</v>
      </c>
      <c r="T7" s="36">
        <v>21</v>
      </c>
      <c r="U7" s="8">
        <v>20</v>
      </c>
      <c r="V7" s="7">
        <v>215.6671666666667</v>
      </c>
    </row>
    <row r="9" spans="1:24" ht="15" customHeight="1">
      <c r="Q9" s="32">
        <f>SUM(Q2:Q8)</f>
        <v>28</v>
      </c>
      <c r="R9" s="32">
        <f>SUM(R2:R8)</f>
        <v>5436.0030000000006</v>
      </c>
      <c r="S9" s="33">
        <f>SUM(R9/Q9)</f>
        <v>194.1429642857143</v>
      </c>
      <c r="T9" s="32">
        <f>SUM(T2:T8)</f>
        <v>87</v>
      </c>
      <c r="U9" s="32">
        <f>SUM(U2:U8)</f>
        <v>59</v>
      </c>
      <c r="V9" s="34">
        <f>SUM(S9+U9)</f>
        <v>253.1429642857143</v>
      </c>
    </row>
    <row r="12" spans="1:24" ht="15" customHeight="1">
      <c r="A12" s="24" t="s">
        <v>1</v>
      </c>
      <c r="B12" s="25" t="s">
        <v>2</v>
      </c>
      <c r="C12" s="26" t="s">
        <v>3</v>
      </c>
      <c r="D12" s="27" t="s">
        <v>4</v>
      </c>
      <c r="E12" s="28" t="s">
        <v>19</v>
      </c>
      <c r="F12" s="28" t="s">
        <v>20</v>
      </c>
      <c r="G12" s="28" t="s">
        <v>21</v>
      </c>
      <c r="H12" s="28" t="s">
        <v>20</v>
      </c>
      <c r="I12" s="28" t="s">
        <v>22</v>
      </c>
      <c r="J12" s="28" t="s">
        <v>20</v>
      </c>
      <c r="K12" s="28" t="s">
        <v>23</v>
      </c>
      <c r="L12" s="28" t="s">
        <v>20</v>
      </c>
      <c r="M12" s="28" t="s">
        <v>24</v>
      </c>
      <c r="N12" s="28" t="s">
        <v>20</v>
      </c>
      <c r="O12" s="28" t="s">
        <v>25</v>
      </c>
      <c r="P12" s="28" t="s">
        <v>20</v>
      </c>
      <c r="Q12" s="29" t="s">
        <v>26</v>
      </c>
      <c r="R12" s="30" t="s">
        <v>27</v>
      </c>
      <c r="S12" s="31" t="s">
        <v>5</v>
      </c>
      <c r="T12" s="31" t="s">
        <v>28</v>
      </c>
      <c r="U12" s="30" t="s">
        <v>6</v>
      </c>
      <c r="V12" s="31" t="s">
        <v>29</v>
      </c>
    </row>
    <row r="13" spans="1:24">
      <c r="A13" s="1" t="s">
        <v>65</v>
      </c>
      <c r="B13" s="2" t="s">
        <v>40</v>
      </c>
      <c r="C13" s="3">
        <v>45738</v>
      </c>
      <c r="D13" s="4" t="s">
        <v>42</v>
      </c>
      <c r="E13" s="5">
        <v>193</v>
      </c>
      <c r="F13" s="22">
        <v>2</v>
      </c>
      <c r="G13" s="5">
        <v>190</v>
      </c>
      <c r="H13" s="22">
        <v>1</v>
      </c>
      <c r="I13" s="5">
        <v>193</v>
      </c>
      <c r="J13" s="22">
        <v>0</v>
      </c>
      <c r="K13" s="5">
        <v>187</v>
      </c>
      <c r="L13" s="22">
        <v>2</v>
      </c>
      <c r="M13" s="5"/>
      <c r="N13" s="22"/>
      <c r="O13" s="5"/>
      <c r="P13" s="22"/>
      <c r="Q13" s="6">
        <v>4</v>
      </c>
      <c r="R13" s="6">
        <v>763</v>
      </c>
      <c r="S13" s="7">
        <v>190.75</v>
      </c>
      <c r="T13" s="36">
        <v>5</v>
      </c>
      <c r="U13" s="8">
        <v>13</v>
      </c>
      <c r="V13" s="9">
        <v>203.75</v>
      </c>
    </row>
    <row r="15" spans="1:24">
      <c r="Q15" s="32">
        <f>SUM(Q13:Q14)</f>
        <v>4</v>
      </c>
      <c r="R15" s="32">
        <f>SUM(R13:R14)</f>
        <v>763</v>
      </c>
      <c r="S15" s="33">
        <f>SUM(R15/Q15)</f>
        <v>190.75</v>
      </c>
      <c r="T15" s="32">
        <f>SUM(T13:T14)</f>
        <v>5</v>
      </c>
      <c r="U15" s="32">
        <f>SUM(U13:U14)</f>
        <v>13</v>
      </c>
      <c r="V15" s="34">
        <f>SUM(S15+U15)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3 B13:C13 B4:C4" name="Range1_5_1"/>
    <protectedRange algorithmName="SHA-512" hashValue="ON39YdpmFHfN9f47KpiRvqrKx0V9+erV1CNkpWzYhW/Qyc6aT8rEyCrvauWSYGZK2ia3o7vd3akF07acHAFpOA==" saltValue="yVW9XmDwTqEnmpSGai0KYg==" spinCount="100000" sqref="D2:D3 D13 D4" name="Range1_1_9_1"/>
    <protectedRange algorithmName="SHA-512" hashValue="ON39YdpmFHfN9f47KpiRvqrKx0V9+erV1CNkpWzYhW/Qyc6aT8rEyCrvauWSYGZK2ia3o7vd3akF07acHAFpOA==" saltValue="yVW9XmDwTqEnmpSGai0KYg==" spinCount="100000" sqref="T2:T3 T13 T4" name="Range1_3_5_13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7:C7" name="Range1_3_12"/>
    <protectedRange algorithmName="SHA-512" hashValue="ON39YdpmFHfN9f47KpiRvqrKx0V9+erV1CNkpWzYhW/Qyc6aT8rEyCrvauWSYGZK2ia3o7vd3akF07acHAFpOA==" saltValue="yVW9XmDwTqEnmpSGai0KYg==" spinCount="100000" sqref="D7" name="Range1_1_6_9"/>
    <protectedRange algorithmName="SHA-512" hashValue="ON39YdpmFHfN9f47KpiRvqrKx0V9+erV1CNkpWzYhW/Qyc6aT8rEyCrvauWSYGZK2ia3o7vd3akF07acHAFpOA==" saltValue="yVW9XmDwTqEnmpSGai0KYg==" spinCount="100000" sqref="E7:P7 T7" name="Range1_3_5_5_10"/>
  </protectedRanges>
  <conditionalFormatting sqref="E7">
    <cfRule type="top10" dxfId="1480" priority="7" rank="1"/>
  </conditionalFormatting>
  <conditionalFormatting sqref="G7">
    <cfRule type="top10" dxfId="1479" priority="6" rank="1"/>
  </conditionalFormatting>
  <conditionalFormatting sqref="E7:P7">
    <cfRule type="cellIs" dxfId="1478" priority="5" operator="greaterThanOrEqual">
      <formula>200</formula>
    </cfRule>
  </conditionalFormatting>
  <conditionalFormatting sqref="I7">
    <cfRule type="top10" dxfId="1477" priority="4" rank="1"/>
  </conditionalFormatting>
  <conditionalFormatting sqref="K7">
    <cfRule type="top10" dxfId="1476" priority="3" rank="1"/>
  </conditionalFormatting>
  <conditionalFormatting sqref="M7">
    <cfRule type="top10" dxfId="1475" priority="2" rank="1"/>
  </conditionalFormatting>
  <conditionalFormatting sqref="O7">
    <cfRule type="top10" dxfId="1474" priority="1" rank="1"/>
  </conditionalFormatting>
  <hyperlinks>
    <hyperlink ref="X1" location="'Texas 2025'!A1" display="Return to Rankings" xr:uid="{D359A501-C3FD-4311-888C-0D40A43480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C578F1-1BAB-4345-845C-A83A8AA22DD5}">
          <x14:formula1>
            <xm:f>'C:\Users\jmfg1\Downloads\[SAGC_10-19-25-ABRA 2025 San Angelo Texas Scoring.xlsm]DATA'!#REF!</xm:f>
          </x14:formula1>
          <xm:sqref>D7</xm:sqref>
        </x14:dataValidation>
        <x14:dataValidation type="list" allowBlank="1" showInputMessage="1" showErrorMessage="1" xr:uid="{689EFAAC-72C6-475D-8A2D-06486A5291A9}">
          <x14:formula1>
            <xm:f>'C:\Users\jmfg1\Downloads\[SAGC_10-19-25-ABRA 2025 San Angelo Texas Scoring.xlsm]DATA'!#REF!</xm:f>
          </x14:formula1>
          <xm:sqref>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AE73-C6CC-48A3-ADFF-A94F6D4E654F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4.44140625" customWidth="1"/>
    <col min="2" max="2" width="20" customWidth="1"/>
    <col min="3" max="3" width="11.33203125" customWidth="1"/>
    <col min="4" max="4" width="16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>
      <c r="A2" s="1" t="s">
        <v>33</v>
      </c>
      <c r="B2" s="43" t="s">
        <v>82</v>
      </c>
      <c r="C2" s="47">
        <v>45725</v>
      </c>
      <c r="D2" s="48" t="s">
        <v>49</v>
      </c>
      <c r="E2" s="49">
        <v>173</v>
      </c>
      <c r="F2" s="50">
        <v>0</v>
      </c>
      <c r="G2" s="49">
        <v>181</v>
      </c>
      <c r="H2" s="50">
        <v>2</v>
      </c>
      <c r="I2" s="49">
        <v>175</v>
      </c>
      <c r="J2" s="50">
        <v>1</v>
      </c>
      <c r="K2" s="49">
        <v>178</v>
      </c>
      <c r="L2" s="50">
        <v>1</v>
      </c>
      <c r="M2" s="49"/>
      <c r="N2" s="50"/>
      <c r="O2" s="49"/>
      <c r="P2" s="50"/>
      <c r="Q2" s="51">
        <v>4</v>
      </c>
      <c r="R2" s="51">
        <v>707</v>
      </c>
      <c r="S2" s="52">
        <v>176.75</v>
      </c>
      <c r="T2" s="39">
        <v>4</v>
      </c>
      <c r="U2" s="53">
        <v>4</v>
      </c>
      <c r="V2" s="54">
        <v>180.75</v>
      </c>
    </row>
    <row r="3" spans="1:24">
      <c r="A3" s="1" t="s">
        <v>33</v>
      </c>
      <c r="B3" s="2" t="s">
        <v>82</v>
      </c>
      <c r="C3" s="3">
        <v>45760</v>
      </c>
      <c r="D3" s="4" t="s">
        <v>49</v>
      </c>
      <c r="E3" s="5">
        <v>182.001</v>
      </c>
      <c r="F3" s="22">
        <v>1</v>
      </c>
      <c r="G3" s="5">
        <v>177</v>
      </c>
      <c r="H3" s="22">
        <v>0</v>
      </c>
      <c r="I3" s="5">
        <v>175</v>
      </c>
      <c r="J3" s="22">
        <v>0</v>
      </c>
      <c r="K3" s="5">
        <v>179</v>
      </c>
      <c r="L3" s="22">
        <v>3</v>
      </c>
      <c r="M3" s="5"/>
      <c r="N3" s="22"/>
      <c r="O3" s="5"/>
      <c r="P3" s="22"/>
      <c r="Q3" s="6">
        <v>4</v>
      </c>
      <c r="R3" s="6">
        <v>713.00099999999998</v>
      </c>
      <c r="S3" s="7">
        <v>178.25024999999999</v>
      </c>
      <c r="T3" s="39">
        <v>4</v>
      </c>
      <c r="U3" s="8">
        <v>6</v>
      </c>
      <c r="V3" s="9">
        <v>184.25024999999999</v>
      </c>
    </row>
    <row r="4" spans="1:24">
      <c r="A4" s="1" t="s">
        <v>33</v>
      </c>
      <c r="B4" s="2" t="s">
        <v>82</v>
      </c>
      <c r="C4" s="3">
        <v>45816</v>
      </c>
      <c r="D4" s="4" t="s">
        <v>49</v>
      </c>
      <c r="E4" s="5">
        <v>178</v>
      </c>
      <c r="F4" s="22">
        <v>1</v>
      </c>
      <c r="G4" s="5">
        <v>179</v>
      </c>
      <c r="H4" s="22">
        <v>1</v>
      </c>
      <c r="I4" s="5">
        <v>187</v>
      </c>
      <c r="J4" s="22">
        <v>2</v>
      </c>
      <c r="K4" s="5">
        <v>182</v>
      </c>
      <c r="L4" s="22">
        <v>0</v>
      </c>
      <c r="M4" s="5"/>
      <c r="N4" s="22"/>
      <c r="O4" s="5"/>
      <c r="P4" s="22"/>
      <c r="Q4" s="6">
        <v>4</v>
      </c>
      <c r="R4" s="6">
        <v>726</v>
      </c>
      <c r="S4" s="7">
        <v>181.5</v>
      </c>
      <c r="T4" s="39">
        <v>4</v>
      </c>
      <c r="U4" s="8">
        <v>6</v>
      </c>
      <c r="V4" s="9">
        <v>187.5</v>
      </c>
    </row>
    <row r="5" spans="1:24">
      <c r="A5" s="1" t="s">
        <v>33</v>
      </c>
      <c r="B5" s="2" t="s">
        <v>82</v>
      </c>
      <c r="C5" s="3">
        <v>45851</v>
      </c>
      <c r="D5" s="4" t="s">
        <v>49</v>
      </c>
      <c r="E5" s="5">
        <v>182</v>
      </c>
      <c r="F5" s="22">
        <v>0</v>
      </c>
      <c r="G5" s="5">
        <v>181</v>
      </c>
      <c r="H5" s="22">
        <v>0</v>
      </c>
      <c r="I5" s="5">
        <v>190</v>
      </c>
      <c r="J5" s="22">
        <v>1</v>
      </c>
      <c r="K5" s="5">
        <v>182</v>
      </c>
      <c r="L5" s="22">
        <v>0</v>
      </c>
      <c r="M5" s="5"/>
      <c r="N5" s="22"/>
      <c r="O5" s="5"/>
      <c r="P5" s="22"/>
      <c r="Q5" s="6">
        <v>4</v>
      </c>
      <c r="R5" s="6">
        <v>735</v>
      </c>
      <c r="S5" s="7">
        <v>183.75</v>
      </c>
      <c r="T5" s="39">
        <v>1</v>
      </c>
      <c r="U5" s="8">
        <v>5</v>
      </c>
      <c r="V5" s="9">
        <v>188.75</v>
      </c>
    </row>
    <row r="6" spans="1:24">
      <c r="A6" s="1" t="s">
        <v>33</v>
      </c>
      <c r="B6" s="2" t="s">
        <v>82</v>
      </c>
      <c r="C6" s="3">
        <v>45879</v>
      </c>
      <c r="D6" s="4" t="s">
        <v>49</v>
      </c>
      <c r="E6" s="5">
        <v>177</v>
      </c>
      <c r="F6" s="22">
        <v>1</v>
      </c>
      <c r="G6" s="5">
        <v>171</v>
      </c>
      <c r="H6" s="22">
        <v>1</v>
      </c>
      <c r="I6" s="5">
        <v>177</v>
      </c>
      <c r="J6" s="22">
        <v>0</v>
      </c>
      <c r="K6" s="5">
        <v>182</v>
      </c>
      <c r="L6" s="22">
        <v>0</v>
      </c>
      <c r="M6" s="5"/>
      <c r="N6" s="22"/>
      <c r="O6" s="5"/>
      <c r="P6" s="22"/>
      <c r="Q6" s="6">
        <v>4</v>
      </c>
      <c r="R6" s="6">
        <v>707</v>
      </c>
      <c r="S6" s="7">
        <v>176.75</v>
      </c>
      <c r="T6" s="39">
        <v>2</v>
      </c>
      <c r="U6" s="8">
        <v>2</v>
      </c>
      <c r="V6" s="9">
        <v>178.75</v>
      </c>
    </row>
    <row r="8" spans="1:24">
      <c r="Q8" s="32">
        <f>SUM(Q2:Q7)</f>
        <v>20</v>
      </c>
      <c r="R8" s="32">
        <f>SUM(R2:R7)</f>
        <v>3588.0010000000002</v>
      </c>
      <c r="S8" s="33">
        <f>SUM(R8/Q8)</f>
        <v>179.40005000000002</v>
      </c>
      <c r="T8" s="32">
        <f>SUM(T2:T7)</f>
        <v>15</v>
      </c>
      <c r="U8" s="32">
        <f>SUM(U2:U7)</f>
        <v>23</v>
      </c>
      <c r="V8" s="34">
        <f>SUM(S8+U8)</f>
        <v>202.40005000000002</v>
      </c>
    </row>
    <row r="11" spans="1:24">
      <c r="A11" s="24" t="s">
        <v>1</v>
      </c>
      <c r="B11" s="25" t="s">
        <v>2</v>
      </c>
      <c r="C11" s="26" t="s">
        <v>3</v>
      </c>
      <c r="D11" s="27" t="s">
        <v>4</v>
      </c>
      <c r="E11" s="28" t="s">
        <v>19</v>
      </c>
      <c r="F11" s="28" t="s">
        <v>20</v>
      </c>
      <c r="G11" s="28" t="s">
        <v>21</v>
      </c>
      <c r="H11" s="28" t="s">
        <v>20</v>
      </c>
      <c r="I11" s="28" t="s">
        <v>22</v>
      </c>
      <c r="J11" s="28" t="s">
        <v>20</v>
      </c>
      <c r="K11" s="28" t="s">
        <v>23</v>
      </c>
      <c r="L11" s="28" t="s">
        <v>20</v>
      </c>
      <c r="M11" s="28" t="s">
        <v>24</v>
      </c>
      <c r="N11" s="28" t="s">
        <v>20</v>
      </c>
      <c r="O11" s="28" t="s">
        <v>25</v>
      </c>
      <c r="P11" s="28" t="s">
        <v>20</v>
      </c>
      <c r="Q11" s="29" t="s">
        <v>26</v>
      </c>
      <c r="R11" s="30" t="s">
        <v>27</v>
      </c>
      <c r="S11" s="31" t="s">
        <v>5</v>
      </c>
      <c r="T11" s="31" t="s">
        <v>28</v>
      </c>
      <c r="U11" s="30" t="s">
        <v>6</v>
      </c>
      <c r="V11" s="31" t="s">
        <v>29</v>
      </c>
    </row>
    <row r="12" spans="1:24">
      <c r="A12" s="74" t="s">
        <v>74</v>
      </c>
      <c r="B12" s="2" t="s">
        <v>82</v>
      </c>
      <c r="C12" s="3">
        <v>45970</v>
      </c>
      <c r="D12" s="75" t="s">
        <v>49</v>
      </c>
      <c r="E12" s="5">
        <v>170</v>
      </c>
      <c r="F12" s="22">
        <v>0</v>
      </c>
      <c r="G12" s="5">
        <v>175</v>
      </c>
      <c r="H12" s="22">
        <v>0</v>
      </c>
      <c r="I12" s="5">
        <v>182</v>
      </c>
      <c r="J12" s="22">
        <v>0</v>
      </c>
      <c r="K12" s="5">
        <v>182</v>
      </c>
      <c r="L12" s="22">
        <v>2</v>
      </c>
      <c r="M12" s="5"/>
      <c r="N12" s="22"/>
      <c r="O12" s="5"/>
      <c r="P12" s="22"/>
      <c r="Q12" s="8">
        <v>4</v>
      </c>
      <c r="R12" s="8">
        <v>709</v>
      </c>
      <c r="S12" s="7">
        <v>177.25</v>
      </c>
      <c r="T12" s="36">
        <v>2</v>
      </c>
      <c r="U12" s="8">
        <v>13</v>
      </c>
      <c r="V12" s="7">
        <v>190.25</v>
      </c>
    </row>
    <row r="14" spans="1:24">
      <c r="Q14" s="32">
        <f>SUM(Q12:Q13)</f>
        <v>4</v>
      </c>
      <c r="R14" s="32">
        <f>SUM(R12:R13)</f>
        <v>709</v>
      </c>
      <c r="S14" s="33">
        <f>SUM(R14/Q14)</f>
        <v>177.25</v>
      </c>
      <c r="T14" s="32">
        <f>SUM(T12:T13)</f>
        <v>2</v>
      </c>
      <c r="U14" s="32">
        <f>SUM(U12:U13)</f>
        <v>13</v>
      </c>
      <c r="V14" s="34">
        <f>SUM(S14+U14)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4:C4 E4:P4" name="Range1_7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H12:P12 E12:F12 B12:C12" name="Range1_17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T12" name="Range1_3_5_7_1"/>
  </protectedRanges>
  <conditionalFormatting sqref="E12">
    <cfRule type="top10" dxfId="1473" priority="7" rank="1"/>
  </conditionalFormatting>
  <conditionalFormatting sqref="G12">
    <cfRule type="top10" dxfId="1472" priority="6" rank="1"/>
  </conditionalFormatting>
  <conditionalFormatting sqref="I12">
    <cfRule type="top10" dxfId="1471" priority="5" rank="1"/>
  </conditionalFormatting>
  <conditionalFormatting sqref="K12">
    <cfRule type="top10" dxfId="1470" priority="4" rank="1"/>
  </conditionalFormatting>
  <conditionalFormatting sqref="M12">
    <cfRule type="top10" dxfId="1469" priority="3" rank="1"/>
  </conditionalFormatting>
  <conditionalFormatting sqref="O12">
    <cfRule type="top10" dxfId="1468" priority="2" rank="1"/>
  </conditionalFormatting>
  <conditionalFormatting sqref="E12:O12">
    <cfRule type="cellIs" dxfId="1467" priority="1" operator="greaterThanOrEqual">
      <formula>193</formula>
    </cfRule>
  </conditionalFormatting>
  <hyperlinks>
    <hyperlink ref="X1" location="'Texas 2025'!A1" display="Return to Rankings" xr:uid="{F97C89E1-B635-4125-9228-146FB20DB9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8CBCF8-0B73-4AE5-9DCE-BDDB8D6918DA}">
          <x14:formula1>
            <xm:f>'[BSC-11-09-2025-ABRA 2025 (Boerne TX) Scoring.xlsm]DATA'!#REF!</xm:f>
          </x14:formula1>
          <xm:sqref>D12</xm:sqref>
        </x14:dataValidation>
        <x14:dataValidation type="list" allowBlank="1" showInputMessage="1" showErrorMessage="1" xr:uid="{FADD2D8C-8328-4FD5-8927-F8F5CD6D1FBC}">
          <x14:formula1>
            <xm:f>'[BSC-11-09-2025-ABRA 2025 (Boerne TX) Scoring.xlsm]DATA'!#REF!</xm:f>
          </x14:formula1>
          <xm:sqref>B12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Texas 2025</vt:lpstr>
      <vt:lpstr>Allen Evena</vt:lpstr>
      <vt:lpstr>Alan Weil</vt:lpstr>
      <vt:lpstr>Allen Wood</vt:lpstr>
      <vt:lpstr>Bill Mar</vt:lpstr>
      <vt:lpstr>Bill Middlebrook</vt:lpstr>
      <vt:lpstr>Bob Benavidez</vt:lpstr>
      <vt:lpstr>Brady Riley</vt:lpstr>
      <vt:lpstr>Brian Vincent</vt:lpstr>
      <vt:lpstr>BW Kennedy</vt:lpstr>
      <vt:lpstr>Chris Bissette</vt:lpstr>
      <vt:lpstr>Claudette Joe</vt:lpstr>
      <vt:lpstr>Claudia Escoto</vt:lpstr>
      <vt:lpstr>Curtis Jenkins</vt:lpstr>
      <vt:lpstr>Darren Krumwiede</vt:lpstr>
      <vt:lpstr>Darryl Crawford</vt:lpstr>
      <vt:lpstr>David Crawford</vt:lpstr>
      <vt:lpstr>David Ellwood</vt:lpstr>
      <vt:lpstr>David Joe</vt:lpstr>
      <vt:lpstr>David Strother</vt:lpstr>
      <vt:lpstr>Dennis Cahill</vt:lpstr>
      <vt:lpstr>Dow Mathis</vt:lpstr>
      <vt:lpstr>Evelio McDonald</vt:lpstr>
      <vt:lpstr>Gary Hicks</vt:lpstr>
      <vt:lpstr>Gary Ladd</vt:lpstr>
      <vt:lpstr>George Flynn</vt:lpstr>
      <vt:lpstr>Gerry Rodriguez</vt:lpstr>
      <vt:lpstr>Glen Dickson</vt:lpstr>
      <vt:lpstr>Glenn Gentile</vt:lpstr>
      <vt:lpstr>Glenn Stinson</vt:lpstr>
      <vt:lpstr>Gregg Pepper</vt:lpstr>
      <vt:lpstr>Howard Wilson</vt:lpstr>
      <vt:lpstr>Hubert Kelsheimer</vt:lpstr>
      <vt:lpstr>James Braddy</vt:lpstr>
      <vt:lpstr>James Clarke</vt:lpstr>
      <vt:lpstr>James Lopez</vt:lpstr>
      <vt:lpstr>Jay Horton</vt:lpstr>
      <vt:lpstr>Jeff Velasquez</vt:lpstr>
      <vt:lpstr>Jerry Coor</vt:lpstr>
      <vt:lpstr>Jerry Hensler</vt:lpstr>
      <vt:lpstr>Jerry Shelton</vt:lpstr>
      <vt:lpstr>Jerry Willeford</vt:lpstr>
      <vt:lpstr>Jesse Zwiebel</vt:lpstr>
      <vt:lpstr>Jim Riggs</vt:lpstr>
      <vt:lpstr>Joe Yanez</vt:lpstr>
      <vt:lpstr>John Rexroat</vt:lpstr>
      <vt:lpstr>Josie Hensler</vt:lpstr>
      <vt:lpstr>Juan Iracheta</vt:lpstr>
      <vt:lpstr>Ken Osmond</vt:lpstr>
      <vt:lpstr>Ken Patton</vt:lpstr>
      <vt:lpstr>Kirby Dahl</vt:lpstr>
      <vt:lpstr>Landon Stone</vt:lpstr>
      <vt:lpstr>Les Williams</vt:lpstr>
      <vt:lpstr>Luis Ordorica</vt:lpstr>
      <vt:lpstr>Marcom Majors</vt:lpstr>
      <vt:lpstr>Mark Graham</vt:lpstr>
      <vt:lpstr>Mark Zachman</vt:lpstr>
      <vt:lpstr>Matt Hartnett</vt:lpstr>
      <vt:lpstr>Merlin Orr</vt:lpstr>
      <vt:lpstr>Phil Lewis</vt:lpstr>
      <vt:lpstr>Philip Beekley</vt:lpstr>
      <vt:lpstr>Rene Melendez</vt:lpstr>
      <vt:lpstr>Robert Jackson</vt:lpstr>
      <vt:lpstr>Roland Odonnell</vt:lpstr>
      <vt:lpstr>Ron Schappaugh</vt:lpstr>
      <vt:lpstr>Ronald Borden</vt:lpstr>
      <vt:lpstr>Ronald Herring</vt:lpstr>
      <vt:lpstr>Royse Joe</vt:lpstr>
      <vt:lpstr>Scott Jackson</vt:lpstr>
      <vt:lpstr>Sonny Weathers</vt:lpstr>
      <vt:lpstr>Stan Hall</vt:lpstr>
      <vt:lpstr>Steve Hope</vt:lpstr>
      <vt:lpstr>Steve Hubbard</vt:lpstr>
      <vt:lpstr>Thomas Wells</vt:lpstr>
      <vt:lpstr>Timothy Carruth</vt:lpstr>
      <vt:lpstr>Tommy Fort</vt:lpstr>
      <vt:lpstr>Tony Carruth</vt:lpstr>
      <vt:lpstr>Wayne Argence</vt:lpstr>
      <vt:lpstr>Zack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2025-11-11T00:57:09Z</dcterms:modified>
</cp:coreProperties>
</file>