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Scoring/Kentucky/"/>
    </mc:Choice>
  </mc:AlternateContent>
  <xr:revisionPtr revIDLastSave="0" documentId="14_{FF902025-2B67-4E67-BB8E-164078242382}" xr6:coauthVersionLast="36" xr6:coauthVersionMax="36" xr10:uidLastSave="{00000000-0000-0000-0000-000000000000}"/>
  <bookViews>
    <workbookView xWindow="-120" yWindow="-120" windowWidth="29040" windowHeight="15720" activeTab="1" xr2:uid="{A35FAFAA-3A44-445C-BAAA-3002DD1ECE94}"/>
  </bookViews>
  <sheets>
    <sheet name="Dalton Smith" sheetId="259" r:id="rId1"/>
    <sheet name="Kentucky 2025" sheetId="1" r:id="rId2"/>
    <sheet name="Ashton Brooks" sheetId="254" r:id="rId3"/>
    <sheet name="Caden McMillen" sheetId="253" r:id="rId4"/>
    <sheet name="Cooper Bradley" sheetId="256" r:id="rId5"/>
    <sheet name="Kayden Napier" sheetId="257" r:id="rId6"/>
    <sheet name="Lucas Hibbard" sheetId="255" r:id="rId7"/>
    <sheet name="Wade Banks" sheetId="258" r:id="rId8"/>
  </sheets>
  <externalReferences>
    <externalReference r:id="rId9"/>
  </externalReferences>
  <definedNames>
    <definedName name="_xlnm._FilterDatabase" localSheetId="1" hidden="1">'Kentucky 2025'!$C$12:$I$12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I25" i="1"/>
  <c r="H25" i="1"/>
  <c r="G25" i="1"/>
  <c r="F25" i="1"/>
  <c r="E25" i="1"/>
  <c r="D25" i="1"/>
  <c r="V2" i="259"/>
  <c r="U4" i="259"/>
  <c r="T4" i="259"/>
  <c r="R4" i="259"/>
  <c r="Q4" i="259"/>
  <c r="S4" i="259" l="1"/>
  <c r="V4" i="259" s="1"/>
  <c r="U4" i="258"/>
  <c r="H6" i="1" s="1"/>
  <c r="T4" i="258"/>
  <c r="G6" i="1" s="1"/>
  <c r="R4" i="258"/>
  <c r="E6" i="1" s="1"/>
  <c r="Q4" i="258"/>
  <c r="D6" i="1" s="1"/>
  <c r="U12" i="257"/>
  <c r="H13" i="1" s="1"/>
  <c r="T12" i="257"/>
  <c r="G13" i="1" s="1"/>
  <c r="R12" i="257"/>
  <c r="Q12" i="257"/>
  <c r="D13" i="1" s="1"/>
  <c r="U6" i="257"/>
  <c r="H22" i="1" s="1"/>
  <c r="T6" i="257"/>
  <c r="G22" i="1" s="1"/>
  <c r="R6" i="257"/>
  <c r="E22" i="1" s="1"/>
  <c r="Q6" i="257"/>
  <c r="D22" i="1" s="1"/>
  <c r="U5" i="256"/>
  <c r="H38" i="1" s="1"/>
  <c r="T5" i="256"/>
  <c r="G38" i="1" s="1"/>
  <c r="R5" i="256"/>
  <c r="E38" i="1" s="1"/>
  <c r="Q5" i="256"/>
  <c r="D38" i="1" s="1"/>
  <c r="U7" i="255"/>
  <c r="H24" i="1" s="1"/>
  <c r="T7" i="255"/>
  <c r="G24" i="1" s="1"/>
  <c r="R7" i="255"/>
  <c r="E24" i="1" s="1"/>
  <c r="Q7" i="255"/>
  <c r="D24" i="1" s="1"/>
  <c r="U5" i="254"/>
  <c r="H23" i="1" s="1"/>
  <c r="T5" i="254"/>
  <c r="G23" i="1" s="1"/>
  <c r="R5" i="254"/>
  <c r="S5" i="254" s="1"/>
  <c r="V5" i="254" s="1"/>
  <c r="I23" i="1" s="1"/>
  <c r="Q5" i="254"/>
  <c r="D23" i="1" s="1"/>
  <c r="U11" i="253"/>
  <c r="H20" i="1" s="1"/>
  <c r="T11" i="253"/>
  <c r="G20" i="1" s="1"/>
  <c r="R11" i="253"/>
  <c r="E20" i="1" s="1"/>
  <c r="Q11" i="253"/>
  <c r="D20" i="1" s="1"/>
  <c r="S4" i="258" l="1"/>
  <c r="S7" i="255"/>
  <c r="V7" i="255" s="1"/>
  <c r="I24" i="1" s="1"/>
  <c r="S12" i="257"/>
  <c r="F13" i="1" s="1"/>
  <c r="E13" i="1"/>
  <c r="S6" i="257"/>
  <c r="E23" i="1"/>
  <c r="F23" i="1"/>
  <c r="S5" i="256"/>
  <c r="S11" i="253"/>
  <c r="F20" i="1" s="1"/>
  <c r="V4" i="258" l="1"/>
  <c r="I6" i="1" s="1"/>
  <c r="F6" i="1"/>
  <c r="F24" i="1"/>
  <c r="V12" i="257"/>
  <c r="I13" i="1" s="1"/>
  <c r="V6" i="257"/>
  <c r="I22" i="1" s="1"/>
  <c r="F22" i="1"/>
  <c r="V5" i="256"/>
  <c r="I38" i="1" s="1"/>
  <c r="F38" i="1"/>
  <c r="V11" i="253"/>
  <c r="I20" i="1" s="1"/>
</calcChain>
</file>

<file path=xl/sharedStrings.xml><?xml version="1.0" encoding="utf-8"?>
<sst xmlns="http://schemas.openxmlformats.org/spreadsheetml/2006/main" count="321" uniqueCount="57">
  <si>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</si>
  <si>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</si>
  <si>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</si>
  <si>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</si>
  <si>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</si>
  <si>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</si>
  <si>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</si>
  <si>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</si>
  <si>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</si>
  <si>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</si>
  <si>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</si>
  <si>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</si>
  <si>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</si>
  <si>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</si>
  <si>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</si>
  <si>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</si>
  <si>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</si>
  <si>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</si>
  <si>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</si>
  <si>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</si>
  <si>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</si>
  <si>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</si>
  <si>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</si>
  <si>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</si>
  <si>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</si>
  <si>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</si>
  <si>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</si>
  <si>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</si>
  <si>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</si>
  <si>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</si>
  <si>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Kentucky</t>
  </si>
  <si>
    <t>Outlaw Fac</t>
  </si>
  <si>
    <t>Caden McMillen</t>
  </si>
  <si>
    <t>*Outlaw Fac</t>
  </si>
  <si>
    <t>*Caden McMillen</t>
  </si>
  <si>
    <t>Louisville, KY</t>
  </si>
  <si>
    <t>Ashton Brooks</t>
  </si>
  <si>
    <t>Jackson, KY</t>
  </si>
  <si>
    <t>Lucas Hibbard</t>
  </si>
  <si>
    <t>*Lucas Hibbard</t>
  </si>
  <si>
    <t>Factory</t>
  </si>
  <si>
    <t>Cooper Bradley</t>
  </si>
  <si>
    <t xml:space="preserve">*Factory </t>
  </si>
  <si>
    <t>*Cooper Bradley</t>
  </si>
  <si>
    <t>Wilmore,KY</t>
  </si>
  <si>
    <t>Kayden Napier</t>
  </si>
  <si>
    <t>Outlaw Lite</t>
  </si>
  <si>
    <t>*Outlaw Lt</t>
  </si>
  <si>
    <t>* Caden McMillen</t>
  </si>
  <si>
    <t>* Lucas Hibbard</t>
  </si>
  <si>
    <t>Outlaw Hvy</t>
  </si>
  <si>
    <t>Wade Banks</t>
  </si>
  <si>
    <t xml:space="preserve">*Outlaw Hvy </t>
  </si>
  <si>
    <t xml:space="preserve">Wade Banks </t>
  </si>
  <si>
    <t>*Dalton Smith</t>
  </si>
  <si>
    <t>Mt. Sterling, KY</t>
  </si>
  <si>
    <t>Dalton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</si>
</sst>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1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52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3BD2-9C15-42BD-AFAD-F3AB00A430FC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33</v>
      </c>
      <c r="B2" s="27" t="s">
        <v>54</v>
      </c>
      <c r="C2" s="28">
        <v>45955</v>
      </c>
      <c r="D2" s="29" t="s">
        <v>55</v>
      </c>
      <c r="E2" s="30">
        <v>165</v>
      </c>
      <c r="F2" s="31">
        <v>0</v>
      </c>
      <c r="G2" s="30">
        <v>161</v>
      </c>
      <c r="H2" s="31">
        <v>0</v>
      </c>
      <c r="I2" s="30">
        <v>169</v>
      </c>
      <c r="J2" s="31">
        <v>0</v>
      </c>
      <c r="K2" s="30">
        <v>166</v>
      </c>
      <c r="L2" s="31">
        <v>0</v>
      </c>
      <c r="M2" s="30">
        <v>172</v>
      </c>
      <c r="N2" s="31">
        <v>0</v>
      </c>
      <c r="O2" s="30">
        <v>171</v>
      </c>
      <c r="P2" s="31">
        <v>0</v>
      </c>
      <c r="Q2" s="32">
        <v>6</v>
      </c>
      <c r="R2" s="32">
        <v>1004</v>
      </c>
      <c r="S2" s="33">
        <v>167.33333333333334</v>
      </c>
      <c r="T2" s="34">
        <v>0</v>
      </c>
      <c r="U2" s="35">
        <v>10</v>
      </c>
      <c r="V2" s="36">
        <f>+S2+U2</f>
        <v>177.33333333333334</v>
      </c>
    </row>
    <row r="4" spans="1:24" x14ac:dyDescent="0.3">
      <c r="Q4" s="23">
        <f>SUM(Q2:Q3)</f>
        <v>6</v>
      </c>
      <c r="R4" s="23">
        <f>SUM(R2:R3)</f>
        <v>1004</v>
      </c>
      <c r="S4" s="24">
        <f>SUM(R4/Q4)</f>
        <v>167.33333333333334</v>
      </c>
      <c r="T4" s="23">
        <f>SUM(T2:T3)</f>
        <v>0</v>
      </c>
      <c r="U4" s="23">
        <f>SUM(U2:U3)</f>
        <v>10</v>
      </c>
      <c r="V4" s="25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21"/>
    <protectedRange algorithmName="SHA-512" hashValue="ON39YdpmFHfN9f47KpiRvqrKx0V9+erV1CNkpWzYhW/Qyc6aT8rEyCrvauWSYGZK2ia3o7vd3akF07acHAFpOA==" saltValue="yVW9XmDwTqEnmpSGai0KYg==" spinCount="100000" sqref="B2:C2" name="Range1_1_2_5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4"/>
  </protectedRanges>
  <conditionalFormatting sqref="G2">
    <cfRule type="top10" dxfId="51" priority="9" rank="1"/>
    <cfRule type="cellIs" dxfId="50" priority="12" operator="greaterThanOrEqual">
      <formula>193</formula>
    </cfRule>
  </conditionalFormatting>
  <conditionalFormatting sqref="E2">
    <cfRule type="top10" dxfId="49" priority="10" rank="1"/>
    <cfRule type="cellIs" dxfId="48" priority="11" operator="greaterThanOrEqual">
      <formula>193</formula>
    </cfRule>
  </conditionalFormatting>
  <conditionalFormatting sqref="I2">
    <cfRule type="top10" dxfId="47" priority="7" rank="1"/>
    <cfRule type="cellIs" dxfId="46" priority="8" operator="greaterThanOrEqual">
      <formula>193</formula>
    </cfRule>
  </conditionalFormatting>
  <conditionalFormatting sqref="K2">
    <cfRule type="top10" dxfId="45" priority="5" rank="1"/>
    <cfRule type="cellIs" dxfId="44" priority="6" operator="greaterThanOrEqual">
      <formula>193</formula>
    </cfRule>
  </conditionalFormatting>
  <conditionalFormatting sqref="M2">
    <cfRule type="cellIs" dxfId="43" priority="3" operator="greaterThanOrEqual">
      <formula>193</formula>
    </cfRule>
    <cfRule type="top10" dxfId="42" priority="4" rank="1"/>
  </conditionalFormatting>
  <conditionalFormatting sqref="O2">
    <cfRule type="top10" dxfId="41" priority="1" rank="1"/>
    <cfRule type="cellIs" dxfId="40" priority="2" operator="greaterThanOrEqual">
      <formula>193</formula>
    </cfRule>
  </conditionalFormatting>
  <hyperlinks>
    <hyperlink ref="X1" location="'Kentucky 2025'!A1" display="Return to Rankings" xr:uid="{4477EDDF-98D4-469F-A49F-72801CB7A3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67F96B-8D1F-4362-B609-775544B77D6A}">
          <x14:formula1>
            <xm:f>'[ABRA Club Tournament 10252025 Mt. Sterling Ky. 40353.xlsm]DATA'!#REF!</xm:f>
          </x14:formula1>
          <xm:sqref>B2</xm:sqref>
        </x14:dataValidation>
        <x14:dataValidation type="list" allowBlank="1" showInputMessage="1" showErrorMessage="1" xr:uid="{961EB2D6-4834-4FBE-9BF9-C5895FDD2918}">
          <x14:formula1>
            <xm:f>'[ABRA Club Tournament 10252025 Mt. Sterling Ky. 40353.xlsm]DATA'!#REF!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8"/>
  <sheetViews>
    <sheetView tabSelected="1" zoomScaleNormal="100" workbookViewId="0">
      <selection activeCell="A19" sqref="A19:XFD22"/>
    </sheetView>
  </sheetViews>
  <sheetFormatPr defaultColWidth="9.109375" defaultRowHeight="13.8" x14ac:dyDescent="0.25"/>
  <cols>
    <col min="1" max="1" width="9.109375" style="5"/>
    <col min="2" max="2" width="17.33203125" style="5" customWidth="1"/>
    <col min="3" max="3" width="22.88671875" style="5" customWidth="1"/>
    <col min="4" max="4" width="15.6640625" style="5" bestFit="1" customWidth="1"/>
    <col min="5" max="5" width="16.109375" style="5" bestFit="1" customWidth="1"/>
    <col min="6" max="6" width="9.109375" style="6"/>
    <col min="7" max="8" width="9.109375" style="7"/>
    <col min="9" max="9" width="16.33203125" style="6" bestFit="1" customWidth="1"/>
    <col min="10" max="16384" width="9.109375" style="3"/>
  </cols>
  <sheetData>
    <row r="1" spans="1:9" x14ac:dyDescent="0.25">
      <c r="A1" s="1" t="s">
        <v>11</v>
      </c>
      <c r="B1" s="1"/>
      <c r="C1" s="1"/>
      <c r="D1" s="1"/>
      <c r="E1" s="1"/>
      <c r="F1" s="2"/>
      <c r="G1" s="12"/>
      <c r="H1" s="12"/>
      <c r="I1" s="2"/>
    </row>
    <row r="2" spans="1:9" ht="28.8" x14ac:dyDescent="0.25">
      <c r="A2" s="42" t="s">
        <v>12</v>
      </c>
      <c r="B2" s="45"/>
      <c r="C2" s="45"/>
      <c r="D2" s="45"/>
      <c r="E2" s="45"/>
      <c r="F2" s="45"/>
      <c r="G2" s="45"/>
      <c r="H2" s="45"/>
      <c r="I2" s="45"/>
    </row>
    <row r="3" spans="1:9" ht="18" x14ac:dyDescent="0.35">
      <c r="A3" s="43" t="s">
        <v>30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1"/>
      <c r="B4" s="1"/>
      <c r="C4" s="1"/>
      <c r="D4" s="1"/>
      <c r="E4" s="1"/>
      <c r="F4" s="2"/>
      <c r="G4" s="12"/>
      <c r="H4" s="12"/>
      <c r="I4" s="2"/>
    </row>
    <row r="5" spans="1:9" x14ac:dyDescent="0.25">
      <c r="A5" s="9" t="s">
        <v>0</v>
      </c>
      <c r="B5" s="9" t="s">
        <v>1</v>
      </c>
      <c r="C5" s="9" t="s">
        <v>2</v>
      </c>
      <c r="D5" s="9" t="s">
        <v>10</v>
      </c>
      <c r="E5" s="9" t="s">
        <v>7</v>
      </c>
      <c r="F5" s="10" t="s">
        <v>8</v>
      </c>
      <c r="G5" s="11" t="s">
        <v>28</v>
      </c>
      <c r="H5" s="11" t="s">
        <v>6</v>
      </c>
      <c r="I5" s="10" t="s">
        <v>9</v>
      </c>
    </row>
    <row r="6" spans="1:9" x14ac:dyDescent="0.25">
      <c r="A6" s="5">
        <v>1</v>
      </c>
      <c r="B6" s="5" t="s">
        <v>50</v>
      </c>
      <c r="C6" s="22" t="s">
        <v>51</v>
      </c>
      <c r="D6" s="11">
        <f>SUM('Wade Banks'!Q4)</f>
        <v>6</v>
      </c>
      <c r="E6" s="11">
        <f>SUM('Wade Banks'!R4)</f>
        <v>1166</v>
      </c>
      <c r="F6" s="10">
        <f>SUM('Wade Banks'!S4)</f>
        <v>194.33333333333334</v>
      </c>
      <c r="G6" s="11">
        <f>SUM('Wade Banks'!T4)</f>
        <v>15</v>
      </c>
      <c r="H6" s="11">
        <f>SUM('Wade Banks'!U4)</f>
        <v>10</v>
      </c>
      <c r="I6" s="10">
        <f>SUM('Wade Banks'!V4)</f>
        <v>204.33333333333334</v>
      </c>
    </row>
    <row r="8" spans="1:9" x14ac:dyDescent="0.25">
      <c r="A8" s="1"/>
      <c r="B8" s="1"/>
      <c r="C8" s="1"/>
      <c r="D8" s="1"/>
      <c r="E8" s="1"/>
      <c r="F8" s="2"/>
      <c r="G8" s="12"/>
      <c r="H8" s="12"/>
      <c r="I8" s="2"/>
    </row>
    <row r="9" spans="1:9" ht="28.2" x14ac:dyDescent="0.25">
      <c r="A9" s="42" t="s">
        <v>13</v>
      </c>
      <c r="B9" s="42"/>
      <c r="C9" s="42"/>
      <c r="D9" s="42"/>
      <c r="E9" s="42"/>
      <c r="F9" s="42"/>
      <c r="G9" s="42"/>
      <c r="H9" s="42"/>
      <c r="I9" s="42"/>
    </row>
    <row r="10" spans="1:9" ht="18" x14ac:dyDescent="0.35">
      <c r="A10" s="43" t="s">
        <v>30</v>
      </c>
      <c r="B10" s="44"/>
      <c r="C10" s="44"/>
      <c r="D10" s="44"/>
      <c r="E10" s="44"/>
      <c r="F10" s="44"/>
      <c r="G10" s="44"/>
      <c r="H10" s="44"/>
      <c r="I10" s="44"/>
    </row>
    <row r="11" spans="1:9" ht="17.399999999999999" x14ac:dyDescent="0.3">
      <c r="A11" s="1"/>
      <c r="B11" s="1"/>
      <c r="C11" s="1"/>
      <c r="D11" s="4"/>
      <c r="E11" s="1"/>
      <c r="F11" s="2"/>
      <c r="G11" s="12"/>
      <c r="H11" s="12"/>
      <c r="I11" s="2"/>
    </row>
    <row r="12" spans="1:9" x14ac:dyDescent="0.25">
      <c r="A12" s="9" t="s">
        <v>0</v>
      </c>
      <c r="B12" s="9" t="s">
        <v>1</v>
      </c>
      <c r="C12" s="9" t="s">
        <v>2</v>
      </c>
      <c r="D12" s="9" t="s">
        <v>10</v>
      </c>
      <c r="E12" s="9" t="s">
        <v>7</v>
      </c>
      <c r="F12" s="10" t="s">
        <v>8</v>
      </c>
      <c r="G12" s="11" t="s">
        <v>28</v>
      </c>
      <c r="H12" s="11" t="s">
        <v>6</v>
      </c>
      <c r="I12" s="10" t="s">
        <v>9</v>
      </c>
    </row>
    <row r="13" spans="1:9" x14ac:dyDescent="0.25">
      <c r="A13" s="5">
        <v>1</v>
      </c>
      <c r="B13" s="5" t="s">
        <v>46</v>
      </c>
      <c r="C13" s="22" t="s">
        <v>45</v>
      </c>
      <c r="D13" s="11">
        <f>SUM('Kayden Napier'!Q12)</f>
        <v>4</v>
      </c>
      <c r="E13" s="11">
        <f>SUM('Kayden Napier'!R12)</f>
        <v>717</v>
      </c>
      <c r="F13" s="10">
        <f>SUM('Kayden Napier'!S12)</f>
        <v>179.25</v>
      </c>
      <c r="G13" s="11">
        <f>SUM('Kayden Napier'!T12)</f>
        <v>2</v>
      </c>
      <c r="H13" s="11">
        <f>SUM('Kayden Napier'!U12)</f>
        <v>5</v>
      </c>
      <c r="I13" s="10">
        <f>SUM('Kayden Napier'!V12)</f>
        <v>184.25</v>
      </c>
    </row>
    <row r="15" spans="1:9" x14ac:dyDescent="0.25">
      <c r="A15" s="1"/>
      <c r="B15" s="1"/>
      <c r="C15" s="1"/>
      <c r="D15" s="1"/>
      <c r="E15" s="1"/>
      <c r="F15" s="2"/>
      <c r="G15" s="12"/>
      <c r="H15" s="12"/>
      <c r="I15" s="2"/>
    </row>
    <row r="16" spans="1:9" ht="28.2" x14ac:dyDescent="0.25">
      <c r="A16" s="42" t="s">
        <v>14</v>
      </c>
      <c r="B16" s="42"/>
      <c r="C16" s="42"/>
      <c r="D16" s="42"/>
      <c r="E16" s="42"/>
      <c r="F16" s="42"/>
      <c r="G16" s="42"/>
      <c r="H16" s="42"/>
      <c r="I16" s="42"/>
    </row>
    <row r="17" spans="1:9" ht="18" x14ac:dyDescent="0.35">
      <c r="A17" s="43" t="s">
        <v>30</v>
      </c>
      <c r="B17" s="44"/>
      <c r="C17" s="44"/>
      <c r="D17" s="44"/>
      <c r="E17" s="44"/>
      <c r="F17" s="44"/>
      <c r="G17" s="44"/>
      <c r="H17" s="44"/>
      <c r="I17" s="44"/>
    </row>
    <row r="18" spans="1:9" ht="17.399999999999999" x14ac:dyDescent="0.3">
      <c r="A18" s="1"/>
      <c r="B18" s="1"/>
      <c r="C18" s="1"/>
      <c r="D18" s="4"/>
      <c r="E18" s="1"/>
      <c r="F18" s="2"/>
      <c r="G18" s="12"/>
      <c r="H18" s="12"/>
      <c r="I18" s="2"/>
    </row>
    <row r="19" spans="1:9" x14ac:dyDescent="0.25">
      <c r="A19" s="9" t="s">
        <v>0</v>
      </c>
      <c r="B19" s="9" t="s">
        <v>1</v>
      </c>
      <c r="C19" s="9" t="s">
        <v>2</v>
      </c>
      <c r="D19" s="9" t="s">
        <v>10</v>
      </c>
      <c r="E19" s="9" t="s">
        <v>7</v>
      </c>
      <c r="F19" s="10" t="s">
        <v>8</v>
      </c>
      <c r="G19" s="11" t="s">
        <v>28</v>
      </c>
      <c r="H19" s="11" t="s">
        <v>6</v>
      </c>
      <c r="I19" s="10" t="s">
        <v>9</v>
      </c>
    </row>
    <row r="20" spans="1:9" x14ac:dyDescent="0.25">
      <c r="A20" s="5">
        <v>1</v>
      </c>
      <c r="B20" s="5" t="s">
        <v>31</v>
      </c>
      <c r="C20" s="22" t="s">
        <v>32</v>
      </c>
      <c r="D20" s="11">
        <f>SUM('Caden McMillen'!Q11)</f>
        <v>36</v>
      </c>
      <c r="E20" s="11">
        <f>SUM('Caden McMillen'!R11)</f>
        <v>6201</v>
      </c>
      <c r="F20" s="10">
        <f>SUM('Caden McMillen'!S11)</f>
        <v>172.25</v>
      </c>
      <c r="G20" s="11">
        <f>SUM('Caden McMillen'!T11)</f>
        <v>18</v>
      </c>
      <c r="H20" s="11">
        <f>SUM('Caden McMillen'!U11)</f>
        <v>59</v>
      </c>
      <c r="I20" s="10">
        <f>SUM('Caden McMillen'!V11)</f>
        <v>231.25</v>
      </c>
    </row>
    <row r="21" spans="1:9" x14ac:dyDescent="0.25">
      <c r="A21" s="39"/>
      <c r="B21" s="39"/>
      <c r="C21" s="39"/>
      <c r="D21" s="39"/>
      <c r="E21" s="39"/>
      <c r="F21" s="40"/>
      <c r="G21" s="41"/>
      <c r="H21" s="41"/>
      <c r="I21" s="40"/>
    </row>
    <row r="22" spans="1:9" x14ac:dyDescent="0.25">
      <c r="A22" s="5">
        <v>2</v>
      </c>
      <c r="B22" s="5" t="s">
        <v>31</v>
      </c>
      <c r="C22" s="22" t="s">
        <v>45</v>
      </c>
      <c r="D22" s="11">
        <f>SUM('Kayden Napier'!Q6)</f>
        <v>12</v>
      </c>
      <c r="E22" s="11">
        <f>SUM('Kayden Napier'!R6)</f>
        <v>2193</v>
      </c>
      <c r="F22" s="10">
        <f>SUM('Kayden Napier'!S6)</f>
        <v>182.75</v>
      </c>
      <c r="G22" s="11">
        <f>SUM('Kayden Napier'!T6)</f>
        <v>7</v>
      </c>
      <c r="H22" s="11">
        <f>SUM('Kayden Napier'!U6)</f>
        <v>15</v>
      </c>
      <c r="I22" s="10">
        <f>SUM('Kayden Napier'!V6)</f>
        <v>197.75</v>
      </c>
    </row>
    <row r="23" spans="1:9" x14ac:dyDescent="0.25">
      <c r="A23" s="5">
        <f>+A22+1</f>
        <v>3</v>
      </c>
      <c r="B23" s="5" t="s">
        <v>31</v>
      </c>
      <c r="C23" s="22" t="s">
        <v>36</v>
      </c>
      <c r="D23" s="11">
        <f>SUM('Ashton Brooks'!Q5)</f>
        <v>8</v>
      </c>
      <c r="E23" s="11">
        <f>SUM('Ashton Brooks'!R5)</f>
        <v>1443</v>
      </c>
      <c r="F23" s="10">
        <f>SUM('Ashton Brooks'!S5)</f>
        <v>180.375</v>
      </c>
      <c r="G23" s="11">
        <f>SUM('Ashton Brooks'!T5)</f>
        <v>6</v>
      </c>
      <c r="H23" s="11">
        <f>SUM('Ashton Brooks'!U5)</f>
        <v>7</v>
      </c>
      <c r="I23" s="10">
        <f>SUM('Ashton Brooks'!V5)</f>
        <v>187.375</v>
      </c>
    </row>
    <row r="24" spans="1:9" x14ac:dyDescent="0.25">
      <c r="A24" s="5">
        <f t="shared" ref="A24:A25" si="0">+A23+1</f>
        <v>4</v>
      </c>
      <c r="B24" s="5" t="s">
        <v>31</v>
      </c>
      <c r="C24" s="22" t="s">
        <v>38</v>
      </c>
      <c r="D24" s="11">
        <f>SUM('Lucas Hibbard'!Q7)</f>
        <v>16</v>
      </c>
      <c r="E24" s="11">
        <f>SUM('Lucas Hibbard'!R7)</f>
        <v>2474</v>
      </c>
      <c r="F24" s="10">
        <f>SUM('Lucas Hibbard'!S7)</f>
        <v>154.625</v>
      </c>
      <c r="G24" s="11">
        <f>SUM('Lucas Hibbard'!T7)</f>
        <v>2</v>
      </c>
      <c r="H24" s="11">
        <f>SUM('Lucas Hibbard'!U7)</f>
        <v>25</v>
      </c>
      <c r="I24" s="10">
        <f>SUM('Lucas Hibbard'!V7)</f>
        <v>179.625</v>
      </c>
    </row>
    <row r="25" spans="1:9" x14ac:dyDescent="0.25">
      <c r="A25" s="5">
        <f t="shared" si="0"/>
        <v>5</v>
      </c>
      <c r="B25" s="5" t="s">
        <v>31</v>
      </c>
      <c r="C25" s="22" t="s">
        <v>56</v>
      </c>
      <c r="D25" s="11">
        <f>+'Dalton Smith'!Q4</f>
        <v>6</v>
      </c>
      <c r="E25" s="11">
        <f>+'Dalton Smith'!R4</f>
        <v>1004</v>
      </c>
      <c r="F25" s="10">
        <f>+'Dalton Smith'!S4</f>
        <v>167.33333333333334</v>
      </c>
      <c r="G25" s="11">
        <f>+'Dalton Smith'!T4</f>
        <v>0</v>
      </c>
      <c r="H25" s="11">
        <f>+'Dalton Smith'!U4</f>
        <v>10</v>
      </c>
      <c r="I25" s="10">
        <f>+'Dalton Smith'!V4</f>
        <v>177.33333333333334</v>
      </c>
    </row>
    <row r="27" spans="1:9" x14ac:dyDescent="0.25">
      <c r="A27" s="1"/>
      <c r="B27" s="1"/>
      <c r="C27" s="1"/>
      <c r="D27" s="1"/>
      <c r="E27" s="1"/>
      <c r="F27" s="2"/>
      <c r="G27" s="12"/>
      <c r="H27" s="12"/>
      <c r="I27" s="2"/>
    </row>
    <row r="28" spans="1:9" ht="28.2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</row>
    <row r="29" spans="1:9" ht="18" x14ac:dyDescent="0.35">
      <c r="A29" s="43" t="s">
        <v>30</v>
      </c>
      <c r="B29" s="44"/>
      <c r="C29" s="44"/>
      <c r="D29" s="44"/>
      <c r="E29" s="44"/>
      <c r="F29" s="44"/>
      <c r="G29" s="44"/>
      <c r="H29" s="44"/>
      <c r="I29" s="44"/>
    </row>
    <row r="30" spans="1:9" x14ac:dyDescent="0.25">
      <c r="A30" s="1"/>
      <c r="B30" s="1"/>
      <c r="C30" s="1"/>
      <c r="D30" s="1"/>
      <c r="E30" s="1"/>
      <c r="F30" s="2"/>
      <c r="G30" s="12"/>
      <c r="H30" s="12"/>
      <c r="I30" s="2"/>
    </row>
    <row r="31" spans="1:9" x14ac:dyDescent="0.25">
      <c r="A31" s="9" t="s">
        <v>0</v>
      </c>
      <c r="B31" s="9" t="s">
        <v>1</v>
      </c>
      <c r="C31" s="9" t="s">
        <v>2</v>
      </c>
      <c r="D31" s="9" t="s">
        <v>10</v>
      </c>
      <c r="E31" s="9" t="s">
        <v>7</v>
      </c>
      <c r="F31" s="10" t="s">
        <v>8</v>
      </c>
      <c r="G31" s="11" t="s">
        <v>28</v>
      </c>
      <c r="H31" s="11" t="s">
        <v>6</v>
      </c>
      <c r="I31" s="10" t="s">
        <v>9</v>
      </c>
    </row>
    <row r="32" spans="1:9" x14ac:dyDescent="0.25">
      <c r="C32" s="8"/>
    </row>
    <row r="33" spans="1:9" x14ac:dyDescent="0.25">
      <c r="A33" s="1"/>
      <c r="B33" s="1"/>
      <c r="C33" s="1"/>
      <c r="D33" s="1"/>
      <c r="E33" s="1"/>
      <c r="F33" s="2"/>
      <c r="G33" s="12"/>
      <c r="H33" s="12"/>
      <c r="I33" s="2"/>
    </row>
    <row r="34" spans="1:9" ht="28.2" x14ac:dyDescent="0.25">
      <c r="A34" s="42" t="s">
        <v>16</v>
      </c>
      <c r="B34" s="42"/>
      <c r="C34" s="42"/>
      <c r="D34" s="42"/>
      <c r="E34" s="42"/>
      <c r="F34" s="42"/>
      <c r="G34" s="42"/>
      <c r="H34" s="42"/>
      <c r="I34" s="42"/>
    </row>
    <row r="35" spans="1:9" ht="18" x14ac:dyDescent="0.35">
      <c r="A35" s="43" t="s">
        <v>30</v>
      </c>
      <c r="B35" s="44"/>
      <c r="C35" s="44"/>
      <c r="D35" s="44"/>
      <c r="E35" s="44"/>
      <c r="F35" s="44"/>
      <c r="G35" s="44"/>
      <c r="H35" s="44"/>
      <c r="I35" s="44"/>
    </row>
    <row r="36" spans="1:9" x14ac:dyDescent="0.25">
      <c r="A36" s="1"/>
      <c r="B36" s="1"/>
      <c r="C36" s="1"/>
      <c r="D36" s="1"/>
      <c r="E36" s="1"/>
      <c r="F36" s="2"/>
      <c r="G36" s="12"/>
      <c r="H36" s="12"/>
      <c r="I36" s="2"/>
    </row>
    <row r="37" spans="1:9" x14ac:dyDescent="0.25">
      <c r="A37" s="9" t="s">
        <v>0</v>
      </c>
      <c r="B37" s="9" t="s">
        <v>1</v>
      </c>
      <c r="C37" s="9" t="s">
        <v>2</v>
      </c>
      <c r="D37" s="9" t="s">
        <v>10</v>
      </c>
      <c r="E37" s="9" t="s">
        <v>7</v>
      </c>
      <c r="F37" s="10" t="s">
        <v>8</v>
      </c>
      <c r="G37" s="11" t="s">
        <v>28</v>
      </c>
      <c r="H37" s="11" t="s">
        <v>6</v>
      </c>
      <c r="I37" s="10" t="s">
        <v>9</v>
      </c>
    </row>
    <row r="38" spans="1:9" x14ac:dyDescent="0.25">
      <c r="A38" s="5">
        <v>1</v>
      </c>
      <c r="B38" s="5" t="s">
        <v>40</v>
      </c>
      <c r="C38" s="22" t="s">
        <v>41</v>
      </c>
      <c r="D38" s="11">
        <f>SUM('Cooper Bradley'!Q5)</f>
        <v>10</v>
      </c>
      <c r="E38" s="11">
        <f>SUM('Cooper Bradley'!R5)</f>
        <v>1754</v>
      </c>
      <c r="F38" s="10">
        <f>SUM('Cooper Bradley'!S5)</f>
        <v>175.4</v>
      </c>
      <c r="G38" s="11">
        <f>SUM('Cooper Bradley'!T5)</f>
        <v>2</v>
      </c>
      <c r="H38" s="11">
        <f>SUM('Cooper Bradley'!U5)</f>
        <v>15</v>
      </c>
      <c r="I38" s="10">
        <f>SUM('Cooper Bradley'!V5)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C38 C13 C6 C20 C22:C25" name="Range1_8"/>
    <protectedRange algorithmName="SHA-512" hashValue="ON39YdpmFHfN9f47KpiRvqrKx0V9+erV1CNkpWzYhW/Qyc6aT8rEyCrvauWSYGZK2ia3o7vd3akF07acHAFpOA==" saltValue="yVW9XmDwTqEnmpSGai0KYg==" spinCount="100000" sqref="C32" name="Range1_7_3"/>
  </protectedRanges>
  <sortState ref="C22:I25">
    <sortCondition descending="1" ref="I20:I25"/>
  </sortState>
  <mergeCells count="10">
    <mergeCell ref="A28:I28"/>
    <mergeCell ref="A29:I29"/>
    <mergeCell ref="A34:I34"/>
    <mergeCell ref="A35:I35"/>
    <mergeCell ref="A2:I2"/>
    <mergeCell ref="A3:I3"/>
    <mergeCell ref="A9:I9"/>
    <mergeCell ref="A10:I10"/>
    <mergeCell ref="A16:I16"/>
    <mergeCell ref="A17:I17"/>
  </mergeCells>
  <hyperlinks>
    <hyperlink ref="C23" location="'Ashton Brooks'!A1" display="Ashton Brooks" xr:uid="{D7253FD4-0691-4559-B337-9A90E8136880}"/>
    <hyperlink ref="C24" location="'Lucas Hibbard'!A1" display="Lucas Hibbard" xr:uid="{CD957270-E5D5-4719-A7E9-878C5BC7CD45}"/>
    <hyperlink ref="C38" location="'Cooper Bradley'!A1" display="Cooper Bradley" xr:uid="{B1AF4BA6-2851-4DFB-A8EC-81A1EF56AE9D}"/>
    <hyperlink ref="C22" location="'Kayden Napier'!A1" display="Kayden Napier" xr:uid="{87DE00A0-3DB8-47BB-8744-8B2D7F218D8F}"/>
    <hyperlink ref="C13" location="'Kayden Napier'!A1" display="Kayden Napier" xr:uid="{6C81D5B9-E645-469A-AA58-C527E96729D3}"/>
    <hyperlink ref="C6" location="'Wade Banks'!A1" display="Wade Banks" xr:uid="{742658A5-E005-4901-BF22-2DC385F10FCD}"/>
    <hyperlink ref="C20" location="'Caden McMillen'!A1" display="Caden McMillen" xr:uid="{578B93B7-E84D-4C39-BB75-EB08BAE4718E}"/>
    <hyperlink ref="C25" location="'Dalton Smith'!A1" display="Dalton Smith" xr:uid="{1C5563D6-B0A9-4F6B-8A3D-064E6CD9B19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8319-32A3-401E-9F09-C3E8A33B147E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33</v>
      </c>
      <c r="B2" s="27" t="s">
        <v>36</v>
      </c>
      <c r="C2" s="28">
        <v>45763</v>
      </c>
      <c r="D2" s="29" t="s">
        <v>37</v>
      </c>
      <c r="E2" s="30">
        <v>182</v>
      </c>
      <c r="F2" s="31">
        <v>1</v>
      </c>
      <c r="G2" s="30">
        <v>175</v>
      </c>
      <c r="H2" s="31">
        <v>1</v>
      </c>
      <c r="I2" s="30">
        <v>181</v>
      </c>
      <c r="J2" s="31"/>
      <c r="K2" s="30">
        <v>180</v>
      </c>
      <c r="L2" s="31"/>
      <c r="M2" s="30"/>
      <c r="N2" s="31"/>
      <c r="O2" s="30"/>
      <c r="P2" s="31"/>
      <c r="Q2" s="32">
        <v>4</v>
      </c>
      <c r="R2" s="32">
        <v>718</v>
      </c>
      <c r="S2" s="33">
        <v>179.5</v>
      </c>
      <c r="T2" s="34">
        <v>2</v>
      </c>
      <c r="U2" s="35">
        <v>2</v>
      </c>
      <c r="V2" s="36">
        <v>181.5</v>
      </c>
    </row>
    <row r="3" spans="1:24" x14ac:dyDescent="0.3">
      <c r="A3" s="26" t="s">
        <v>33</v>
      </c>
      <c r="B3" s="27" t="s">
        <v>36</v>
      </c>
      <c r="C3" s="28">
        <v>45840</v>
      </c>
      <c r="D3" s="29" t="s">
        <v>37</v>
      </c>
      <c r="E3" s="30">
        <v>185</v>
      </c>
      <c r="F3" s="31">
        <v>1</v>
      </c>
      <c r="G3" s="30">
        <v>174</v>
      </c>
      <c r="H3" s="31">
        <v>1</v>
      </c>
      <c r="I3" s="30">
        <v>186</v>
      </c>
      <c r="J3" s="31">
        <v>2</v>
      </c>
      <c r="K3" s="30">
        <v>180</v>
      </c>
      <c r="L3" s="31"/>
      <c r="M3" s="30"/>
      <c r="N3" s="31"/>
      <c r="O3" s="30"/>
      <c r="P3" s="31"/>
      <c r="Q3" s="32">
        <v>4</v>
      </c>
      <c r="R3" s="32">
        <v>725</v>
      </c>
      <c r="S3" s="33">
        <v>181.25</v>
      </c>
      <c r="T3" s="34">
        <v>4</v>
      </c>
      <c r="U3" s="35">
        <v>5</v>
      </c>
      <c r="V3" s="36">
        <v>186.25</v>
      </c>
    </row>
    <row r="5" spans="1:24" x14ac:dyDescent="0.3">
      <c r="Q5" s="23">
        <f>SUM(Q2:Q4)</f>
        <v>8</v>
      </c>
      <c r="R5" s="23">
        <f>SUM(R2:R4)</f>
        <v>1443</v>
      </c>
      <c r="S5" s="24">
        <f>SUM(R5/Q5)</f>
        <v>180.375</v>
      </c>
      <c r="T5" s="23">
        <f>SUM(T2:T4)</f>
        <v>6</v>
      </c>
      <c r="U5" s="23">
        <f>SUM(U2:U4)</f>
        <v>7</v>
      </c>
      <c r="V5" s="25">
        <f>SUM(S5+U5)</f>
        <v>187.375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716A20B2-21D6-42D4-A32D-08441CF9DA90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33</v>
      </c>
      <c r="B2" s="27" t="s">
        <v>34</v>
      </c>
      <c r="C2" s="28">
        <v>45745</v>
      </c>
      <c r="D2" s="29" t="s">
        <v>35</v>
      </c>
      <c r="E2" s="30">
        <v>138</v>
      </c>
      <c r="F2" s="31">
        <v>0</v>
      </c>
      <c r="G2" s="30">
        <v>150</v>
      </c>
      <c r="H2" s="31">
        <v>0</v>
      </c>
      <c r="I2" s="30">
        <v>153</v>
      </c>
      <c r="J2" s="31">
        <v>0</v>
      </c>
      <c r="K2" s="30">
        <v>163</v>
      </c>
      <c r="L2" s="31">
        <v>1</v>
      </c>
      <c r="M2" s="30"/>
      <c r="N2" s="31"/>
      <c r="O2" s="30"/>
      <c r="P2" s="31"/>
      <c r="Q2" s="32">
        <v>4</v>
      </c>
      <c r="R2" s="32">
        <v>604</v>
      </c>
      <c r="S2" s="33">
        <v>151</v>
      </c>
      <c r="T2" s="34">
        <v>1</v>
      </c>
      <c r="U2" s="35">
        <v>5</v>
      </c>
      <c r="V2" s="36">
        <v>164</v>
      </c>
    </row>
    <row r="3" spans="1:24" x14ac:dyDescent="0.3">
      <c r="A3" s="26" t="s">
        <v>33</v>
      </c>
      <c r="B3" s="27" t="s">
        <v>34</v>
      </c>
      <c r="C3" s="28">
        <v>45766</v>
      </c>
      <c r="D3" s="29" t="s">
        <v>35</v>
      </c>
      <c r="E3" s="30">
        <v>166</v>
      </c>
      <c r="F3" s="31">
        <v>1</v>
      </c>
      <c r="G3" s="30">
        <v>167</v>
      </c>
      <c r="H3" s="31">
        <v>1</v>
      </c>
      <c r="I3" s="30">
        <v>129</v>
      </c>
      <c r="J3" s="31">
        <v>0</v>
      </c>
      <c r="K3" s="30">
        <v>147</v>
      </c>
      <c r="L3" s="31">
        <v>0</v>
      </c>
      <c r="M3" s="30"/>
      <c r="N3" s="31"/>
      <c r="O3" s="30"/>
      <c r="P3" s="31"/>
      <c r="Q3" s="32">
        <v>4</v>
      </c>
      <c r="R3" s="32">
        <v>609</v>
      </c>
      <c r="S3" s="33">
        <v>152.25</v>
      </c>
      <c r="T3" s="34">
        <v>2</v>
      </c>
      <c r="U3" s="35">
        <v>6</v>
      </c>
      <c r="V3" s="36">
        <v>158.25</v>
      </c>
    </row>
    <row r="4" spans="1:24" x14ac:dyDescent="0.3">
      <c r="A4" s="26" t="s">
        <v>33</v>
      </c>
      <c r="B4" s="27" t="s">
        <v>34</v>
      </c>
      <c r="C4" s="28">
        <v>45808</v>
      </c>
      <c r="D4" s="29" t="s">
        <v>35</v>
      </c>
      <c r="E4" s="37">
        <v>155</v>
      </c>
      <c r="F4" s="30">
        <v>0</v>
      </c>
      <c r="G4" s="37">
        <v>151</v>
      </c>
      <c r="H4" s="30">
        <v>0</v>
      </c>
      <c r="I4" s="30">
        <v>152</v>
      </c>
      <c r="J4" s="30">
        <v>0</v>
      </c>
      <c r="K4" s="30">
        <v>183</v>
      </c>
      <c r="L4" s="30">
        <v>2</v>
      </c>
      <c r="M4" s="30"/>
      <c r="N4" s="31"/>
      <c r="O4" s="30"/>
      <c r="P4" s="31"/>
      <c r="Q4" s="32">
        <v>4</v>
      </c>
      <c r="R4" s="32">
        <v>641</v>
      </c>
      <c r="S4" s="33">
        <v>160.25</v>
      </c>
      <c r="T4" s="34">
        <v>2</v>
      </c>
      <c r="U4" s="35">
        <v>5</v>
      </c>
      <c r="V4" s="36">
        <v>165.25</v>
      </c>
    </row>
    <row r="5" spans="1:24" x14ac:dyDescent="0.3">
      <c r="A5" s="26" t="s">
        <v>33</v>
      </c>
      <c r="B5" s="27" t="s">
        <v>48</v>
      </c>
      <c r="C5" s="28">
        <v>45857</v>
      </c>
      <c r="D5" s="29" t="s">
        <v>35</v>
      </c>
      <c r="E5" s="30">
        <v>183</v>
      </c>
      <c r="F5" s="31">
        <v>1</v>
      </c>
      <c r="G5" s="30">
        <v>180</v>
      </c>
      <c r="H5" s="31">
        <v>0</v>
      </c>
      <c r="I5" s="30">
        <v>184</v>
      </c>
      <c r="J5" s="31">
        <v>1</v>
      </c>
      <c r="K5" s="30">
        <v>184</v>
      </c>
      <c r="L5" s="31">
        <v>0</v>
      </c>
      <c r="M5" s="30">
        <v>187</v>
      </c>
      <c r="N5" s="31">
        <v>1</v>
      </c>
      <c r="O5" s="30">
        <v>177</v>
      </c>
      <c r="P5" s="31">
        <v>0</v>
      </c>
      <c r="Q5" s="32">
        <v>6</v>
      </c>
      <c r="R5" s="32">
        <v>1105</v>
      </c>
      <c r="S5" s="33">
        <v>184.16666666666666</v>
      </c>
      <c r="T5" s="34">
        <v>3</v>
      </c>
      <c r="U5" s="35">
        <v>10</v>
      </c>
      <c r="V5" s="36">
        <v>218.16666666666666</v>
      </c>
    </row>
    <row r="6" spans="1:24" x14ac:dyDescent="0.3">
      <c r="A6" s="26" t="s">
        <v>33</v>
      </c>
      <c r="B6" s="27" t="s">
        <v>48</v>
      </c>
      <c r="C6" s="28">
        <v>45885</v>
      </c>
      <c r="D6" s="29" t="s">
        <v>35</v>
      </c>
      <c r="E6" s="30">
        <v>175</v>
      </c>
      <c r="F6" s="31">
        <v>0</v>
      </c>
      <c r="G6" s="30">
        <v>183</v>
      </c>
      <c r="H6" s="31">
        <v>1</v>
      </c>
      <c r="I6" s="30">
        <v>188</v>
      </c>
      <c r="J6" s="31">
        <v>0</v>
      </c>
      <c r="K6" s="30">
        <v>183</v>
      </c>
      <c r="L6" s="31">
        <v>1</v>
      </c>
      <c r="M6" s="30"/>
      <c r="N6" s="31"/>
      <c r="O6" s="30"/>
      <c r="P6" s="31"/>
      <c r="Q6" s="32">
        <v>4</v>
      </c>
      <c r="R6" s="32">
        <v>729</v>
      </c>
      <c r="S6" s="33">
        <v>182.25</v>
      </c>
      <c r="T6" s="34">
        <v>2</v>
      </c>
      <c r="U6" s="35">
        <v>13</v>
      </c>
      <c r="V6" s="36">
        <v>195.25</v>
      </c>
    </row>
    <row r="7" spans="1:24" x14ac:dyDescent="0.3">
      <c r="A7" s="26" t="s">
        <v>33</v>
      </c>
      <c r="B7" s="27" t="s">
        <v>32</v>
      </c>
      <c r="C7" s="28">
        <v>45907</v>
      </c>
      <c r="D7" s="29" t="s">
        <v>37</v>
      </c>
      <c r="E7" s="30">
        <v>184</v>
      </c>
      <c r="F7" s="31"/>
      <c r="G7" s="30">
        <v>183</v>
      </c>
      <c r="H7" s="31"/>
      <c r="I7" s="30">
        <v>174</v>
      </c>
      <c r="J7" s="31">
        <v>1</v>
      </c>
      <c r="K7" s="30">
        <v>161</v>
      </c>
      <c r="L7" s="31"/>
      <c r="M7" s="30">
        <v>168</v>
      </c>
      <c r="N7" s="31"/>
      <c r="O7" s="30">
        <v>178</v>
      </c>
      <c r="P7" s="31"/>
      <c r="Q7" s="32">
        <v>6</v>
      </c>
      <c r="R7" s="32">
        <v>1048</v>
      </c>
      <c r="S7" s="33">
        <v>174.66666666666666</v>
      </c>
      <c r="T7" s="34">
        <v>1</v>
      </c>
      <c r="U7" s="35">
        <v>10</v>
      </c>
      <c r="V7" s="36">
        <v>184.66666666666666</v>
      </c>
    </row>
    <row r="8" spans="1:24" x14ac:dyDescent="0.3">
      <c r="A8" s="26" t="s">
        <v>33</v>
      </c>
      <c r="B8" s="27" t="s">
        <v>34</v>
      </c>
      <c r="C8" s="28">
        <v>45920</v>
      </c>
      <c r="D8" s="29" t="s">
        <v>35</v>
      </c>
      <c r="E8" s="37">
        <v>185</v>
      </c>
      <c r="F8" s="30">
        <v>0</v>
      </c>
      <c r="G8" s="37">
        <v>184</v>
      </c>
      <c r="H8" s="30">
        <v>0</v>
      </c>
      <c r="I8" s="30">
        <v>186</v>
      </c>
      <c r="J8" s="30">
        <v>2</v>
      </c>
      <c r="K8" s="30">
        <v>186</v>
      </c>
      <c r="L8" s="30">
        <v>3</v>
      </c>
      <c r="M8" s="30"/>
      <c r="N8" s="31"/>
      <c r="O8" s="30"/>
      <c r="P8" s="31"/>
      <c r="Q8" s="32">
        <v>4</v>
      </c>
      <c r="R8" s="32">
        <v>741</v>
      </c>
      <c r="S8" s="33">
        <v>185.25</v>
      </c>
      <c r="T8" s="34">
        <v>5</v>
      </c>
      <c r="U8" s="35">
        <v>5</v>
      </c>
      <c r="V8" s="36">
        <v>190.25</v>
      </c>
    </row>
    <row r="9" spans="1:24" x14ac:dyDescent="0.3">
      <c r="A9" s="26" t="s">
        <v>33</v>
      </c>
      <c r="B9" s="27" t="s">
        <v>34</v>
      </c>
      <c r="C9" s="28">
        <v>45948</v>
      </c>
      <c r="D9" s="29" t="s">
        <v>35</v>
      </c>
      <c r="E9" s="37">
        <v>179</v>
      </c>
      <c r="F9" s="30">
        <v>0</v>
      </c>
      <c r="G9" s="37">
        <v>178</v>
      </c>
      <c r="H9" s="30">
        <v>1</v>
      </c>
      <c r="I9" s="30">
        <v>184</v>
      </c>
      <c r="J9" s="30">
        <v>1</v>
      </c>
      <c r="K9" s="30">
        <v>183</v>
      </c>
      <c r="L9" s="30">
        <v>0</v>
      </c>
      <c r="M9" s="30"/>
      <c r="N9" s="31"/>
      <c r="O9" s="30"/>
      <c r="P9" s="31"/>
      <c r="Q9" s="32">
        <v>4</v>
      </c>
      <c r="R9" s="32">
        <v>724</v>
      </c>
      <c r="S9" s="33">
        <v>181</v>
      </c>
      <c r="T9" s="34">
        <v>2</v>
      </c>
      <c r="U9" s="35">
        <v>5</v>
      </c>
      <c r="V9" s="36">
        <v>186</v>
      </c>
    </row>
    <row r="11" spans="1:24" x14ac:dyDescent="0.3">
      <c r="Q11" s="23">
        <f>SUM(Q2:Q10)</f>
        <v>36</v>
      </c>
      <c r="R11" s="23">
        <f>SUM(R2:R10)</f>
        <v>6201</v>
      </c>
      <c r="S11" s="24">
        <f>SUM(R11/Q11)</f>
        <v>172.25</v>
      </c>
      <c r="T11" s="23">
        <f>SUM(T2:T10)</f>
        <v>18</v>
      </c>
      <c r="U11" s="23">
        <f>SUM(U2:U10)</f>
        <v>59</v>
      </c>
      <c r="V11" s="25">
        <f>SUM(S11+U11)</f>
        <v>231.25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7:P7" name="Range1_16_1"/>
    <protectedRange sqref="B7:C7" name="Range1_1_2_1_2"/>
    <protectedRange sqref="D7" name="Range1_1_1_2_1"/>
    <protectedRange sqref="T7" name="Range1_3_5_9_2"/>
    <protectedRange algorithmName="SHA-512" hashValue="ON39YdpmFHfN9f47KpiRvqrKx0V9+erV1CNkpWzYhW/Qyc6aT8rEyCrvauWSYGZK2ia3o7vd3akF07acHAFpOA==" saltValue="yVW9XmDwTqEnmpSGai0KYg==" spinCount="100000" sqref="E8:P8" name="Range1_21"/>
    <protectedRange algorithmName="SHA-512" hashValue="ON39YdpmFHfN9f47KpiRvqrKx0V9+erV1CNkpWzYhW/Qyc6aT8rEyCrvauWSYGZK2ia3o7vd3akF07acHAFpOA==" saltValue="yVW9XmDwTqEnmpSGai0KYg==" spinCount="100000" sqref="B8:C8" name="Range1_1_2_4"/>
    <protectedRange algorithmName="SHA-512" hashValue="ON39YdpmFHfN9f47KpiRvqrKx0V9+erV1CNkpWzYhW/Qyc6aT8rEyCrvauWSYGZK2ia3o7vd3akF07acHAFpOA==" saltValue="yVW9XmDwTqEnmpSGai0KYg==" spinCount="100000" sqref="D8" name="Range1_1_1_2_2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E9:P9" name="Range1_21_1"/>
    <protectedRange algorithmName="SHA-512" hashValue="ON39YdpmFHfN9f47KpiRvqrKx0V9+erV1CNkpWzYhW/Qyc6aT8rEyCrvauWSYGZK2ia3o7vd3akF07acHAFpOA==" saltValue="yVW9XmDwTqEnmpSGai0KYg==" spinCount="100000" sqref="B9:C9" name="Range1_1_2_4_1"/>
    <protectedRange algorithmName="SHA-512" hashValue="ON39YdpmFHfN9f47KpiRvqrKx0V9+erV1CNkpWzYhW/Qyc6aT8rEyCrvauWSYGZK2ia3o7vd3akF07acHAFpOA==" saltValue="yVW9XmDwTqEnmpSGai0KYg==" spinCount="100000" sqref="D9" name="Range1_1_1_2_2_1"/>
    <protectedRange algorithmName="SHA-512" hashValue="ON39YdpmFHfN9f47KpiRvqrKx0V9+erV1CNkpWzYhW/Qyc6aT8rEyCrvauWSYGZK2ia3o7vd3akF07acHAFpOA==" saltValue="yVW9XmDwTqEnmpSGai0KYg==" spinCount="100000" sqref="T9" name="Range1_3_5_9_1"/>
  </protectedRanges>
  <conditionalFormatting sqref="G7">
    <cfRule type="top10" dxfId="39" priority="33" rank="1"/>
    <cfRule type="cellIs" dxfId="38" priority="36" operator="greaterThanOrEqual">
      <formula>193</formula>
    </cfRule>
  </conditionalFormatting>
  <conditionalFormatting sqref="E7">
    <cfRule type="top10" dxfId="37" priority="34" rank="1"/>
    <cfRule type="cellIs" dxfId="36" priority="35" operator="greaterThanOrEqual">
      <formula>193</formula>
    </cfRule>
  </conditionalFormatting>
  <conditionalFormatting sqref="I7">
    <cfRule type="top10" dxfId="35" priority="31" rank="1"/>
    <cfRule type="cellIs" dxfId="34" priority="32" operator="greaterThanOrEqual">
      <formula>193</formula>
    </cfRule>
  </conditionalFormatting>
  <conditionalFormatting sqref="K7">
    <cfRule type="top10" dxfId="33" priority="29" rank="1"/>
    <cfRule type="cellIs" dxfId="32" priority="30" operator="greaterThanOrEqual">
      <formula>193</formula>
    </cfRule>
  </conditionalFormatting>
  <conditionalFormatting sqref="M7">
    <cfRule type="cellIs" dxfId="31" priority="27" operator="greaterThanOrEqual">
      <formula>193</formula>
    </cfRule>
    <cfRule type="top10" dxfId="30" priority="28" rank="1"/>
  </conditionalFormatting>
  <conditionalFormatting sqref="O7">
    <cfRule type="top10" dxfId="29" priority="25" rank="1"/>
    <cfRule type="cellIs" dxfId="28" priority="26" operator="greaterThanOrEqual">
      <formula>193</formula>
    </cfRule>
  </conditionalFormatting>
  <conditionalFormatting sqref="E8">
    <cfRule type="cellIs" dxfId="27" priority="15" operator="greaterThanOrEqual">
      <formula>200</formula>
    </cfRule>
    <cfRule type="top10" dxfId="26" priority="16" rank="1"/>
  </conditionalFormatting>
  <conditionalFormatting sqref="G8">
    <cfRule type="cellIs" dxfId="25" priority="13" operator="greaterThanOrEqual">
      <formula>200</formula>
    </cfRule>
    <cfRule type="top10" dxfId="24" priority="14" rank="1"/>
  </conditionalFormatting>
  <conditionalFormatting sqref="I8">
    <cfRule type="top10" dxfId="23" priority="17" rank="1"/>
    <cfRule type="cellIs" dxfId="22" priority="18" operator="greaterThanOrEqual">
      <formula>193</formula>
    </cfRule>
  </conditionalFormatting>
  <conditionalFormatting sqref="K8">
    <cfRule type="top10" dxfId="21" priority="19" rank="1"/>
    <cfRule type="cellIs" dxfId="20" priority="20" operator="greaterThanOrEqual">
      <formula>193</formula>
    </cfRule>
  </conditionalFormatting>
  <conditionalFormatting sqref="M8">
    <cfRule type="cellIs" dxfId="19" priority="21" operator="greaterThanOrEqual">
      <formula>193</formula>
    </cfRule>
    <cfRule type="top10" dxfId="18" priority="22" rank="1"/>
  </conditionalFormatting>
  <conditionalFormatting sqref="O8">
    <cfRule type="top10" dxfId="17" priority="23" rank="1"/>
    <cfRule type="cellIs" dxfId="16" priority="24" operator="greaterThanOrEqual">
      <formula>193</formula>
    </cfRule>
  </conditionalFormatting>
  <conditionalFormatting sqref="E9">
    <cfRule type="cellIs" dxfId="15" priority="3" operator="greaterThanOrEqual">
      <formula>200</formula>
    </cfRule>
    <cfRule type="top10" dxfId="14" priority="4" rank="1"/>
  </conditionalFormatting>
  <conditionalFormatting sqref="G9">
    <cfRule type="cellIs" dxfId="13" priority="1" operator="greaterThanOrEqual">
      <formula>200</formula>
    </cfRule>
    <cfRule type="top10" dxfId="12" priority="2" rank="1"/>
  </conditionalFormatting>
  <conditionalFormatting sqref="I9">
    <cfRule type="top10" dxfId="11" priority="5" rank="1"/>
    <cfRule type="cellIs" dxfId="10" priority="6" operator="greaterThanOrEqual">
      <formula>193</formula>
    </cfRule>
  </conditionalFormatting>
  <conditionalFormatting sqref="K9">
    <cfRule type="top10" dxfId="9" priority="7" rank="1"/>
    <cfRule type="cellIs" dxfId="8" priority="8" operator="greaterThanOrEqual">
      <formula>193</formula>
    </cfRule>
  </conditionalFormatting>
  <conditionalFormatting sqref="M9">
    <cfRule type="cellIs" dxfId="7" priority="9" operator="greaterThanOrEqual">
      <formula>193</formula>
    </cfRule>
    <cfRule type="top10" dxfId="6" priority="10" rank="1"/>
  </conditionalFormatting>
  <conditionalFormatting sqref="O9">
    <cfRule type="top10" dxfId="5" priority="11" rank="1"/>
    <cfRule type="cellIs" dxfId="4" priority="12" operator="greaterThanOrEqual">
      <formula>193</formula>
    </cfRule>
  </conditionalFormatting>
  <hyperlinks>
    <hyperlink ref="X1" location="'Kentucky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8B3AD-2578-45E7-A17C-E4CB74F9C576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42</v>
      </c>
      <c r="B2" s="27" t="s">
        <v>41</v>
      </c>
      <c r="C2" s="28">
        <v>45787</v>
      </c>
      <c r="D2" s="29" t="s">
        <v>37</v>
      </c>
      <c r="E2" s="30">
        <v>184</v>
      </c>
      <c r="F2" s="31"/>
      <c r="G2" s="30">
        <v>174</v>
      </c>
      <c r="H2" s="31"/>
      <c r="I2" s="30">
        <v>180</v>
      </c>
      <c r="J2" s="31"/>
      <c r="K2" s="30">
        <v>187</v>
      </c>
      <c r="L2" s="31"/>
      <c r="M2" s="30"/>
      <c r="N2" s="31"/>
      <c r="O2" s="30"/>
      <c r="P2" s="31"/>
      <c r="Q2" s="32">
        <v>4</v>
      </c>
      <c r="R2" s="32">
        <v>725</v>
      </c>
      <c r="S2" s="33">
        <v>181.25</v>
      </c>
      <c r="T2" s="34">
        <v>0</v>
      </c>
      <c r="U2" s="35">
        <v>5</v>
      </c>
      <c r="V2" s="36">
        <v>186.25</v>
      </c>
    </row>
    <row r="3" spans="1:24" x14ac:dyDescent="0.3">
      <c r="A3" s="26" t="s">
        <v>42</v>
      </c>
      <c r="B3" s="27" t="s">
        <v>43</v>
      </c>
      <c r="C3" s="28">
        <v>45844</v>
      </c>
      <c r="D3" s="29" t="s">
        <v>44</v>
      </c>
      <c r="E3" s="30">
        <v>165</v>
      </c>
      <c r="F3" s="31">
        <v>0</v>
      </c>
      <c r="G3" s="30">
        <v>183</v>
      </c>
      <c r="H3" s="31">
        <v>1</v>
      </c>
      <c r="I3" s="30">
        <v>167</v>
      </c>
      <c r="J3" s="31">
        <v>0</v>
      </c>
      <c r="K3" s="30">
        <v>174</v>
      </c>
      <c r="L3" s="31">
        <v>0</v>
      </c>
      <c r="M3" s="30">
        <v>168</v>
      </c>
      <c r="N3" s="31">
        <v>0</v>
      </c>
      <c r="O3" s="30">
        <v>172</v>
      </c>
      <c r="P3" s="31">
        <v>1</v>
      </c>
      <c r="Q3" s="32">
        <v>6</v>
      </c>
      <c r="R3" s="32">
        <v>1029</v>
      </c>
      <c r="S3" s="33">
        <v>171.5</v>
      </c>
      <c r="T3" s="34">
        <v>2</v>
      </c>
      <c r="U3" s="35">
        <v>10</v>
      </c>
      <c r="V3" s="36">
        <v>181.5</v>
      </c>
    </row>
    <row r="5" spans="1:24" x14ac:dyDescent="0.3">
      <c r="Q5" s="23">
        <f>SUM(Q2:Q4)</f>
        <v>10</v>
      </c>
      <c r="R5" s="23">
        <f>SUM(R2:R4)</f>
        <v>1754</v>
      </c>
      <c r="S5" s="24">
        <f>SUM(R5/Q5)</f>
        <v>175.4</v>
      </c>
      <c r="T5" s="23">
        <f>SUM(T2:T4)</f>
        <v>2</v>
      </c>
      <c r="U5" s="23">
        <f>SUM(U2:U4)</f>
        <v>15</v>
      </c>
      <c r="V5" s="25">
        <f>SUM(S5+U5)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B307F179-13FA-4765-AF10-819DE1882369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D34D-9677-4E0D-BF1B-B71BB66565E7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33</v>
      </c>
      <c r="B2" s="27" t="s">
        <v>45</v>
      </c>
      <c r="C2" s="28">
        <v>45847</v>
      </c>
      <c r="D2" s="29" t="s">
        <v>37</v>
      </c>
      <c r="E2" s="30">
        <v>189</v>
      </c>
      <c r="F2" s="31">
        <v>1</v>
      </c>
      <c r="G2" s="30">
        <v>175</v>
      </c>
      <c r="H2" s="31"/>
      <c r="I2" s="30">
        <v>181</v>
      </c>
      <c r="J2" s="31"/>
      <c r="K2" s="30">
        <v>181</v>
      </c>
      <c r="L2" s="31"/>
      <c r="M2" s="30"/>
      <c r="N2" s="31"/>
      <c r="O2" s="30"/>
      <c r="P2" s="31"/>
      <c r="Q2" s="32">
        <v>4</v>
      </c>
      <c r="R2" s="32">
        <v>726</v>
      </c>
      <c r="S2" s="33">
        <v>181.5</v>
      </c>
      <c r="T2" s="34">
        <v>1</v>
      </c>
      <c r="U2" s="35">
        <v>5</v>
      </c>
      <c r="V2" s="36">
        <v>186.5</v>
      </c>
    </row>
    <row r="3" spans="1:24" x14ac:dyDescent="0.3">
      <c r="A3" s="26" t="s">
        <v>33</v>
      </c>
      <c r="B3" s="27" t="s">
        <v>45</v>
      </c>
      <c r="C3" s="28">
        <v>45868</v>
      </c>
      <c r="D3" s="29" t="s">
        <v>37</v>
      </c>
      <c r="E3" s="30">
        <v>172</v>
      </c>
      <c r="F3" s="31"/>
      <c r="G3" s="30">
        <v>179</v>
      </c>
      <c r="H3" s="31">
        <v>1</v>
      </c>
      <c r="I3" s="30">
        <v>184</v>
      </c>
      <c r="J3" s="31">
        <v>1</v>
      </c>
      <c r="K3" s="30">
        <v>182</v>
      </c>
      <c r="L3" s="31">
        <v>1</v>
      </c>
      <c r="M3" s="30"/>
      <c r="N3" s="31"/>
      <c r="O3" s="30"/>
      <c r="P3" s="31"/>
      <c r="Q3" s="32">
        <v>4</v>
      </c>
      <c r="R3" s="32">
        <v>717</v>
      </c>
      <c r="S3" s="33">
        <v>179.25</v>
      </c>
      <c r="T3" s="34">
        <v>3</v>
      </c>
      <c r="U3" s="35">
        <v>5</v>
      </c>
      <c r="V3" s="36">
        <v>184.25</v>
      </c>
    </row>
    <row r="4" spans="1:24" x14ac:dyDescent="0.3">
      <c r="A4" s="26" t="s">
        <v>33</v>
      </c>
      <c r="B4" s="27" t="s">
        <v>45</v>
      </c>
      <c r="C4" s="28">
        <v>45875</v>
      </c>
      <c r="D4" s="29" t="s">
        <v>37</v>
      </c>
      <c r="E4" s="30">
        <v>186</v>
      </c>
      <c r="F4" s="31"/>
      <c r="G4" s="30">
        <v>189</v>
      </c>
      <c r="H4" s="31">
        <v>1</v>
      </c>
      <c r="I4" s="30">
        <v>185</v>
      </c>
      <c r="J4" s="31"/>
      <c r="K4" s="30">
        <v>190</v>
      </c>
      <c r="L4" s="31">
        <v>2</v>
      </c>
      <c r="M4" s="30"/>
      <c r="N4" s="31"/>
      <c r="O4" s="30"/>
      <c r="P4" s="31"/>
      <c r="Q4" s="32">
        <v>4</v>
      </c>
      <c r="R4" s="32">
        <v>750</v>
      </c>
      <c r="S4" s="33">
        <v>187.5</v>
      </c>
      <c r="T4" s="34">
        <v>3</v>
      </c>
      <c r="U4" s="35">
        <v>5</v>
      </c>
      <c r="V4" s="36">
        <v>192.5</v>
      </c>
    </row>
    <row r="6" spans="1:24" x14ac:dyDescent="0.3">
      <c r="Q6" s="23">
        <f>SUM(Q2:Q5)</f>
        <v>12</v>
      </c>
      <c r="R6" s="23">
        <f>SUM(R2:R5)</f>
        <v>2193</v>
      </c>
      <c r="S6" s="24">
        <f>SUM(R6/Q6)</f>
        <v>182.75</v>
      </c>
      <c r="T6" s="23">
        <f>SUM(T2:T5)</f>
        <v>7</v>
      </c>
      <c r="U6" s="23">
        <f>SUM(U2:U5)</f>
        <v>15</v>
      </c>
      <c r="V6" s="25">
        <f>SUM(S6+U6)</f>
        <v>197.75</v>
      </c>
    </row>
    <row r="9" spans="1:24" x14ac:dyDescent="0.3">
      <c r="A9" s="14" t="s">
        <v>1</v>
      </c>
      <c r="B9" s="15" t="s">
        <v>2</v>
      </c>
      <c r="C9" s="13" t="s">
        <v>3</v>
      </c>
      <c r="D9" s="16" t="s">
        <v>4</v>
      </c>
      <c r="E9" s="17" t="s">
        <v>17</v>
      </c>
      <c r="F9" s="17" t="s">
        <v>18</v>
      </c>
      <c r="G9" s="17" t="s">
        <v>19</v>
      </c>
      <c r="H9" s="17" t="s">
        <v>18</v>
      </c>
      <c r="I9" s="17" t="s">
        <v>20</v>
      </c>
      <c r="J9" s="17" t="s">
        <v>18</v>
      </c>
      <c r="K9" s="17" t="s">
        <v>21</v>
      </c>
      <c r="L9" s="17" t="s">
        <v>18</v>
      </c>
      <c r="M9" s="17" t="s">
        <v>22</v>
      </c>
      <c r="N9" s="17" t="s">
        <v>18</v>
      </c>
      <c r="O9" s="17" t="s">
        <v>23</v>
      </c>
      <c r="P9" s="17" t="s">
        <v>18</v>
      </c>
      <c r="Q9" s="18" t="s">
        <v>24</v>
      </c>
      <c r="R9" s="19" t="s">
        <v>25</v>
      </c>
      <c r="S9" s="20" t="s">
        <v>5</v>
      </c>
      <c r="T9" s="20" t="s">
        <v>26</v>
      </c>
      <c r="U9" s="19" t="s">
        <v>6</v>
      </c>
      <c r="V9" s="20" t="s">
        <v>27</v>
      </c>
    </row>
    <row r="10" spans="1:24" x14ac:dyDescent="0.3">
      <c r="A10" s="26" t="s">
        <v>47</v>
      </c>
      <c r="B10" s="27" t="s">
        <v>45</v>
      </c>
      <c r="C10" s="28">
        <v>45854</v>
      </c>
      <c r="D10" s="29" t="s">
        <v>37</v>
      </c>
      <c r="E10" s="30">
        <v>179</v>
      </c>
      <c r="F10" s="31"/>
      <c r="G10" s="30">
        <v>180</v>
      </c>
      <c r="H10" s="31">
        <v>1</v>
      </c>
      <c r="I10" s="30">
        <v>178</v>
      </c>
      <c r="J10" s="31"/>
      <c r="K10" s="30">
        <v>180</v>
      </c>
      <c r="L10" s="31">
        <v>1</v>
      </c>
      <c r="M10" s="30"/>
      <c r="N10" s="31"/>
      <c r="O10" s="30"/>
      <c r="P10" s="31"/>
      <c r="Q10" s="32">
        <v>4</v>
      </c>
      <c r="R10" s="32">
        <v>717</v>
      </c>
      <c r="S10" s="33">
        <v>179.25</v>
      </c>
      <c r="T10" s="34">
        <v>2</v>
      </c>
      <c r="U10" s="35">
        <v>5</v>
      </c>
      <c r="V10" s="36">
        <v>184.25</v>
      </c>
    </row>
    <row r="12" spans="1:24" x14ac:dyDescent="0.3">
      <c r="Q12" s="23">
        <f>SUM(Q10:Q11)</f>
        <v>4</v>
      </c>
      <c r="R12" s="23">
        <f>SUM(R10:R11)</f>
        <v>717</v>
      </c>
      <c r="S12" s="24">
        <f>SUM(R12/Q12)</f>
        <v>179.25</v>
      </c>
      <c r="T12" s="23">
        <f>SUM(T10:T11)</f>
        <v>2</v>
      </c>
      <c r="U12" s="23">
        <f>SUM(U10:U11)</f>
        <v>5</v>
      </c>
      <c r="V12" s="25">
        <f>SUM(S12+U12)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sqref="E4:P4" name="Range1_30"/>
    <protectedRange sqref="B4:C4" name="Range1_1_2_1"/>
    <protectedRange sqref="D4" name="Range1_1_1_2"/>
    <protectedRange sqref="T4" name="Range1_3_5_29"/>
  </protectedRanges>
  <conditionalFormatting sqref="M4">
    <cfRule type="cellIs" dxfId="3" priority="3" operator="greaterThanOrEqual">
      <formula>193</formula>
    </cfRule>
    <cfRule type="top10" dxfId="2" priority="4" rank="1"/>
  </conditionalFormatting>
  <conditionalFormatting sqref="O4">
    <cfRule type="top10" dxfId="1" priority="1" rank="1"/>
    <cfRule type="cellIs" dxfId="0" priority="2" operator="greaterThanOrEqual">
      <formula>193</formula>
    </cfRule>
  </conditionalFormatting>
  <hyperlinks>
    <hyperlink ref="X1" location="'Kentucky 2025'!A1" display="Return to Rankings" xr:uid="{BBCB68B3-9E19-403D-8E96-9EB2EFD449B0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7FEE-4144-4DDC-AA4C-546B83832C54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33</v>
      </c>
      <c r="B2" s="27" t="s">
        <v>39</v>
      </c>
      <c r="C2" s="28">
        <v>45766</v>
      </c>
      <c r="D2" s="29" t="s">
        <v>35</v>
      </c>
      <c r="E2" s="30">
        <v>168</v>
      </c>
      <c r="F2" s="31">
        <v>1</v>
      </c>
      <c r="G2" s="30">
        <v>166</v>
      </c>
      <c r="H2" s="31">
        <v>0</v>
      </c>
      <c r="I2" s="30">
        <v>160</v>
      </c>
      <c r="J2" s="31">
        <v>1</v>
      </c>
      <c r="K2" s="30">
        <v>154</v>
      </c>
      <c r="L2" s="31">
        <v>0</v>
      </c>
      <c r="M2" s="30"/>
      <c r="N2" s="31"/>
      <c r="O2" s="30"/>
      <c r="P2" s="31"/>
      <c r="Q2" s="32">
        <v>4</v>
      </c>
      <c r="R2" s="32">
        <v>648</v>
      </c>
      <c r="S2" s="33">
        <v>162</v>
      </c>
      <c r="T2" s="34">
        <v>2</v>
      </c>
      <c r="U2" s="35">
        <v>11</v>
      </c>
      <c r="V2" s="36">
        <v>173</v>
      </c>
    </row>
    <row r="3" spans="1:24" x14ac:dyDescent="0.3">
      <c r="A3" s="26" t="s">
        <v>33</v>
      </c>
      <c r="B3" s="27" t="s">
        <v>49</v>
      </c>
      <c r="C3" s="28">
        <v>45864</v>
      </c>
      <c r="D3" s="29" t="s">
        <v>35</v>
      </c>
      <c r="E3" s="30">
        <v>171</v>
      </c>
      <c r="F3" s="31">
        <v>0</v>
      </c>
      <c r="G3" s="30">
        <v>164</v>
      </c>
      <c r="H3" s="31">
        <v>0</v>
      </c>
      <c r="I3" s="30">
        <v>164</v>
      </c>
      <c r="J3" s="31">
        <v>0</v>
      </c>
      <c r="K3" s="30">
        <v>162</v>
      </c>
      <c r="L3" s="31">
        <v>0</v>
      </c>
      <c r="M3" s="30"/>
      <c r="N3" s="31"/>
      <c r="O3" s="30"/>
      <c r="P3" s="31"/>
      <c r="Q3" s="32">
        <v>4</v>
      </c>
      <c r="R3" s="32">
        <v>661</v>
      </c>
      <c r="S3" s="33">
        <v>165.25</v>
      </c>
      <c r="T3" s="34">
        <v>0</v>
      </c>
      <c r="U3" s="35">
        <v>5</v>
      </c>
      <c r="V3" s="36">
        <v>170.25</v>
      </c>
    </row>
    <row r="4" spans="1:24" x14ac:dyDescent="0.3">
      <c r="A4" s="26" t="s">
        <v>33</v>
      </c>
      <c r="B4" s="27" t="s">
        <v>49</v>
      </c>
      <c r="C4" s="28">
        <v>45878</v>
      </c>
      <c r="D4" s="29" t="s">
        <v>35</v>
      </c>
      <c r="E4" s="30">
        <v>144</v>
      </c>
      <c r="F4" s="31">
        <v>0</v>
      </c>
      <c r="G4" s="30">
        <v>167</v>
      </c>
      <c r="H4" s="31">
        <v>0</v>
      </c>
      <c r="I4" s="30">
        <v>117</v>
      </c>
      <c r="J4" s="31">
        <v>0</v>
      </c>
      <c r="K4" s="30">
        <v>145</v>
      </c>
      <c r="L4" s="31">
        <v>0</v>
      </c>
      <c r="M4" s="30"/>
      <c r="N4" s="31"/>
      <c r="O4" s="30"/>
      <c r="P4" s="31"/>
      <c r="Q4" s="32">
        <v>4</v>
      </c>
      <c r="R4" s="32">
        <v>573</v>
      </c>
      <c r="S4" s="33">
        <v>143.25</v>
      </c>
      <c r="T4" s="34">
        <v>0</v>
      </c>
      <c r="U4" s="35">
        <v>5</v>
      </c>
      <c r="V4" s="36">
        <v>148.25</v>
      </c>
    </row>
    <row r="5" spans="1:24" x14ac:dyDescent="0.3">
      <c r="A5" s="26" t="s">
        <v>33</v>
      </c>
      <c r="B5" s="27" t="s">
        <v>49</v>
      </c>
      <c r="C5" s="28">
        <v>45885</v>
      </c>
      <c r="D5" s="29" t="s">
        <v>35</v>
      </c>
      <c r="E5" s="30">
        <v>136</v>
      </c>
      <c r="F5" s="31">
        <v>0</v>
      </c>
      <c r="G5" s="30">
        <v>127</v>
      </c>
      <c r="H5" s="31">
        <v>0</v>
      </c>
      <c r="I5" s="30">
        <v>165</v>
      </c>
      <c r="J5" s="31">
        <v>0</v>
      </c>
      <c r="K5" s="30">
        <v>164</v>
      </c>
      <c r="L5" s="31">
        <v>0</v>
      </c>
      <c r="M5" s="30"/>
      <c r="N5" s="31"/>
      <c r="O5" s="30"/>
      <c r="P5" s="31"/>
      <c r="Q5" s="32">
        <v>4</v>
      </c>
      <c r="R5" s="32">
        <v>592</v>
      </c>
      <c r="S5" s="33">
        <v>148</v>
      </c>
      <c r="T5" s="34">
        <v>0</v>
      </c>
      <c r="U5" s="35">
        <v>4</v>
      </c>
      <c r="V5" s="36">
        <v>152</v>
      </c>
    </row>
    <row r="7" spans="1:24" x14ac:dyDescent="0.3">
      <c r="Q7" s="23">
        <f>SUM(Q2:Q6)</f>
        <v>16</v>
      </c>
      <c r="R7" s="23">
        <f>SUM(R2:R6)</f>
        <v>2474</v>
      </c>
      <c r="S7" s="24">
        <f>SUM(R7/Q7)</f>
        <v>154.625</v>
      </c>
      <c r="T7" s="23">
        <f>SUM(T2:T6)</f>
        <v>2</v>
      </c>
      <c r="U7" s="23">
        <f>SUM(U2:U6)</f>
        <v>25</v>
      </c>
      <c r="V7" s="25">
        <f>SUM(S7+U7)</f>
        <v>179.625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F892F2E9-168A-4F39-805D-4B8AF2138E45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4F2B-2A7E-46C6-96F4-79829E0D22C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52</v>
      </c>
      <c r="B2" s="27" t="s">
        <v>53</v>
      </c>
      <c r="C2" s="28">
        <v>45879</v>
      </c>
      <c r="D2" s="29" t="s">
        <v>37</v>
      </c>
      <c r="E2" s="30">
        <v>196</v>
      </c>
      <c r="F2" s="31">
        <v>3</v>
      </c>
      <c r="G2" s="30">
        <v>197</v>
      </c>
      <c r="H2" s="38">
        <v>3</v>
      </c>
      <c r="I2" s="30">
        <v>197</v>
      </c>
      <c r="J2" s="31">
        <v>3</v>
      </c>
      <c r="K2" s="30">
        <v>195</v>
      </c>
      <c r="L2" s="31">
        <v>4</v>
      </c>
      <c r="M2" s="30">
        <v>193</v>
      </c>
      <c r="N2" s="31">
        <v>1</v>
      </c>
      <c r="O2" s="30">
        <v>188</v>
      </c>
      <c r="P2" s="31">
        <v>1</v>
      </c>
      <c r="Q2" s="32">
        <v>6</v>
      </c>
      <c r="R2" s="32">
        <v>1166</v>
      </c>
      <c r="S2" s="33">
        <v>194.33333333333334</v>
      </c>
      <c r="T2" s="34">
        <v>15</v>
      </c>
      <c r="U2" s="35">
        <v>10</v>
      </c>
      <c r="V2" s="36">
        <v>204.33333333333334</v>
      </c>
    </row>
    <row r="4" spans="1:24" x14ac:dyDescent="0.3">
      <c r="Q4" s="23">
        <f>SUM(Q2:Q3)</f>
        <v>6</v>
      </c>
      <c r="R4" s="23">
        <f>SUM(R2:R3)</f>
        <v>1166</v>
      </c>
      <c r="S4" s="24">
        <f>SUM(R4/Q4)</f>
        <v>194.33333333333334</v>
      </c>
      <c r="T4" s="23">
        <f>SUM(T2:T3)</f>
        <v>15</v>
      </c>
      <c r="U4" s="23">
        <f>SUM(U2:U3)</f>
        <v>10</v>
      </c>
      <c r="V4" s="25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Kentucky 2025'!A1" display="Return to Rankings" xr:uid="{9D263A47-EB39-4491-A381-70877F4C6AAB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Dalton Smith</vt:lpstr>
      <vt:lpstr>Kentucky 2025</vt:lpstr>
      <vt:lpstr>Ashton Brooks</vt:lpstr>
      <vt:lpstr>Caden McMillen</vt:lpstr>
      <vt:lpstr>Cooper Bradley</vt:lpstr>
      <vt:lpstr>Kayden Napier</vt:lpstr>
      <vt:lpstr>Lucas Hibbard</vt:lpstr>
      <vt:lpstr>Wade 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2025-10-29T00:07:11Z</dcterms:modified>
</cp:coreProperties>
</file>