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#National Rankings INDOOR\"/>
    </mc:Choice>
  </mc:AlternateContent>
  <xr:revisionPtr revIDLastSave="0" documentId="13_ncr:1_{EA08B9C3-0814-40FC-8AA8-141A475434D3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National Indoor 2023" sheetId="1" r:id="rId1"/>
    <sheet name="Arthur Cole" sheetId="225" r:id="rId2"/>
    <sheet name="Bill Cordle" sheetId="169" r:id="rId3"/>
    <sheet name="Bill Dooley" sheetId="207" r:id="rId4"/>
    <sheet name="Bill Smith" sheetId="221" r:id="rId5"/>
    <sheet name="Billy Miller" sheetId="191" r:id="rId6"/>
    <sheet name="Bobby Young" sheetId="192" r:id="rId7"/>
    <sheet name="Brian Gilman" sheetId="252" r:id="rId8"/>
    <sheet name="Bruce Cameron" sheetId="245" r:id="rId9"/>
    <sheet name="Bruce Postlethwait" sheetId="256" r:id="rId10"/>
    <sheet name="Bub King" sheetId="250" r:id="rId11"/>
    <sheet name="Bud Stell" sheetId="193" r:id="rId12"/>
    <sheet name="Cecil Combs" sheetId="222" r:id="rId13"/>
    <sheet name="Charles Knight" sheetId="194" r:id="rId14"/>
    <sheet name="Charles Miller" sheetId="211" r:id="rId15"/>
    <sheet name="Chris Irvin" sheetId="236" r:id="rId16"/>
    <sheet name="Chuck Miller" sheetId="212" r:id="rId17"/>
    <sheet name="Chuck Morrell" sheetId="205" r:id="rId18"/>
    <sheet name="Claude Pennington" sheetId="171" r:id="rId19"/>
    <sheet name="Clovis Duncan" sheetId="219" r:id="rId20"/>
    <sheet name="Cody Dockery" sheetId="161" r:id="rId21"/>
    <sheet name="Dale Cauthen" sheetId="158" r:id="rId22"/>
    <sheet name="Dale Taft" sheetId="230" r:id="rId23"/>
    <sheet name="Danny Sissom" sheetId="210" r:id="rId24"/>
    <sheet name="Danny Starks" sheetId="195" r:id="rId25"/>
    <sheet name="Dave Shipe" sheetId="239" r:id="rId26"/>
    <sheet name="David Jennings" sheetId="166" r:id="rId27"/>
    <sheet name="David Bourland" sheetId="216" r:id="rId28"/>
    <sheet name="Dean Irvin" sheetId="196" r:id="rId29"/>
    <sheet name="Dennis Huffman" sheetId="209" r:id="rId30"/>
    <sheet name="Dennis Thompson" sheetId="197" r:id="rId31"/>
    <sheet name="Don Kowalsky" sheetId="206" r:id="rId32"/>
    <sheet name="Don Tucker" sheetId="198" r:id="rId33"/>
    <sheet name="Doug Gates" sheetId="238" r:id="rId34"/>
    <sheet name="Evan Stapleton" sheetId="253" r:id="rId35"/>
    <sheet name="Frank Karowski" sheetId="255" r:id="rId36"/>
    <sheet name="Freddy Gieselbreth" sheetId="199" r:id="rId37"/>
    <sheet name="Gary Gallion" sheetId="228" r:id="rId38"/>
    <sheet name="Gregg Grissom" sheetId="218" r:id="rId39"/>
    <sheet name="Henry Brewer" sheetId="261" r:id="rId40"/>
    <sheet name="Jack Hutchinson" sheetId="214" r:id="rId41"/>
    <sheet name="Jamie Penton" sheetId="265" r:id="rId42"/>
    <sheet name="Jason Edwards" sheetId="234" r:id="rId43"/>
    <sheet name="Jason Osborne" sheetId="200" r:id="rId44"/>
    <sheet name="Jason Rasnake" sheetId="231" r:id="rId45"/>
    <sheet name="Jay Boyd" sheetId="172" r:id="rId46"/>
    <sheet name="Jeff Kite" sheetId="162" r:id="rId47"/>
    <sheet name="Jeff Ralls" sheetId="226" r:id="rId48"/>
    <sheet name="Jerry Graves" sheetId="242" r:id="rId49"/>
    <sheet name="Jim Parker" sheetId="246" r:id="rId50"/>
    <sheet name="Jim Parnell" sheetId="264" r:id="rId51"/>
    <sheet name="Joe Craig" sheetId="254" r:id="rId52"/>
    <sheet name="John Laseter" sheetId="201" r:id="rId53"/>
    <sheet name="John Prince" sheetId="243" r:id="rId54"/>
    <sheet name="Jud Denniston" sheetId="248" r:id="rId55"/>
    <sheet name="Judy Gallion" sheetId="229" r:id="rId56"/>
    <sheet name="Kelly Edwards" sheetId="235" r:id="rId57"/>
    <sheet name="Ken Mix" sheetId="247" r:id="rId58"/>
    <sheet name="Larry McGill" sheetId="202" r:id="rId59"/>
    <sheet name="Matthew Tignor" sheetId="208" r:id="rId60"/>
    <sheet name="Mike Gross" sheetId="249" r:id="rId61"/>
    <sheet name="Pam Gates" sheetId="258" r:id="rId62"/>
    <sheet name="Ralph Vanhorn" sheetId="263" r:id="rId63"/>
    <sheet name="Randy Brown" sheetId="259" r:id="rId64"/>
    <sheet name="Randy Canter" sheetId="203" r:id="rId65"/>
    <sheet name="Rhet Metheney" sheetId="251" r:id="rId66"/>
    <sheet name="Roger Foshee" sheetId="223" r:id="rId67"/>
    <sheet name="Roy Cressinger" sheetId="260" r:id="rId68"/>
    <sheet name="Rusty Little" sheetId="240" r:id="rId69"/>
    <sheet name="Shane Petit" sheetId="237" r:id="rId70"/>
    <sheet name="Shawn Hudson" sheetId="232" r:id="rId71"/>
    <sheet name="Sherman White" sheetId="241" r:id="rId72"/>
    <sheet name="Stanley Canter" sheetId="167" r:id="rId73"/>
    <sheet name="Steve Bates" sheetId="244" r:id="rId74"/>
    <sheet name="Steve Hayes" sheetId="220" r:id="rId75"/>
    <sheet name="Steve Larcon" sheetId="233" r:id="rId76"/>
    <sheet name="Steve Pennington" sheetId="170" r:id="rId77"/>
    <sheet name="Terry Cannon" sheetId="215" r:id="rId78"/>
    <sheet name="Tia Craig" sheetId="262" r:id="rId79"/>
    <sheet name="Tom Tignor" sheetId="163" r:id="rId80"/>
    <sheet name="Tommy Cole" sheetId="204" r:id="rId81"/>
    <sheet name="Tony Rogers" sheetId="257" r:id="rId82"/>
    <sheet name="Troy Gibbens" sheetId="213" r:id="rId83"/>
    <sheet name="Tucker Malone" sheetId="217" r:id="rId84"/>
    <sheet name="Van Presson" sheetId="224" r:id="rId85"/>
    <sheet name="Wesley Scott" sheetId="227" r:id="rId86"/>
  </sheets>
  <externalReferences>
    <externalReference r:id="rId87"/>
  </externalReferences>
  <definedNames>
    <definedName name="_xlnm._FilterDatabase" localSheetId="0" hidden="1">'National Indoor 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H139" i="1"/>
  <c r="G139" i="1"/>
  <c r="F139" i="1"/>
  <c r="E139" i="1"/>
  <c r="D139" i="1"/>
  <c r="N4" i="265"/>
  <c r="L4" i="265"/>
  <c r="M4" i="265" s="1"/>
  <c r="O4" i="265" s="1"/>
  <c r="K4" i="265"/>
  <c r="H122" i="1"/>
  <c r="G122" i="1"/>
  <c r="F122" i="1"/>
  <c r="E122" i="1"/>
  <c r="D122" i="1"/>
  <c r="N24" i="166"/>
  <c r="L24" i="166"/>
  <c r="K24" i="166"/>
  <c r="H103" i="1"/>
  <c r="G103" i="1"/>
  <c r="F103" i="1"/>
  <c r="E103" i="1"/>
  <c r="D103" i="1"/>
  <c r="N5" i="264"/>
  <c r="L5" i="264"/>
  <c r="M5" i="264" s="1"/>
  <c r="O5" i="264" s="1"/>
  <c r="K5" i="264"/>
  <c r="H96" i="1"/>
  <c r="G96" i="1"/>
  <c r="F96" i="1"/>
  <c r="E96" i="1"/>
  <c r="D96" i="1"/>
  <c r="N29" i="208"/>
  <c r="L29" i="208"/>
  <c r="M29" i="208" s="1"/>
  <c r="O29" i="208" s="1"/>
  <c r="K29" i="208"/>
  <c r="H97" i="1"/>
  <c r="G97" i="1"/>
  <c r="F97" i="1"/>
  <c r="E97" i="1"/>
  <c r="D97" i="1"/>
  <c r="N16" i="158"/>
  <c r="L16" i="158"/>
  <c r="K16" i="158"/>
  <c r="H56" i="1"/>
  <c r="H58" i="1"/>
  <c r="H57" i="1"/>
  <c r="H55" i="1"/>
  <c r="H54" i="1"/>
  <c r="H53" i="1"/>
  <c r="H52" i="1"/>
  <c r="H50" i="1"/>
  <c r="H49" i="1"/>
  <c r="H48" i="1"/>
  <c r="H47" i="1"/>
  <c r="H46" i="1"/>
  <c r="H45" i="1"/>
  <c r="H44" i="1"/>
  <c r="H43" i="1"/>
  <c r="H41" i="1"/>
  <c r="H38" i="1"/>
  <c r="H37" i="1"/>
  <c r="H36" i="1"/>
  <c r="H28" i="1"/>
  <c r="H30" i="1"/>
  <c r="H26" i="1"/>
  <c r="H24" i="1"/>
  <c r="G56" i="1"/>
  <c r="G58" i="1"/>
  <c r="G57" i="1"/>
  <c r="G55" i="1"/>
  <c r="G54" i="1"/>
  <c r="G53" i="1"/>
  <c r="G52" i="1"/>
  <c r="G50" i="1"/>
  <c r="G49" i="1"/>
  <c r="G48" i="1"/>
  <c r="G47" i="1"/>
  <c r="G46" i="1"/>
  <c r="G45" i="1"/>
  <c r="G44" i="1"/>
  <c r="G43" i="1"/>
  <c r="G41" i="1"/>
  <c r="G38" i="1"/>
  <c r="G37" i="1"/>
  <c r="G36" i="1"/>
  <c r="G28" i="1"/>
  <c r="G30" i="1"/>
  <c r="G26" i="1"/>
  <c r="G24" i="1"/>
  <c r="F56" i="1"/>
  <c r="F58" i="1"/>
  <c r="F57" i="1"/>
  <c r="F55" i="1"/>
  <c r="F54" i="1"/>
  <c r="F53" i="1"/>
  <c r="F52" i="1"/>
  <c r="F50" i="1"/>
  <c r="F49" i="1"/>
  <c r="F48" i="1"/>
  <c r="F47" i="1"/>
  <c r="F46" i="1"/>
  <c r="F45" i="1"/>
  <c r="F44" i="1"/>
  <c r="F43" i="1"/>
  <c r="F41" i="1"/>
  <c r="F38" i="1"/>
  <c r="F37" i="1"/>
  <c r="F36" i="1"/>
  <c r="F28" i="1"/>
  <c r="F30" i="1"/>
  <c r="F26" i="1"/>
  <c r="F24" i="1"/>
  <c r="E56" i="1"/>
  <c r="E58" i="1"/>
  <c r="E57" i="1"/>
  <c r="E55" i="1"/>
  <c r="E54" i="1"/>
  <c r="E53" i="1"/>
  <c r="E52" i="1"/>
  <c r="E50" i="1"/>
  <c r="E49" i="1"/>
  <c r="E48" i="1"/>
  <c r="E47" i="1"/>
  <c r="E46" i="1"/>
  <c r="E45" i="1"/>
  <c r="E44" i="1"/>
  <c r="E43" i="1"/>
  <c r="E41" i="1"/>
  <c r="E38" i="1"/>
  <c r="E37" i="1"/>
  <c r="E36" i="1"/>
  <c r="E28" i="1"/>
  <c r="E30" i="1"/>
  <c r="E26" i="1"/>
  <c r="E24" i="1"/>
  <c r="D56" i="1"/>
  <c r="N4" i="263"/>
  <c r="L4" i="263"/>
  <c r="K4" i="263"/>
  <c r="D58" i="1"/>
  <c r="N4" i="262"/>
  <c r="L4" i="262"/>
  <c r="M4" i="262" s="1"/>
  <c r="O4" i="262" s="1"/>
  <c r="K4" i="262"/>
  <c r="D57" i="1"/>
  <c r="N4" i="261"/>
  <c r="M4" i="261"/>
  <c r="O4" i="261" s="1"/>
  <c r="L4" i="261"/>
  <c r="K4" i="261"/>
  <c r="D55" i="1"/>
  <c r="N4" i="260"/>
  <c r="L4" i="260"/>
  <c r="K4" i="260"/>
  <c r="D54" i="1"/>
  <c r="N4" i="259"/>
  <c r="L4" i="259"/>
  <c r="M4" i="259" s="1"/>
  <c r="O4" i="259" s="1"/>
  <c r="K4" i="259"/>
  <c r="D53" i="1"/>
  <c r="N4" i="258"/>
  <c r="L4" i="258"/>
  <c r="K4" i="258"/>
  <c r="D52" i="1"/>
  <c r="N4" i="257"/>
  <c r="L4" i="257"/>
  <c r="K4" i="257"/>
  <c r="D50" i="1"/>
  <c r="N4" i="256"/>
  <c r="M4" i="256"/>
  <c r="O4" i="256" s="1"/>
  <c r="L4" i="256"/>
  <c r="K4" i="256"/>
  <c r="D49" i="1"/>
  <c r="N4" i="255"/>
  <c r="L4" i="255"/>
  <c r="K4" i="255"/>
  <c r="D48" i="1"/>
  <c r="N4" i="254"/>
  <c r="L4" i="254"/>
  <c r="K4" i="254"/>
  <c r="D47" i="1"/>
  <c r="N4" i="253"/>
  <c r="L4" i="253"/>
  <c r="M4" i="253" s="1"/>
  <c r="O4" i="253" s="1"/>
  <c r="K4" i="253"/>
  <c r="D46" i="1"/>
  <c r="N4" i="252"/>
  <c r="M4" i="252"/>
  <c r="O4" i="252" s="1"/>
  <c r="L4" i="252"/>
  <c r="K4" i="252"/>
  <c r="D45" i="1"/>
  <c r="N4" i="251"/>
  <c r="L4" i="251"/>
  <c r="M4" i="251" s="1"/>
  <c r="O4" i="251" s="1"/>
  <c r="K4" i="251"/>
  <c r="D44" i="1"/>
  <c r="N4" i="250"/>
  <c r="L4" i="250"/>
  <c r="K4" i="250"/>
  <c r="D43" i="1"/>
  <c r="N4" i="249"/>
  <c r="L4" i="249"/>
  <c r="M4" i="249" s="1"/>
  <c r="O4" i="249" s="1"/>
  <c r="K4" i="249"/>
  <c r="D41" i="1"/>
  <c r="N4" i="248"/>
  <c r="L4" i="248"/>
  <c r="M4" i="248" s="1"/>
  <c r="O4" i="248" s="1"/>
  <c r="K4" i="248"/>
  <c r="D38" i="1"/>
  <c r="N4" i="247"/>
  <c r="L4" i="247"/>
  <c r="M4" i="247" s="1"/>
  <c r="O4" i="247" s="1"/>
  <c r="K4" i="247"/>
  <c r="D37" i="1"/>
  <c r="N4" i="246"/>
  <c r="L4" i="246"/>
  <c r="M4" i="246" s="1"/>
  <c r="O4" i="246" s="1"/>
  <c r="K4" i="246"/>
  <c r="D36" i="1"/>
  <c r="N4" i="245"/>
  <c r="L4" i="245"/>
  <c r="K4" i="245"/>
  <c r="D28" i="1"/>
  <c r="N4" i="244"/>
  <c r="L4" i="244"/>
  <c r="K4" i="244"/>
  <c r="D30" i="1"/>
  <c r="N4" i="243"/>
  <c r="L4" i="243"/>
  <c r="K4" i="243"/>
  <c r="D26" i="1"/>
  <c r="N4" i="242"/>
  <c r="L4" i="242"/>
  <c r="K4" i="242"/>
  <c r="D24" i="1"/>
  <c r="N4" i="241"/>
  <c r="L4" i="241"/>
  <c r="K4" i="241"/>
  <c r="H90" i="1"/>
  <c r="G90" i="1"/>
  <c r="F90" i="1"/>
  <c r="E90" i="1"/>
  <c r="D90" i="1"/>
  <c r="N4" i="240"/>
  <c r="L4" i="240"/>
  <c r="K4" i="240"/>
  <c r="H76" i="1"/>
  <c r="G76" i="1"/>
  <c r="F76" i="1"/>
  <c r="E76" i="1"/>
  <c r="D76" i="1"/>
  <c r="N12" i="228"/>
  <c r="L12" i="228"/>
  <c r="K12" i="228"/>
  <c r="H138" i="1"/>
  <c r="H135" i="1"/>
  <c r="G138" i="1"/>
  <c r="G135" i="1"/>
  <c r="F138" i="1"/>
  <c r="F135" i="1"/>
  <c r="E138" i="1"/>
  <c r="E135" i="1"/>
  <c r="D138" i="1"/>
  <c r="N4" i="239"/>
  <c r="L4" i="239"/>
  <c r="M4" i="239" s="1"/>
  <c r="O4" i="239" s="1"/>
  <c r="K4" i="239"/>
  <c r="D135" i="1"/>
  <c r="N4" i="238"/>
  <c r="L4" i="238"/>
  <c r="K4" i="238"/>
  <c r="H120" i="1"/>
  <c r="G120" i="1"/>
  <c r="F120" i="1"/>
  <c r="E120" i="1"/>
  <c r="D120" i="1"/>
  <c r="N12" i="234"/>
  <c r="L12" i="234"/>
  <c r="K12" i="234"/>
  <c r="E73" i="1"/>
  <c r="D73" i="1"/>
  <c r="H83" i="1"/>
  <c r="H93" i="1"/>
  <c r="G83" i="1"/>
  <c r="G93" i="1"/>
  <c r="F83" i="1"/>
  <c r="F93" i="1"/>
  <c r="E83" i="1"/>
  <c r="E93" i="1"/>
  <c r="D83" i="1"/>
  <c r="N5" i="237"/>
  <c r="L5" i="237"/>
  <c r="M5" i="237" s="1"/>
  <c r="O5" i="237" s="1"/>
  <c r="K5" i="237"/>
  <c r="D93" i="1"/>
  <c r="N5" i="236"/>
  <c r="L5" i="236"/>
  <c r="M5" i="236" s="1"/>
  <c r="O5" i="236" s="1"/>
  <c r="K5" i="236"/>
  <c r="H89" i="1"/>
  <c r="G89" i="1"/>
  <c r="F89" i="1"/>
  <c r="E89" i="1"/>
  <c r="N12" i="235"/>
  <c r="L12" i="235"/>
  <c r="M12" i="235" s="1"/>
  <c r="O12" i="235" s="1"/>
  <c r="K12" i="235"/>
  <c r="D89" i="1" s="1"/>
  <c r="D82" i="1"/>
  <c r="N12" i="198"/>
  <c r="G82" i="1" s="1"/>
  <c r="L12" i="198"/>
  <c r="M12" i="198" s="1"/>
  <c r="O12" i="198" s="1"/>
  <c r="H82" i="1" s="1"/>
  <c r="K12" i="198"/>
  <c r="H59" i="1"/>
  <c r="H40" i="1"/>
  <c r="G59" i="1"/>
  <c r="G40" i="1"/>
  <c r="F59" i="1"/>
  <c r="F40" i="1"/>
  <c r="E59" i="1"/>
  <c r="E40" i="1"/>
  <c r="D59" i="1"/>
  <c r="N5" i="235"/>
  <c r="L5" i="235"/>
  <c r="K5" i="235"/>
  <c r="D40" i="1"/>
  <c r="N5" i="234"/>
  <c r="L5" i="234"/>
  <c r="K5" i="234"/>
  <c r="H102" i="1"/>
  <c r="G102" i="1"/>
  <c r="F102" i="1"/>
  <c r="E102" i="1"/>
  <c r="D102" i="1"/>
  <c r="N5" i="233"/>
  <c r="L5" i="233"/>
  <c r="K5" i="233"/>
  <c r="G115" i="1"/>
  <c r="E115" i="1"/>
  <c r="N17" i="203"/>
  <c r="G29" i="1" s="1"/>
  <c r="L17" i="203"/>
  <c r="E29" i="1" s="1"/>
  <c r="K17" i="203"/>
  <c r="D29" i="1" s="1"/>
  <c r="H85" i="1"/>
  <c r="H91" i="1"/>
  <c r="G85" i="1"/>
  <c r="G91" i="1"/>
  <c r="G81" i="1"/>
  <c r="F85" i="1"/>
  <c r="F91" i="1"/>
  <c r="E85" i="1"/>
  <c r="E91" i="1"/>
  <c r="E81" i="1"/>
  <c r="D85" i="1"/>
  <c r="N5" i="232"/>
  <c r="L5" i="232"/>
  <c r="M5" i="232" s="1"/>
  <c r="O5" i="232" s="1"/>
  <c r="K5" i="232"/>
  <c r="D91" i="1"/>
  <c r="N5" i="231"/>
  <c r="L5" i="231"/>
  <c r="K5" i="231"/>
  <c r="N6" i="230"/>
  <c r="L6" i="230"/>
  <c r="K6" i="230"/>
  <c r="D81" i="1" s="1"/>
  <c r="H60" i="1"/>
  <c r="G60" i="1"/>
  <c r="F60" i="1"/>
  <c r="E60" i="1"/>
  <c r="N30" i="161"/>
  <c r="G63" i="1" s="1"/>
  <c r="L30" i="161"/>
  <c r="K30" i="161"/>
  <c r="D63" i="1" s="1"/>
  <c r="N6" i="229"/>
  <c r="G33" i="1" s="1"/>
  <c r="L6" i="229"/>
  <c r="K6" i="229"/>
  <c r="D33" i="1" s="1"/>
  <c r="D60" i="1"/>
  <c r="N5" i="228"/>
  <c r="L5" i="228"/>
  <c r="K5" i="228"/>
  <c r="N23" i="201"/>
  <c r="G114" i="1" s="1"/>
  <c r="L23" i="201"/>
  <c r="E114" i="1" s="1"/>
  <c r="K23" i="201"/>
  <c r="D114" i="1" s="1"/>
  <c r="N29" i="202"/>
  <c r="G77" i="1" s="1"/>
  <c r="L29" i="202"/>
  <c r="E77" i="1" s="1"/>
  <c r="K29" i="202"/>
  <c r="D77" i="1" s="1"/>
  <c r="H100" i="1"/>
  <c r="G100" i="1"/>
  <c r="F100" i="1"/>
  <c r="E100" i="1"/>
  <c r="D100" i="1"/>
  <c r="N15" i="220"/>
  <c r="L15" i="220"/>
  <c r="K15" i="220"/>
  <c r="N17" i="162"/>
  <c r="G121" i="1" s="1"/>
  <c r="L17" i="162"/>
  <c r="E121" i="1" s="1"/>
  <c r="K17" i="162"/>
  <c r="D121" i="1" s="1"/>
  <c r="K19" i="193"/>
  <c r="K26" i="193" s="1"/>
  <c r="D116" i="1" s="1"/>
  <c r="L19" i="193"/>
  <c r="L26" i="193" s="1"/>
  <c r="E116" i="1" s="1"/>
  <c r="M19" i="193"/>
  <c r="O19" i="193" s="1"/>
  <c r="N7" i="227"/>
  <c r="G86" i="1" s="1"/>
  <c r="L7" i="227"/>
  <c r="E86" i="1" s="1"/>
  <c r="K7" i="227"/>
  <c r="D86" i="1" s="1"/>
  <c r="K10" i="224"/>
  <c r="K12" i="224" s="1"/>
  <c r="D88" i="1" s="1"/>
  <c r="L10" i="224"/>
  <c r="L12" i="224" s="1"/>
  <c r="E88" i="1" s="1"/>
  <c r="M10" i="224"/>
  <c r="O10" i="224" s="1"/>
  <c r="N12" i="224"/>
  <c r="G88" i="1" s="1"/>
  <c r="K12" i="213"/>
  <c r="K15" i="213" s="1"/>
  <c r="D80" i="1" s="1"/>
  <c r="L12" i="213"/>
  <c r="M12" i="213"/>
  <c r="O12" i="213"/>
  <c r="N6" i="226"/>
  <c r="G94" i="1" s="1"/>
  <c r="L6" i="226"/>
  <c r="E94" i="1" s="1"/>
  <c r="K6" i="226"/>
  <c r="D94" i="1" s="1"/>
  <c r="N18" i="166"/>
  <c r="G79" i="1" s="1"/>
  <c r="L18" i="166"/>
  <c r="E79" i="1" s="1"/>
  <c r="K18" i="166"/>
  <c r="D79" i="1" s="1"/>
  <c r="E78" i="1"/>
  <c r="D78" i="1"/>
  <c r="N7" i="225"/>
  <c r="G78" i="1" s="1"/>
  <c r="L7" i="225"/>
  <c r="K7" i="225"/>
  <c r="E61" i="1"/>
  <c r="D61" i="1"/>
  <c r="K2" i="224"/>
  <c r="L2" i="224"/>
  <c r="M2" i="224"/>
  <c r="O2" i="224" s="1"/>
  <c r="N4" i="224"/>
  <c r="G61" i="1" s="1"/>
  <c r="L4" i="224"/>
  <c r="M4" i="224" s="1"/>
  <c r="F61" i="1" s="1"/>
  <c r="K4" i="224"/>
  <c r="K3" i="213"/>
  <c r="K6" i="213" s="1"/>
  <c r="D34" i="1" s="1"/>
  <c r="L3" i="213"/>
  <c r="M3" i="213"/>
  <c r="O3" i="213" s="1"/>
  <c r="K5" i="204"/>
  <c r="K10" i="204" s="1"/>
  <c r="D13" i="1" s="1"/>
  <c r="L5" i="204"/>
  <c r="L10" i="204" s="1"/>
  <c r="E13" i="1" s="1"/>
  <c r="M5" i="204"/>
  <c r="O5" i="204" s="1"/>
  <c r="D31" i="1"/>
  <c r="N7" i="223"/>
  <c r="G31" i="1" s="1"/>
  <c r="L7" i="223"/>
  <c r="M7" i="223" s="1"/>
  <c r="K7" i="223"/>
  <c r="K4" i="201"/>
  <c r="K13" i="201" s="1"/>
  <c r="D10" i="1" s="1"/>
  <c r="L4" i="201"/>
  <c r="L13" i="201" s="1"/>
  <c r="E10" i="1" s="1"/>
  <c r="M4" i="201"/>
  <c r="O4" i="201" s="1"/>
  <c r="K3" i="214"/>
  <c r="L3" i="214"/>
  <c r="L6" i="214" s="1"/>
  <c r="E62" i="1" s="1"/>
  <c r="M3" i="214"/>
  <c r="O3" i="214" s="1"/>
  <c r="K4" i="199"/>
  <c r="K13" i="199" s="1"/>
  <c r="D9" i="1" s="1"/>
  <c r="L4" i="199"/>
  <c r="L13" i="199" s="1"/>
  <c r="M4" i="199"/>
  <c r="O4" i="199" s="1"/>
  <c r="D51" i="1"/>
  <c r="N5" i="222"/>
  <c r="G51" i="1" s="1"/>
  <c r="L5" i="222"/>
  <c r="E51" i="1" s="1"/>
  <c r="K5" i="222"/>
  <c r="K5" i="193"/>
  <c r="K13" i="193" s="1"/>
  <c r="D15" i="1" s="1"/>
  <c r="L5" i="193"/>
  <c r="L13" i="193" s="1"/>
  <c r="E15" i="1" s="1"/>
  <c r="M5" i="193"/>
  <c r="O5" i="193" s="1"/>
  <c r="D32" i="1"/>
  <c r="N5" i="221"/>
  <c r="G32" i="1" s="1"/>
  <c r="L5" i="221"/>
  <c r="E32" i="1" s="1"/>
  <c r="K5" i="221"/>
  <c r="G140" i="1"/>
  <c r="M2" i="220"/>
  <c r="O2" i="220" s="1"/>
  <c r="L2" i="220"/>
  <c r="L4" i="220" s="1"/>
  <c r="E140" i="1" s="1"/>
  <c r="K2" i="220"/>
  <c r="N4" i="220"/>
  <c r="K4" i="220"/>
  <c r="D140" i="1" s="1"/>
  <c r="M9" i="216"/>
  <c r="O9" i="216" s="1"/>
  <c r="L9" i="216"/>
  <c r="L13" i="216" s="1"/>
  <c r="E136" i="1" s="1"/>
  <c r="K9" i="216"/>
  <c r="K13" i="216" s="1"/>
  <c r="D136" i="1" s="1"/>
  <c r="N13" i="216"/>
  <c r="G136" i="1" s="1"/>
  <c r="N14" i="219"/>
  <c r="G137" i="1" s="1"/>
  <c r="K11" i="219"/>
  <c r="K14" i="219" s="1"/>
  <c r="D137" i="1" s="1"/>
  <c r="L11" i="219"/>
  <c r="L14" i="219" s="1"/>
  <c r="M11" i="219"/>
  <c r="O11" i="219" s="1"/>
  <c r="O4" i="208"/>
  <c r="O8" i="172"/>
  <c r="O6" i="171"/>
  <c r="O4" i="210"/>
  <c r="O4" i="205"/>
  <c r="O2" i="219"/>
  <c r="N6" i="219"/>
  <c r="G105" i="1" s="1"/>
  <c r="L6" i="219"/>
  <c r="E105" i="1" s="1"/>
  <c r="K6" i="219"/>
  <c r="D105" i="1" s="1"/>
  <c r="O4" i="195"/>
  <c r="O2" i="218"/>
  <c r="N5" i="218"/>
  <c r="G104" i="1" s="1"/>
  <c r="L5" i="218"/>
  <c r="E104" i="1" s="1"/>
  <c r="K5" i="218"/>
  <c r="D104" i="1" s="1"/>
  <c r="O3" i="197"/>
  <c r="O2" i="217"/>
  <c r="N6" i="217"/>
  <c r="G98" i="1" s="1"/>
  <c r="L6" i="217"/>
  <c r="E98" i="1" s="1"/>
  <c r="K6" i="217"/>
  <c r="D98" i="1" s="1"/>
  <c r="O2" i="216"/>
  <c r="N5" i="216"/>
  <c r="G99" i="1" s="1"/>
  <c r="L5" i="216"/>
  <c r="E99" i="1" s="1"/>
  <c r="K5" i="216"/>
  <c r="D99" i="1" s="1"/>
  <c r="G80" i="1"/>
  <c r="O11" i="213"/>
  <c r="N15" i="213"/>
  <c r="L15" i="213"/>
  <c r="E80" i="1" s="1"/>
  <c r="O2" i="215"/>
  <c r="N5" i="215"/>
  <c r="G92" i="1" s="1"/>
  <c r="L5" i="215"/>
  <c r="E92" i="1" s="1"/>
  <c r="K5" i="215"/>
  <c r="D92" i="1" s="1"/>
  <c r="O12" i="214"/>
  <c r="N15" i="214"/>
  <c r="G87" i="1" s="1"/>
  <c r="L15" i="214"/>
  <c r="E87" i="1" s="1"/>
  <c r="K15" i="214"/>
  <c r="D87" i="1" s="1"/>
  <c r="O19" i="196"/>
  <c r="O18" i="193"/>
  <c r="N26" i="193"/>
  <c r="G116" i="1" s="1"/>
  <c r="O17" i="202"/>
  <c r="N20" i="202"/>
  <c r="G123" i="1" s="1"/>
  <c r="L20" i="202"/>
  <c r="E123" i="1" s="1"/>
  <c r="K20" i="202"/>
  <c r="D123" i="1" s="1"/>
  <c r="O21" i="199"/>
  <c r="O2" i="214"/>
  <c r="N6" i="214"/>
  <c r="G62" i="1" s="1"/>
  <c r="K6" i="214"/>
  <c r="D62" i="1" s="1"/>
  <c r="O4" i="204"/>
  <c r="O2" i="213"/>
  <c r="N6" i="213"/>
  <c r="G34" i="1" s="1"/>
  <c r="L6" i="213"/>
  <c r="E34" i="1" s="1"/>
  <c r="O4" i="202"/>
  <c r="O3" i="196"/>
  <c r="O3" i="192"/>
  <c r="O4" i="193"/>
  <c r="O3" i="199"/>
  <c r="O3" i="194"/>
  <c r="N8" i="212"/>
  <c r="G134" i="1" s="1"/>
  <c r="L8" i="212"/>
  <c r="K8" i="212"/>
  <c r="D134" i="1" s="1"/>
  <c r="O2" i="210"/>
  <c r="N23" i="161"/>
  <c r="G124" i="1" s="1"/>
  <c r="L23" i="161"/>
  <c r="E124" i="1" s="1"/>
  <c r="K23" i="161"/>
  <c r="D124" i="1" s="1"/>
  <c r="N8" i="211"/>
  <c r="G118" i="1" s="1"/>
  <c r="L8" i="211"/>
  <c r="E118" i="1" s="1"/>
  <c r="K8" i="211"/>
  <c r="D118" i="1" s="1"/>
  <c r="N22" i="208"/>
  <c r="G119" i="1" s="1"/>
  <c r="L22" i="208"/>
  <c r="E119" i="1" s="1"/>
  <c r="K22" i="208"/>
  <c r="D119" i="1" s="1"/>
  <c r="N12" i="210"/>
  <c r="G11" i="1" s="1"/>
  <c r="L12" i="210"/>
  <c r="E11" i="1" s="1"/>
  <c r="K12" i="210"/>
  <c r="D11" i="1" s="1"/>
  <c r="D35" i="1"/>
  <c r="N5" i="209"/>
  <c r="G35" i="1" s="1"/>
  <c r="L5" i="209"/>
  <c r="E35" i="1" s="1"/>
  <c r="K5" i="209"/>
  <c r="N24" i="167"/>
  <c r="G112" i="1" s="1"/>
  <c r="L24" i="167"/>
  <c r="E112" i="1" s="1"/>
  <c r="K24" i="167"/>
  <c r="D112" i="1" s="1"/>
  <c r="N9" i="208"/>
  <c r="G16" i="1" s="1"/>
  <c r="L9" i="208"/>
  <c r="K9" i="208"/>
  <c r="D16" i="1" s="1"/>
  <c r="N6" i="207"/>
  <c r="G25" i="1" s="1"/>
  <c r="L6" i="207"/>
  <c r="K6" i="207"/>
  <c r="D25" i="1" s="1"/>
  <c r="N6" i="206"/>
  <c r="G27" i="1" s="1"/>
  <c r="L6" i="206"/>
  <c r="E27" i="1" s="1"/>
  <c r="K6" i="206"/>
  <c r="D27" i="1" s="1"/>
  <c r="N14" i="205"/>
  <c r="G7" i="1" s="1"/>
  <c r="L14" i="205"/>
  <c r="K14" i="205"/>
  <c r="D7" i="1" s="1"/>
  <c r="N10" i="204"/>
  <c r="G13" i="1" s="1"/>
  <c r="N9" i="203"/>
  <c r="G72" i="1" s="1"/>
  <c r="L9" i="203"/>
  <c r="K9" i="203"/>
  <c r="D72" i="1" s="1"/>
  <c r="N9" i="202"/>
  <c r="L9" i="202"/>
  <c r="K9" i="202"/>
  <c r="N13" i="201"/>
  <c r="G10" i="1" s="1"/>
  <c r="N17" i="200"/>
  <c r="G75" i="1" s="1"/>
  <c r="L17" i="200"/>
  <c r="E75" i="1" s="1"/>
  <c r="K17" i="200"/>
  <c r="D75" i="1" s="1"/>
  <c r="N5" i="200"/>
  <c r="G64" i="1" s="1"/>
  <c r="L5" i="200"/>
  <c r="E64" i="1" s="1"/>
  <c r="K5" i="200"/>
  <c r="N27" i="199"/>
  <c r="L27" i="199"/>
  <c r="K27" i="199"/>
  <c r="D115" i="1" s="1"/>
  <c r="N13" i="199"/>
  <c r="G9" i="1" s="1"/>
  <c r="N6" i="198"/>
  <c r="G22" i="1" s="1"/>
  <c r="L6" i="198"/>
  <c r="E22" i="1" s="1"/>
  <c r="K6" i="198"/>
  <c r="D22" i="1" s="1"/>
  <c r="N6" i="197"/>
  <c r="G101" i="1" s="1"/>
  <c r="L6" i="197"/>
  <c r="E101" i="1" s="1"/>
  <c r="K6" i="197"/>
  <c r="D101" i="1" s="1"/>
  <c r="N26" i="196"/>
  <c r="G73" i="1" s="1"/>
  <c r="L26" i="196"/>
  <c r="K26" i="196"/>
  <c r="N11" i="196"/>
  <c r="G12" i="1" s="1"/>
  <c r="L11" i="196"/>
  <c r="E12" i="1" s="1"/>
  <c r="K11" i="196"/>
  <c r="D12" i="1" s="1"/>
  <c r="N8" i="195"/>
  <c r="G95" i="1" s="1"/>
  <c r="L8" i="195"/>
  <c r="E95" i="1" s="1"/>
  <c r="K8" i="195"/>
  <c r="D95" i="1" s="1"/>
  <c r="N7" i="194"/>
  <c r="G19" i="1" s="1"/>
  <c r="L7" i="194"/>
  <c r="E19" i="1" s="1"/>
  <c r="K7" i="194"/>
  <c r="D19" i="1" s="1"/>
  <c r="N13" i="193"/>
  <c r="G15" i="1" s="1"/>
  <c r="N6" i="192"/>
  <c r="G23" i="1" s="1"/>
  <c r="L6" i="192"/>
  <c r="E23" i="1" s="1"/>
  <c r="K6" i="192"/>
  <c r="D23" i="1" s="1"/>
  <c r="M24" i="166" l="1"/>
  <c r="O24" i="166" s="1"/>
  <c r="M16" i="158"/>
  <c r="O16" i="158" s="1"/>
  <c r="E82" i="1"/>
  <c r="F82" i="1"/>
  <c r="M4" i="263"/>
  <c r="O4" i="263" s="1"/>
  <c r="M4" i="260"/>
  <c r="O4" i="260" s="1"/>
  <c r="M4" i="258"/>
  <c r="O4" i="258" s="1"/>
  <c r="M4" i="257"/>
  <c r="O4" i="257" s="1"/>
  <c r="M4" i="255"/>
  <c r="O4" i="255" s="1"/>
  <c r="M4" i="254"/>
  <c r="O4" i="254" s="1"/>
  <c r="M4" i="250"/>
  <c r="O4" i="250" s="1"/>
  <c r="M4" i="245"/>
  <c r="O4" i="245" s="1"/>
  <c r="M4" i="244"/>
  <c r="O4" i="244" s="1"/>
  <c r="M4" i="243"/>
  <c r="O4" i="243" s="1"/>
  <c r="M4" i="242"/>
  <c r="O4" i="242" s="1"/>
  <c r="M4" i="241"/>
  <c r="O4" i="241" s="1"/>
  <c r="M6" i="229"/>
  <c r="E33" i="1"/>
  <c r="M4" i="240"/>
  <c r="O4" i="240" s="1"/>
  <c r="M12" i="228"/>
  <c r="O12" i="228" s="1"/>
  <c r="M30" i="161"/>
  <c r="O30" i="161" s="1"/>
  <c r="H63" i="1" s="1"/>
  <c r="M4" i="238"/>
  <c r="O4" i="238" s="1"/>
  <c r="M12" i="234"/>
  <c r="O12" i="234" s="1"/>
  <c r="M29" i="202"/>
  <c r="M5" i="235"/>
  <c r="O5" i="235" s="1"/>
  <c r="M5" i="234"/>
  <c r="O5" i="234" s="1"/>
  <c r="M5" i="233"/>
  <c r="O5" i="233" s="1"/>
  <c r="E63" i="1"/>
  <c r="M17" i="203"/>
  <c r="M5" i="231"/>
  <c r="O5" i="231" s="1"/>
  <c r="M6" i="230"/>
  <c r="M5" i="228"/>
  <c r="O5" i="228" s="1"/>
  <c r="M23" i="201"/>
  <c r="M5" i="200"/>
  <c r="F64" i="1" s="1"/>
  <c r="M15" i="220"/>
  <c r="O15" i="220" s="1"/>
  <c r="M9" i="203"/>
  <c r="O9" i="203" s="1"/>
  <c r="H72" i="1" s="1"/>
  <c r="M8" i="212"/>
  <c r="O8" i="212" s="1"/>
  <c r="H134" i="1" s="1"/>
  <c r="M7" i="227"/>
  <c r="E31" i="1"/>
  <c r="M6" i="226"/>
  <c r="M6" i="198"/>
  <c r="M6" i="207"/>
  <c r="F25" i="1" s="1"/>
  <c r="M17" i="162"/>
  <c r="D64" i="1"/>
  <c r="M4" i="220"/>
  <c r="O7" i="223"/>
  <c r="H31" i="1" s="1"/>
  <c r="F31" i="1"/>
  <c r="M12" i="224"/>
  <c r="E72" i="1"/>
  <c r="M18" i="166"/>
  <c r="M14" i="219"/>
  <c r="E137" i="1"/>
  <c r="M7" i="225"/>
  <c r="O4" i="224"/>
  <c r="H61" i="1" s="1"/>
  <c r="M5" i="222"/>
  <c r="M5" i="221"/>
  <c r="E25" i="1"/>
  <c r="O6" i="207"/>
  <c r="H25" i="1" s="1"/>
  <c r="M13" i="216"/>
  <c r="E134" i="1"/>
  <c r="M9" i="208"/>
  <c r="F16" i="1" s="1"/>
  <c r="M14" i="205"/>
  <c r="O14" i="205" s="1"/>
  <c r="H7" i="1" s="1"/>
  <c r="M6" i="219"/>
  <c r="M5" i="218"/>
  <c r="M6" i="217"/>
  <c r="M5" i="216"/>
  <c r="M15" i="213"/>
  <c r="M5" i="215"/>
  <c r="M15" i="214"/>
  <c r="M26" i="196"/>
  <c r="M11" i="196"/>
  <c r="M26" i="193"/>
  <c r="F116" i="1" s="1"/>
  <c r="M20" i="202"/>
  <c r="F123" i="1" s="1"/>
  <c r="M9" i="202"/>
  <c r="O9" i="202" s="1"/>
  <c r="M13" i="199"/>
  <c r="O13" i="199" s="1"/>
  <c r="H9" i="1" s="1"/>
  <c r="E9" i="1"/>
  <c r="M6" i="214"/>
  <c r="M10" i="204"/>
  <c r="M6" i="213"/>
  <c r="M13" i="193"/>
  <c r="E16" i="1"/>
  <c r="M23" i="161"/>
  <c r="M8" i="211"/>
  <c r="M22" i="208"/>
  <c r="M24" i="167"/>
  <c r="M12" i="210"/>
  <c r="M5" i="209"/>
  <c r="E7" i="1"/>
  <c r="M6" i="206"/>
  <c r="M13" i="201"/>
  <c r="M17" i="200"/>
  <c r="M27" i="199"/>
  <c r="F115" i="1" s="1"/>
  <c r="M6" i="197"/>
  <c r="M8" i="195"/>
  <c r="M7" i="194"/>
  <c r="M6" i="192"/>
  <c r="O6" i="230" l="1"/>
  <c r="H81" i="1" s="1"/>
  <c r="F81" i="1"/>
  <c r="F63" i="1"/>
  <c r="O20" i="202"/>
  <c r="H123" i="1" s="1"/>
  <c r="O26" i="196"/>
  <c r="H73" i="1" s="1"/>
  <c r="F73" i="1"/>
  <c r="O6" i="229"/>
  <c r="H33" i="1" s="1"/>
  <c r="F33" i="1"/>
  <c r="F134" i="1"/>
  <c r="O29" i="202"/>
  <c r="H77" i="1" s="1"/>
  <c r="F77" i="1"/>
  <c r="O17" i="203"/>
  <c r="H29" i="1" s="1"/>
  <c r="F29" i="1"/>
  <c r="F72" i="1"/>
  <c r="O23" i="201"/>
  <c r="H114" i="1" s="1"/>
  <c r="F114" i="1"/>
  <c r="F7" i="1"/>
  <c r="O11" i="196"/>
  <c r="H12" i="1" s="1"/>
  <c r="F12" i="1"/>
  <c r="O5" i="200"/>
  <c r="H64" i="1" s="1"/>
  <c r="O5" i="209"/>
  <c r="H35" i="1" s="1"/>
  <c r="F35" i="1"/>
  <c r="O5" i="218"/>
  <c r="H104" i="1" s="1"/>
  <c r="F104" i="1"/>
  <c r="O7" i="225"/>
  <c r="H78" i="1" s="1"/>
  <c r="F78" i="1"/>
  <c r="O5" i="216"/>
  <c r="H99" i="1" s="1"/>
  <c r="F99" i="1"/>
  <c r="O13" i="216"/>
  <c r="H136" i="1" s="1"/>
  <c r="F136" i="1"/>
  <c r="O5" i="221"/>
  <c r="H32" i="1" s="1"/>
  <c r="F32" i="1"/>
  <c r="O4" i="220"/>
  <c r="H140" i="1" s="1"/>
  <c r="F140" i="1"/>
  <c r="O6" i="198"/>
  <c r="H22" i="1" s="1"/>
  <c r="F22" i="1"/>
  <c r="O5" i="215"/>
  <c r="H92" i="1" s="1"/>
  <c r="F92" i="1"/>
  <c r="O18" i="166"/>
  <c r="H79" i="1" s="1"/>
  <c r="F79" i="1"/>
  <c r="O17" i="162"/>
  <c r="H121" i="1" s="1"/>
  <c r="F121" i="1"/>
  <c r="O7" i="227"/>
  <c r="H86" i="1" s="1"/>
  <c r="F86" i="1"/>
  <c r="O17" i="200"/>
  <c r="H75" i="1" s="1"/>
  <c r="F75" i="1"/>
  <c r="O5" i="222"/>
  <c r="H51" i="1" s="1"/>
  <c r="F51" i="1"/>
  <c r="O12" i="224"/>
  <c r="H88" i="1" s="1"/>
  <c r="F88" i="1"/>
  <c r="O6" i="226"/>
  <c r="H94" i="1" s="1"/>
  <c r="F94" i="1"/>
  <c r="O9" i="208"/>
  <c r="H16" i="1" s="1"/>
  <c r="O6" i="217"/>
  <c r="H98" i="1" s="1"/>
  <c r="F98" i="1"/>
  <c r="O14" i="219"/>
  <c r="H137" i="1" s="1"/>
  <c r="F137" i="1"/>
  <c r="O6" i="213"/>
  <c r="H34" i="1" s="1"/>
  <c r="F34" i="1"/>
  <c r="O15" i="213"/>
  <c r="H80" i="1" s="1"/>
  <c r="F80" i="1"/>
  <c r="O13" i="201"/>
  <c r="H10" i="1" s="1"/>
  <c r="F10" i="1"/>
  <c r="O6" i="214"/>
  <c r="H62" i="1" s="1"/>
  <c r="F62" i="1"/>
  <c r="O15" i="214"/>
  <c r="H87" i="1" s="1"/>
  <c r="F87" i="1"/>
  <c r="F9" i="1"/>
  <c r="O6" i="206"/>
  <c r="H27" i="1" s="1"/>
  <c r="F27" i="1"/>
  <c r="O26" i="193"/>
  <c r="H116" i="1" s="1"/>
  <c r="O6" i="219"/>
  <c r="H105" i="1" s="1"/>
  <c r="F105" i="1"/>
  <c r="O8" i="195"/>
  <c r="H95" i="1" s="1"/>
  <c r="F95" i="1"/>
  <c r="O6" i="197"/>
  <c r="H101" i="1" s="1"/>
  <c r="F101" i="1"/>
  <c r="O10" i="204"/>
  <c r="H13" i="1" s="1"/>
  <c r="F13" i="1"/>
  <c r="O6" i="192"/>
  <c r="H23" i="1" s="1"/>
  <c r="F23" i="1"/>
  <c r="O13" i="193"/>
  <c r="H15" i="1" s="1"/>
  <c r="F15" i="1"/>
  <c r="O27" i="199"/>
  <c r="H115" i="1" s="1"/>
  <c r="O7" i="194"/>
  <c r="H19" i="1" s="1"/>
  <c r="F19" i="1"/>
  <c r="O23" i="161"/>
  <c r="H124" i="1" s="1"/>
  <c r="F124" i="1"/>
  <c r="O8" i="211"/>
  <c r="H118" i="1" s="1"/>
  <c r="F118" i="1"/>
  <c r="O22" i="208"/>
  <c r="H119" i="1" s="1"/>
  <c r="F119" i="1"/>
  <c r="O12" i="210"/>
  <c r="H11" i="1" s="1"/>
  <c r="F11" i="1"/>
  <c r="O24" i="167"/>
  <c r="H112" i="1" s="1"/>
  <c r="F112" i="1"/>
  <c r="N15" i="191"/>
  <c r="G125" i="1" s="1"/>
  <c r="L15" i="191"/>
  <c r="E125" i="1" s="1"/>
  <c r="K15" i="191"/>
  <c r="D125" i="1" s="1"/>
  <c r="E42" i="1"/>
  <c r="N6" i="191"/>
  <c r="G42" i="1" s="1"/>
  <c r="L6" i="191"/>
  <c r="K6" i="191"/>
  <c r="D42" i="1" s="1"/>
  <c r="N11" i="166"/>
  <c r="G8" i="1" s="1"/>
  <c r="L11" i="166"/>
  <c r="E8" i="1" s="1"/>
  <c r="K11" i="166"/>
  <c r="D8" i="1" s="1"/>
  <c r="M15" i="191" l="1"/>
  <c r="M6" i="191"/>
  <c r="M11" i="166"/>
  <c r="F8" i="1" s="1"/>
  <c r="O6" i="191" l="1"/>
  <c r="H42" i="1" s="1"/>
  <c r="F42" i="1"/>
  <c r="O15" i="191"/>
  <c r="H125" i="1" s="1"/>
  <c r="F125" i="1"/>
  <c r="O11" i="166"/>
  <c r="H8" i="1" s="1"/>
  <c r="N20" i="172" l="1"/>
  <c r="G6" i="1" s="1"/>
  <c r="L20" i="172"/>
  <c r="E6" i="1" s="1"/>
  <c r="K20" i="172"/>
  <c r="D6" i="1" s="1"/>
  <c r="N15" i="171"/>
  <c r="G14" i="1" s="1"/>
  <c r="L15" i="171"/>
  <c r="E14" i="1" s="1"/>
  <c r="K15" i="171"/>
  <c r="D14" i="1" s="1"/>
  <c r="N8" i="170"/>
  <c r="G21" i="1" s="1"/>
  <c r="L8" i="170"/>
  <c r="E21" i="1" s="1"/>
  <c r="K8" i="170"/>
  <c r="D21" i="1" s="1"/>
  <c r="N5" i="169"/>
  <c r="G84" i="1" s="1"/>
  <c r="L5" i="169"/>
  <c r="E84" i="1" s="1"/>
  <c r="K5" i="169"/>
  <c r="D84" i="1" s="1"/>
  <c r="N6" i="167"/>
  <c r="G20" i="1" s="1"/>
  <c r="L6" i="167"/>
  <c r="E20" i="1" s="1"/>
  <c r="K6" i="167"/>
  <c r="D20" i="1" s="1"/>
  <c r="N19" i="163"/>
  <c r="G113" i="1" s="1"/>
  <c r="L19" i="163"/>
  <c r="E113" i="1" s="1"/>
  <c r="K19" i="163"/>
  <c r="D113" i="1" s="1"/>
  <c r="N6" i="162"/>
  <c r="G39" i="1" s="1"/>
  <c r="L6" i="162"/>
  <c r="E39" i="1" s="1"/>
  <c r="K6" i="162"/>
  <c r="D39" i="1" s="1"/>
  <c r="N12" i="161"/>
  <c r="G71" i="1" s="1"/>
  <c r="L12" i="161"/>
  <c r="E71" i="1" s="1"/>
  <c r="K12" i="161"/>
  <c r="D71" i="1" s="1"/>
  <c r="N10" i="158"/>
  <c r="G132" i="1" s="1"/>
  <c r="K10" i="158"/>
  <c r="D132" i="1" s="1"/>
  <c r="M8" i="170" l="1"/>
  <c r="M15" i="171"/>
  <c r="F14" i="1" s="1"/>
  <c r="M20" i="172"/>
  <c r="F6" i="1" s="1"/>
  <c r="L10" i="158"/>
  <c r="M5" i="169"/>
  <c r="F84" i="1" s="1"/>
  <c r="M6" i="167"/>
  <c r="F20" i="1" s="1"/>
  <c r="M19" i="163"/>
  <c r="F113" i="1" s="1"/>
  <c r="M6" i="162"/>
  <c r="F39" i="1" s="1"/>
  <c r="M12" i="161"/>
  <c r="F71" i="1" s="1"/>
  <c r="O8" i="170" l="1"/>
  <c r="H21" i="1" s="1"/>
  <c r="F21" i="1"/>
  <c r="M10" i="158"/>
  <c r="E132" i="1"/>
  <c r="O5" i="169"/>
  <c r="H84" i="1" s="1"/>
  <c r="O15" i="171"/>
  <c r="H14" i="1" s="1"/>
  <c r="O20" i="172"/>
  <c r="H6" i="1" s="1"/>
  <c r="O6" i="167"/>
  <c r="H20" i="1" s="1"/>
  <c r="O12" i="161"/>
  <c r="H71" i="1" s="1"/>
  <c r="O6" i="162"/>
  <c r="H39" i="1" s="1"/>
  <c r="O19" i="163"/>
  <c r="H113" i="1" s="1"/>
  <c r="O10" i="158" l="1"/>
  <c r="H132" i="1" s="1"/>
  <c r="F132" i="1"/>
</calcChain>
</file>

<file path=xl/sharedStrings.xml><?xml version="1.0" encoding="utf-8"?>
<sst xmlns="http://schemas.openxmlformats.org/spreadsheetml/2006/main" count="3010" uniqueCount="166">
  <si>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</si>
  <si>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</si>
  <si>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</si>
  <si>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</si>
  <si>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</si>
  <si>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</si>
  <si>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</si>
  <si>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</si>
  <si>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</si>
  <si>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</si>
  <si>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</si>
  <si>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</si>
  <si>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</si>
  <si>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</si>
  <si>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</si>
  <si>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</si>
  <si>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</si>
  <si>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</si>
  <si>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</si>
  <si>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</si>
  <si>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Unlimited</t>
  </si>
  <si>
    <t>Back to Ranking</t>
  </si>
  <si>
    <t xml:space="preserve"> </t>
  </si>
  <si>
    <t>Outlaw Heavy</t>
  </si>
  <si>
    <t>Outlaw Hvy</t>
  </si>
  <si>
    <t>Outlaw Lite</t>
  </si>
  <si>
    <t>Outlaw Lt</t>
  </si>
  <si>
    <t>Factory</t>
  </si>
  <si>
    <t>Dale Cauthen</t>
  </si>
  <si>
    <t>Cody Dockery</t>
  </si>
  <si>
    <t>Jeff Kite</t>
  </si>
  <si>
    <t>Bristol,VA</t>
  </si>
  <si>
    <t>Tom Tignor</t>
  </si>
  <si>
    <t>David Jennings</t>
  </si>
  <si>
    <t>Stanley Canter</t>
  </si>
  <si>
    <t>Bill Cordle</t>
  </si>
  <si>
    <t>Steve Pennington</t>
  </si>
  <si>
    <t>Claude Pennington</t>
  </si>
  <si>
    <t>Jay Boyd</t>
  </si>
  <si>
    <t>ABRA OUTLAW HEAVY RANKING 2023</t>
  </si>
  <si>
    <t>ABRA OUTLAW LITE RANKING 2023</t>
  </si>
  <si>
    <t>ABRA UNLIMITED 2023</t>
  </si>
  <si>
    <t>ABRA FACTORY 2023</t>
  </si>
  <si>
    <t>Billy Miller</t>
  </si>
  <si>
    <t>Dale Cauthlen</t>
  </si>
  <si>
    <t>Steven Pennington</t>
  </si>
  <si>
    <t>Bobby Young</t>
  </si>
  <si>
    <t>Prairie Station</t>
  </si>
  <si>
    <t xml:space="preserve">Outlaw Hvy </t>
  </si>
  <si>
    <t>Bud Stell</t>
  </si>
  <si>
    <t>Prairie, MS Indoor</t>
  </si>
  <si>
    <t>Charles Knight</t>
  </si>
  <si>
    <t>Danny Starks</t>
  </si>
  <si>
    <t>Dean Irvin</t>
  </si>
  <si>
    <t>Dennis Thompson</t>
  </si>
  <si>
    <t>Don Tucker</t>
  </si>
  <si>
    <t>Freddy Geiselbreth</t>
  </si>
  <si>
    <t>Jason Osborne</t>
  </si>
  <si>
    <t>John Laseter</t>
  </si>
  <si>
    <t>Larry McGill</t>
  </si>
  <si>
    <t>Larry Mcgill</t>
  </si>
  <si>
    <t>Randy Canter</t>
  </si>
  <si>
    <t>Tommy Cole</t>
  </si>
  <si>
    <t>Chuck Morrell</t>
  </si>
  <si>
    <t>Bristol, VA Indoor</t>
  </si>
  <si>
    <t>Don Kowalsky</t>
  </si>
  <si>
    <t>Bill Dooley</t>
  </si>
  <si>
    <t>Matthew Tignor</t>
  </si>
  <si>
    <t>Dennis Huffman</t>
  </si>
  <si>
    <t>Danny Sissom</t>
  </si>
  <si>
    <t>Charles Miller</t>
  </si>
  <si>
    <t xml:space="preserve">Unlimited </t>
  </si>
  <si>
    <t>Chuck Miller</t>
  </si>
  <si>
    <t xml:space="preserve">Factory </t>
  </si>
  <si>
    <t>Troy Gibbens</t>
  </si>
  <si>
    <t>Jack Hutchinson</t>
  </si>
  <si>
    <t>Terry Cannon</t>
  </si>
  <si>
    <t>David Bourland</t>
  </si>
  <si>
    <t>Tucker  Malone</t>
  </si>
  <si>
    <t>Tucker Malone</t>
  </si>
  <si>
    <t>Gregg Grissom</t>
  </si>
  <si>
    <t>Greg Grissom</t>
  </si>
  <si>
    <t>Clovis Duncan</t>
  </si>
  <si>
    <t>Steve Hayes</t>
  </si>
  <si>
    <t>Bill Smith</t>
  </si>
  <si>
    <t>Cecil Combs</t>
  </si>
  <si>
    <t>Dean Iruin</t>
  </si>
  <si>
    <t>Freddy G</t>
  </si>
  <si>
    <t>Roger Foshee</t>
  </si>
  <si>
    <t>Van Presson</t>
  </si>
  <si>
    <t>Arthur Cole</t>
  </si>
  <si>
    <t>Jeff Ralls</t>
  </si>
  <si>
    <t>Wesley Scott</t>
  </si>
  <si>
    <t>National Indoor</t>
  </si>
  <si>
    <t>John Lasester</t>
  </si>
  <si>
    <t>Gary Gallion</t>
  </si>
  <si>
    <t>Judy Gallion</t>
  </si>
  <si>
    <t>Dale Taft</t>
  </si>
  <si>
    <t>Jason Rasnake</t>
  </si>
  <si>
    <t>Shawn Hudson</t>
  </si>
  <si>
    <t>Steve Larcon</t>
  </si>
  <si>
    <t>Jason Edwards</t>
  </si>
  <si>
    <t>Kelly Edwards</t>
  </si>
  <si>
    <t>Jason Osburn</t>
  </si>
  <si>
    <t>Chris Irvin</t>
  </si>
  <si>
    <t>Shane Petit</t>
  </si>
  <si>
    <t>Doug Gates</t>
  </si>
  <si>
    <t>Dave Shipe</t>
  </si>
  <si>
    <t>Gates, Doug</t>
  </si>
  <si>
    <t>Shipe, Dave</t>
  </si>
  <si>
    <t>Tignor, Tom</t>
  </si>
  <si>
    <t>Dockery, Cody</t>
  </si>
  <si>
    <t>Gallion , Gary</t>
  </si>
  <si>
    <t>Rusty Little</t>
  </si>
  <si>
    <t>Little, Rusty</t>
  </si>
  <si>
    <t>Boyd, Jay</t>
  </si>
  <si>
    <t>Gallion, Judy</t>
  </si>
  <si>
    <t>Sissom, Danny</t>
  </si>
  <si>
    <t>Sherman White</t>
  </si>
  <si>
    <t>White, Sherman</t>
  </si>
  <si>
    <t>Jerry Graves</t>
  </si>
  <si>
    <t>John Prince</t>
  </si>
  <si>
    <t>Steve Bates</t>
  </si>
  <si>
    <t>Graves, Jerry</t>
  </si>
  <si>
    <t>Prince, John</t>
  </si>
  <si>
    <t>Bates, Steve</t>
  </si>
  <si>
    <t>Bruce Cameron</t>
  </si>
  <si>
    <t>Jim Parker</t>
  </si>
  <si>
    <t>Ken Mix</t>
  </si>
  <si>
    <t>Cameron, Bruce</t>
  </si>
  <si>
    <t>Parker, Jim</t>
  </si>
  <si>
    <t>Mix, Ken</t>
  </si>
  <si>
    <t>Jud Denniston</t>
  </si>
  <si>
    <t>Mike Gross</t>
  </si>
  <si>
    <t>Bub King</t>
  </si>
  <si>
    <t>Denniston, Jud</t>
  </si>
  <si>
    <t>Gross, Mike</t>
  </si>
  <si>
    <t>King, Bub</t>
  </si>
  <si>
    <t>Rhet Metheney</t>
  </si>
  <si>
    <t>Brian Gilman</t>
  </si>
  <si>
    <t>Evan Stapleton</t>
  </si>
  <si>
    <t>Metheney, Rhet</t>
  </si>
  <si>
    <t>Gilman, Brian</t>
  </si>
  <si>
    <t>Stapleton, Evan</t>
  </si>
  <si>
    <t>Joe Craig</t>
  </si>
  <si>
    <t>Frank Karowski</t>
  </si>
  <si>
    <t>Bruce Postlethwait</t>
  </si>
  <si>
    <t>Craig, Joe</t>
  </si>
  <si>
    <t>Karowski, Frank</t>
  </si>
  <si>
    <t>Postlethwait, Bruce</t>
  </si>
  <si>
    <t>Tony Rogers</t>
  </si>
  <si>
    <t>Pam Gates</t>
  </si>
  <si>
    <t>Randy Brown</t>
  </si>
  <si>
    <t>Rogers, Tony</t>
  </si>
  <si>
    <t>Gates, Pam</t>
  </si>
  <si>
    <t>Brown, Randy</t>
  </si>
  <si>
    <t>Roy Cressinger</t>
  </si>
  <si>
    <t>Henry Brewer</t>
  </si>
  <si>
    <t>Tia Craig</t>
  </si>
  <si>
    <t>Ralph Vanhorn</t>
  </si>
  <si>
    <t>Cressinger, Roy</t>
  </si>
  <si>
    <t>Brewer, Henry</t>
  </si>
  <si>
    <t>Craig, Tia</t>
  </si>
  <si>
    <t>Vanhorn, Ralph</t>
  </si>
  <si>
    <t>Jim Parnell</t>
  </si>
  <si>
    <t>Jamie Penton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</si>
</sst>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7" fillId="0" borderId="0" xfId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3" fillId="0" borderId="0" xfId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3" fillId="0" borderId="0" xfId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5" fillId="0" borderId="0" xfId="0" applyFont="1"/>
    <xf numFmtId="0" fontId="11" fillId="0" borderId="0" xfId="1" applyFont="1" applyBorder="1" applyAlignment="1" applyProtection="1">
      <alignment horizontal="center"/>
      <protection locked="0"/>
    </xf>
    <xf numFmtId="1" fontId="16" fillId="0" borderId="1" xfId="0" applyNumberFormat="1" applyFont="1" applyBorder="1" applyAlignment="1" applyProtection="1">
      <alignment horizontal="center"/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1" fontId="6" fillId="0" borderId="1" xfId="0" applyNumberFormat="1" applyFont="1" applyBorder="1" applyAlignment="1" applyProtection="1">
      <alignment horizontal="center" wrapText="1"/>
      <protection locked="0"/>
    </xf>
    <xf numFmtId="0" fontId="11" fillId="0" borderId="0" xfId="1" applyFont="1" applyFill="1" applyAlignment="1">
      <alignment horizontal="center"/>
    </xf>
    <xf numFmtId="0" fontId="11" fillId="0" borderId="0" xfId="1" applyFont="1" applyFill="1"/>
    <xf numFmtId="1" fontId="4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3" fillId="0" borderId="0" xfId="1" applyFont="1" applyAlignment="1">
      <alignment horizontal="center"/>
    </xf>
    <xf numFmtId="0" fontId="14" fillId="0" borderId="0" xfId="0" applyFont="1"/>
    <xf numFmtId="0" fontId="13" fillId="0" borderId="0" xfId="1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1" fontId="14" fillId="4" borderId="0" xfId="0" applyNumberFormat="1" applyFont="1" applyFill="1" applyAlignment="1">
      <alignment horizontal="center"/>
    </xf>
    <xf numFmtId="2" fontId="14" fillId="4" borderId="0" xfId="0" applyNumberFormat="1" applyFont="1" applyFill="1" applyAlignment="1">
      <alignment horizontal="center"/>
    </xf>
    <xf numFmtId="0" fontId="13" fillId="4" borderId="0" xfId="1" applyFont="1" applyFill="1" applyBorder="1" applyAlignment="1" applyProtection="1">
      <alignment horizontal="center"/>
      <protection locked="0"/>
    </xf>
    <xf numFmtId="0" fontId="12" fillId="0" borderId="1" xfId="0" applyFont="1" applyBorder="1"/>
    <xf numFmtId="0" fontId="11" fillId="4" borderId="0" xfId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4" fontId="18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2" fontId="19" fillId="0" borderId="0" xfId="0" applyNumberFormat="1" applyFont="1" applyAlignment="1">
      <alignment horizontal="center"/>
    </xf>
    <xf numFmtId="0" fontId="6" fillId="0" borderId="1" xfId="0" applyFont="1" applyBorder="1"/>
    <xf numFmtId="0" fontId="12" fillId="4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17" fillId="0" borderId="1" xfId="0" applyNumberFormat="1" applyFont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0" fontId="20" fillId="0" borderId="0" xfId="0" applyFont="1"/>
    <xf numFmtId="0" fontId="6" fillId="0" borderId="1" xfId="0" applyFont="1" applyFill="1" applyBorder="1" applyAlignment="1" applyProtection="1">
      <alignment horizontal="center"/>
      <protection locked="0"/>
    </xf>
    <xf numFmtId="14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 wrapText="1"/>
      <protection hidden="1"/>
    </xf>
    <xf numFmtId="2" fontId="6" fillId="0" borderId="1" xfId="0" applyNumberFormat="1" applyFont="1" applyFill="1" applyBorder="1" applyAlignment="1" applyProtection="1">
      <alignment horizontal="center"/>
      <protection hidden="1"/>
    </xf>
    <xf numFmtId="1" fontId="6" fillId="0" borderId="1" xfId="0" applyNumberFormat="1" applyFont="1" applyFill="1" applyBorder="1" applyAlignment="1" applyProtection="1">
      <alignment horizontal="center"/>
      <protection hidden="1"/>
    </xf>
    <xf numFmtId="2" fontId="6" fillId="0" borderId="1" xfId="0" applyNumberFormat="1" applyFont="1" applyFill="1" applyBorder="1" applyAlignment="1" applyProtection="1">
      <alignment horizont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haredStrings" Target="sharedString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140"/>
  <sheetViews>
    <sheetView tabSelected="1" workbookViewId="0"/>
  </sheetViews>
  <sheetFormatPr defaultRowHeight="15" x14ac:dyDescent="0.25"/>
  <cols>
    <col min="1" max="1" width="9.140625" style="9"/>
    <col min="2" max="2" width="17.7109375" style="9" customWidth="1"/>
    <col min="3" max="3" width="22" style="9" customWidth="1"/>
    <col min="4" max="4" width="15.7109375" style="9" bestFit="1" customWidth="1"/>
    <col min="5" max="5" width="16.140625" style="9" bestFit="1" customWidth="1"/>
    <col min="6" max="6" width="9.140625" style="22"/>
    <col min="7" max="7" width="9.140625" style="9"/>
    <col min="8" max="8" width="16.28515625" style="22" bestFit="1" customWidth="1"/>
  </cols>
  <sheetData>
    <row r="1" spans="1:8 16384:16384" x14ac:dyDescent="0.25">
      <c r="A1" s="11" t="s">
        <v>22</v>
      </c>
      <c r="B1" s="11"/>
      <c r="C1" s="11"/>
      <c r="D1" s="11"/>
      <c r="E1" s="11"/>
      <c r="F1" s="20"/>
      <c r="G1" s="11"/>
      <c r="H1" s="20"/>
    </row>
    <row r="2" spans="1:8 16384:16384" ht="28.5" x14ac:dyDescent="0.45">
      <c r="A2" s="75" t="s">
        <v>39</v>
      </c>
      <c r="B2" s="76"/>
      <c r="C2" s="76"/>
      <c r="D2" s="76"/>
      <c r="E2" s="76"/>
      <c r="F2" s="76"/>
      <c r="G2" s="76"/>
      <c r="H2" s="76"/>
    </row>
    <row r="3" spans="1:8 16384:16384" ht="18.75" x14ac:dyDescent="0.3">
      <c r="A3" s="11"/>
      <c r="B3" s="11"/>
      <c r="C3" s="11"/>
      <c r="D3" s="14" t="s">
        <v>93</v>
      </c>
      <c r="E3" s="11"/>
      <c r="F3" s="20"/>
      <c r="G3" s="11"/>
      <c r="H3" s="20"/>
    </row>
    <row r="4" spans="1:8 16384:16384" ht="16.5" customHeight="1" x14ac:dyDescent="0.25">
      <c r="A4" s="11"/>
      <c r="B4" s="11"/>
      <c r="C4" s="11"/>
      <c r="D4" s="11"/>
      <c r="E4" s="11"/>
      <c r="F4" s="20"/>
      <c r="G4" s="11"/>
      <c r="H4" s="20"/>
    </row>
    <row r="5" spans="1:8 16384:16384" ht="21.6" customHeight="1" x14ac:dyDescent="0.4">
      <c r="A5" s="12" t="s">
        <v>0</v>
      </c>
      <c r="B5" s="12" t="s">
        <v>1</v>
      </c>
      <c r="C5" s="12" t="s">
        <v>2</v>
      </c>
      <c r="D5" s="12" t="s">
        <v>19</v>
      </c>
      <c r="E5" s="12" t="s">
        <v>16</v>
      </c>
      <c r="F5" s="21" t="s">
        <v>17</v>
      </c>
      <c r="G5" s="12" t="s">
        <v>14</v>
      </c>
      <c r="H5" s="21" t="s">
        <v>18</v>
      </c>
    </row>
    <row r="6" spans="1:8 16384:16384" x14ac:dyDescent="0.25">
      <c r="A6" s="33">
        <v>1</v>
      </c>
      <c r="B6" s="33" t="s">
        <v>23</v>
      </c>
      <c r="C6" s="32" t="s">
        <v>38</v>
      </c>
      <c r="D6" s="35">
        <f>SUM('Jay Boyd'!K20)</f>
        <v>67</v>
      </c>
      <c r="E6" s="35">
        <f>SUM('Jay Boyd'!L20)</f>
        <v>13224.024000000001</v>
      </c>
      <c r="F6" s="34">
        <f>SUM('Jay Boyd'!M20)</f>
        <v>197.37349253731344</v>
      </c>
      <c r="G6" s="35">
        <f>SUM('Jay Boyd'!N20)</f>
        <v>93</v>
      </c>
      <c r="H6" s="34">
        <f>SUM('Jay Boyd'!O20)</f>
        <v>290.37349253731344</v>
      </c>
    </row>
    <row r="7" spans="1:8 16384:16384" x14ac:dyDescent="0.25">
      <c r="A7" s="33">
        <v>2</v>
      </c>
      <c r="B7" s="33" t="s">
        <v>23</v>
      </c>
      <c r="C7" s="44" t="s">
        <v>63</v>
      </c>
      <c r="D7" s="35">
        <f>SUM('Chuck Morrell'!K14)</f>
        <v>41</v>
      </c>
      <c r="E7" s="35">
        <f>SUM('Chuck Morrell'!L14)</f>
        <v>8149.018</v>
      </c>
      <c r="F7" s="34">
        <f>SUM('Chuck Morrell'!M14)</f>
        <v>198.75653658536586</v>
      </c>
      <c r="G7" s="35">
        <f>SUM('Chuck Morrell'!N14)</f>
        <v>91</v>
      </c>
      <c r="H7" s="34">
        <f>SUM('Chuck Morrell'!O14)</f>
        <v>289.75653658536589</v>
      </c>
    </row>
    <row r="8" spans="1:8 16384:16384" ht="16.5" x14ac:dyDescent="0.3">
      <c r="A8" s="33">
        <v>3</v>
      </c>
      <c r="B8" s="33" t="s">
        <v>23</v>
      </c>
      <c r="C8" s="39" t="s">
        <v>33</v>
      </c>
      <c r="D8" s="35">
        <f>SUM('David Jennings'!K11)</f>
        <v>32</v>
      </c>
      <c r="E8" s="35">
        <f>SUM('David Jennings'!L11)</f>
        <v>6337.0120000000006</v>
      </c>
      <c r="F8" s="34">
        <f>SUM('David Jennings'!M11)</f>
        <v>198.03162500000002</v>
      </c>
      <c r="G8" s="35">
        <f>SUM('David Jennings'!N11)</f>
        <v>65</v>
      </c>
      <c r="H8" s="34">
        <f>SUM('David Jennings'!O11)</f>
        <v>263.03162500000002</v>
      </c>
      <c r="XFD8" s="29"/>
    </row>
    <row r="9" spans="1:8 16384:16384" ht="16.5" x14ac:dyDescent="0.3">
      <c r="A9" s="33">
        <v>4</v>
      </c>
      <c r="B9" s="33" t="s">
        <v>23</v>
      </c>
      <c r="C9" s="44" t="s">
        <v>56</v>
      </c>
      <c r="D9" s="35">
        <f>SUM('Freddy Gieselbreth'!K13)</f>
        <v>43</v>
      </c>
      <c r="E9" s="35">
        <f>SUM('Freddy Gieselbreth'!L13)</f>
        <v>8474.02</v>
      </c>
      <c r="F9" s="34">
        <f>SUM('Freddy Gieselbreth'!M13)</f>
        <v>197.07023255813954</v>
      </c>
      <c r="G9" s="35">
        <f>SUM('Freddy Gieselbreth'!N13)</f>
        <v>59</v>
      </c>
      <c r="H9" s="34">
        <f>SUM('Freddy Gieselbreth'!O13)</f>
        <v>256.07023255813954</v>
      </c>
      <c r="XFD9" s="29"/>
    </row>
    <row r="10" spans="1:8 16384:16384" ht="16.5" x14ac:dyDescent="0.3">
      <c r="A10" s="33">
        <v>5</v>
      </c>
      <c r="B10" s="33" t="s">
        <v>23</v>
      </c>
      <c r="C10" s="44" t="s">
        <v>58</v>
      </c>
      <c r="D10" s="35">
        <f>SUM('John Laseter'!K13)</f>
        <v>44</v>
      </c>
      <c r="E10" s="35">
        <f>SUM('John Laseter'!L13)</f>
        <v>8679.0300000000007</v>
      </c>
      <c r="F10" s="34">
        <f>SUM('John Laseter'!M13)</f>
        <v>197.25068181818185</v>
      </c>
      <c r="G10" s="35">
        <f>SUM('John Laseter'!N13)</f>
        <v>58</v>
      </c>
      <c r="H10" s="34">
        <f>SUM('John Laseter'!O13)</f>
        <v>255.25068181818185</v>
      </c>
      <c r="XFD10" s="29"/>
    </row>
    <row r="11" spans="1:8 16384:16384" ht="16.5" x14ac:dyDescent="0.3">
      <c r="A11" s="33">
        <v>6</v>
      </c>
      <c r="B11" s="33" t="s">
        <v>23</v>
      </c>
      <c r="C11" s="44" t="s">
        <v>69</v>
      </c>
      <c r="D11" s="35">
        <f>SUM('Danny Sissom'!K12)</f>
        <v>35</v>
      </c>
      <c r="E11" s="35">
        <f>SUM('Danny Sissom'!L12)</f>
        <v>6891.0059999999994</v>
      </c>
      <c r="F11" s="34">
        <f>SUM('Danny Sissom'!M12)</f>
        <v>196.88588571428571</v>
      </c>
      <c r="G11" s="35">
        <f>SUM('Danny Sissom'!N12)</f>
        <v>52</v>
      </c>
      <c r="H11" s="34">
        <f>SUM('Danny Sissom'!O12)</f>
        <v>248.88588571428571</v>
      </c>
      <c r="XFD11" s="29"/>
    </row>
    <row r="12" spans="1:8 16384:16384" ht="16.5" x14ac:dyDescent="0.3">
      <c r="A12" s="33">
        <v>7</v>
      </c>
      <c r="B12" s="33" t="s">
        <v>23</v>
      </c>
      <c r="C12" s="39" t="s">
        <v>53</v>
      </c>
      <c r="D12" s="35">
        <f>SUM('Dean Irvin'!K11)</f>
        <v>36</v>
      </c>
      <c r="E12" s="35">
        <f>SUM('Dean Irvin'!L11)</f>
        <v>7103</v>
      </c>
      <c r="F12" s="34">
        <f>SUM('Dean Irvin'!M11)</f>
        <v>197.30555555555554</v>
      </c>
      <c r="G12" s="35">
        <f>SUM('Dean Irvin'!N11)</f>
        <v>47</v>
      </c>
      <c r="H12" s="34">
        <f>SUM('Dean Irvin'!O11)</f>
        <v>244.30555555555554</v>
      </c>
      <c r="XFD12" s="29"/>
    </row>
    <row r="13" spans="1:8 16384:16384" ht="16.5" x14ac:dyDescent="0.3">
      <c r="A13" s="33">
        <v>8</v>
      </c>
      <c r="B13" s="33" t="s">
        <v>23</v>
      </c>
      <c r="C13" s="44" t="s">
        <v>62</v>
      </c>
      <c r="D13" s="35">
        <f>SUM('Tommy Cole'!K10)</f>
        <v>28</v>
      </c>
      <c r="E13" s="35">
        <f>SUM('Tommy Cole'!L10)</f>
        <v>5501.01</v>
      </c>
      <c r="F13" s="34">
        <f>SUM('Tommy Cole'!M10)</f>
        <v>196.46464285714288</v>
      </c>
      <c r="G13" s="35">
        <f>SUM('Tommy Cole'!N10)</f>
        <v>42</v>
      </c>
      <c r="H13" s="34">
        <f>SUM('Tommy Cole'!O10)</f>
        <v>238.46464285714288</v>
      </c>
      <c r="XFD13" s="29"/>
    </row>
    <row r="14" spans="1:8 16384:16384" ht="16.5" x14ac:dyDescent="0.3">
      <c r="A14" s="33">
        <v>9</v>
      </c>
      <c r="B14" s="33" t="s">
        <v>23</v>
      </c>
      <c r="C14" s="32" t="s">
        <v>37</v>
      </c>
      <c r="D14" s="35">
        <f>SUM('Claude Pennington'!K15)</f>
        <v>43</v>
      </c>
      <c r="E14" s="35">
        <f>SUM('Claude Pennington'!L15)</f>
        <v>8448.0040000000008</v>
      </c>
      <c r="F14" s="34">
        <f>SUM('Claude Pennington'!M15)</f>
        <v>196.4652093023256</v>
      </c>
      <c r="G14" s="35">
        <f>SUM('Claude Pennington'!N15)</f>
        <v>41</v>
      </c>
      <c r="H14" s="34">
        <f>SUM('Claude Pennington'!O15)</f>
        <v>237.4652093023256</v>
      </c>
      <c r="XFD14" s="29"/>
    </row>
    <row r="15" spans="1:8 16384:16384" ht="16.5" x14ac:dyDescent="0.3">
      <c r="A15" s="33">
        <v>10</v>
      </c>
      <c r="B15" s="33" t="s">
        <v>23</v>
      </c>
      <c r="C15" s="39" t="s">
        <v>49</v>
      </c>
      <c r="D15" s="35">
        <f>SUM('Bud Stell'!K13)</f>
        <v>44</v>
      </c>
      <c r="E15" s="35">
        <f>SUM('Bud Stell'!L13)</f>
        <v>8562.01</v>
      </c>
      <c r="F15" s="34">
        <f>SUM('Bud Stell'!M13)</f>
        <v>194.59113636363637</v>
      </c>
      <c r="G15" s="35">
        <f>SUM('Bud Stell'!N13)</f>
        <v>29</v>
      </c>
      <c r="H15" s="34">
        <f>SUM('Bud Stell'!O13)</f>
        <v>223.59113636363637</v>
      </c>
      <c r="XFD15" s="29"/>
    </row>
    <row r="16" spans="1:8 16384:16384" ht="16.5" x14ac:dyDescent="0.3">
      <c r="A16" s="33">
        <v>11</v>
      </c>
      <c r="B16" s="33" t="s">
        <v>23</v>
      </c>
      <c r="C16" s="44" t="s">
        <v>67</v>
      </c>
      <c r="D16" s="35">
        <f>SUM('Matthew Tignor'!K9)</f>
        <v>23</v>
      </c>
      <c r="E16" s="35">
        <f>SUM('Matthew Tignor'!L9)</f>
        <v>4486.0039999999999</v>
      </c>
      <c r="F16" s="34">
        <f>SUM('Matthew Tignor'!M9)</f>
        <v>195.04365217391305</v>
      </c>
      <c r="G16" s="35">
        <f>SUM('Matthew Tignor'!N9)</f>
        <v>20</v>
      </c>
      <c r="H16" s="34">
        <f>SUM('Matthew Tignor'!O9)</f>
        <v>215.04365217391305</v>
      </c>
      <c r="XFD16" s="29"/>
    </row>
    <row r="17" spans="1:8 16384:16384" ht="16.5" x14ac:dyDescent="0.3">
      <c r="A17" s="33">
        <v>12</v>
      </c>
      <c r="B17" s="33" t="s">
        <v>23</v>
      </c>
      <c r="C17" s="44" t="s">
        <v>59</v>
      </c>
      <c r="D17" s="35">
        <f>SUM('Larry McGill'!K9)</f>
        <v>23</v>
      </c>
      <c r="E17" s="35">
        <f>SUM('Larry McGill'!L9)</f>
        <v>4520</v>
      </c>
      <c r="F17" s="34">
        <f>SUM('Larry McGill'!M9)</f>
        <v>196.52173913043478</v>
      </c>
      <c r="G17" s="35">
        <f>SUM('Larry McGill'!N9)</f>
        <v>14</v>
      </c>
      <c r="H17" s="34">
        <f>SUM('Larry McGill'!O9)</f>
        <v>210.52173913043478</v>
      </c>
      <c r="XFD17" s="29"/>
    </row>
    <row r="18" spans="1:8 16384:16384" ht="16.5" x14ac:dyDescent="0.3">
      <c r="A18" s="53"/>
      <c r="B18" s="53"/>
      <c r="C18" s="58"/>
      <c r="D18" s="54"/>
      <c r="E18" s="54"/>
      <c r="F18" s="55"/>
      <c r="G18" s="54"/>
      <c r="H18" s="55"/>
      <c r="XFD18" s="29"/>
    </row>
    <row r="19" spans="1:8 16384:16384" ht="16.5" x14ac:dyDescent="0.3">
      <c r="A19" s="33">
        <v>12</v>
      </c>
      <c r="B19" s="33" t="s">
        <v>23</v>
      </c>
      <c r="C19" s="39" t="s">
        <v>51</v>
      </c>
      <c r="D19" s="35">
        <f>SUM('Charles Knight'!K7)</f>
        <v>15</v>
      </c>
      <c r="E19" s="35">
        <f>SUM('Charles Knight'!L7)</f>
        <v>2972.02</v>
      </c>
      <c r="F19" s="34">
        <f>SUM('Charles Knight'!M7)</f>
        <v>198.13466666666667</v>
      </c>
      <c r="G19" s="35">
        <f>SUM('Charles Knight'!N7)</f>
        <v>26</v>
      </c>
      <c r="H19" s="34">
        <f>SUM('Charles Knight'!O7)</f>
        <v>224.13466666666667</v>
      </c>
      <c r="XFD19" s="29"/>
    </row>
    <row r="20" spans="1:8 16384:16384" ht="16.5" x14ac:dyDescent="0.3">
      <c r="A20" s="33">
        <v>13</v>
      </c>
      <c r="B20" s="33" t="s">
        <v>23</v>
      </c>
      <c r="C20" s="32" t="s">
        <v>34</v>
      </c>
      <c r="D20" s="35">
        <f>SUM('Stanley Canter'!K6)</f>
        <v>9</v>
      </c>
      <c r="E20" s="35">
        <f>SUM('Stanley Canter'!L6)</f>
        <v>1791.002</v>
      </c>
      <c r="F20" s="34">
        <f>SUM('Stanley Canter'!M6)</f>
        <v>199.00022222222222</v>
      </c>
      <c r="G20" s="35">
        <f>SUM('Stanley Canter'!N6)</f>
        <v>22</v>
      </c>
      <c r="H20" s="34">
        <f>SUM('Stanley Canter'!O6)</f>
        <v>221.00022222222222</v>
      </c>
      <c r="XFD20" s="29"/>
    </row>
    <row r="21" spans="1:8 16384:16384" ht="16.5" x14ac:dyDescent="0.3">
      <c r="A21" s="33">
        <v>14</v>
      </c>
      <c r="B21" s="33" t="s">
        <v>23</v>
      </c>
      <c r="C21" s="39" t="s">
        <v>36</v>
      </c>
      <c r="D21" s="35">
        <f>SUM('Steve Pennington'!K8)</f>
        <v>17</v>
      </c>
      <c r="E21" s="35">
        <f>SUM('Steve Pennington'!L8)</f>
        <v>3339.0010000000002</v>
      </c>
      <c r="F21" s="34">
        <f>SUM('Steve Pennington'!M8)</f>
        <v>196.41182352941178</v>
      </c>
      <c r="G21" s="35">
        <f>SUM('Steve Pennington'!N8)</f>
        <v>24</v>
      </c>
      <c r="H21" s="34">
        <f>SUM('Steve Pennington'!O8)</f>
        <v>220.41182352941178</v>
      </c>
      <c r="XFD21" s="29"/>
    </row>
    <row r="22" spans="1:8 16384:16384" ht="16.5" x14ac:dyDescent="0.3">
      <c r="A22" s="33">
        <v>15</v>
      </c>
      <c r="B22" s="33" t="s">
        <v>23</v>
      </c>
      <c r="C22" s="39" t="s">
        <v>55</v>
      </c>
      <c r="D22" s="35">
        <f>SUM('Don Tucker'!K6)</f>
        <v>17</v>
      </c>
      <c r="E22" s="35">
        <f>SUM('Don Tucker'!L6)</f>
        <v>3341.01</v>
      </c>
      <c r="F22" s="34">
        <f>SUM('Don Tucker'!M6)</f>
        <v>196.53</v>
      </c>
      <c r="G22" s="35">
        <f>SUM('Don Tucker'!N6)</f>
        <v>20</v>
      </c>
      <c r="H22" s="34">
        <f>SUM('Don Tucker'!O6)</f>
        <v>216.53</v>
      </c>
      <c r="XFD22" s="29"/>
    </row>
    <row r="23" spans="1:8 16384:16384" ht="16.5" x14ac:dyDescent="0.3">
      <c r="A23" s="33">
        <v>16</v>
      </c>
      <c r="B23" s="33" t="s">
        <v>23</v>
      </c>
      <c r="C23" s="39" t="s">
        <v>46</v>
      </c>
      <c r="D23" s="35">
        <f>SUM('Bobby Young'!K6)</f>
        <v>16</v>
      </c>
      <c r="E23" s="35">
        <f>SUM('Bobby Young'!L6)</f>
        <v>3167.01</v>
      </c>
      <c r="F23" s="34">
        <f>SUM('Bobby Young'!M6)</f>
        <v>197.93812500000001</v>
      </c>
      <c r="G23" s="35">
        <f>SUM('Bobby Young'!N6)</f>
        <v>16</v>
      </c>
      <c r="H23" s="34">
        <f>SUM('Bobby Young'!O6)</f>
        <v>213.93812500000001</v>
      </c>
      <c r="XFD23" s="29"/>
    </row>
    <row r="24" spans="1:8 16384:16384" ht="16.5" x14ac:dyDescent="0.3">
      <c r="A24" s="33">
        <v>17</v>
      </c>
      <c r="B24" s="33" t="s">
        <v>23</v>
      </c>
      <c r="C24" s="52" t="s">
        <v>118</v>
      </c>
      <c r="D24" s="35">
        <f>SUM('Sherman White'!K4)</f>
        <v>6</v>
      </c>
      <c r="E24" s="35">
        <f>SUM('Sherman White'!L4)</f>
        <v>1197.001</v>
      </c>
      <c r="F24" s="34">
        <f>SUM('Sherman White'!M4)</f>
        <v>199.50016666666667</v>
      </c>
      <c r="G24" s="35">
        <f>SUM('Sherman White'!N4)</f>
        <v>14</v>
      </c>
      <c r="H24" s="34">
        <f>SUM('Sherman White'!O4)</f>
        <v>213.50016666666667</v>
      </c>
      <c r="XFD24" s="29"/>
    </row>
    <row r="25" spans="1:8 16384:16384" ht="16.5" x14ac:dyDescent="0.3">
      <c r="A25" s="33">
        <v>18</v>
      </c>
      <c r="B25" s="33" t="s">
        <v>23</v>
      </c>
      <c r="C25" s="52" t="s">
        <v>66</v>
      </c>
      <c r="D25" s="35">
        <f>SUM('Bill Dooley'!K6)</f>
        <v>11</v>
      </c>
      <c r="E25" s="35">
        <f>SUM('Bill Dooley'!L6)</f>
        <v>2180.0010000000002</v>
      </c>
      <c r="F25" s="34">
        <f>SUM('Bill Dooley'!M6)</f>
        <v>198.1819090909091</v>
      </c>
      <c r="G25" s="35">
        <f>SUM('Bill Dooley'!N6)</f>
        <v>14</v>
      </c>
      <c r="H25" s="34">
        <f>SUM('Bill Dooley'!O6)</f>
        <v>212.1819090909091</v>
      </c>
      <c r="XFD25" s="29"/>
    </row>
    <row r="26" spans="1:8 16384:16384" ht="16.5" x14ac:dyDescent="0.3">
      <c r="A26" s="33">
        <v>19</v>
      </c>
      <c r="B26" s="33" t="s">
        <v>23</v>
      </c>
      <c r="C26" s="52" t="s">
        <v>120</v>
      </c>
      <c r="D26" s="35">
        <f>SUM('Jerry Graves'!K4)</f>
        <v>6</v>
      </c>
      <c r="E26" s="35">
        <f>SUM('Jerry Graves'!L4)</f>
        <v>1196.01</v>
      </c>
      <c r="F26" s="34">
        <f>SUM('Jerry Graves'!M4)</f>
        <v>199.33500000000001</v>
      </c>
      <c r="G26" s="35">
        <f>SUM('Jerry Graves'!N4)</f>
        <v>12</v>
      </c>
      <c r="H26" s="34">
        <f>SUM('Jerry Graves'!O4)</f>
        <v>211.33500000000001</v>
      </c>
      <c r="XFD26" s="29"/>
    </row>
    <row r="27" spans="1:8 16384:16384" ht="16.5" x14ac:dyDescent="0.3">
      <c r="A27" s="33">
        <v>20</v>
      </c>
      <c r="B27" s="33" t="s">
        <v>23</v>
      </c>
      <c r="C27" s="52" t="s">
        <v>65</v>
      </c>
      <c r="D27" s="35">
        <f>SUM('Don Kowalsky'!K6)</f>
        <v>17</v>
      </c>
      <c r="E27" s="35">
        <f>SUM('Don Kowalsky'!L6)</f>
        <v>3367.0010000000002</v>
      </c>
      <c r="F27" s="34">
        <f>SUM('Don Kowalsky'!M6)</f>
        <v>198.0588823529412</v>
      </c>
      <c r="G27" s="35">
        <f>SUM('Don Kowalsky'!N6)</f>
        <v>13</v>
      </c>
      <c r="H27" s="34">
        <f>SUM('Don Kowalsky'!O6)</f>
        <v>211.0588823529412</v>
      </c>
      <c r="XFD27" s="29"/>
    </row>
    <row r="28" spans="1:8 16384:16384" ht="16.5" x14ac:dyDescent="0.3">
      <c r="A28" s="33">
        <v>21</v>
      </c>
      <c r="B28" s="33" t="s">
        <v>23</v>
      </c>
      <c r="C28" s="52" t="s">
        <v>122</v>
      </c>
      <c r="D28" s="35">
        <f>SUM('Steve Bates'!K4)</f>
        <v>6</v>
      </c>
      <c r="E28" s="35">
        <f>SUM('Steve Bates'!L4)</f>
        <v>1194.002</v>
      </c>
      <c r="F28" s="34">
        <f>SUM('Steve Bates'!M4)</f>
        <v>199.00033333333332</v>
      </c>
      <c r="G28" s="35">
        <f>SUM('Steve Bates'!N4)</f>
        <v>12</v>
      </c>
      <c r="H28" s="34">
        <f>SUM('Steve Bates'!O4)</f>
        <v>211.00033333333332</v>
      </c>
      <c r="XFD28" s="29"/>
    </row>
    <row r="29" spans="1:8 16384:16384" ht="16.5" x14ac:dyDescent="0.3">
      <c r="A29" s="33">
        <v>22</v>
      </c>
      <c r="B29" s="33" t="s">
        <v>23</v>
      </c>
      <c r="C29" s="44" t="s">
        <v>61</v>
      </c>
      <c r="D29" s="35">
        <f>SUM('Randy Canter'!K17)</f>
        <v>11</v>
      </c>
      <c r="E29" s="35">
        <f>SUM('Randy Canter'!L17)</f>
        <v>2159.0100000000002</v>
      </c>
      <c r="F29" s="34">
        <f>SUM('Randy Canter'!M17)</f>
        <v>196.27363636363637</v>
      </c>
      <c r="G29" s="35">
        <f>SUM('Randy Canter'!N17)</f>
        <v>14</v>
      </c>
      <c r="H29" s="34">
        <f>SUM('Randy Canter'!O17)</f>
        <v>210.27363636363637</v>
      </c>
      <c r="XFD29" s="29"/>
    </row>
    <row r="30" spans="1:8 16384:16384" ht="16.5" x14ac:dyDescent="0.3">
      <c r="A30" s="33">
        <v>23</v>
      </c>
      <c r="B30" s="33" t="s">
        <v>23</v>
      </c>
      <c r="C30" s="52" t="s">
        <v>121</v>
      </c>
      <c r="D30" s="35">
        <f>SUM('John Prince'!K4)</f>
        <v>6</v>
      </c>
      <c r="E30" s="35">
        <f>SUM('John Prince'!L4)</f>
        <v>1196.001</v>
      </c>
      <c r="F30" s="34">
        <f>SUM('John Prince'!M4)</f>
        <v>199.33349999999999</v>
      </c>
      <c r="G30" s="35">
        <f>SUM('John Prince'!N4)</f>
        <v>10</v>
      </c>
      <c r="H30" s="34">
        <f>SUM('John Prince'!O4)</f>
        <v>209.33349999999999</v>
      </c>
      <c r="XFD30" s="29"/>
    </row>
    <row r="31" spans="1:8 16384:16384" ht="16.5" x14ac:dyDescent="0.3">
      <c r="A31" s="33">
        <v>24</v>
      </c>
      <c r="B31" s="33" t="s">
        <v>23</v>
      </c>
      <c r="C31" s="52" t="s">
        <v>88</v>
      </c>
      <c r="D31" s="35">
        <f>SUM('Roger Foshee'!K7)</f>
        <v>11</v>
      </c>
      <c r="E31" s="35">
        <f>SUM('Roger Foshee'!L7)</f>
        <v>2157.0029999999997</v>
      </c>
      <c r="F31" s="34">
        <f>SUM('Roger Foshee'!M7)</f>
        <v>196.09118181818178</v>
      </c>
      <c r="G31" s="35">
        <f>SUM('Roger Foshee'!N7)</f>
        <v>13</v>
      </c>
      <c r="H31" s="34">
        <f>SUM('Roger Foshee'!O7)</f>
        <v>209.09118181818178</v>
      </c>
      <c r="XFD31" s="29"/>
    </row>
    <row r="32" spans="1:8 16384:16384" ht="16.5" x14ac:dyDescent="0.3">
      <c r="A32" s="33">
        <v>26</v>
      </c>
      <c r="B32" s="33" t="s">
        <v>23</v>
      </c>
      <c r="C32" s="52" t="s">
        <v>84</v>
      </c>
      <c r="D32" s="35">
        <f>SUM('Bill Smith'!K5)</f>
        <v>6</v>
      </c>
      <c r="E32" s="35">
        <f>SUM('Bill Smith'!L5)</f>
        <v>1187.0039999999999</v>
      </c>
      <c r="F32" s="34">
        <f>SUM('Bill Smith'!M5)</f>
        <v>197.83399999999997</v>
      </c>
      <c r="G32" s="35">
        <f>SUM('Bill Smith'!N5)</f>
        <v>10</v>
      </c>
      <c r="H32" s="34">
        <f>SUM('Bill Smith'!O5)</f>
        <v>207.83399999999997</v>
      </c>
      <c r="XFD32" s="29"/>
    </row>
    <row r="33" spans="1:8 16384:16384" ht="16.5" x14ac:dyDescent="0.3">
      <c r="A33" s="33">
        <v>27</v>
      </c>
      <c r="B33" s="33" t="s">
        <v>23</v>
      </c>
      <c r="C33" s="52" t="s">
        <v>96</v>
      </c>
      <c r="D33" s="35">
        <f>SUM('Judy Gallion'!K6)</f>
        <v>9</v>
      </c>
      <c r="E33" s="35">
        <f>SUM('Judy Gallion'!L6)</f>
        <v>1773</v>
      </c>
      <c r="F33" s="34">
        <f>SUM('Judy Gallion'!M6)</f>
        <v>197</v>
      </c>
      <c r="G33" s="35">
        <f>SUM('Judy Gallion'!N6)</f>
        <v>8</v>
      </c>
      <c r="H33" s="34">
        <f>SUM('Judy Gallion'!O6)</f>
        <v>205</v>
      </c>
      <c r="XFD33" s="29"/>
    </row>
    <row r="34" spans="1:8 16384:16384" ht="16.5" x14ac:dyDescent="0.3">
      <c r="A34" s="33">
        <v>28</v>
      </c>
      <c r="B34" s="33" t="s">
        <v>23</v>
      </c>
      <c r="C34" s="52" t="s">
        <v>74</v>
      </c>
      <c r="D34" s="35">
        <f>SUM('Troy Gibbens'!K6)</f>
        <v>10</v>
      </c>
      <c r="E34" s="35">
        <f>SUM('Troy Gibbens'!L6)</f>
        <v>1961</v>
      </c>
      <c r="F34" s="34">
        <f>SUM('Troy Gibbens'!M6)</f>
        <v>196.1</v>
      </c>
      <c r="G34" s="35">
        <f>SUM('Troy Gibbens'!N6)</f>
        <v>7</v>
      </c>
      <c r="H34" s="34">
        <f>SUM('Troy Gibbens'!O6)</f>
        <v>203.1</v>
      </c>
      <c r="XFD34" s="29"/>
    </row>
    <row r="35" spans="1:8 16384:16384" ht="16.5" x14ac:dyDescent="0.3">
      <c r="A35" s="33">
        <v>29</v>
      </c>
      <c r="B35" s="33" t="s">
        <v>23</v>
      </c>
      <c r="C35" s="44" t="s">
        <v>68</v>
      </c>
      <c r="D35" s="35">
        <f>SUM('Dennis Huffman'!K5)</f>
        <v>3</v>
      </c>
      <c r="E35" s="35">
        <f>SUM('Dennis Huffman'!L5)</f>
        <v>594.01</v>
      </c>
      <c r="F35" s="34">
        <f>SUM('Dennis Huffman'!M5)</f>
        <v>198.00333333333333</v>
      </c>
      <c r="G35" s="35">
        <f>SUM('Dennis Huffman'!N5)</f>
        <v>5</v>
      </c>
      <c r="H35" s="34">
        <f>SUM('Dennis Huffman'!O5)</f>
        <v>203.00333333333333</v>
      </c>
      <c r="XFD35" s="29"/>
    </row>
    <row r="36" spans="1:8 16384:16384" ht="15" customHeight="1" x14ac:dyDescent="0.3">
      <c r="A36" s="33">
        <v>30</v>
      </c>
      <c r="B36" s="33" t="s">
        <v>23</v>
      </c>
      <c r="C36" s="52" t="s">
        <v>126</v>
      </c>
      <c r="D36" s="35">
        <f>SUM('Bruce Cameron'!K4)</f>
        <v>6</v>
      </c>
      <c r="E36" s="35">
        <f>SUM('Bruce Cameron'!L4)</f>
        <v>1191</v>
      </c>
      <c r="F36" s="34">
        <f>SUM('Bruce Cameron'!M4)</f>
        <v>198.5</v>
      </c>
      <c r="G36" s="35">
        <f>SUM('Bruce Cameron'!N4)</f>
        <v>4</v>
      </c>
      <c r="H36" s="34">
        <f>SUM('Bruce Cameron'!O4)</f>
        <v>202.5</v>
      </c>
      <c r="XFD36" s="29"/>
    </row>
    <row r="37" spans="1:8 16384:16384" ht="15" customHeight="1" x14ac:dyDescent="0.3">
      <c r="A37" s="33">
        <v>31</v>
      </c>
      <c r="B37" s="33" t="s">
        <v>23</v>
      </c>
      <c r="C37" s="52" t="s">
        <v>127</v>
      </c>
      <c r="D37" s="35">
        <f>SUM('Jim Parker'!K4)</f>
        <v>6</v>
      </c>
      <c r="E37" s="35">
        <f>SUM('Jim Parker'!L4)</f>
        <v>1190</v>
      </c>
      <c r="F37" s="34">
        <f>SUM('Jim Parker'!M4)</f>
        <v>198.33333333333334</v>
      </c>
      <c r="G37" s="35">
        <f>SUM('Jim Parker'!N4)</f>
        <v>4</v>
      </c>
      <c r="H37" s="34">
        <f>SUM('Jim Parker'!O4)</f>
        <v>202.33333333333334</v>
      </c>
      <c r="XFD37" s="29"/>
    </row>
    <row r="38" spans="1:8 16384:16384" ht="15" customHeight="1" x14ac:dyDescent="0.3">
      <c r="A38" s="33">
        <v>32</v>
      </c>
      <c r="B38" s="33" t="s">
        <v>23</v>
      </c>
      <c r="C38" s="52" t="s">
        <v>128</v>
      </c>
      <c r="D38" s="35">
        <f>SUM('Ken Mix'!K4)</f>
        <v>6</v>
      </c>
      <c r="E38" s="35">
        <f>SUM('Ken Mix'!L4)</f>
        <v>1190</v>
      </c>
      <c r="F38" s="34">
        <f>SUM('Ken Mix'!M4)</f>
        <v>198.33333333333334</v>
      </c>
      <c r="G38" s="35">
        <f>SUM('Ken Mix'!N4)</f>
        <v>4</v>
      </c>
      <c r="H38" s="34">
        <f>SUM('Ken Mix'!O4)</f>
        <v>202.33333333333334</v>
      </c>
      <c r="XFD38" s="29"/>
    </row>
    <row r="39" spans="1:8 16384:16384" ht="15" customHeight="1" x14ac:dyDescent="0.3">
      <c r="A39" s="33">
        <v>33</v>
      </c>
      <c r="B39" s="33" t="s">
        <v>23</v>
      </c>
      <c r="C39" s="39" t="s">
        <v>30</v>
      </c>
      <c r="D39" s="35">
        <f>SUM('Jeff Kite'!K6)</f>
        <v>9</v>
      </c>
      <c r="E39" s="35">
        <f>SUM('Jeff Kite'!L6)</f>
        <v>1765</v>
      </c>
      <c r="F39" s="34">
        <f>SUM('Jeff Kite'!M6)</f>
        <v>196.11111111111111</v>
      </c>
      <c r="G39" s="35">
        <f>SUM('Jeff Kite'!N6)</f>
        <v>6</v>
      </c>
      <c r="H39" s="34">
        <f>SUM('Jeff Kite'!O6)</f>
        <v>202.11111111111111</v>
      </c>
      <c r="XFD39" s="29"/>
    </row>
    <row r="40" spans="1:8 16384:16384" ht="15" customHeight="1" x14ac:dyDescent="0.3">
      <c r="A40" s="33">
        <v>34</v>
      </c>
      <c r="B40" s="33" t="s">
        <v>23</v>
      </c>
      <c r="C40" s="52" t="s">
        <v>101</v>
      </c>
      <c r="D40" s="35">
        <f>SUM('Jason Edwards'!K5)</f>
        <v>6</v>
      </c>
      <c r="E40" s="35">
        <f>SUM('Jason Edwards'!L5)</f>
        <v>1163</v>
      </c>
      <c r="F40" s="34">
        <f>SUM('Jason Edwards'!M5)</f>
        <v>193.83333333333334</v>
      </c>
      <c r="G40" s="35">
        <f>SUM('Jason Edwards'!N5)</f>
        <v>8</v>
      </c>
      <c r="H40" s="34">
        <f>SUM('Jason Edwards'!O5)</f>
        <v>201.83333333333334</v>
      </c>
      <c r="XFD40" s="29"/>
    </row>
    <row r="41" spans="1:8 16384:16384" ht="15" customHeight="1" x14ac:dyDescent="0.3">
      <c r="A41" s="33">
        <v>35</v>
      </c>
      <c r="B41" s="33" t="s">
        <v>23</v>
      </c>
      <c r="C41" s="52" t="s">
        <v>132</v>
      </c>
      <c r="D41" s="35">
        <f>SUM('Jud Denniston'!K4)</f>
        <v>6</v>
      </c>
      <c r="E41" s="35">
        <f>SUM('Jud Denniston'!L4)</f>
        <v>1187</v>
      </c>
      <c r="F41" s="34">
        <f>SUM('Jud Denniston'!M4)</f>
        <v>197.83333333333334</v>
      </c>
      <c r="G41" s="35">
        <f>SUM('Jud Denniston'!N4)</f>
        <v>4</v>
      </c>
      <c r="H41" s="34">
        <f>SUM('Jud Denniston'!O4)</f>
        <v>201.83333333333334</v>
      </c>
      <c r="XFD41" s="29"/>
    </row>
    <row r="42" spans="1:8 16384:16384" ht="15" customHeight="1" x14ac:dyDescent="0.3">
      <c r="A42" s="33">
        <v>36</v>
      </c>
      <c r="B42" s="33" t="s">
        <v>23</v>
      </c>
      <c r="C42" s="32" t="s">
        <v>43</v>
      </c>
      <c r="D42" s="35">
        <f>SUM('Billy Miller'!K6)</f>
        <v>9</v>
      </c>
      <c r="E42" s="35">
        <f>SUM('Billy Miller'!L6)</f>
        <v>1761.021</v>
      </c>
      <c r="F42" s="34">
        <f>SUM('Billy Miller'!M6)</f>
        <v>195.66899999999998</v>
      </c>
      <c r="G42" s="35">
        <f>SUM('Billy Miller'!N6)</f>
        <v>6</v>
      </c>
      <c r="H42" s="34">
        <f>SUM('Billy Miller'!O6)</f>
        <v>201.66899999999998</v>
      </c>
      <c r="XFD42" s="29"/>
    </row>
    <row r="43" spans="1:8 16384:16384" ht="15" customHeight="1" x14ac:dyDescent="0.3">
      <c r="A43" s="33">
        <v>37</v>
      </c>
      <c r="B43" s="33" t="s">
        <v>23</v>
      </c>
      <c r="C43" s="52" t="s">
        <v>133</v>
      </c>
      <c r="D43" s="35">
        <f>SUM('Mike Gross'!K4)</f>
        <v>6</v>
      </c>
      <c r="E43" s="35">
        <f>SUM('Mike Gross'!L4)</f>
        <v>1186</v>
      </c>
      <c r="F43" s="34">
        <f>SUM('Mike Gross'!M4)</f>
        <v>197.66666666666666</v>
      </c>
      <c r="G43" s="35">
        <f>SUM('Mike Gross'!N4)</f>
        <v>4</v>
      </c>
      <c r="H43" s="34">
        <f>SUM('Mike Gross'!O4)</f>
        <v>201.66666666666666</v>
      </c>
      <c r="XFD43" s="29"/>
    </row>
    <row r="44" spans="1:8 16384:16384" ht="15" customHeight="1" x14ac:dyDescent="0.3">
      <c r="A44" s="33">
        <v>38</v>
      </c>
      <c r="B44" s="33" t="s">
        <v>23</v>
      </c>
      <c r="C44" s="52" t="s">
        <v>134</v>
      </c>
      <c r="D44" s="35">
        <f>SUM('Bub King'!K4)</f>
        <v>6</v>
      </c>
      <c r="E44" s="35">
        <f>SUM('Bub King'!L4)</f>
        <v>1186</v>
      </c>
      <c r="F44" s="34">
        <f>SUM('Bub King'!M4)</f>
        <v>197.66666666666666</v>
      </c>
      <c r="G44" s="35">
        <f>SUM('Bub King'!N4)</f>
        <v>4</v>
      </c>
      <c r="H44" s="34">
        <f>SUM('Bub King'!O4)</f>
        <v>201.66666666666666</v>
      </c>
      <c r="XFD44" s="29"/>
    </row>
    <row r="45" spans="1:8 16384:16384" ht="15" customHeight="1" x14ac:dyDescent="0.3">
      <c r="A45" s="33">
        <v>39</v>
      </c>
      <c r="B45" s="33" t="s">
        <v>23</v>
      </c>
      <c r="C45" s="52" t="s">
        <v>138</v>
      </c>
      <c r="D45" s="35">
        <f>SUM('Rhet Metheney'!K4)</f>
        <v>6</v>
      </c>
      <c r="E45" s="35">
        <f>SUM('Rhet Metheney'!L4)</f>
        <v>1185</v>
      </c>
      <c r="F45" s="34">
        <f>SUM('Rhet Metheney'!M4)</f>
        <v>197.5</v>
      </c>
      <c r="G45" s="35">
        <f>SUM('Rhet Metheney'!N4)</f>
        <v>4</v>
      </c>
      <c r="H45" s="34">
        <f>SUM('Rhet Metheney'!O4)</f>
        <v>201.5</v>
      </c>
      <c r="XFD45" s="29"/>
    </row>
    <row r="46" spans="1:8 16384:16384" ht="15" customHeight="1" x14ac:dyDescent="0.3">
      <c r="A46" s="33">
        <v>40</v>
      </c>
      <c r="B46" s="33" t="s">
        <v>23</v>
      </c>
      <c r="C46" s="52" t="s">
        <v>139</v>
      </c>
      <c r="D46" s="35">
        <f>SUM('Brian Gilman'!K4)</f>
        <v>6</v>
      </c>
      <c r="E46" s="35">
        <f>SUM('Brian Gilman'!L4)</f>
        <v>1185</v>
      </c>
      <c r="F46" s="34">
        <f>SUM('Brian Gilman'!M4)</f>
        <v>197.5</v>
      </c>
      <c r="G46" s="35">
        <f>SUM('Brian Gilman'!N4)</f>
        <v>4</v>
      </c>
      <c r="H46" s="34">
        <f>SUM('Brian Gilman'!O4)</f>
        <v>201.5</v>
      </c>
      <c r="XFD46" s="29"/>
    </row>
    <row r="47" spans="1:8 16384:16384" ht="15" customHeight="1" x14ac:dyDescent="0.3">
      <c r="A47" s="33">
        <v>41</v>
      </c>
      <c r="B47" s="33" t="s">
        <v>23</v>
      </c>
      <c r="C47" s="52" t="s">
        <v>140</v>
      </c>
      <c r="D47" s="35">
        <f>SUM('Evan Stapleton'!K4)</f>
        <v>6</v>
      </c>
      <c r="E47" s="35">
        <f>SUM('Evan Stapleton'!L4)</f>
        <v>1185</v>
      </c>
      <c r="F47" s="34">
        <f>SUM('Evan Stapleton'!M4)</f>
        <v>197.5</v>
      </c>
      <c r="G47" s="35">
        <f>SUM('Evan Stapleton'!N4)</f>
        <v>4</v>
      </c>
      <c r="H47" s="34">
        <f>SUM('Evan Stapleton'!O4)</f>
        <v>201.5</v>
      </c>
      <c r="XFD47" s="29"/>
    </row>
    <row r="48" spans="1:8 16384:16384" ht="15" customHeight="1" x14ac:dyDescent="0.3">
      <c r="A48" s="33">
        <v>42</v>
      </c>
      <c r="B48" s="33" t="s">
        <v>23</v>
      </c>
      <c r="C48" s="52" t="s">
        <v>144</v>
      </c>
      <c r="D48" s="35">
        <f>SUM('Joe Craig'!K4)</f>
        <v>6</v>
      </c>
      <c r="E48" s="35">
        <f>SUM('Joe Craig'!L4)</f>
        <v>1184</v>
      </c>
      <c r="F48" s="34">
        <f>SUM('Joe Craig'!M4)</f>
        <v>197.33333333333334</v>
      </c>
      <c r="G48" s="35">
        <f>SUM('Joe Craig'!N4)</f>
        <v>4</v>
      </c>
      <c r="H48" s="34">
        <f>SUM('Joe Craig'!O4)</f>
        <v>201.33333333333334</v>
      </c>
      <c r="XFD48" s="29"/>
    </row>
    <row r="49" spans="1:8 16384:16384" ht="15" customHeight="1" x14ac:dyDescent="0.3">
      <c r="A49" s="33">
        <v>43</v>
      </c>
      <c r="B49" s="33" t="s">
        <v>23</v>
      </c>
      <c r="C49" s="52" t="s">
        <v>145</v>
      </c>
      <c r="D49" s="35">
        <f>SUM('Frank Karowski'!K4)</f>
        <v>6</v>
      </c>
      <c r="E49" s="35">
        <f>SUM('Frank Karowski'!L4)</f>
        <v>1181</v>
      </c>
      <c r="F49" s="34">
        <f>SUM('Frank Karowski'!M4)</f>
        <v>196.83333333333334</v>
      </c>
      <c r="G49" s="35">
        <f>SUM('Frank Karowski'!N4)</f>
        <v>4</v>
      </c>
      <c r="H49" s="34">
        <f>SUM('Frank Karowski'!O4)</f>
        <v>200.83333333333334</v>
      </c>
      <c r="XFD49" s="29"/>
    </row>
    <row r="50" spans="1:8 16384:16384" ht="15" customHeight="1" x14ac:dyDescent="0.3">
      <c r="A50" s="33">
        <v>44</v>
      </c>
      <c r="B50" s="33" t="s">
        <v>23</v>
      </c>
      <c r="C50" s="52" t="s">
        <v>146</v>
      </c>
      <c r="D50" s="35">
        <f>SUM('Bruce Postlethwait'!K4)</f>
        <v>6</v>
      </c>
      <c r="E50" s="35">
        <f>SUM('Bruce Postlethwait'!L4)</f>
        <v>1180</v>
      </c>
      <c r="F50" s="34">
        <f>SUM('Bruce Postlethwait'!M4)</f>
        <v>196.66666666666666</v>
      </c>
      <c r="G50" s="35">
        <f>SUM('Bruce Postlethwait'!N4)</f>
        <v>4</v>
      </c>
      <c r="H50" s="34">
        <f>SUM('Bruce Postlethwait'!O4)</f>
        <v>200.66666666666666</v>
      </c>
      <c r="XFD50" s="29"/>
    </row>
    <row r="51" spans="1:8 16384:16384" ht="15" customHeight="1" x14ac:dyDescent="0.3">
      <c r="A51" s="33">
        <v>45</v>
      </c>
      <c r="B51" s="33" t="s">
        <v>23</v>
      </c>
      <c r="C51" s="52" t="s">
        <v>85</v>
      </c>
      <c r="D51" s="35">
        <f>SUM('Cecil Combs'!K5)</f>
        <v>6</v>
      </c>
      <c r="E51" s="35">
        <f>SUM('Cecil Combs'!L5)</f>
        <v>1179.002</v>
      </c>
      <c r="F51" s="34">
        <f>SUM('Cecil Combs'!M5)</f>
        <v>196.50033333333332</v>
      </c>
      <c r="G51" s="35">
        <f>SUM('Cecil Combs'!N5)</f>
        <v>4</v>
      </c>
      <c r="H51" s="34">
        <f>SUM('Cecil Combs'!O5)</f>
        <v>200.50033333333332</v>
      </c>
      <c r="XFD51" s="29"/>
    </row>
    <row r="52" spans="1:8 16384:16384" ht="15" customHeight="1" x14ac:dyDescent="0.3">
      <c r="A52" s="33">
        <v>46</v>
      </c>
      <c r="B52" s="33" t="s">
        <v>23</v>
      </c>
      <c r="C52" s="52" t="s">
        <v>150</v>
      </c>
      <c r="D52" s="35">
        <f>SUM('Tony Rogers'!K4)</f>
        <v>6</v>
      </c>
      <c r="E52" s="35">
        <f>SUM('Tony Rogers'!L4)</f>
        <v>1178</v>
      </c>
      <c r="F52" s="34">
        <f>SUM('Tony Rogers'!M4)</f>
        <v>196.33333333333334</v>
      </c>
      <c r="G52" s="35">
        <f>SUM('Tony Rogers'!N4)</f>
        <v>4</v>
      </c>
      <c r="H52" s="34">
        <f>SUM('Tony Rogers'!O4)</f>
        <v>200.33333333333334</v>
      </c>
      <c r="XFD52" s="29"/>
    </row>
    <row r="53" spans="1:8 16384:16384" ht="15" customHeight="1" x14ac:dyDescent="0.3">
      <c r="A53" s="33">
        <v>47</v>
      </c>
      <c r="B53" s="33" t="s">
        <v>23</v>
      </c>
      <c r="C53" s="52" t="s">
        <v>151</v>
      </c>
      <c r="D53" s="35">
        <f>SUM('Pam Gates'!K4)</f>
        <v>6</v>
      </c>
      <c r="E53" s="35">
        <f>SUM('Pam Gates'!L4)</f>
        <v>1177</v>
      </c>
      <c r="F53" s="34">
        <f>SUM('Pam Gates'!M4)</f>
        <v>196.16666666666666</v>
      </c>
      <c r="G53" s="35">
        <f>SUM('Pam Gates'!N4)</f>
        <v>4</v>
      </c>
      <c r="H53" s="34">
        <f>SUM('Pam Gates'!O4)</f>
        <v>200.16666666666666</v>
      </c>
      <c r="XFD53" s="29"/>
    </row>
    <row r="54" spans="1:8 16384:16384" ht="15" customHeight="1" x14ac:dyDescent="0.3">
      <c r="A54" s="33">
        <v>48</v>
      </c>
      <c r="B54" s="33" t="s">
        <v>23</v>
      </c>
      <c r="C54" s="52" t="s">
        <v>152</v>
      </c>
      <c r="D54" s="35">
        <f>SUM('Randy Brown'!K4)</f>
        <v>6</v>
      </c>
      <c r="E54" s="35">
        <f>SUM('Randy Brown'!L4)</f>
        <v>1174</v>
      </c>
      <c r="F54" s="34">
        <f>SUM('Randy Brown'!M4)</f>
        <v>195.66666666666666</v>
      </c>
      <c r="G54" s="35">
        <f>SUM('Randy Brown'!N4)</f>
        <v>4</v>
      </c>
      <c r="H54" s="34">
        <f>SUM('Randy Brown'!O4)</f>
        <v>199.66666666666666</v>
      </c>
      <c r="XFD54" s="29"/>
    </row>
    <row r="55" spans="1:8 16384:16384" ht="15" customHeight="1" x14ac:dyDescent="0.3">
      <c r="A55" s="33">
        <v>49</v>
      </c>
      <c r="B55" s="33" t="s">
        <v>23</v>
      </c>
      <c r="C55" s="52" t="s">
        <v>156</v>
      </c>
      <c r="D55" s="35">
        <f>SUM('Roy Cressinger'!K4)</f>
        <v>6</v>
      </c>
      <c r="E55" s="35">
        <f>SUM('Roy Cressinger'!L4)</f>
        <v>1174</v>
      </c>
      <c r="F55" s="34">
        <f>SUM('Roy Cressinger'!M4)</f>
        <v>195.66666666666666</v>
      </c>
      <c r="G55" s="35">
        <f>SUM('Roy Cressinger'!N4)</f>
        <v>4</v>
      </c>
      <c r="H55" s="34">
        <f>SUM('Roy Cressinger'!O4)</f>
        <v>199.66666666666666</v>
      </c>
      <c r="XFD55" s="29"/>
    </row>
    <row r="56" spans="1:8 16384:16384" ht="15" customHeight="1" x14ac:dyDescent="0.3">
      <c r="A56" s="33">
        <v>50</v>
      </c>
      <c r="B56" s="33" t="s">
        <v>23</v>
      </c>
      <c r="C56" s="52" t="s">
        <v>159</v>
      </c>
      <c r="D56" s="35">
        <f>SUM('Ralph Vanhorn'!K4)</f>
        <v>6</v>
      </c>
      <c r="E56" s="35">
        <f>SUM('Ralph Vanhorn'!L4)</f>
        <v>1148.001</v>
      </c>
      <c r="F56" s="34">
        <f>SUM('Ralph Vanhorn'!M4)</f>
        <v>191.33349999999999</v>
      </c>
      <c r="G56" s="35">
        <f>SUM('Ralph Vanhorn'!N4)</f>
        <v>8</v>
      </c>
      <c r="H56" s="34">
        <f>SUM('Ralph Vanhorn'!O4)</f>
        <v>199.33349999999999</v>
      </c>
      <c r="XFD56" s="29"/>
    </row>
    <row r="57" spans="1:8 16384:16384" ht="15" customHeight="1" x14ac:dyDescent="0.3">
      <c r="A57" s="33">
        <v>51</v>
      </c>
      <c r="B57" s="33" t="s">
        <v>23</v>
      </c>
      <c r="C57" s="52" t="s">
        <v>157</v>
      </c>
      <c r="D57" s="35">
        <f>SUM('Henry Brewer'!K4)</f>
        <v>6</v>
      </c>
      <c r="E57" s="35">
        <f>SUM('Henry Brewer'!L4)</f>
        <v>1169</v>
      </c>
      <c r="F57" s="34">
        <f>SUM('Henry Brewer'!M4)</f>
        <v>194.83333333333334</v>
      </c>
      <c r="G57" s="35">
        <f>SUM('Henry Brewer'!N4)</f>
        <v>4</v>
      </c>
      <c r="H57" s="34">
        <f>SUM('Henry Brewer'!O4)</f>
        <v>198.83333333333334</v>
      </c>
      <c r="XFD57" s="29"/>
    </row>
    <row r="58" spans="1:8 16384:16384" ht="15" customHeight="1" x14ac:dyDescent="0.3">
      <c r="A58" s="33">
        <v>52</v>
      </c>
      <c r="B58" s="33" t="s">
        <v>23</v>
      </c>
      <c r="C58" s="52" t="s">
        <v>158</v>
      </c>
      <c r="D58" s="35">
        <f>SUM('Tia Craig'!K4)</f>
        <v>6</v>
      </c>
      <c r="E58" s="35">
        <f>SUM('Tia Craig'!L4)</f>
        <v>1169</v>
      </c>
      <c r="F58" s="34">
        <f>SUM('Tia Craig'!M4)</f>
        <v>194.83333333333334</v>
      </c>
      <c r="G58" s="35">
        <f>SUM('Tia Craig'!N4)</f>
        <v>4</v>
      </c>
      <c r="H58" s="34">
        <f>SUM('Tia Craig'!O4)</f>
        <v>198.83333333333334</v>
      </c>
      <c r="XFD58" s="29"/>
    </row>
    <row r="59" spans="1:8 16384:16384" ht="15" customHeight="1" x14ac:dyDescent="0.3">
      <c r="A59" s="33">
        <v>53</v>
      </c>
      <c r="B59" s="33" t="s">
        <v>23</v>
      </c>
      <c r="C59" s="52" t="s">
        <v>102</v>
      </c>
      <c r="D59" s="35">
        <f>SUM('Kelly Edwards'!K5)</f>
        <v>6</v>
      </c>
      <c r="E59" s="35">
        <f>SUM('Kelly Edwards'!L5)</f>
        <v>1165</v>
      </c>
      <c r="F59" s="34">
        <f>SUM('Kelly Edwards'!M5)</f>
        <v>194.16666666666666</v>
      </c>
      <c r="G59" s="35">
        <f>SUM('Kelly Edwards'!N5)</f>
        <v>4</v>
      </c>
      <c r="H59" s="34">
        <f>SUM('Kelly Edwards'!O5)</f>
        <v>198.16666666666666</v>
      </c>
      <c r="XFD59" s="29"/>
    </row>
    <row r="60" spans="1:8 16384:16384" ht="15" customHeight="1" x14ac:dyDescent="0.3">
      <c r="A60" s="33">
        <v>54</v>
      </c>
      <c r="B60" s="33" t="s">
        <v>23</v>
      </c>
      <c r="C60" s="52" t="s">
        <v>95</v>
      </c>
      <c r="D60" s="35">
        <f>SUM('Gary Gallion'!K5)</f>
        <v>3</v>
      </c>
      <c r="E60" s="35">
        <f>SUM('Gary Gallion'!L5)</f>
        <v>586</v>
      </c>
      <c r="F60" s="34">
        <f>SUM('Gary Gallion'!M5)</f>
        <v>195.33333333333334</v>
      </c>
      <c r="G60" s="35">
        <f>SUM('Gary Gallion'!N5)</f>
        <v>2</v>
      </c>
      <c r="H60" s="34">
        <f>SUM('Gary Gallion'!O5)</f>
        <v>197.33333333333334</v>
      </c>
      <c r="XFD60" s="29"/>
    </row>
    <row r="61" spans="1:8 16384:16384" ht="15" customHeight="1" x14ac:dyDescent="0.3">
      <c r="A61" s="33">
        <v>55</v>
      </c>
      <c r="B61" s="33" t="s">
        <v>23</v>
      </c>
      <c r="C61" s="52" t="s">
        <v>89</v>
      </c>
      <c r="D61" s="35">
        <f>SUM('Van Presson'!K4)</f>
        <v>5</v>
      </c>
      <c r="E61" s="35">
        <f>SUM('Van Presson'!L4)</f>
        <v>975</v>
      </c>
      <c r="F61" s="34">
        <f>SUM('Van Presson'!M4)</f>
        <v>195</v>
      </c>
      <c r="G61" s="35">
        <f>SUM('Van Presson'!N4)</f>
        <v>2</v>
      </c>
      <c r="H61" s="34">
        <f>SUM('Van Presson'!O4)</f>
        <v>197</v>
      </c>
      <c r="XFD61" s="29"/>
    </row>
    <row r="62" spans="1:8 16384:16384" ht="15" customHeight="1" x14ac:dyDescent="0.3">
      <c r="A62" s="33">
        <v>56</v>
      </c>
      <c r="B62" s="33" t="s">
        <v>23</v>
      </c>
      <c r="C62" s="52" t="s">
        <v>75</v>
      </c>
      <c r="D62" s="35">
        <f>SUM('Jack Hutchinson'!K6)</f>
        <v>10</v>
      </c>
      <c r="E62" s="35">
        <f>SUM('Jack Hutchinson'!L6)</f>
        <v>1929</v>
      </c>
      <c r="F62" s="34">
        <f>SUM('Jack Hutchinson'!M6)</f>
        <v>192.9</v>
      </c>
      <c r="G62" s="35">
        <f>SUM('Jack Hutchinson'!N6)</f>
        <v>4</v>
      </c>
      <c r="H62" s="34">
        <f>SUM('Jack Hutchinson'!O6)</f>
        <v>196.9</v>
      </c>
      <c r="XFD62" s="29"/>
    </row>
    <row r="63" spans="1:8 16384:16384" ht="15" customHeight="1" x14ac:dyDescent="0.3">
      <c r="A63" s="33">
        <v>57</v>
      </c>
      <c r="B63" s="33" t="s">
        <v>23</v>
      </c>
      <c r="C63" s="32" t="s">
        <v>29</v>
      </c>
      <c r="D63" s="35">
        <f>SUM('Cody Dockery'!K30)</f>
        <v>3</v>
      </c>
      <c r="E63" s="35">
        <f>SUM('Cody Dockery'!L30)</f>
        <v>584</v>
      </c>
      <c r="F63" s="34">
        <f>SUM('Cody Dockery'!M30)</f>
        <v>194.66666666666666</v>
      </c>
      <c r="G63" s="35">
        <f>SUM('Cody Dockery'!N30)</f>
        <v>2</v>
      </c>
      <c r="H63" s="34">
        <f>SUM('Cody Dockery'!O30)</f>
        <v>196.66666666666666</v>
      </c>
      <c r="XFD63" s="29"/>
    </row>
    <row r="64" spans="1:8 16384:16384" ht="15" customHeight="1" x14ac:dyDescent="0.3">
      <c r="A64" s="33">
        <v>58</v>
      </c>
      <c r="B64" s="33" t="s">
        <v>23</v>
      </c>
      <c r="C64" s="52" t="s">
        <v>57</v>
      </c>
      <c r="D64" s="35">
        <f>SUM('Jason Osborne'!K5)</f>
        <v>3</v>
      </c>
      <c r="E64" s="35">
        <f>SUM('Jason Osborne'!L5)</f>
        <v>544</v>
      </c>
      <c r="F64" s="34">
        <f>SUM('Jason Osborne'!M5)</f>
        <v>181.33333333333334</v>
      </c>
      <c r="G64" s="35">
        <f>SUM('Jason Osborne'!N5)</f>
        <v>2</v>
      </c>
      <c r="H64" s="34">
        <f>SUM('Jason Osborne'!O5)</f>
        <v>183.33333333333334</v>
      </c>
      <c r="XFD64" s="29"/>
    </row>
    <row r="65" spans="1:8" ht="15" customHeight="1" x14ac:dyDescent="0.4">
      <c r="A65" s="12"/>
      <c r="B65" s="12"/>
      <c r="C65" s="12"/>
      <c r="D65" s="46"/>
      <c r="E65" s="12"/>
      <c r="F65" s="21"/>
      <c r="G65" s="12"/>
      <c r="H65" s="21"/>
    </row>
    <row r="66" spans="1:8" x14ac:dyDescent="0.25">
      <c r="A66" s="11"/>
      <c r="B66" s="11"/>
      <c r="C66" s="11"/>
      <c r="D66" s="11"/>
      <c r="E66" s="11"/>
      <c r="F66" s="20"/>
      <c r="G66" s="11"/>
      <c r="H66" s="20"/>
    </row>
    <row r="67" spans="1:8" ht="28.5" x14ac:dyDescent="0.45">
      <c r="A67" s="75" t="s">
        <v>40</v>
      </c>
      <c r="B67" s="76"/>
      <c r="C67" s="76"/>
      <c r="D67" s="76"/>
      <c r="E67" s="76"/>
      <c r="F67" s="76"/>
      <c r="G67" s="76"/>
      <c r="H67" s="76"/>
    </row>
    <row r="68" spans="1:8" ht="18.75" x14ac:dyDescent="0.3">
      <c r="A68" s="11"/>
      <c r="B68" s="11"/>
      <c r="C68" s="11"/>
      <c r="D68" s="14" t="s">
        <v>93</v>
      </c>
      <c r="E68" s="11"/>
      <c r="F68" s="20"/>
      <c r="G68" s="11"/>
      <c r="H68" s="20"/>
    </row>
    <row r="69" spans="1:8" x14ac:dyDescent="0.25">
      <c r="A69" s="11"/>
      <c r="B69" s="11"/>
      <c r="C69" s="11"/>
      <c r="D69" s="11"/>
      <c r="E69" s="11"/>
      <c r="F69" s="20"/>
      <c r="G69" s="11"/>
      <c r="H69" s="20"/>
    </row>
    <row r="70" spans="1:8" ht="18.75" x14ac:dyDescent="0.4">
      <c r="A70" s="12" t="s">
        <v>0</v>
      </c>
      <c r="B70" s="12" t="s">
        <v>1</v>
      </c>
      <c r="C70" s="12" t="s">
        <v>2</v>
      </c>
      <c r="D70" s="12" t="s">
        <v>19</v>
      </c>
      <c r="E70" s="12" t="s">
        <v>16</v>
      </c>
      <c r="F70" s="21" t="s">
        <v>17</v>
      </c>
      <c r="G70" s="12" t="s">
        <v>14</v>
      </c>
      <c r="H70" s="21" t="s">
        <v>18</v>
      </c>
    </row>
    <row r="71" spans="1:8" x14ac:dyDescent="0.25">
      <c r="A71" s="33">
        <v>1</v>
      </c>
      <c r="B71" s="33" t="s">
        <v>25</v>
      </c>
      <c r="C71" s="32" t="s">
        <v>29</v>
      </c>
      <c r="D71" s="35">
        <f>SUM('Cody Dockery'!K12)</f>
        <v>27</v>
      </c>
      <c r="E71" s="35">
        <f>SUM('Cody Dockery'!L12)</f>
        <v>5216.0010000000002</v>
      </c>
      <c r="F71" s="34">
        <f>SUM('Cody Dockery'!M12)</f>
        <v>193.18522222222222</v>
      </c>
      <c r="G71" s="35">
        <f>SUM('Cody Dockery'!N12)</f>
        <v>68</v>
      </c>
      <c r="H71" s="34">
        <f>SUM('Cody Dockery'!O12)</f>
        <v>261.18522222222225</v>
      </c>
    </row>
    <row r="72" spans="1:8" x14ac:dyDescent="0.25">
      <c r="A72" s="33">
        <v>2</v>
      </c>
      <c r="B72" s="33" t="s">
        <v>25</v>
      </c>
      <c r="C72" s="44" t="s">
        <v>61</v>
      </c>
      <c r="D72" s="35">
        <f>SUM('Randy Canter'!K9)</f>
        <v>24</v>
      </c>
      <c r="E72" s="35">
        <f>SUM('Randy Canter'!L9)</f>
        <v>4648</v>
      </c>
      <c r="F72" s="34">
        <f>SUM('Randy Canter'!M9)</f>
        <v>193.66666666666666</v>
      </c>
      <c r="G72" s="35">
        <f>SUM('Randy Canter'!N9)</f>
        <v>64</v>
      </c>
      <c r="H72" s="34">
        <f>SUM('Randy Canter'!O9)</f>
        <v>257.66666666666663</v>
      </c>
    </row>
    <row r="73" spans="1:8" x14ac:dyDescent="0.25">
      <c r="A73" s="33">
        <v>3</v>
      </c>
      <c r="B73" s="33" t="s">
        <v>25</v>
      </c>
      <c r="C73" s="39" t="s">
        <v>53</v>
      </c>
      <c r="D73" s="35">
        <f>SUM('Dean Irvin'!K26)</f>
        <v>29</v>
      </c>
      <c r="E73" s="35">
        <f>SUM('Dean Irvin'!L26)</f>
        <v>5618</v>
      </c>
      <c r="F73" s="34">
        <f>SUM('Dean Irvin'!M26)</f>
        <v>193.72413793103448</v>
      </c>
      <c r="G73" s="35">
        <f>SUM('Dean Irvin'!N26)</f>
        <v>52</v>
      </c>
      <c r="H73" s="34">
        <f>SUM('Dean Irvin'!O26)</f>
        <v>245.72413793103448</v>
      </c>
    </row>
    <row r="74" spans="1:8" x14ac:dyDescent="0.25">
      <c r="A74" s="53"/>
      <c r="B74" s="53"/>
      <c r="C74" s="58"/>
      <c r="D74" s="54"/>
      <c r="E74" s="54"/>
      <c r="F74" s="55"/>
      <c r="G74" s="54"/>
      <c r="H74" s="55"/>
    </row>
    <row r="75" spans="1:8" x14ac:dyDescent="0.25">
      <c r="A75" s="33">
        <v>4</v>
      </c>
      <c r="B75" s="33" t="s">
        <v>25</v>
      </c>
      <c r="C75" s="52" t="s">
        <v>57</v>
      </c>
      <c r="D75" s="35">
        <f>SUM('Jason Osborne'!K17)</f>
        <v>17</v>
      </c>
      <c r="E75" s="35">
        <f>SUM('Jason Osborne'!L17)</f>
        <v>3302</v>
      </c>
      <c r="F75" s="34">
        <f>SUM('Jason Osborne'!M17)</f>
        <v>194.23529411764707</v>
      </c>
      <c r="G75" s="35">
        <f>SUM('Jason Osborne'!N17)</f>
        <v>53</v>
      </c>
      <c r="H75" s="34">
        <f>SUM('Jason Osborne'!O17)</f>
        <v>247.23529411764707</v>
      </c>
    </row>
    <row r="76" spans="1:8" x14ac:dyDescent="0.25">
      <c r="A76" s="33">
        <v>5</v>
      </c>
      <c r="B76" s="33" t="s">
        <v>25</v>
      </c>
      <c r="C76" s="52" t="s">
        <v>95</v>
      </c>
      <c r="D76" s="35">
        <f>SUM('Gary Gallion'!K12)</f>
        <v>6</v>
      </c>
      <c r="E76" s="35">
        <f>SUM('Gary Gallion'!L12)</f>
        <v>1173</v>
      </c>
      <c r="F76" s="34">
        <f>SUM('Gary Gallion'!M12)</f>
        <v>195.5</v>
      </c>
      <c r="G76" s="35">
        <f>SUM('Gary Gallion'!N12)</f>
        <v>26</v>
      </c>
      <c r="H76" s="34">
        <f>SUM('Gary Gallion'!O12)</f>
        <v>221.5</v>
      </c>
    </row>
    <row r="77" spans="1:8" x14ac:dyDescent="0.25">
      <c r="A77" s="33">
        <v>6</v>
      </c>
      <c r="B77" s="33" t="s">
        <v>25</v>
      </c>
      <c r="C77" s="44" t="s">
        <v>59</v>
      </c>
      <c r="D77" s="35">
        <f>SUM('Larry McGill'!K29)</f>
        <v>16</v>
      </c>
      <c r="E77" s="35">
        <f>SUM('Larry McGill'!L29)</f>
        <v>3102.0200000000004</v>
      </c>
      <c r="F77" s="34">
        <f>SUM('Larry McGill'!M29)</f>
        <v>193.87625000000003</v>
      </c>
      <c r="G77" s="35">
        <f>SUM('Larry McGill'!N29)</f>
        <v>22</v>
      </c>
      <c r="H77" s="34">
        <f>SUM('Larry McGill'!O29)</f>
        <v>215.87625000000003</v>
      </c>
    </row>
    <row r="78" spans="1:8" x14ac:dyDescent="0.25">
      <c r="A78" s="33">
        <v>7</v>
      </c>
      <c r="B78" s="33" t="s">
        <v>25</v>
      </c>
      <c r="C78" s="52" t="s">
        <v>90</v>
      </c>
      <c r="D78" s="35">
        <f>SUM('Arthur Cole'!K7)</f>
        <v>11</v>
      </c>
      <c r="E78" s="35">
        <f>SUM('Arthur Cole'!L7)</f>
        <v>2102.0010000000002</v>
      </c>
      <c r="F78" s="34">
        <f>SUM('Arthur Cole'!M7)</f>
        <v>191.09100000000001</v>
      </c>
      <c r="G78" s="35">
        <f>SUM('Arthur Cole'!N7)</f>
        <v>23</v>
      </c>
      <c r="H78" s="34">
        <f>SUM('Arthur Cole'!O7)</f>
        <v>214.09100000000001</v>
      </c>
    </row>
    <row r="79" spans="1:8" x14ac:dyDescent="0.25">
      <c r="A79" s="33">
        <v>8</v>
      </c>
      <c r="B79" s="33" t="s">
        <v>25</v>
      </c>
      <c r="C79" s="32" t="s">
        <v>33</v>
      </c>
      <c r="D79" s="35">
        <f>SUM('David Jennings'!K18)</f>
        <v>6</v>
      </c>
      <c r="E79" s="35">
        <f>SUM('David Jennings'!L18)</f>
        <v>1168</v>
      </c>
      <c r="F79" s="34">
        <f>SUM('David Jennings'!M18)</f>
        <v>194.66666666666666</v>
      </c>
      <c r="G79" s="35">
        <f>SUM('David Jennings'!N18)</f>
        <v>15</v>
      </c>
      <c r="H79" s="34">
        <f>SUM('David Jennings'!O18)</f>
        <v>209.66666666666666</v>
      </c>
    </row>
    <row r="80" spans="1:8" x14ac:dyDescent="0.25">
      <c r="A80" s="33">
        <v>9</v>
      </c>
      <c r="B80" s="33" t="s">
        <v>25</v>
      </c>
      <c r="C80" s="52" t="s">
        <v>74</v>
      </c>
      <c r="D80" s="35">
        <f>SUM('Troy Gibbens'!K15)</f>
        <v>10</v>
      </c>
      <c r="E80" s="35">
        <f>SUM('Troy Gibbens'!L15)</f>
        <v>1922</v>
      </c>
      <c r="F80" s="34">
        <f>SUM('Troy Gibbens'!M15)</f>
        <v>192.2</v>
      </c>
      <c r="G80" s="35">
        <f>SUM('Troy Gibbens'!N15)</f>
        <v>17</v>
      </c>
      <c r="H80" s="34">
        <f>SUM('Troy Gibbens'!O15)</f>
        <v>209.2</v>
      </c>
    </row>
    <row r="81" spans="1:8 16384:16384" x14ac:dyDescent="0.25">
      <c r="A81" s="33">
        <v>10</v>
      </c>
      <c r="B81" s="33" t="s">
        <v>25</v>
      </c>
      <c r="C81" s="52" t="s">
        <v>97</v>
      </c>
      <c r="D81" s="35">
        <f>SUM('Dale Taft'!K6)</f>
        <v>6</v>
      </c>
      <c r="E81" s="35">
        <f>SUM('Dale Taft'!L6)</f>
        <v>1171.001</v>
      </c>
      <c r="F81" s="34">
        <f>SUM('Dale Taft'!M6)</f>
        <v>195.16683333333333</v>
      </c>
      <c r="G81" s="35">
        <f>SUM('Dale Taft'!N6)</f>
        <v>14</v>
      </c>
      <c r="H81" s="34">
        <f>SUM('Dale Taft'!O6)</f>
        <v>209.16683333333333</v>
      </c>
    </row>
    <row r="82" spans="1:8 16384:16384" x14ac:dyDescent="0.25">
      <c r="A82" s="33">
        <v>11</v>
      </c>
      <c r="B82" s="33" t="s">
        <v>25</v>
      </c>
      <c r="C82" s="39" t="s">
        <v>55</v>
      </c>
      <c r="D82" s="35">
        <f>SUM('Don Tucker'!K12)</f>
        <v>6</v>
      </c>
      <c r="E82" s="35">
        <f>SUM('Don Tucker'!L12)</f>
        <v>1168</v>
      </c>
      <c r="F82" s="34">
        <f>SUM('Don Tucker'!M12)</f>
        <v>194.66666666666666</v>
      </c>
      <c r="G82" s="35">
        <f>SUM('Don Tucker'!N12)</f>
        <v>8</v>
      </c>
      <c r="H82" s="34">
        <f>SUM('Don Tucker'!O12)</f>
        <v>202.66666666666666</v>
      </c>
    </row>
    <row r="83" spans="1:8 16384:16384" x14ac:dyDescent="0.25">
      <c r="A83" s="33">
        <v>12</v>
      </c>
      <c r="B83" s="33" t="s">
        <v>25</v>
      </c>
      <c r="C83" s="32" t="s">
        <v>105</v>
      </c>
      <c r="D83" s="35">
        <f>SUM('Shane Petit'!K5)</f>
        <v>6</v>
      </c>
      <c r="E83" s="35">
        <f>SUM('Shane Petit'!L5)</f>
        <v>1165</v>
      </c>
      <c r="F83" s="34">
        <f>SUM('Shane Petit'!M5)</f>
        <v>194.16666666666666</v>
      </c>
      <c r="G83" s="35">
        <f>SUM('Shane Petit'!N5)</f>
        <v>8</v>
      </c>
      <c r="H83" s="34">
        <f>SUM('Shane Petit'!O5)</f>
        <v>202.16666666666666</v>
      </c>
    </row>
    <row r="84" spans="1:8 16384:16384" x14ac:dyDescent="0.25">
      <c r="A84" s="33">
        <v>13</v>
      </c>
      <c r="B84" s="33" t="s">
        <v>25</v>
      </c>
      <c r="C84" s="32" t="s">
        <v>35</v>
      </c>
      <c r="D84" s="35">
        <f>SUM('Bill Cordle'!K5)</f>
        <v>6</v>
      </c>
      <c r="E84" s="35">
        <f>SUM('Bill Cordle'!L5)</f>
        <v>1142</v>
      </c>
      <c r="F84" s="34">
        <f>SUM('Bill Cordle'!M5)</f>
        <v>190.33333333333334</v>
      </c>
      <c r="G84" s="35">
        <f>SUM('Bill Cordle'!N5)</f>
        <v>10</v>
      </c>
      <c r="H84" s="34">
        <f>SUM('Bill Cordle'!O5)</f>
        <v>200.33333333333334</v>
      </c>
    </row>
    <row r="85" spans="1:8 16384:16384" x14ac:dyDescent="0.25">
      <c r="A85" s="33">
        <v>14</v>
      </c>
      <c r="B85" s="33" t="s">
        <v>25</v>
      </c>
      <c r="C85" s="52" t="s">
        <v>99</v>
      </c>
      <c r="D85" s="35">
        <f>SUM('Shawn Hudson'!K5)</f>
        <v>3</v>
      </c>
      <c r="E85" s="35">
        <f>SUM('Shawn Hudson'!L5)</f>
        <v>583</v>
      </c>
      <c r="F85" s="34">
        <f>SUM('Shawn Hudson'!M5)</f>
        <v>194.33333333333334</v>
      </c>
      <c r="G85" s="35">
        <f>SUM('Shawn Hudson'!N5)</f>
        <v>6</v>
      </c>
      <c r="H85" s="34">
        <f>SUM('Shawn Hudson'!O5)</f>
        <v>200.33333333333334</v>
      </c>
    </row>
    <row r="86" spans="1:8 16384:16384" x14ac:dyDescent="0.25">
      <c r="A86" s="33">
        <v>15</v>
      </c>
      <c r="B86" s="33" t="s">
        <v>25</v>
      </c>
      <c r="C86" s="52" t="s">
        <v>92</v>
      </c>
      <c r="D86" s="35">
        <f>SUM('Wesley Scott'!K7)</f>
        <v>14</v>
      </c>
      <c r="E86" s="35">
        <f>SUM('Wesley Scott'!L7)</f>
        <v>2563</v>
      </c>
      <c r="F86" s="34">
        <f>SUM('Wesley Scott'!M7)</f>
        <v>183.07142857142858</v>
      </c>
      <c r="G86" s="35">
        <f>SUM('Wesley Scott'!N7)</f>
        <v>17</v>
      </c>
      <c r="H86" s="34">
        <f>SUM('Wesley Scott'!O7)</f>
        <v>200.07142857142858</v>
      </c>
    </row>
    <row r="87" spans="1:8 16384:16384" x14ac:dyDescent="0.25">
      <c r="A87" s="33">
        <v>16</v>
      </c>
      <c r="B87" s="33" t="s">
        <v>25</v>
      </c>
      <c r="C87" s="52" t="s">
        <v>75</v>
      </c>
      <c r="D87" s="35">
        <f>SUM('Jack Hutchinson'!K15)</f>
        <v>5</v>
      </c>
      <c r="E87" s="35">
        <f>SUM('Jack Hutchinson'!L15)</f>
        <v>960</v>
      </c>
      <c r="F87" s="34">
        <f>SUM('Jack Hutchinson'!M15)</f>
        <v>192</v>
      </c>
      <c r="G87" s="35">
        <f>SUM('Jack Hutchinson'!N15)</f>
        <v>6</v>
      </c>
      <c r="H87" s="34">
        <f>SUM('Jack Hutchinson'!O15)</f>
        <v>198</v>
      </c>
    </row>
    <row r="88" spans="1:8 16384:16384" x14ac:dyDescent="0.25">
      <c r="A88" s="33">
        <v>17</v>
      </c>
      <c r="B88" s="33" t="s">
        <v>25</v>
      </c>
      <c r="C88" s="52" t="s">
        <v>89</v>
      </c>
      <c r="D88" s="35">
        <f>SUM('Van Presson'!K12)</f>
        <v>5</v>
      </c>
      <c r="E88" s="35">
        <f>SUM('Van Presson'!L12)</f>
        <v>969</v>
      </c>
      <c r="F88" s="34">
        <f>SUM('Van Presson'!M12)</f>
        <v>193.8</v>
      </c>
      <c r="G88" s="35">
        <f>SUM('Van Presson'!N12)</f>
        <v>4</v>
      </c>
      <c r="H88" s="34">
        <f>SUM('Van Presson'!O12)</f>
        <v>197.8</v>
      </c>
    </row>
    <row r="89" spans="1:8 16384:16384" x14ac:dyDescent="0.25">
      <c r="A89" s="33">
        <v>18</v>
      </c>
      <c r="B89" s="33" t="s">
        <v>25</v>
      </c>
      <c r="C89" s="52" t="s">
        <v>102</v>
      </c>
      <c r="D89" s="35">
        <f>SUM('Kelly Edwards'!K12)</f>
        <v>6</v>
      </c>
      <c r="E89" s="35">
        <f>SUM('Kelly Edwards'!L12)</f>
        <v>1146</v>
      </c>
      <c r="F89" s="34">
        <f>SUM('Kelly Edwards'!M12)</f>
        <v>191</v>
      </c>
      <c r="G89" s="35">
        <f>SUM('Kelly Edwards'!N12)</f>
        <v>4</v>
      </c>
      <c r="H89" s="34">
        <f>SUM('Kelly Edwards'!O12)</f>
        <v>195</v>
      </c>
      <c r="XFD89" s="35"/>
    </row>
    <row r="90" spans="1:8 16384:16384" x14ac:dyDescent="0.25">
      <c r="A90" s="33">
        <v>19</v>
      </c>
      <c r="B90" s="33" t="s">
        <v>25</v>
      </c>
      <c r="C90" s="32" t="s">
        <v>113</v>
      </c>
      <c r="D90" s="35">
        <f>SUM('Rusty Little'!K4)</f>
        <v>6</v>
      </c>
      <c r="E90" s="35">
        <f>SUM('Rusty Little'!L4)</f>
        <v>1133</v>
      </c>
      <c r="F90" s="34">
        <f>SUM('Rusty Little'!M4)</f>
        <v>188.83333333333334</v>
      </c>
      <c r="G90" s="35">
        <f>SUM('Rusty Little'!N4)</f>
        <v>6</v>
      </c>
      <c r="H90" s="34">
        <f>SUM('Rusty Little'!O4)</f>
        <v>194.83333333333334</v>
      </c>
      <c r="XFD90" s="35"/>
    </row>
    <row r="91" spans="1:8 16384:16384" x14ac:dyDescent="0.25">
      <c r="A91" s="33">
        <v>20</v>
      </c>
      <c r="B91" s="33" t="s">
        <v>25</v>
      </c>
      <c r="C91" s="52" t="s">
        <v>98</v>
      </c>
      <c r="D91" s="35">
        <f>SUM('Jason Rasnake'!K5)</f>
        <v>3</v>
      </c>
      <c r="E91" s="35">
        <f>SUM('Jason Rasnake'!L5)</f>
        <v>571</v>
      </c>
      <c r="F91" s="34">
        <f>SUM('Jason Rasnake'!M5)</f>
        <v>190.33333333333334</v>
      </c>
      <c r="G91" s="35">
        <f>SUM('Jason Rasnake'!N5)</f>
        <v>3</v>
      </c>
      <c r="H91" s="34">
        <f>SUM('Jason Rasnake'!O5)</f>
        <v>193.33333333333334</v>
      </c>
      <c r="XFD91" s="35"/>
    </row>
    <row r="92" spans="1:8 16384:16384" x14ac:dyDescent="0.25">
      <c r="A92" s="33">
        <v>21</v>
      </c>
      <c r="B92" s="33" t="s">
        <v>25</v>
      </c>
      <c r="C92" s="32" t="s">
        <v>76</v>
      </c>
      <c r="D92" s="35">
        <f>SUM('Terry Cannon'!K5)</f>
        <v>5</v>
      </c>
      <c r="E92" s="35">
        <f>SUM('Terry Cannon'!L5)</f>
        <v>941</v>
      </c>
      <c r="F92" s="34">
        <f>SUM('Terry Cannon'!M5)</f>
        <v>188.2</v>
      </c>
      <c r="G92" s="35">
        <f>SUM('Terry Cannon'!N5)</f>
        <v>5</v>
      </c>
      <c r="H92" s="34">
        <f>SUM('Terry Cannon'!O5)</f>
        <v>193.2</v>
      </c>
      <c r="XFD92" s="35"/>
    </row>
    <row r="93" spans="1:8 16384:16384" x14ac:dyDescent="0.25">
      <c r="A93" s="33">
        <v>21</v>
      </c>
      <c r="B93" s="33" t="s">
        <v>25</v>
      </c>
      <c r="C93" s="32" t="s">
        <v>104</v>
      </c>
      <c r="D93" s="35">
        <f>SUM('Chris Irvin'!K5)</f>
        <v>6</v>
      </c>
      <c r="E93" s="35">
        <f>SUM('Chris Irvin'!L5)</f>
        <v>1110</v>
      </c>
      <c r="F93" s="34">
        <f>SUM('Chris Irvin'!M5)</f>
        <v>185</v>
      </c>
      <c r="G93" s="35">
        <f>SUM('Chris Irvin'!N5)</f>
        <v>4</v>
      </c>
      <c r="H93" s="34">
        <f>SUM('Chris Irvin'!O5)</f>
        <v>189</v>
      </c>
      <c r="XFD93" s="35"/>
    </row>
    <row r="94" spans="1:8 16384:16384" x14ac:dyDescent="0.25">
      <c r="A94" s="33">
        <v>21</v>
      </c>
      <c r="B94" s="33" t="s">
        <v>25</v>
      </c>
      <c r="C94" s="32" t="s">
        <v>91</v>
      </c>
      <c r="D94" s="35">
        <f>SUM('Jeff Ralls'!K6)</f>
        <v>9</v>
      </c>
      <c r="E94" s="35">
        <f>SUM('Jeff Ralls'!L6)</f>
        <v>1632</v>
      </c>
      <c r="F94" s="34">
        <f>SUM('Jeff Ralls'!M6)</f>
        <v>181.33333333333334</v>
      </c>
      <c r="G94" s="35">
        <f>SUM('Jeff Ralls'!N6)</f>
        <v>7</v>
      </c>
      <c r="H94" s="34">
        <f>SUM('Jeff Ralls'!O6)</f>
        <v>188.33333333333334</v>
      </c>
      <c r="XFD94" s="35"/>
    </row>
    <row r="95" spans="1:8 16384:16384" x14ac:dyDescent="0.25">
      <c r="A95" s="33">
        <v>21</v>
      </c>
      <c r="B95" s="33" t="s">
        <v>25</v>
      </c>
      <c r="C95" s="39" t="s">
        <v>52</v>
      </c>
      <c r="D95" s="35">
        <f>SUM('Danny Starks'!K8)</f>
        <v>19</v>
      </c>
      <c r="E95" s="35">
        <f>SUM('Danny Starks'!L8)</f>
        <v>3311</v>
      </c>
      <c r="F95" s="34">
        <f>SUM('Danny Starks'!M8)</f>
        <v>174.26315789473685</v>
      </c>
      <c r="G95" s="35">
        <f>SUM('Danny Starks'!N8)</f>
        <v>14</v>
      </c>
      <c r="H95" s="34">
        <f>SUM('Danny Starks'!O8)</f>
        <v>188.26315789473685</v>
      </c>
      <c r="XFD95" s="35"/>
    </row>
    <row r="96" spans="1:8 16384:16384" x14ac:dyDescent="0.25">
      <c r="A96" s="33">
        <v>22</v>
      </c>
      <c r="B96" s="33" t="s">
        <v>25</v>
      </c>
      <c r="C96" s="44" t="s">
        <v>67</v>
      </c>
      <c r="D96" s="35">
        <f>SUM('Matthew Tignor'!K29)</f>
        <v>3</v>
      </c>
      <c r="E96" s="35">
        <f>SUM('Matthew Tignor'!L29)</f>
        <v>557</v>
      </c>
      <c r="F96" s="34">
        <f>SUM('Matthew Tignor'!M29)</f>
        <v>185.66666666666666</v>
      </c>
      <c r="G96" s="35">
        <f>SUM('Matthew Tignor'!N29)</f>
        <v>2</v>
      </c>
      <c r="H96" s="34">
        <f>SUM('Matthew Tignor'!O29)</f>
        <v>187.66666666666666</v>
      </c>
      <c r="XFD96" s="35"/>
    </row>
    <row r="97" spans="1:8 16384:16384" x14ac:dyDescent="0.25">
      <c r="A97" s="33">
        <v>23</v>
      </c>
      <c r="B97" s="33" t="s">
        <v>25</v>
      </c>
      <c r="C97" s="32" t="s">
        <v>28</v>
      </c>
      <c r="D97" s="35">
        <f>SUM('Dale Cauthen'!K16)</f>
        <v>3</v>
      </c>
      <c r="E97" s="35">
        <f>SUM('Dale Cauthen'!L16)</f>
        <v>556</v>
      </c>
      <c r="F97" s="34">
        <f>SUM('Dale Cauthen'!M16)</f>
        <v>185.33333333333334</v>
      </c>
      <c r="G97" s="35">
        <f>SUM('Dale Cauthen'!N16)</f>
        <v>2</v>
      </c>
      <c r="H97" s="34">
        <f>SUM('Dale Cauthen'!O16)</f>
        <v>187.33333333333334</v>
      </c>
      <c r="XFD97" s="35"/>
    </row>
    <row r="98" spans="1:8 16384:16384" x14ac:dyDescent="0.25">
      <c r="A98" s="33">
        <v>24</v>
      </c>
      <c r="B98" s="33" t="s">
        <v>25</v>
      </c>
      <c r="C98" s="32" t="s">
        <v>78</v>
      </c>
      <c r="D98" s="35">
        <f>SUM('Tucker Malone'!K6)</f>
        <v>9</v>
      </c>
      <c r="E98" s="35">
        <f>SUM('Tucker Malone'!L6)</f>
        <v>1616</v>
      </c>
      <c r="F98" s="34">
        <f>SUM('Tucker Malone'!M6)</f>
        <v>179.55555555555554</v>
      </c>
      <c r="G98" s="35">
        <f>SUM('Tucker Malone'!N6)</f>
        <v>5</v>
      </c>
      <c r="H98" s="34">
        <f>SUM('Tucker Malone'!O6)</f>
        <v>184.55555555555554</v>
      </c>
      <c r="XFD98" s="35"/>
    </row>
    <row r="99" spans="1:8 16384:16384" x14ac:dyDescent="0.25">
      <c r="A99" s="33">
        <v>25</v>
      </c>
      <c r="B99" s="33" t="s">
        <v>25</v>
      </c>
      <c r="C99" s="32" t="s">
        <v>77</v>
      </c>
      <c r="D99" s="35">
        <f>SUM('David Bourland'!K5)</f>
        <v>5</v>
      </c>
      <c r="E99" s="35">
        <f>SUM('David Bourland'!L5)</f>
        <v>886</v>
      </c>
      <c r="F99" s="34">
        <f>SUM('David Bourland'!M5)</f>
        <v>177.2</v>
      </c>
      <c r="G99" s="35">
        <f>SUM('David Bourland'!N5)</f>
        <v>2</v>
      </c>
      <c r="H99" s="34">
        <f>SUM('David Bourland'!O5)</f>
        <v>179.2</v>
      </c>
      <c r="XFD99" s="35"/>
    </row>
    <row r="100" spans="1:8 16384:16384" x14ac:dyDescent="0.25">
      <c r="A100" s="33">
        <v>26</v>
      </c>
      <c r="B100" s="33" t="s">
        <v>25</v>
      </c>
      <c r="C100" s="50" t="s">
        <v>83</v>
      </c>
      <c r="D100" s="35">
        <f>SUM('Steve Hayes'!K15)</f>
        <v>5</v>
      </c>
      <c r="E100" s="35">
        <f>SUM('Steve Hayes'!L15)</f>
        <v>881</v>
      </c>
      <c r="F100" s="34">
        <f>SUM('Steve Hayes'!M15)</f>
        <v>176.2</v>
      </c>
      <c r="G100" s="35">
        <f>SUM('Steve Hayes'!N15)</f>
        <v>2</v>
      </c>
      <c r="H100" s="34">
        <f>SUM('Steve Hayes'!O15)</f>
        <v>178.2</v>
      </c>
      <c r="XFD100" s="35"/>
    </row>
    <row r="101" spans="1:8 16384:16384" x14ac:dyDescent="0.25">
      <c r="A101" s="33">
        <v>27</v>
      </c>
      <c r="B101" s="33" t="s">
        <v>25</v>
      </c>
      <c r="C101" s="39" t="s">
        <v>54</v>
      </c>
      <c r="D101" s="35">
        <f>SUM('Dennis Thompson'!K6)</f>
        <v>16</v>
      </c>
      <c r="E101" s="35">
        <f>SUM('Dennis Thompson'!L6)</f>
        <v>2616</v>
      </c>
      <c r="F101" s="34">
        <f>SUM('Dennis Thompson'!M6)</f>
        <v>163.5</v>
      </c>
      <c r="G101" s="35">
        <f>SUM('Dennis Thompson'!N6)</f>
        <v>12</v>
      </c>
      <c r="H101" s="34">
        <f>SUM('Dennis Thompson'!O6)</f>
        <v>175.5</v>
      </c>
      <c r="XFD101" s="35"/>
    </row>
    <row r="102" spans="1:8 16384:16384" x14ac:dyDescent="0.25">
      <c r="A102" s="33">
        <v>28</v>
      </c>
      <c r="B102" s="33" t="s">
        <v>25</v>
      </c>
      <c r="C102" s="52" t="s">
        <v>100</v>
      </c>
      <c r="D102" s="35">
        <f>SUM('Steve Larcon'!K5)</f>
        <v>3</v>
      </c>
      <c r="E102" s="35">
        <f>SUM('Steve Larcon'!L5)</f>
        <v>495</v>
      </c>
      <c r="F102" s="34">
        <f>SUM('Steve Larcon'!M5)</f>
        <v>165</v>
      </c>
      <c r="G102" s="35">
        <f>SUM('Steve Larcon'!N5)</f>
        <v>4</v>
      </c>
      <c r="H102" s="34">
        <f>SUM('Steve Larcon'!O5)</f>
        <v>169</v>
      </c>
      <c r="XFD102" s="35"/>
    </row>
    <row r="103" spans="1:8 16384:16384" x14ac:dyDescent="0.25">
      <c r="A103" s="33">
        <v>29</v>
      </c>
      <c r="B103" s="33" t="s">
        <v>25</v>
      </c>
      <c r="C103" s="52" t="s">
        <v>164</v>
      </c>
      <c r="D103" s="35">
        <f>SUM('Steve Larcon'!K5)</f>
        <v>3</v>
      </c>
      <c r="E103" s="35">
        <f>SUM('Steve Larcon'!L5)</f>
        <v>495</v>
      </c>
      <c r="F103" s="34">
        <f>SUM('Steve Larcon'!M5)</f>
        <v>165</v>
      </c>
      <c r="G103" s="35">
        <f>SUM('Steve Larcon'!N5)</f>
        <v>4</v>
      </c>
      <c r="H103" s="34">
        <f>SUM('Steve Larcon'!O5)</f>
        <v>169</v>
      </c>
      <c r="XFD103" s="35"/>
    </row>
    <row r="104" spans="1:8 16384:16384" x14ac:dyDescent="0.25">
      <c r="A104" s="33">
        <v>30</v>
      </c>
      <c r="B104" s="33" t="s">
        <v>25</v>
      </c>
      <c r="C104" s="32" t="s">
        <v>81</v>
      </c>
      <c r="D104" s="35">
        <f>SUM('Gregg Grissom'!K5)</f>
        <v>5</v>
      </c>
      <c r="E104" s="35">
        <f>SUM('Gregg Grissom'!L5)</f>
        <v>828</v>
      </c>
      <c r="F104" s="34">
        <f>SUM('Gregg Grissom'!M5)</f>
        <v>165.6</v>
      </c>
      <c r="G104" s="35">
        <f>SUM('Gregg Grissom'!N5)</f>
        <v>2</v>
      </c>
      <c r="H104" s="34">
        <f>SUM('Gregg Grissom'!O5)</f>
        <v>167.6</v>
      </c>
      <c r="XFD104" s="35"/>
    </row>
    <row r="105" spans="1:8 16384:16384" x14ac:dyDescent="0.25">
      <c r="A105" s="33">
        <v>31</v>
      </c>
      <c r="B105" s="33" t="s">
        <v>25</v>
      </c>
      <c r="C105" s="52" t="s">
        <v>82</v>
      </c>
      <c r="D105" s="35">
        <f>SUM('Clovis Duncan'!K6)</f>
        <v>9</v>
      </c>
      <c r="E105" s="35">
        <f>SUM('Clovis Duncan'!L6)</f>
        <v>1398</v>
      </c>
      <c r="F105" s="34">
        <f>SUM('Clovis Duncan'!M6)</f>
        <v>155.33333333333334</v>
      </c>
      <c r="G105" s="35">
        <f>SUM('Clovis Duncan'!N6)</f>
        <v>4</v>
      </c>
      <c r="H105" s="34">
        <f>SUM('Clovis Duncan'!O6)</f>
        <v>159.33333333333334</v>
      </c>
      <c r="XFD105" s="35"/>
    </row>
    <row r="106" spans="1:8 16384:16384" x14ac:dyDescent="0.25">
      <c r="A106" s="30"/>
      <c r="B106" s="30"/>
      <c r="C106" s="30"/>
      <c r="D106" s="47"/>
      <c r="E106" s="30"/>
      <c r="F106" s="31"/>
      <c r="G106" s="30"/>
      <c r="H106" s="31"/>
    </row>
    <row r="107" spans="1:8 16384:16384" x14ac:dyDescent="0.25">
      <c r="A107" s="11"/>
      <c r="B107" s="11"/>
      <c r="C107" s="11"/>
      <c r="D107" s="11"/>
      <c r="E107" s="11"/>
      <c r="F107" s="20"/>
      <c r="G107" s="11"/>
      <c r="H107" s="20"/>
    </row>
    <row r="108" spans="1:8 16384:16384" ht="28.5" x14ac:dyDescent="0.45">
      <c r="A108" s="75" t="s">
        <v>41</v>
      </c>
      <c r="B108" s="76"/>
      <c r="C108" s="76"/>
      <c r="D108" s="76"/>
      <c r="E108" s="76"/>
      <c r="F108" s="76"/>
      <c r="G108" s="76"/>
      <c r="H108" s="76"/>
    </row>
    <row r="109" spans="1:8 16384:16384" ht="18.75" x14ac:dyDescent="0.3">
      <c r="A109" s="11"/>
      <c r="B109" s="11"/>
      <c r="C109" s="11"/>
      <c r="D109" s="14" t="s">
        <v>93</v>
      </c>
      <c r="E109" s="11"/>
      <c r="F109" s="20"/>
      <c r="G109" s="11"/>
      <c r="H109" s="20"/>
    </row>
    <row r="110" spans="1:8 16384:16384" ht="24" customHeight="1" x14ac:dyDescent="0.25">
      <c r="A110" s="11"/>
      <c r="B110" s="11"/>
      <c r="C110" s="11"/>
      <c r="D110" s="11"/>
      <c r="E110" s="11"/>
      <c r="F110" s="20"/>
      <c r="G110" s="11"/>
      <c r="H110" s="20"/>
    </row>
    <row r="111" spans="1:8 16384:16384" ht="18.75" x14ac:dyDescent="0.4">
      <c r="A111" s="12" t="s">
        <v>0</v>
      </c>
      <c r="B111" s="12" t="s">
        <v>1</v>
      </c>
      <c r="C111" s="12" t="s">
        <v>2</v>
      </c>
      <c r="D111" s="12" t="s">
        <v>19</v>
      </c>
      <c r="E111" s="12" t="s">
        <v>16</v>
      </c>
      <c r="F111" s="21" t="s">
        <v>17</v>
      </c>
      <c r="G111" s="12" t="s">
        <v>14</v>
      </c>
      <c r="H111" s="21" t="s">
        <v>18</v>
      </c>
    </row>
    <row r="112" spans="1:8 16384:16384" x14ac:dyDescent="0.25">
      <c r="A112" s="33">
        <v>1</v>
      </c>
      <c r="B112" s="33" t="s">
        <v>20</v>
      </c>
      <c r="C112" s="32" t="s">
        <v>34</v>
      </c>
      <c r="D112" s="35">
        <f>SUM('Stanley Canter'!K24)</f>
        <v>43</v>
      </c>
      <c r="E112" s="35">
        <f>SUM('Stanley Canter'!L24)</f>
        <v>8435.0030000000006</v>
      </c>
      <c r="F112" s="34">
        <f>SUM('Stanley Canter'!M24)</f>
        <v>196.1628604651163</v>
      </c>
      <c r="G112" s="35">
        <f>SUM('Stanley Canter'!N24)</f>
        <v>140</v>
      </c>
      <c r="H112" s="34">
        <f>SUM('Stanley Canter'!O24)</f>
        <v>336.1628604651163</v>
      </c>
    </row>
    <row r="113" spans="1:8" x14ac:dyDescent="0.25">
      <c r="A113" s="33">
        <v>2</v>
      </c>
      <c r="B113" s="33" t="s">
        <v>20</v>
      </c>
      <c r="C113" s="36" t="s">
        <v>32</v>
      </c>
      <c r="D113" s="35">
        <f>SUM('Tom Tignor'!K19)</f>
        <v>64</v>
      </c>
      <c r="E113" s="35">
        <f>SUM('Tom Tignor'!L19)</f>
        <v>12452.025000000001</v>
      </c>
      <c r="F113" s="34">
        <f>SUM('Tom Tignor'!M19)</f>
        <v>194.56289062500002</v>
      </c>
      <c r="G113" s="35">
        <f>SUM('Tom Tignor'!N19)</f>
        <v>116</v>
      </c>
      <c r="H113" s="34">
        <f>SUM('Tom Tignor'!O19)</f>
        <v>310.56289062500002</v>
      </c>
    </row>
    <row r="114" spans="1:8" x14ac:dyDescent="0.25">
      <c r="A114" s="33">
        <v>3</v>
      </c>
      <c r="B114" s="33" t="s">
        <v>20</v>
      </c>
      <c r="C114" s="44" t="s">
        <v>58</v>
      </c>
      <c r="D114" s="35">
        <f>SUM('John Laseter'!K23)</f>
        <v>21</v>
      </c>
      <c r="E114" s="35">
        <f>SUM('John Laseter'!L23)</f>
        <v>4116</v>
      </c>
      <c r="F114" s="34">
        <f>SUM('John Laseter'!M23)</f>
        <v>196</v>
      </c>
      <c r="G114" s="35">
        <f>SUM('John Laseter'!N23)</f>
        <v>55</v>
      </c>
      <c r="H114" s="34">
        <f>SUM('John Laseter'!O23)</f>
        <v>251</v>
      </c>
    </row>
    <row r="115" spans="1:8" x14ac:dyDescent="0.25">
      <c r="A115" s="33">
        <v>4</v>
      </c>
      <c r="B115" s="33" t="s">
        <v>20</v>
      </c>
      <c r="C115" s="45" t="s">
        <v>56</v>
      </c>
      <c r="D115" s="35">
        <f>SUM('Freddy Gieselbreth'!K27)</f>
        <v>25</v>
      </c>
      <c r="E115" s="35">
        <f>SUM('Freddy Gieselbreth'!L27)</f>
        <v>4794</v>
      </c>
      <c r="F115" s="34">
        <f>SUM('Freddy Gieselbreth'!M27)</f>
        <v>191.76</v>
      </c>
      <c r="G115" s="35">
        <f>SUM('Freddy Gieselbreth'!N27)</f>
        <v>39</v>
      </c>
      <c r="H115" s="34">
        <f>SUM('Freddy Gieselbreth'!O27)</f>
        <v>230.76</v>
      </c>
    </row>
    <row r="116" spans="1:8" x14ac:dyDescent="0.25">
      <c r="A116" s="33">
        <v>5</v>
      </c>
      <c r="B116" s="33" t="s">
        <v>20</v>
      </c>
      <c r="C116" s="39" t="s">
        <v>49</v>
      </c>
      <c r="D116" s="35">
        <f>SUM('Bud Stell'!K26)</f>
        <v>30</v>
      </c>
      <c r="E116" s="35">
        <f>SUM('Bud Stell'!L26)</f>
        <v>5672</v>
      </c>
      <c r="F116" s="34">
        <f>SUM('Bud Stell'!M26)</f>
        <v>189.06666666666666</v>
      </c>
      <c r="G116" s="35">
        <f>SUM('Bud Stell'!N26)</f>
        <v>33</v>
      </c>
      <c r="H116" s="34">
        <f>SUM('Bud Stell'!O26)</f>
        <v>222.06666666666666</v>
      </c>
    </row>
    <row r="117" spans="1:8" x14ac:dyDescent="0.25">
      <c r="A117" s="53"/>
      <c r="B117" s="53"/>
      <c r="C117" s="56"/>
      <c r="D117" s="54"/>
      <c r="E117" s="54"/>
      <c r="F117" s="55"/>
      <c r="G117" s="54"/>
      <c r="H117" s="55"/>
    </row>
    <row r="118" spans="1:8" x14ac:dyDescent="0.25">
      <c r="A118" s="33">
        <v>6</v>
      </c>
      <c r="B118" s="33" t="s">
        <v>20</v>
      </c>
      <c r="C118" s="44" t="s">
        <v>70</v>
      </c>
      <c r="D118" s="35">
        <f>SUM('Charles Miller'!K8)</f>
        <v>15</v>
      </c>
      <c r="E118" s="35">
        <f>SUM('Charles Miller'!L8)</f>
        <v>2927.0010000000002</v>
      </c>
      <c r="F118" s="34">
        <f>SUM('Charles Miller'!M8)</f>
        <v>195.13340000000002</v>
      </c>
      <c r="G118" s="35">
        <f>SUM('Charles Miller'!N8)</f>
        <v>29</v>
      </c>
      <c r="H118" s="34">
        <f>SUM('Charles Miller'!O8)</f>
        <v>224.13340000000002</v>
      </c>
    </row>
    <row r="119" spans="1:8" x14ac:dyDescent="0.25">
      <c r="A119" s="33">
        <v>7</v>
      </c>
      <c r="B119" s="33" t="s">
        <v>20</v>
      </c>
      <c r="C119" s="44" t="s">
        <v>67</v>
      </c>
      <c r="D119" s="35">
        <f>SUM('Matthew Tignor'!K22)</f>
        <v>15</v>
      </c>
      <c r="E119" s="35">
        <f>SUM('Matthew Tignor'!L22)</f>
        <v>2906</v>
      </c>
      <c r="F119" s="34">
        <f>SUM('Matthew Tignor'!M22)</f>
        <v>193.73333333333332</v>
      </c>
      <c r="G119" s="35">
        <f>SUM('Matthew Tignor'!N22)</f>
        <v>23</v>
      </c>
      <c r="H119" s="34">
        <f>SUM('Matthew Tignor'!O22)</f>
        <v>216.73333333333332</v>
      </c>
    </row>
    <row r="120" spans="1:8" x14ac:dyDescent="0.25">
      <c r="A120" s="33">
        <v>8</v>
      </c>
      <c r="B120" s="33" t="s">
        <v>20</v>
      </c>
      <c r="C120" s="52" t="s">
        <v>101</v>
      </c>
      <c r="D120" s="35">
        <f>SUM('Jason Edwards'!K12)</f>
        <v>6</v>
      </c>
      <c r="E120" s="35">
        <f>SUM('Jason Edwards'!L12)</f>
        <v>1175.01</v>
      </c>
      <c r="F120" s="34">
        <f>SUM('Jason Edwards'!M12)</f>
        <v>195.83500000000001</v>
      </c>
      <c r="G120" s="35">
        <f>SUM('Jason Edwards'!N12)</f>
        <v>16</v>
      </c>
      <c r="H120" s="34">
        <f>SUM('Jason Edwards'!O12)</f>
        <v>211.83500000000001</v>
      </c>
    </row>
    <row r="121" spans="1:8" x14ac:dyDescent="0.25">
      <c r="A121" s="33">
        <v>9</v>
      </c>
      <c r="B121" s="33" t="s">
        <v>20</v>
      </c>
      <c r="C121" s="32" t="s">
        <v>30</v>
      </c>
      <c r="D121" s="35">
        <f>SUM('Jeff Kite'!K17)</f>
        <v>6</v>
      </c>
      <c r="E121" s="35">
        <f>SUM('Jeff Kite'!L17)</f>
        <v>1172.001</v>
      </c>
      <c r="F121" s="34">
        <f>SUM('Jeff Kite'!M17)</f>
        <v>195.33349999999999</v>
      </c>
      <c r="G121" s="35">
        <f>SUM('Jeff Kite'!N17)</f>
        <v>11</v>
      </c>
      <c r="H121" s="34">
        <f>SUM('Jeff Kite'!O17)</f>
        <v>206.33349999999999</v>
      </c>
    </row>
    <row r="122" spans="1:8" x14ac:dyDescent="0.25">
      <c r="A122" s="33">
        <v>10</v>
      </c>
      <c r="B122" s="33" t="s">
        <v>20</v>
      </c>
      <c r="C122" s="32" t="s">
        <v>33</v>
      </c>
      <c r="D122" s="35">
        <f>SUM('David Jennings'!K24)</f>
        <v>3</v>
      </c>
      <c r="E122" s="35">
        <f>SUM('David Jennings'!L24)</f>
        <v>588.00199999999995</v>
      </c>
      <c r="F122" s="34">
        <f>SUM('David Jennings'!M24)</f>
        <v>196.00066666666666</v>
      </c>
      <c r="G122" s="35">
        <f>SUM('David Jennings'!N24)</f>
        <v>5</v>
      </c>
      <c r="H122" s="34">
        <f>SUM('David Jennings'!O24)</f>
        <v>201.00066666666666</v>
      </c>
    </row>
    <row r="123" spans="1:8" x14ac:dyDescent="0.25">
      <c r="A123" s="33">
        <v>11</v>
      </c>
      <c r="B123" s="33" t="s">
        <v>20</v>
      </c>
      <c r="C123" s="44" t="s">
        <v>59</v>
      </c>
      <c r="D123" s="35">
        <f>SUM('Larry McGill'!K20)</f>
        <v>5</v>
      </c>
      <c r="E123" s="35">
        <f>SUM('Larry McGill'!L20)</f>
        <v>954</v>
      </c>
      <c r="F123" s="34">
        <f>SUM('Larry McGill'!M20)</f>
        <v>190.8</v>
      </c>
      <c r="G123" s="35">
        <f>SUM('Larry McGill'!N20)</f>
        <v>10</v>
      </c>
      <c r="H123" s="34">
        <f>SUM('Larry McGill'!O20)</f>
        <v>200.8</v>
      </c>
    </row>
    <row r="124" spans="1:8" x14ac:dyDescent="0.25">
      <c r="A124" s="33">
        <v>12</v>
      </c>
      <c r="B124" s="33" t="s">
        <v>20</v>
      </c>
      <c r="C124" s="32" t="s">
        <v>29</v>
      </c>
      <c r="D124" s="35">
        <f>SUM('Cody Dockery'!K23)</f>
        <v>9</v>
      </c>
      <c r="E124" s="35">
        <f>SUM('Cody Dockery'!L23)</f>
        <v>1698</v>
      </c>
      <c r="F124" s="34">
        <f>SUM('Cody Dockery'!M23)</f>
        <v>188.66666666666666</v>
      </c>
      <c r="G124" s="35">
        <f>SUM('Cody Dockery'!N23)</f>
        <v>8</v>
      </c>
      <c r="H124" s="34">
        <f>SUM('Cody Dockery'!O23)</f>
        <v>196.66666666666666</v>
      </c>
    </row>
    <row r="125" spans="1:8" x14ac:dyDescent="0.25">
      <c r="A125" s="33">
        <v>13</v>
      </c>
      <c r="B125" s="33" t="s">
        <v>20</v>
      </c>
      <c r="C125" s="32" t="s">
        <v>43</v>
      </c>
      <c r="D125" s="35">
        <f>SUM('Billy Miller'!K15)</f>
        <v>3</v>
      </c>
      <c r="E125" s="35">
        <f>SUM('Billy Miller'!L15)</f>
        <v>563</v>
      </c>
      <c r="F125" s="34">
        <f>SUM('Billy Miller'!M15)</f>
        <v>187.66666666666666</v>
      </c>
      <c r="G125" s="35">
        <f>SUM('Billy Miller'!N15)</f>
        <v>6</v>
      </c>
      <c r="H125" s="34">
        <f>SUM('Billy Miller'!O15)</f>
        <v>193.66666666666666</v>
      </c>
    </row>
    <row r="126" spans="1:8" ht="15" customHeight="1" x14ac:dyDescent="0.25">
      <c r="C126" s="28"/>
      <c r="D126" s="10"/>
      <c r="E126" s="10"/>
      <c r="G126" s="10"/>
    </row>
    <row r="127" spans="1:8" x14ac:dyDescent="0.25">
      <c r="A127" s="11"/>
      <c r="B127" s="11"/>
      <c r="C127" s="11"/>
      <c r="D127" s="11"/>
      <c r="E127" s="11"/>
      <c r="F127" s="20"/>
      <c r="G127" s="11"/>
      <c r="H127" s="20"/>
    </row>
    <row r="128" spans="1:8" ht="28.5" x14ac:dyDescent="0.45">
      <c r="A128" s="75" t="s">
        <v>42</v>
      </c>
      <c r="B128" s="76"/>
      <c r="C128" s="76"/>
      <c r="D128" s="76"/>
      <c r="E128" s="76"/>
      <c r="F128" s="76"/>
      <c r="G128" s="76"/>
      <c r="H128" s="76"/>
    </row>
    <row r="129" spans="1:8 16384:16384" ht="18.75" x14ac:dyDescent="0.3">
      <c r="A129" s="11"/>
      <c r="B129" s="11"/>
      <c r="C129" s="11"/>
      <c r="D129" s="14" t="s">
        <v>93</v>
      </c>
      <c r="E129" s="11"/>
      <c r="F129" s="20"/>
      <c r="G129" s="11"/>
      <c r="H129" s="20"/>
    </row>
    <row r="130" spans="1:8 16384:16384" x14ac:dyDescent="0.25">
      <c r="A130" s="11"/>
      <c r="B130" s="11"/>
      <c r="C130" s="11"/>
      <c r="D130" s="11"/>
      <c r="E130" s="11"/>
      <c r="F130" s="20"/>
      <c r="G130" s="11"/>
      <c r="H130" s="20"/>
    </row>
    <row r="131" spans="1:8 16384:16384" x14ac:dyDescent="0.25">
      <c r="A131" s="33" t="s">
        <v>0</v>
      </c>
      <c r="B131" s="33" t="s">
        <v>1</v>
      </c>
      <c r="C131" s="33" t="s">
        <v>2</v>
      </c>
      <c r="D131" s="33" t="s">
        <v>19</v>
      </c>
      <c r="E131" s="33" t="s">
        <v>16</v>
      </c>
      <c r="F131" s="34" t="s">
        <v>17</v>
      </c>
      <c r="G131" s="33" t="s">
        <v>14</v>
      </c>
      <c r="H131" s="34" t="s">
        <v>18</v>
      </c>
    </row>
    <row r="132" spans="1:8 16384:16384" s="38" customFormat="1" x14ac:dyDescent="0.25">
      <c r="A132" s="37">
        <v>1</v>
      </c>
      <c r="B132" s="37" t="s">
        <v>27</v>
      </c>
      <c r="C132" s="32" t="s">
        <v>28</v>
      </c>
      <c r="D132" s="35">
        <f>SUM('Dale Cauthen'!K10)</f>
        <v>21</v>
      </c>
      <c r="E132" s="35">
        <f>SUM('Dale Cauthen'!L10)</f>
        <v>3898</v>
      </c>
      <c r="F132" s="34">
        <f>SUM('Dale Cauthen'!M10)</f>
        <v>185.61904761904762</v>
      </c>
      <c r="G132" s="35">
        <f>SUM('Dale Cauthen'!N10)</f>
        <v>36</v>
      </c>
      <c r="H132" s="34">
        <f>SUM('Dale Cauthen'!O10)</f>
        <v>221.61904761904762</v>
      </c>
    </row>
    <row r="133" spans="1:8 16384:16384" s="38" customFormat="1" x14ac:dyDescent="0.25">
      <c r="A133" s="72"/>
      <c r="B133" s="72"/>
      <c r="C133" s="56"/>
      <c r="D133" s="54"/>
      <c r="E133" s="54"/>
      <c r="F133" s="55"/>
      <c r="G133" s="54"/>
      <c r="H133" s="55"/>
    </row>
    <row r="134" spans="1:8 16384:16384" s="51" customFormat="1" x14ac:dyDescent="0.25">
      <c r="A134" s="33">
        <v>2</v>
      </c>
      <c r="B134" s="33" t="s">
        <v>27</v>
      </c>
      <c r="C134" s="50" t="s">
        <v>72</v>
      </c>
      <c r="D134" s="35">
        <f>SUM('Chuck Miller'!K8)</f>
        <v>18</v>
      </c>
      <c r="E134" s="35">
        <f>SUM('Chuck Miller'!L8)</f>
        <v>3395</v>
      </c>
      <c r="F134" s="34">
        <f>SUM('Chuck Miller'!M8)</f>
        <v>188.61111111111111</v>
      </c>
      <c r="G134" s="35">
        <f>SUM('Chuck Miller'!N8)</f>
        <v>36</v>
      </c>
      <c r="H134" s="34">
        <f>SUM('Chuck Miller'!O8)</f>
        <v>224.61111111111111</v>
      </c>
    </row>
    <row r="135" spans="1:8 16384:16384" x14ac:dyDescent="0.25">
      <c r="A135" s="37">
        <v>3</v>
      </c>
      <c r="B135" s="37" t="s">
        <v>27</v>
      </c>
      <c r="C135" s="50" t="s">
        <v>106</v>
      </c>
      <c r="D135" s="59">
        <f>SUM('Doug Gates'!K4)</f>
        <v>6</v>
      </c>
      <c r="E135" s="59">
        <f>SUM('Doug Gates'!L4)</f>
        <v>1157</v>
      </c>
      <c r="F135" s="60">
        <f>SUM('Doug Gates'!M4)</f>
        <v>192.83333333333334</v>
      </c>
      <c r="G135" s="59">
        <f>SUM('Doug Gates'!N4)</f>
        <v>30</v>
      </c>
      <c r="H135" s="60">
        <f>SUM('Doug Gates'!O4)</f>
        <v>222.83333333333334</v>
      </c>
    </row>
    <row r="136" spans="1:8 16384:16384" x14ac:dyDescent="0.25">
      <c r="A136" s="37">
        <v>4</v>
      </c>
      <c r="B136" s="37" t="s">
        <v>27</v>
      </c>
      <c r="C136" s="50" t="s">
        <v>77</v>
      </c>
      <c r="D136" s="59">
        <f>SUM('David Bourland'!K13)</f>
        <v>10</v>
      </c>
      <c r="E136" s="59">
        <f>SUM('David Bourland'!L13)</f>
        <v>1753</v>
      </c>
      <c r="F136" s="60">
        <f>SUM('David Bourland'!M13)</f>
        <v>175.3</v>
      </c>
      <c r="G136" s="59">
        <f>SUM('David Bourland'!N13)</f>
        <v>18</v>
      </c>
      <c r="H136" s="60">
        <f>SUM('David Bourland'!O13)</f>
        <v>193.3</v>
      </c>
      <c r="XFD136" s="10"/>
    </row>
    <row r="137" spans="1:8 16384:16384" x14ac:dyDescent="0.25">
      <c r="A137" s="37">
        <v>5</v>
      </c>
      <c r="B137" s="37" t="s">
        <v>27</v>
      </c>
      <c r="C137" s="52" t="s">
        <v>82</v>
      </c>
      <c r="D137" s="59">
        <f>SUM('Clovis Duncan'!K14)</f>
        <v>5</v>
      </c>
      <c r="E137" s="59">
        <f>SUM('Clovis Duncan'!L14)</f>
        <v>831</v>
      </c>
      <c r="F137" s="60">
        <f>SUM('Clovis Duncan'!M14)</f>
        <v>166.2</v>
      </c>
      <c r="G137" s="59">
        <f>SUM('Clovis Duncan'!N14)</f>
        <v>6</v>
      </c>
      <c r="H137" s="60">
        <f>SUM('Clovis Duncan'!O14)</f>
        <v>172.2</v>
      </c>
    </row>
    <row r="138" spans="1:8 16384:16384" x14ac:dyDescent="0.25">
      <c r="A138" s="37">
        <v>6</v>
      </c>
      <c r="B138" s="37" t="s">
        <v>27</v>
      </c>
      <c r="C138" s="50" t="s">
        <v>107</v>
      </c>
      <c r="D138" s="59">
        <f>SUM('Dave Shipe'!K4)</f>
        <v>6</v>
      </c>
      <c r="E138" s="59">
        <f>SUM('Dave Shipe'!L4)</f>
        <v>971</v>
      </c>
      <c r="F138" s="60">
        <f>SUM('Dave Shipe'!M4)</f>
        <v>161.83333333333334</v>
      </c>
      <c r="G138" s="59">
        <f>SUM('Dave Shipe'!N4)</f>
        <v>6</v>
      </c>
      <c r="H138" s="60">
        <f>SUM('Dave Shipe'!O4)</f>
        <v>167.83333333333334</v>
      </c>
    </row>
    <row r="139" spans="1:8 16384:16384" x14ac:dyDescent="0.25">
      <c r="A139" s="37">
        <v>7</v>
      </c>
      <c r="B139" s="37" t="s">
        <v>27</v>
      </c>
      <c r="C139" s="50" t="s">
        <v>165</v>
      </c>
      <c r="D139" s="59">
        <f>SUM('Dave Shipe'!K4)</f>
        <v>6</v>
      </c>
      <c r="E139" s="59">
        <f>SUM('Dave Shipe'!L4)</f>
        <v>971</v>
      </c>
      <c r="F139" s="60">
        <f>SUM('Dave Shipe'!M4)</f>
        <v>161.83333333333334</v>
      </c>
      <c r="G139" s="59">
        <f>SUM('Dave Shipe'!N4)</f>
        <v>6</v>
      </c>
      <c r="H139" s="60">
        <f>SUM('Dave Shipe'!O4)</f>
        <v>167.83333333333334</v>
      </c>
    </row>
    <row r="140" spans="1:8 16384:16384" x14ac:dyDescent="0.25">
      <c r="A140" s="37">
        <v>8</v>
      </c>
      <c r="B140" s="37" t="s">
        <v>27</v>
      </c>
      <c r="C140" s="50" t="s">
        <v>83</v>
      </c>
      <c r="D140" s="59">
        <f>SUM('Steve Hayes'!K4)</f>
        <v>5</v>
      </c>
      <c r="E140" s="59">
        <f>SUM('Steve Hayes'!L4)</f>
        <v>782</v>
      </c>
      <c r="F140" s="60">
        <f>SUM('Steve Hayes'!M4)</f>
        <v>156.4</v>
      </c>
      <c r="G140" s="59">
        <f>SUM('Steve Hayes'!N4)</f>
        <v>3</v>
      </c>
      <c r="H140" s="60">
        <f>SUM('Steve Hayes'!O4)</f>
        <v>159.4</v>
      </c>
    </row>
  </sheetData>
  <protectedRanges>
    <protectedRange algorithmName="SHA-512" hashValue="ON39YdpmFHfN9f47KpiRvqrKx0V9+erV1CNkpWzYhW/Qyc6aT8rEyCrvauWSYGZK2ia3o7vd3akF07acHAFpOA==" saltValue="yVW9XmDwTqEnmpSGai0KYg==" spinCount="100000" sqref="C87:C88 C6:C7" name="Range1"/>
    <protectedRange algorithmName="SHA-512" hashValue="ON39YdpmFHfN9f47KpiRvqrKx0V9+erV1CNkpWzYhW/Qyc6aT8rEyCrvauWSYGZK2ia3o7vd3akF07acHAFpOA==" saltValue="yVW9XmDwTqEnmpSGai0KYg==" spinCount="100000" sqref="C76 C120 C10:C15 C18 C123 C19:C20 C71:C72 C74 C39:C64" name="Range1_2"/>
    <protectedRange algorithmName="SHA-512" hashValue="ON39YdpmFHfN9f47KpiRvqrKx0V9+erV1CNkpWzYhW/Qyc6aT8rEyCrvauWSYGZK2ia3o7vd3akF07acHAFpOA==" saltValue="yVW9XmDwTqEnmpSGai0KYg==" spinCount="100000" sqref="C119 C73 C8 C112 C38 C75" name="Range1_4"/>
    <protectedRange algorithmName="SHA-512" hashValue="ON39YdpmFHfN9f47KpiRvqrKx0V9+erV1CNkpWzYhW/Qyc6aT8rEyCrvauWSYGZK2ia3o7vd3akF07acHAFpOA==" saltValue="yVW9XmDwTqEnmpSGai0KYg==" spinCount="100000" sqref="C113 C117" name="Range1_8_1_1_1"/>
    <protectedRange algorithmName="SHA-512" hashValue="ON39YdpmFHfN9f47KpiRvqrKx0V9+erV1CNkpWzYhW/Qyc6aT8rEyCrvauWSYGZK2ia3o7vd3akF07acHAFpOA==" saltValue="yVW9XmDwTqEnmpSGai0KYg==" spinCount="100000" sqref="C9 C114" name="Range1_7_1"/>
    <protectedRange sqref="C121:C122 C77:C86 C135 C89:C90 C115:C116 C92:C102 C104:C105 C124:C125 C118 C16:C17 C21:C37" name="Range1_1"/>
  </protectedRanges>
  <sortState xmlns:xlrd2="http://schemas.microsoft.com/office/spreadsheetml/2017/richdata2" ref="C71:H73">
    <sortCondition descending="1" ref="H71:H73"/>
  </sortState>
  <mergeCells count="4">
    <mergeCell ref="A128:H128"/>
    <mergeCell ref="A108:H108"/>
    <mergeCell ref="A67:H67"/>
    <mergeCell ref="A2:H2"/>
  </mergeCells>
  <hyperlinks>
    <hyperlink ref="C132" location="'Dale Cauthen'!A1" display="Dale Cauthen" xr:uid="{4E955F95-E421-40AB-9ED8-5B0A74BF8EC5}"/>
    <hyperlink ref="C113" location="'Tom Tignor'!A1" display="Tom Tignor" xr:uid="{3F96EB16-9522-42B0-8CBD-E530BFBF8F9A}"/>
    <hyperlink ref="C20" location="'Stanley Canter'!A1" display="Stanley Canter" xr:uid="{999BF318-2C0C-47EF-8C3E-79EFF19EA5B6}"/>
    <hyperlink ref="C84" location="'Bill Cordle'!A1" display="Bill Cordle" xr:uid="{AF24395E-D830-491B-9F0C-36949ECCA197}"/>
    <hyperlink ref="C14" location="'Claude Pennington'!A1" display="Claude Pennington" xr:uid="{57B86777-F216-4936-A3AE-958AAF6E31B8}"/>
    <hyperlink ref="C6" location="'Jay Boyd'!A1" display="Jay Boyd" xr:uid="{5F1073F2-B24B-4CC3-BC5E-54446D4C9864}"/>
    <hyperlink ref="C8" location="'David Jennings'!A1" display="David Jennings" xr:uid="{6E30B82F-CDDC-4A88-9DB9-45A4C45D7E31}"/>
    <hyperlink ref="C39" location="'Jeff Kite'!A1" display="Jeff Kite" xr:uid="{779A9D4C-9E4A-4C6A-87E5-82B4B0B6A918}"/>
    <hyperlink ref="C21" location="'Steve Pennington'!A1" display="Steve Pennington" xr:uid="{A1F9EF68-EDA9-4FAB-990A-1924A2F7D32B}"/>
    <hyperlink ref="C23" location="'Bobby Young'!A1" display="Bobby Young" xr:uid="{E522C705-22E4-4681-B6AA-114E67133AB4}"/>
    <hyperlink ref="C15" location="'Bud Stell'!A1" display="Bud Stell" xr:uid="{296EB04D-894C-4417-8ACC-67F9F40EFCAD}"/>
    <hyperlink ref="C19" location="'Charles Knight'!A1" display="Charles Knight" xr:uid="{0135A926-4EEF-4A58-AB0E-2FDF1AC3539E}"/>
    <hyperlink ref="C95" location="'Danny Starks'!A1" display="Danny Starks" xr:uid="{F6D652B1-FA55-435F-ABC0-14F303DC3C68}"/>
    <hyperlink ref="C101" location="'Dennis Thompson'!A1" display="Dennis Thompson" xr:uid="{18212EF3-D82E-4254-9CAC-2503AED0DC0A}"/>
    <hyperlink ref="C22" location="'Don Tucker'!A1" display="Don Tucker" xr:uid="{2CF4B160-D0E4-4F2F-B3C0-16FF5D1494C2}"/>
    <hyperlink ref="C9" location="'Freddy Gieselbreth'!A1" display="Freddy Geiselbreth" xr:uid="{4ACFC790-A263-4B33-925E-1CA148D28B9D}"/>
    <hyperlink ref="C10" location="'John Laseter'!A1" display="John Laseter" xr:uid="{F909007D-818B-4ECE-BB39-C2EA24AB56CF}"/>
    <hyperlink ref="C72" location="'Randy Canter'!A1" display="Randy Canter" xr:uid="{B93E91CE-7C42-4B34-8CA2-40247E2B7C72}"/>
    <hyperlink ref="C13" location="'Tommy Cole'!A1" display="Tommy Cole" xr:uid="{93E3C149-5F4C-4528-B9C0-C7A0C3C827DE}"/>
    <hyperlink ref="C7" location="'Chuck Morrell'!A1" display="Chuck Morrell" xr:uid="{FEBDE945-E515-4A19-A5B9-906FAFA68F65}"/>
    <hyperlink ref="C16" location="'Matthew Tignor'!A1" display="Matthew Tignor" xr:uid="{70021A4B-02AB-4714-A827-916C62F1F7F0}"/>
    <hyperlink ref="C112" location="'Stanley Canter'!A1" display="Stanley Canter" xr:uid="{FC223809-9F0A-423F-8047-B698D3205655}"/>
    <hyperlink ref="C35" location="'Dennis Huffman'!A1" display="Dennis Huffman" xr:uid="{6B902FA6-1980-4080-A6BB-32E793749191}"/>
    <hyperlink ref="C11" location="'Danny Sissom'!A1" display="Danny Sissom" xr:uid="{5DD51D0F-97C6-468D-8320-33F8EF606E65}"/>
    <hyperlink ref="C119" location="'Matthew Tignor'!A1" display="Matthew Tignor" xr:uid="{C4EB0F69-9117-4ECC-9260-4A18A883EBF5}"/>
    <hyperlink ref="C118" location="'Charles Miller'!A1" display="Charles Miller" xr:uid="{2F8C4E0E-DB80-4402-8E18-10E983A21FFC}"/>
    <hyperlink ref="C124" location="'Cody Dockery'!A1" display="Cody Dockery" xr:uid="{63DB6E0F-4BDC-42C9-B9A3-02295C1022DB}"/>
    <hyperlink ref="C134" location="'Chuck Miller'!A1" display="Chuck Miller" xr:uid="{5F5AA913-3A69-42F6-975E-663B4C773DBC}"/>
    <hyperlink ref="C34" location="'Troy Gibbens'!A1" display="Troy Gibbens" xr:uid="{B5626860-2E81-4947-BFBD-5D3D6A2288F6}"/>
    <hyperlink ref="C62" location="'Jack Hutchinson'!A1" display="Jack Hutchinson" xr:uid="{C4CEE591-087E-4319-A43E-837ED975487C}"/>
    <hyperlink ref="C123" location="'Larry McGill'!A1" display="Larry McGill" xr:uid="{0DE444A4-F00E-4E7F-8CAB-5513EC91C186}"/>
    <hyperlink ref="C87" location="'Jack Hutchinson'!A1" display="Jack Hutchinson" xr:uid="{C7F9DB33-27CC-4D48-8F77-E15D6DC2275D}"/>
    <hyperlink ref="C92" location="'Terry Cannon'!A1" display="Terry Cannon" xr:uid="{BBD012CD-6AA2-4254-AE92-EFE5370D01D0}"/>
    <hyperlink ref="C80" location="'Troy Gibbens'!A1" display="Troy Gibbens" xr:uid="{F34EE057-F2E9-474B-99BC-31C4CE4961ED}"/>
    <hyperlink ref="C99" location="'David Bourland'!A1" display="David Bourland" xr:uid="{29414736-279D-4852-BC0A-FDD528DCD992}"/>
    <hyperlink ref="C98" location="'Tucker Malone'!A1" display="Tucker  Malone" xr:uid="{484FAC10-1B1A-4EE1-9ED7-2A56E4654FF0}"/>
    <hyperlink ref="C104" location="'Gregg Grissom'!A1" display="Greg Grissom" xr:uid="{8599961B-A367-491B-A168-250561136409}"/>
    <hyperlink ref="C105" location="'Clovis Duncan'!A1" display="Clovis Duncan" xr:uid="{F00B58B0-D490-438D-8DE5-07DB67A61486}"/>
    <hyperlink ref="C137" location="'Clovis Duncan'!A1" display="Clovis Duncan" xr:uid="{B2F3E12A-45EC-4042-8342-D3F709AFB65A}"/>
    <hyperlink ref="C136" location="'David Bourland'!A1" display="David Bourland" xr:uid="{E50E0678-69B0-4D8D-89F2-EBB0883CDE9F}"/>
    <hyperlink ref="C140" location="'Steve Hayes'!A1" display="Steve Hayes" xr:uid="{AA6B553E-B3B2-466D-B797-1C3FA172E7EA}"/>
    <hyperlink ref="C32" location="'Bill Smith'!A1" display="Bill Smith" xr:uid="{7790C3F2-F77E-4EDA-857F-A7195B064D0B}"/>
    <hyperlink ref="C51" location="'Cecil Combs'!A1" display="Cecil Combs" xr:uid="{A32C94C9-806C-4824-A45C-92BAB591D73E}"/>
    <hyperlink ref="C31" location="'Roger Foshee'!A1" display="Roger Foshee" xr:uid="{16972372-62F5-46A6-B130-91F99AA351C6}"/>
    <hyperlink ref="C61" location="'Van Presson'!A1" display="Van Presson" xr:uid="{7E7FBABA-49C4-43DD-819A-EF09BA67D92B}"/>
    <hyperlink ref="C78" location="'Arthur Cole'!A1" display="Arthur Cole" xr:uid="{5887B2A2-B4E4-4DB8-B4A9-8F6B3BA3D64D}"/>
    <hyperlink ref="C79" location="'David Jennings'!A1" display="David Jennings" xr:uid="{C3B81A99-DEB8-44E9-85C1-407ECA4459CE}"/>
    <hyperlink ref="C94" location="'Jeff Ralls'!A1" display="Jeff Ralls" xr:uid="{40AC532B-A4D6-4FF4-9D47-E0914E89CDE2}"/>
    <hyperlink ref="C88" location="'Van Presson'!A1" display="Van Presson" xr:uid="{727523C8-DBD5-4262-9D7A-622B22664986}"/>
    <hyperlink ref="C86" location="'Wesley Scott'!A1" display="Wesley Scott" xr:uid="{B7A29ECC-78C4-44DB-88C0-CD6052127058}"/>
    <hyperlink ref="C121" location="'Jeff Kite'!A1" display="Jeff Kite" xr:uid="{1E438B8F-0258-4E91-9EB1-FB25538BAC6E}"/>
    <hyperlink ref="C100" location="'Steve Hayes'!A1" display="Steve Hayes" xr:uid="{E80DE6AC-1F2F-4716-B33E-CAC6F2B5CE2A}"/>
    <hyperlink ref="C12" location="'Dean Irvin'!A1" display="Dean Irvin" xr:uid="{B6E3F7C9-72F4-41A1-8221-23D1306D4CAA}"/>
    <hyperlink ref="C75" location="'Jason Osborne'!A1" display="Jason Osborne" xr:uid="{82E34285-5092-4A22-9DA8-1830BEEE7F38}"/>
    <hyperlink ref="C77" location="'Larry McGill'!A1" display="Larry McGill" xr:uid="{E2EF141B-82B7-486C-B5B3-E3EACFF1884D}"/>
    <hyperlink ref="C114" location="'John Laseter'!A1" display="John Laseter" xr:uid="{284B4C44-4469-4912-85E8-97DCD48BC3A1}"/>
    <hyperlink ref="C63" location="'Cody Dockery'!A1" display="Cody Dockery" xr:uid="{5E133A5F-C212-4AB0-9D0D-D49E9375A46B}"/>
    <hyperlink ref="C25" location="'Bill Dooley'!A1" display="Bill Dooley" xr:uid="{55C05416-19B3-4E7C-98D7-BF6FB4734F31}"/>
    <hyperlink ref="C27" location="'Don Kowalsky'!A1" display="Don Kowalsky" xr:uid="{BB393CDD-2170-4408-88D7-1955F4428FAE}"/>
    <hyperlink ref="C42" location="'Billy Miller'!A1" display="Billy Miller" xr:uid="{E4C662DE-B39F-40A5-96EE-3C85B45E0F75}"/>
    <hyperlink ref="C64" location="'Jason Osborne'!A1" display="Jason Osborne" xr:uid="{E7785724-4161-452F-AD3B-5AF20BDC0547}"/>
    <hyperlink ref="C60" location="'Gary Gallion'!A1" display="Gary Gallion" xr:uid="{7ED3A6DF-F5CA-45AE-91FF-44A04AF23237}"/>
    <hyperlink ref="C33" location="'Judy Gallion'!A1" display="Judy Gallion" xr:uid="{A5EEE03A-4C7C-4BA9-80DE-C6AF854442B1}"/>
    <hyperlink ref="C81" location="'Dale Taft'!A1" display="Dale Taft" xr:uid="{EA6EA465-15DA-461D-8C97-DAEE072B8A39}"/>
    <hyperlink ref="C91" location="'Jason Rasnake'!A1" display="Jason Rasnake" xr:uid="{47CF3888-B905-4F52-BA8B-50D13B547160}"/>
    <hyperlink ref="C85" location="'Shawn Hudson'!A1" display="Shawn Hudson" xr:uid="{AEF3492A-4047-4DD5-83E4-7A119447C4E0}"/>
    <hyperlink ref="C29" location="'Randy Canter'!A1" display="Randy Canter" xr:uid="{DDE6FDCE-C664-4803-BB74-F684DA6067B5}"/>
    <hyperlink ref="C115" location="'Freddy Gieselbreth'!A1" display="Freddy Geiselbreth" xr:uid="{997BA490-EF32-4D6F-A0BE-7A53D9EF6A3B}"/>
    <hyperlink ref="C102" location="'Steve Larcon'!A1" display="Steve Larcon" xr:uid="{7711C10D-7A0D-4A0B-A725-442D51896160}"/>
    <hyperlink ref="C40" location="'Jason Edwards'!A1" display="Jason Edwards" xr:uid="{3D9E3C22-F210-4879-8D2D-544C8652695A}"/>
    <hyperlink ref="C59" location="'Kelly Edwards'!A1" display="Kelly Edwards" xr:uid="{7AD2737D-FBEC-4DDE-A2A1-762DD3DE30E2}"/>
    <hyperlink ref="C82" location="'Don Tucker'!A1" display="Don Tucker" xr:uid="{1289860F-3B5F-45B0-AE7C-EAFF8DF4C24D}"/>
    <hyperlink ref="C89" location="'Kelly Edwards'!A1" display="Kelly Edwards" xr:uid="{FEA078D4-6419-47C4-BD35-DB548F76102B}"/>
    <hyperlink ref="C93" location="'Chris Irvin'!A1" display="Chris Irvin" xr:uid="{489176C5-3AAA-4933-8397-135D0070B127}"/>
    <hyperlink ref="C83" location="'Shane Petit'!A1" display="Shane Petit" xr:uid="{9901DF13-31B5-4058-BB08-44A4D7B90FAF}"/>
    <hyperlink ref="C73" location="'Dean Irvin'!A1" display="Dean Irvin" xr:uid="{0108D152-D095-416F-992B-964BB7BA1B4D}"/>
    <hyperlink ref="C120" location="'Jason Edwards'!A1" display="Jason Edwards" xr:uid="{01C920ED-4D64-4267-AD28-B0DC7F6DA578}"/>
    <hyperlink ref="C116" location="'Bud Stell'!A1" display="Bud Stell" xr:uid="{E2565E75-0668-4703-B1A9-7155945515FD}"/>
    <hyperlink ref="C135" location="'Doug Gates'!A1" display="Doug Gates" xr:uid="{DCDD29DE-CB48-44F0-B1CF-7EF13D0AD3ED}"/>
    <hyperlink ref="C138" location="'Dave Shipe'!A1" display="Dave Shipe" xr:uid="{2C791D8F-3588-41F8-B058-F7269EEDE339}"/>
    <hyperlink ref="C76" location="'Gary Gallion'!A1" display="Gary Gallion" xr:uid="{74AFB924-CB93-40D1-9863-C2C25B6120E9}"/>
    <hyperlink ref="C90" location="'Rusty Little'!A1" display="Rusty Little" xr:uid="{533389B3-545E-4C96-9F7A-5CAF56F4B1B9}"/>
    <hyperlink ref="C71" location="'Cody Dockery'!A1" display="Cody Dockery" xr:uid="{B92E11C2-25B2-438F-9B2C-524D82A26DDE}"/>
    <hyperlink ref="C24" location="'Sherman White'!A1" display="Sherman White" xr:uid="{832E8096-961A-4480-B95F-2B4502A76A35}"/>
    <hyperlink ref="C26" location="'Jerry Graves'!A1" display="Jerry Graves" xr:uid="{90049CBD-51ED-4AF7-BACB-98AF7EFBD0C4}"/>
    <hyperlink ref="C30" location="'John Prince'!A1" display="John Prince" xr:uid="{5B724130-7FA8-47D9-BC9F-FDDF729D419F}"/>
    <hyperlink ref="C28" location="'Steve Bates'!A1" display="Steve Bates" xr:uid="{452CFD44-663F-4834-B210-16209B416C57}"/>
    <hyperlink ref="C36" location="'Bruce Cameron'!A1" display="Bruce Cameron" xr:uid="{B85F8D14-CD19-4F3D-951F-8B6D63D2EDD5}"/>
    <hyperlink ref="C37" location="'Jim Parker'!A1" display="Jim Parker" xr:uid="{25498276-E497-4178-8855-9E71DA943535}"/>
    <hyperlink ref="C38" location="'Ken Mix'!A1" display="Ken Mix" xr:uid="{8B184F00-2CE8-4758-8726-E3E0196F6CF9}"/>
    <hyperlink ref="C41" location="'Jud Denniston'!A1" display="Jud Denniston" xr:uid="{3C431533-3738-4EEB-BE04-59D98F51C622}"/>
    <hyperlink ref="C43" location="'Mike Gross'!A1" display="Mike Gross" xr:uid="{8C213242-B9EF-4923-8FB5-E4D502325DC5}"/>
    <hyperlink ref="C44" location="'Bub King'!A1" display="Bub King" xr:uid="{AA264D37-8252-44E9-97B1-ABC5DDD13248}"/>
    <hyperlink ref="C45" location="'Rhet Metheney'!A1" display="Rhet Metheney" xr:uid="{72E11D16-A830-4A3D-B785-00E5949AD095}"/>
    <hyperlink ref="C46" location="'Brian Gilman'!A1" display="Brian Gilman" xr:uid="{D99FBB6D-B8AE-4EDA-8361-7C35C4D52005}"/>
    <hyperlink ref="C47" location="'Evan Stapleton'!A1" display="Evan Stapleton" xr:uid="{11CACE18-60CA-405B-813F-296C4D3E8C2D}"/>
    <hyperlink ref="C48" location="'Joe Craig'!A1" display="Joe Craig" xr:uid="{928BFF16-B76A-478D-9B78-0CC964D860C0}"/>
    <hyperlink ref="C49" location="'Frank Karowski'!A1" display="Frank Karowski" xr:uid="{1CAF3E8C-AB64-42CD-8D06-84F1FC4AA336}"/>
    <hyperlink ref="C50" location="'Bruce Postlethwait'!A1" display="Bruce Postlethwait" xr:uid="{B734EF22-0130-466F-BF20-2668B6A6784C}"/>
    <hyperlink ref="C52" location="'Tony Rogers'!A1" display="Tony Rogers" xr:uid="{A3C73BDB-4690-4365-BE1F-86D1A6BF20CE}"/>
    <hyperlink ref="C53" location="'Pam Gates'!A1" display="Pam Gates" xr:uid="{B7DF6A3D-1B4E-4075-B004-EE1F5D37C2D2}"/>
    <hyperlink ref="C54" location="'Randy Brown'!A1" display="Randy Brown" xr:uid="{3847D27E-8F5C-4406-868E-2D5CD74EF936}"/>
    <hyperlink ref="C55" location="'Roy Cressinger'!A1" display="Roy Cressinger" xr:uid="{0D030F76-0782-480A-980F-208E5DA67B3D}"/>
    <hyperlink ref="C57" location="'Henry Brewer'!A1" display="Henry Brewer" xr:uid="{A625CC46-77E3-43D3-9622-63A31140ECD3}"/>
    <hyperlink ref="C58" location="'Tia Craig'!A1" display="Tia Craig" xr:uid="{43F3C9F1-A825-41E1-A90E-C8889D8E558B}"/>
    <hyperlink ref="C56" location="'Ralph Vanhorn'!A1" display="Ralph Vanhorn" xr:uid="{0787542A-3612-44E3-91E8-F5CC9FB44EEB}"/>
    <hyperlink ref="C97" location="'Dale Cauthen'!A1" display="Dale Cauthen" xr:uid="{F3D38BDE-186E-458F-A96B-8D0BA494CA3A}"/>
    <hyperlink ref="C96" location="'Matthew Tignor'!A1" display="Matthew Tignor" xr:uid="{8B4D7227-F067-4BFB-977F-5CF6A22618A3}"/>
    <hyperlink ref="C103" location="'Jim Parnell'!A1" display="Jim Parnell" xr:uid="{F48B38AE-3567-472B-B6FE-14F67D346AEA}"/>
    <hyperlink ref="C122" location="'David Jennings'!A1" display="David Jennings" xr:uid="{01787AF8-2DBB-4908-871B-2128BC1A1EC4}"/>
    <hyperlink ref="C139" location="'Jamie Penton'!A1" display="Jamie Penton" xr:uid="{A3DB4D2E-2AC9-4797-A4EC-AE44CF9CDD95}"/>
    <hyperlink ref="C17" location="'Larry McGill'!A1" display="Larry McGill" xr:uid="{172001DA-9F8B-4BF9-85C9-B3DEC449F1C1}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338B1-1AB9-40D5-89D3-E16BAEA672D5}">
  <dimension ref="A1:Q4"/>
  <sheetViews>
    <sheetView workbookViewId="0"/>
  </sheetViews>
  <sheetFormatPr defaultRowHeight="15" x14ac:dyDescent="0.25"/>
  <cols>
    <col min="1" max="1" width="27.28515625" customWidth="1"/>
    <col min="2" max="2" width="19.8554687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149</v>
      </c>
      <c r="C2" s="17">
        <v>45269</v>
      </c>
      <c r="D2" s="18" t="s">
        <v>64</v>
      </c>
      <c r="E2" s="19">
        <v>196</v>
      </c>
      <c r="F2" s="19">
        <v>197</v>
      </c>
      <c r="G2" s="19">
        <v>197</v>
      </c>
      <c r="H2" s="19">
        <v>197</v>
      </c>
      <c r="I2" s="19">
        <v>195</v>
      </c>
      <c r="J2" s="19">
        <v>198</v>
      </c>
      <c r="K2" s="23">
        <v>6</v>
      </c>
      <c r="L2" s="23">
        <v>1180</v>
      </c>
      <c r="M2" s="24">
        <v>196.66666666666666</v>
      </c>
      <c r="N2" s="25">
        <v>4</v>
      </c>
      <c r="O2" s="26">
        <v>200.66666666666666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1180</v>
      </c>
      <c r="M4" s="13">
        <f>SUM(L4/K4)</f>
        <v>196.66666666666666</v>
      </c>
      <c r="N4" s="8">
        <f>SUM(N2:N3)</f>
        <v>4</v>
      </c>
      <c r="O4" s="13">
        <f>SUM(M4+N4)</f>
        <v>200.66666666666666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J2" name="Range1_3_5_1_1"/>
  </protectedRanges>
  <hyperlinks>
    <hyperlink ref="Q1" location="'National Indoor 2023'!A1" display="Back to Ranking" xr:uid="{85AC2F12-4DD3-417D-AD04-179D48B937C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9AD00-B106-46A6-BFAA-F7D9147A10B9}"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137</v>
      </c>
      <c r="C2" s="17">
        <v>45269</v>
      </c>
      <c r="D2" s="18" t="s">
        <v>64</v>
      </c>
      <c r="E2" s="19">
        <v>199</v>
      </c>
      <c r="F2" s="19">
        <v>196</v>
      </c>
      <c r="G2" s="19">
        <v>198</v>
      </c>
      <c r="H2" s="19">
        <v>199</v>
      </c>
      <c r="I2" s="19">
        <v>197</v>
      </c>
      <c r="J2" s="19">
        <v>197</v>
      </c>
      <c r="K2" s="23">
        <v>6</v>
      </c>
      <c r="L2" s="23">
        <v>1186</v>
      </c>
      <c r="M2" s="24">
        <v>197.66666666666666</v>
      </c>
      <c r="N2" s="25">
        <v>4</v>
      </c>
      <c r="O2" s="26">
        <v>201.66666666666666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1186</v>
      </c>
      <c r="M4" s="13">
        <f>SUM(L4/K4)</f>
        <v>197.66666666666666</v>
      </c>
      <c r="N4" s="8">
        <f>SUM(N2:N3)</f>
        <v>4</v>
      </c>
      <c r="O4" s="13">
        <f>SUM(M4+N4)</f>
        <v>201.66666666666666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J2" name="Range1_3_5_1_2"/>
  </protectedRanges>
  <hyperlinks>
    <hyperlink ref="Q1" location="'National Indoor 2023'!A1" display="Back to Ranking" xr:uid="{423169A2-C70C-4B9B-8285-DD06506E00A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C5CE4-4729-42B2-B6B2-1801EF0E9027}">
  <dimension ref="A1:Q2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49</v>
      </c>
      <c r="C2" s="17">
        <v>44953</v>
      </c>
      <c r="D2" s="18" t="s">
        <v>50</v>
      </c>
      <c r="E2" s="19">
        <v>189</v>
      </c>
      <c r="F2" s="19">
        <v>195</v>
      </c>
      <c r="G2" s="19">
        <v>195</v>
      </c>
      <c r="H2" s="19"/>
      <c r="I2" s="19"/>
      <c r="J2" s="19"/>
      <c r="K2" s="23">
        <v>3</v>
      </c>
      <c r="L2" s="23">
        <v>579</v>
      </c>
      <c r="M2" s="24">
        <v>193</v>
      </c>
      <c r="N2" s="25">
        <v>2</v>
      </c>
      <c r="O2" s="26">
        <v>195</v>
      </c>
    </row>
    <row r="3" spans="1:17" x14ac:dyDescent="0.25">
      <c r="A3" s="15" t="s">
        <v>24</v>
      </c>
      <c r="B3" s="16" t="s">
        <v>49</v>
      </c>
      <c r="C3" s="17">
        <v>44954</v>
      </c>
      <c r="D3" s="18" t="s">
        <v>47</v>
      </c>
      <c r="E3" s="19">
        <v>195</v>
      </c>
      <c r="F3" s="19">
        <v>192</v>
      </c>
      <c r="G3" s="19">
        <v>192</v>
      </c>
      <c r="H3" s="19">
        <v>198</v>
      </c>
      <c r="I3" s="19">
        <v>196</v>
      </c>
      <c r="J3" s="19">
        <v>194</v>
      </c>
      <c r="K3" s="23">
        <v>6</v>
      </c>
      <c r="L3" s="23">
        <v>1167</v>
      </c>
      <c r="M3" s="24">
        <v>194.5</v>
      </c>
      <c r="N3" s="25">
        <v>4</v>
      </c>
      <c r="O3" s="26">
        <v>198.5</v>
      </c>
    </row>
    <row r="4" spans="1:17" x14ac:dyDescent="0.25">
      <c r="A4" s="15" t="s">
        <v>24</v>
      </c>
      <c r="B4" s="16" t="s">
        <v>49</v>
      </c>
      <c r="C4" s="17">
        <v>44982</v>
      </c>
      <c r="D4" s="18" t="s">
        <v>47</v>
      </c>
      <c r="E4" s="19">
        <v>199</v>
      </c>
      <c r="F4" s="19">
        <v>200</v>
      </c>
      <c r="G4" s="19">
        <v>199</v>
      </c>
      <c r="H4" s="19">
        <v>196</v>
      </c>
      <c r="I4" s="19">
        <v>198</v>
      </c>
      <c r="J4" s="19"/>
      <c r="K4" s="23">
        <v>5</v>
      </c>
      <c r="L4" s="23">
        <v>992</v>
      </c>
      <c r="M4" s="24">
        <v>198.4</v>
      </c>
      <c r="N4" s="25">
        <v>5</v>
      </c>
      <c r="O4" s="26">
        <f t="shared" ref="O4" si="0">SUM(M4+N4)</f>
        <v>203.4</v>
      </c>
    </row>
    <row r="5" spans="1:17" x14ac:dyDescent="0.25">
      <c r="A5" s="15" t="s">
        <v>24</v>
      </c>
      <c r="B5" s="16" t="s">
        <v>49</v>
      </c>
      <c r="C5" s="17">
        <v>45010</v>
      </c>
      <c r="D5" s="17" t="s">
        <v>47</v>
      </c>
      <c r="E5" s="19">
        <v>191</v>
      </c>
      <c r="F5" s="19">
        <v>193</v>
      </c>
      <c r="G5" s="19">
        <v>193</v>
      </c>
      <c r="H5" s="19">
        <v>194</v>
      </c>
      <c r="I5" s="19">
        <v>191</v>
      </c>
      <c r="J5" s="19"/>
      <c r="K5" s="23">
        <f>COUNT(E5:J5)</f>
        <v>5</v>
      </c>
      <c r="L5" s="23">
        <f>SUM(E5:J5)</f>
        <v>962</v>
      </c>
      <c r="M5" s="24">
        <f>AVERAGE(E5:J5)</f>
        <v>192.4</v>
      </c>
      <c r="N5" s="25">
        <v>2</v>
      </c>
      <c r="O5" s="26">
        <f>SUM(M5,N5)</f>
        <v>194.4</v>
      </c>
    </row>
    <row r="6" spans="1:17" x14ac:dyDescent="0.25">
      <c r="A6" s="15" t="s">
        <v>24</v>
      </c>
      <c r="B6" s="16" t="s">
        <v>49</v>
      </c>
      <c r="C6" s="17">
        <v>45044</v>
      </c>
      <c r="D6" s="18" t="s">
        <v>47</v>
      </c>
      <c r="E6" s="19">
        <v>198</v>
      </c>
      <c r="F6" s="19">
        <v>199.01</v>
      </c>
      <c r="G6" s="19">
        <v>197</v>
      </c>
      <c r="H6" s="19">
        <v>199</v>
      </c>
      <c r="I6" s="19"/>
      <c r="J6" s="19"/>
      <c r="K6" s="23">
        <v>4</v>
      </c>
      <c r="L6" s="23">
        <v>793.01</v>
      </c>
      <c r="M6" s="24">
        <v>198.2525</v>
      </c>
      <c r="N6" s="25">
        <v>6</v>
      </c>
      <c r="O6" s="26">
        <v>204.2525</v>
      </c>
    </row>
    <row r="7" spans="1:17" x14ac:dyDescent="0.25">
      <c r="A7" s="15" t="s">
        <v>24</v>
      </c>
      <c r="B7" s="16" t="s">
        <v>49</v>
      </c>
      <c r="C7" s="17">
        <v>45073</v>
      </c>
      <c r="D7" s="18" t="s">
        <v>47</v>
      </c>
      <c r="E7" s="19">
        <v>196</v>
      </c>
      <c r="F7" s="19">
        <v>195</v>
      </c>
      <c r="G7" s="19">
        <v>196</v>
      </c>
      <c r="H7" s="19">
        <v>198</v>
      </c>
      <c r="I7" s="19">
        <v>196</v>
      </c>
      <c r="J7" s="19"/>
      <c r="K7" s="23">
        <v>5</v>
      </c>
      <c r="L7" s="23">
        <v>981</v>
      </c>
      <c r="M7" s="24">
        <v>196.2</v>
      </c>
      <c r="N7" s="25">
        <v>2</v>
      </c>
      <c r="O7" s="26">
        <v>198.2</v>
      </c>
    </row>
    <row r="8" spans="1:17" x14ac:dyDescent="0.25">
      <c r="A8" s="15" t="s">
        <v>24</v>
      </c>
      <c r="B8" s="16" t="s">
        <v>49</v>
      </c>
      <c r="C8" s="17">
        <v>45227</v>
      </c>
      <c r="D8" s="18" t="s">
        <v>47</v>
      </c>
      <c r="E8" s="19">
        <v>196</v>
      </c>
      <c r="F8" s="19">
        <v>197</v>
      </c>
      <c r="G8" s="19">
        <v>197</v>
      </c>
      <c r="H8" s="19">
        <v>193</v>
      </c>
      <c r="I8" s="19">
        <v>195</v>
      </c>
      <c r="J8" s="19"/>
      <c r="K8" s="23">
        <v>5</v>
      </c>
      <c r="L8" s="23">
        <v>978</v>
      </c>
      <c r="M8" s="24">
        <v>195.6</v>
      </c>
      <c r="N8" s="25">
        <v>2</v>
      </c>
      <c r="O8" s="26">
        <v>197.6</v>
      </c>
    </row>
    <row r="9" spans="1:17" x14ac:dyDescent="0.25">
      <c r="A9" s="15" t="s">
        <v>24</v>
      </c>
      <c r="B9" s="16" t="s">
        <v>49</v>
      </c>
      <c r="C9" s="17">
        <v>45255</v>
      </c>
      <c r="D9" s="18" t="s">
        <v>47</v>
      </c>
      <c r="E9" s="19">
        <v>196</v>
      </c>
      <c r="F9" s="19">
        <v>193</v>
      </c>
      <c r="G9" s="19">
        <v>193</v>
      </c>
      <c r="H9" s="19">
        <v>187</v>
      </c>
      <c r="I9" s="19">
        <v>198</v>
      </c>
      <c r="J9" s="19">
        <v>197</v>
      </c>
      <c r="K9" s="23">
        <v>6</v>
      </c>
      <c r="L9" s="23">
        <v>1164</v>
      </c>
      <c r="M9" s="24">
        <v>194</v>
      </c>
      <c r="N9" s="25">
        <v>4</v>
      </c>
      <c r="O9" s="26">
        <v>198</v>
      </c>
    </row>
    <row r="10" spans="1:17" x14ac:dyDescent="0.25">
      <c r="A10" s="15" t="s">
        <v>48</v>
      </c>
      <c r="B10" s="16" t="s">
        <v>49</v>
      </c>
      <c r="C10" s="17">
        <v>45276</v>
      </c>
      <c r="D10" s="18" t="s">
        <v>47</v>
      </c>
      <c r="E10" s="19">
        <v>188</v>
      </c>
      <c r="F10" s="19">
        <v>191</v>
      </c>
      <c r="G10" s="19">
        <v>189</v>
      </c>
      <c r="H10" s="19">
        <v>189</v>
      </c>
      <c r="I10" s="19">
        <v>189</v>
      </c>
      <c r="J10" s="19"/>
      <c r="K10" s="23">
        <v>5</v>
      </c>
      <c r="L10" s="23">
        <v>946</v>
      </c>
      <c r="M10" s="24">
        <v>189.2</v>
      </c>
      <c r="N10" s="25">
        <v>2</v>
      </c>
      <c r="O10" s="26">
        <v>191.2</v>
      </c>
    </row>
    <row r="11" spans="1:17" x14ac:dyDescent="0.25">
      <c r="M11" s="42"/>
      <c r="O11" s="42"/>
    </row>
    <row r="12" spans="1:17" x14ac:dyDescent="0.25">
      <c r="M12" s="42"/>
      <c r="O12" s="42"/>
    </row>
    <row r="13" spans="1:17" x14ac:dyDescent="0.25">
      <c r="K13" s="8">
        <f>SUM(K2:K12)</f>
        <v>44</v>
      </c>
      <c r="L13" s="8">
        <f>SUM(L2:L12)</f>
        <v>8562.01</v>
      </c>
      <c r="M13" s="13">
        <f>SUM(L13/K13)</f>
        <v>194.59113636363637</v>
      </c>
      <c r="N13" s="8">
        <f>SUM(N2:N12)</f>
        <v>29</v>
      </c>
      <c r="O13" s="13">
        <f>SUM(M13+N13)</f>
        <v>223.59113636363637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15" t="s">
        <v>20</v>
      </c>
      <c r="B18" s="16" t="s">
        <v>49</v>
      </c>
      <c r="C18" s="17">
        <v>44982</v>
      </c>
      <c r="D18" s="18" t="s">
        <v>47</v>
      </c>
      <c r="E18" s="19">
        <v>188</v>
      </c>
      <c r="F18" s="19">
        <v>181</v>
      </c>
      <c r="G18" s="19">
        <v>185</v>
      </c>
      <c r="H18" s="19">
        <v>195</v>
      </c>
      <c r="I18" s="19">
        <v>184</v>
      </c>
      <c r="J18" s="19"/>
      <c r="K18" s="23">
        <v>5</v>
      </c>
      <c r="L18" s="23">
        <v>933</v>
      </c>
      <c r="M18" s="24">
        <v>186.6</v>
      </c>
      <c r="N18" s="25">
        <v>5</v>
      </c>
      <c r="O18" s="26">
        <f t="shared" ref="O18" si="1">SUM(M18+N18)</f>
        <v>191.6</v>
      </c>
    </row>
    <row r="19" spans="1:15" x14ac:dyDescent="0.25">
      <c r="A19" s="15" t="s">
        <v>20</v>
      </c>
      <c r="B19" s="16" t="s">
        <v>49</v>
      </c>
      <c r="C19" s="17">
        <v>45010</v>
      </c>
      <c r="D19" s="17" t="s">
        <v>47</v>
      </c>
      <c r="E19" s="19">
        <v>188</v>
      </c>
      <c r="F19" s="19">
        <v>190</v>
      </c>
      <c r="G19" s="19">
        <v>190</v>
      </c>
      <c r="H19" s="19">
        <v>192</v>
      </c>
      <c r="I19" s="19">
        <v>189</v>
      </c>
      <c r="J19" s="19"/>
      <c r="K19" s="23">
        <f>COUNT(E19:J19)</f>
        <v>5</v>
      </c>
      <c r="L19" s="23">
        <f>SUM(E19:J19)</f>
        <v>949</v>
      </c>
      <c r="M19" s="24">
        <f>AVERAGE(E19:J19)</f>
        <v>189.8</v>
      </c>
      <c r="N19" s="25">
        <v>5</v>
      </c>
      <c r="O19" s="26">
        <f>SUM(M19,N19)</f>
        <v>194.8</v>
      </c>
    </row>
    <row r="20" spans="1:15" x14ac:dyDescent="0.25">
      <c r="A20" s="15" t="s">
        <v>20</v>
      </c>
      <c r="B20" s="16" t="s">
        <v>49</v>
      </c>
      <c r="C20" s="17">
        <v>45044</v>
      </c>
      <c r="D20" s="18" t="s">
        <v>47</v>
      </c>
      <c r="E20" s="19">
        <v>189</v>
      </c>
      <c r="F20" s="19">
        <v>193</v>
      </c>
      <c r="G20" s="19">
        <v>191</v>
      </c>
      <c r="H20" s="19">
        <v>192</v>
      </c>
      <c r="I20" s="19"/>
      <c r="J20" s="19"/>
      <c r="K20" s="23">
        <v>4</v>
      </c>
      <c r="L20" s="23">
        <v>765</v>
      </c>
      <c r="M20" s="24">
        <v>191.25</v>
      </c>
      <c r="N20" s="25">
        <v>6</v>
      </c>
      <c r="O20" s="26">
        <v>197.25</v>
      </c>
    </row>
    <row r="21" spans="1:15" x14ac:dyDescent="0.25">
      <c r="A21" s="15" t="s">
        <v>20</v>
      </c>
      <c r="B21" s="16" t="s">
        <v>49</v>
      </c>
      <c r="C21" s="17">
        <v>45227</v>
      </c>
      <c r="D21" s="18" t="s">
        <v>47</v>
      </c>
      <c r="E21" s="19">
        <v>188</v>
      </c>
      <c r="F21" s="19">
        <v>193</v>
      </c>
      <c r="G21" s="19">
        <v>189</v>
      </c>
      <c r="H21" s="19">
        <v>187</v>
      </c>
      <c r="I21" s="19">
        <v>191</v>
      </c>
      <c r="J21" s="19"/>
      <c r="K21" s="23">
        <v>5</v>
      </c>
      <c r="L21" s="23">
        <v>948</v>
      </c>
      <c r="M21" s="24">
        <v>189.6</v>
      </c>
      <c r="N21" s="25">
        <v>3</v>
      </c>
      <c r="O21" s="26">
        <v>192.6</v>
      </c>
    </row>
    <row r="22" spans="1:15" x14ac:dyDescent="0.25">
      <c r="A22" s="15" t="s">
        <v>20</v>
      </c>
      <c r="B22" s="16" t="s">
        <v>49</v>
      </c>
      <c r="C22" s="17">
        <v>45255</v>
      </c>
      <c r="D22" s="18" t="s">
        <v>47</v>
      </c>
      <c r="E22" s="19">
        <v>184</v>
      </c>
      <c r="F22" s="19">
        <v>186</v>
      </c>
      <c r="G22" s="19">
        <v>189</v>
      </c>
      <c r="H22" s="19">
        <v>189</v>
      </c>
      <c r="I22" s="19">
        <v>184</v>
      </c>
      <c r="J22" s="19">
        <v>186</v>
      </c>
      <c r="K22" s="23">
        <v>6</v>
      </c>
      <c r="L22" s="23">
        <v>1118</v>
      </c>
      <c r="M22" s="24">
        <v>186.33333333333334</v>
      </c>
      <c r="N22" s="25">
        <v>6</v>
      </c>
      <c r="O22" s="26">
        <v>192.33333333333334</v>
      </c>
    </row>
    <row r="23" spans="1:15" x14ac:dyDescent="0.25">
      <c r="A23" s="15" t="s">
        <v>71</v>
      </c>
      <c r="B23" s="16" t="s">
        <v>49</v>
      </c>
      <c r="C23" s="17">
        <v>45276</v>
      </c>
      <c r="D23" s="18" t="s">
        <v>47</v>
      </c>
      <c r="E23" s="19">
        <v>193</v>
      </c>
      <c r="F23" s="19">
        <v>194</v>
      </c>
      <c r="G23" s="19">
        <v>188</v>
      </c>
      <c r="H23" s="19">
        <v>190</v>
      </c>
      <c r="I23" s="19">
        <v>194</v>
      </c>
      <c r="J23" s="19"/>
      <c r="K23" s="23">
        <v>5</v>
      </c>
      <c r="L23" s="23">
        <v>959</v>
      </c>
      <c r="M23" s="24">
        <v>191.8</v>
      </c>
      <c r="N23" s="25">
        <v>8</v>
      </c>
      <c r="O23" s="26">
        <v>199.8</v>
      </c>
    </row>
    <row r="24" spans="1:15" x14ac:dyDescent="0.25">
      <c r="M24" s="42"/>
      <c r="O24" s="42"/>
    </row>
    <row r="25" spans="1:15" x14ac:dyDescent="0.25">
      <c r="M25" s="42"/>
      <c r="O25" s="42"/>
    </row>
    <row r="26" spans="1:15" x14ac:dyDescent="0.25">
      <c r="K26" s="8">
        <f>SUM(K18:K25)</f>
        <v>30</v>
      </c>
      <c r="L26" s="8">
        <f>SUM(L18:L25)</f>
        <v>5672</v>
      </c>
      <c r="M26" s="13">
        <f>SUM(L26/K26)</f>
        <v>189.06666666666666</v>
      </c>
      <c r="N26" s="8">
        <f>SUM(N18:N25)</f>
        <v>33</v>
      </c>
      <c r="O26" s="13">
        <f>SUM(M26+N26)</f>
        <v>222.06666666666666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5_1_1"/>
    <protectedRange algorithmName="SHA-512" hashValue="ON39YdpmFHfN9f47KpiRvqrKx0V9+erV1CNkpWzYhW/Qyc6aT8rEyCrvauWSYGZK2ia3o7vd3akF07acHAFpOA==" saltValue="yVW9XmDwTqEnmpSGai0KYg==" spinCount="100000" sqref="D2" name="Range1_1_3_1_2"/>
    <protectedRange algorithmName="SHA-512" hashValue="ON39YdpmFHfN9f47KpiRvqrKx0V9+erV1CNkpWzYhW/Qyc6aT8rEyCrvauWSYGZK2ia3o7vd3akF07acHAFpOA==" saltValue="yVW9XmDwTqEnmpSGai0KYg==" spinCount="100000" sqref="E2:J2" name="Range1_3_2_1_1"/>
    <protectedRange sqref="B3:C3" name="Range1"/>
    <protectedRange sqref="D3" name="Range1_1"/>
    <protectedRange sqref="E3:J3" name="Range1_3"/>
    <protectedRange sqref="I4:J4 B4:C4" name="Range1_5"/>
    <protectedRange sqref="D4" name="Range1_1_3"/>
    <protectedRange sqref="E4:H4" name="Range1_3_1"/>
    <protectedRange sqref="E18:J18 B18:C18" name="Range1_7"/>
    <protectedRange sqref="D18" name="Range1_1_5"/>
    <protectedRange algorithmName="SHA-512" hashValue="ON39YdpmFHfN9f47KpiRvqrKx0V9+erV1CNkpWzYhW/Qyc6aT8rEyCrvauWSYGZK2ia3o7vd3akF07acHAFpOA==" saltValue="yVW9XmDwTqEnmpSGai0KYg==" spinCount="100000" sqref="B6:C6" name="Range1_2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E6:J6" name="Range1_3_1_1"/>
    <protectedRange algorithmName="SHA-512" hashValue="ON39YdpmFHfN9f47KpiRvqrKx0V9+erV1CNkpWzYhW/Qyc6aT8rEyCrvauWSYGZK2ia3o7vd3akF07acHAFpOA==" saltValue="yVW9XmDwTqEnmpSGai0KYg==" spinCount="100000" sqref="B5:C5" name="Range1_2_1"/>
    <protectedRange algorithmName="SHA-512" hashValue="ON39YdpmFHfN9f47KpiRvqrKx0V9+erV1CNkpWzYhW/Qyc6aT8rEyCrvauWSYGZK2ia3o7vd3akF07acHAFpOA==" saltValue="yVW9XmDwTqEnmpSGai0KYg==" spinCount="100000" sqref="D5" name="Range1_1_1_1_1"/>
    <protectedRange algorithmName="SHA-512" hashValue="ON39YdpmFHfN9f47KpiRvqrKx0V9+erV1CNkpWzYhW/Qyc6aT8rEyCrvauWSYGZK2ia3o7vd3akF07acHAFpOA==" saltValue="yVW9XmDwTqEnmpSGai0KYg==" spinCount="100000" sqref="E5:J5" name="Range1_3_1_1_1"/>
    <protectedRange sqref="E19:J20 B19:C20 B21:C21 E21:J21 E22:J22 B22:C22 B23:C23 E23:J23" name="Range1_6_2"/>
    <protectedRange sqref="D19:D20 D21 D22 D23" name="Range1_1_4_2"/>
    <protectedRange sqref="I7:J7 B7:C7 B8:C8 I8:J8 I9:J9 B9:C9 B10:C10 I10:J10" name="Range1_8"/>
    <protectedRange sqref="D7 D8 D9 D10" name="Range1_1_6"/>
    <protectedRange sqref="E7:H7 E8:H8 E9:H9 E10:H10" name="Range1_3_2"/>
  </protectedRanges>
  <hyperlinks>
    <hyperlink ref="Q1" location="'National Indoor 2023'!A1" display="Back to Ranking" xr:uid="{058F2289-0F7A-46C3-B408-8EEADECC2E03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45789-DBB8-44DA-9541-1FB6676F76AE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85</v>
      </c>
      <c r="C2" s="17">
        <v>45045</v>
      </c>
      <c r="D2" s="18" t="s">
        <v>31</v>
      </c>
      <c r="E2" s="19">
        <v>196</v>
      </c>
      <c r="F2" s="41">
        <v>197</v>
      </c>
      <c r="G2" s="19">
        <v>195</v>
      </c>
      <c r="H2" s="19">
        <v>198.001</v>
      </c>
      <c r="I2" s="19">
        <v>198.001</v>
      </c>
      <c r="J2" s="19">
        <v>195</v>
      </c>
      <c r="K2" s="23">
        <v>6</v>
      </c>
      <c r="L2" s="23">
        <v>1179.002</v>
      </c>
      <c r="M2" s="24">
        <v>196.50033333333332</v>
      </c>
      <c r="N2" s="25">
        <v>4</v>
      </c>
      <c r="O2" s="26">
        <v>200.50033333333332</v>
      </c>
    </row>
    <row r="5" spans="1:17" x14ac:dyDescent="0.25">
      <c r="K5" s="8">
        <f>SUM(K2:K4)</f>
        <v>6</v>
      </c>
      <c r="L5" s="8">
        <f>SUM(L2:L4)</f>
        <v>1179.002</v>
      </c>
      <c r="M5" s="7">
        <f>SUM(L5/K5)</f>
        <v>196.50033333333332</v>
      </c>
      <c r="N5" s="8">
        <f>SUM(N2:N4)</f>
        <v>4</v>
      </c>
      <c r="O5" s="13">
        <f>SUM(M5+N5)</f>
        <v>200.50033333333332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</protectedRanges>
  <hyperlinks>
    <hyperlink ref="Q1" location="'National Indoor 2023'!A1" display="Back to Ranking" xr:uid="{2904B52C-1D03-468A-8EF6-1C0D85B706B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0FD83B-0820-47B9-B056-BE60B6ACF9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FDD45-9A50-44D4-BCAF-0E660A50607E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51</v>
      </c>
      <c r="C2" s="17">
        <v>44954</v>
      </c>
      <c r="D2" s="18" t="s">
        <v>47</v>
      </c>
      <c r="E2" s="19">
        <v>198.01</v>
      </c>
      <c r="F2" s="19">
        <v>197</v>
      </c>
      <c r="G2" s="19">
        <v>197</v>
      </c>
      <c r="H2" s="40">
        <v>200.01</v>
      </c>
      <c r="I2" s="19">
        <v>198</v>
      </c>
      <c r="J2" s="19">
        <v>197</v>
      </c>
      <c r="K2" s="23">
        <v>6</v>
      </c>
      <c r="L2" s="23">
        <v>1187.02</v>
      </c>
      <c r="M2" s="24">
        <v>197.83666666666667</v>
      </c>
      <c r="N2" s="25">
        <v>12</v>
      </c>
      <c r="O2" s="26">
        <v>209.83666666666667</v>
      </c>
    </row>
    <row r="3" spans="1:17" x14ac:dyDescent="0.25">
      <c r="A3" s="15" t="s">
        <v>24</v>
      </c>
      <c r="B3" s="16" t="s">
        <v>51</v>
      </c>
      <c r="C3" s="17">
        <v>44982</v>
      </c>
      <c r="D3" s="18" t="s">
        <v>47</v>
      </c>
      <c r="E3" s="19">
        <v>197</v>
      </c>
      <c r="F3" s="19">
        <v>198</v>
      </c>
      <c r="G3" s="40">
        <v>200.001</v>
      </c>
      <c r="H3" s="19">
        <v>199</v>
      </c>
      <c r="I3" s="40">
        <v>200.001</v>
      </c>
      <c r="J3" s="19"/>
      <c r="K3" s="23">
        <v>5</v>
      </c>
      <c r="L3" s="23">
        <v>994</v>
      </c>
      <c r="M3" s="24">
        <v>198.8</v>
      </c>
      <c r="N3" s="25">
        <v>9</v>
      </c>
      <c r="O3" s="26">
        <f>SUM(M3+N3)</f>
        <v>207.8</v>
      </c>
    </row>
    <row r="4" spans="1:17" x14ac:dyDescent="0.25">
      <c r="A4" s="15" t="s">
        <v>24</v>
      </c>
      <c r="B4" s="16" t="s">
        <v>51</v>
      </c>
      <c r="C4" s="17">
        <v>45044</v>
      </c>
      <c r="D4" s="18" t="s">
        <v>47</v>
      </c>
      <c r="E4" s="19">
        <v>199</v>
      </c>
      <c r="F4" s="19">
        <v>196</v>
      </c>
      <c r="G4" s="19">
        <v>198</v>
      </c>
      <c r="H4" s="19">
        <v>198</v>
      </c>
      <c r="I4" s="19"/>
      <c r="J4" s="19"/>
      <c r="K4" s="23">
        <v>4</v>
      </c>
      <c r="L4" s="23">
        <v>791</v>
      </c>
      <c r="M4" s="24">
        <v>197.75</v>
      </c>
      <c r="N4" s="25">
        <v>5</v>
      </c>
      <c r="O4" s="26">
        <v>202.75</v>
      </c>
    </row>
    <row r="5" spans="1:17" x14ac:dyDescent="0.25">
      <c r="M5" s="42"/>
      <c r="O5" s="42"/>
    </row>
    <row r="6" spans="1:17" x14ac:dyDescent="0.25">
      <c r="M6" s="42"/>
      <c r="O6" s="42"/>
    </row>
    <row r="7" spans="1:17" x14ac:dyDescent="0.25">
      <c r="K7" s="8">
        <f>SUM(K2:K6)</f>
        <v>15</v>
      </c>
      <c r="L7" s="8">
        <f>SUM(L2:L6)</f>
        <v>2972.02</v>
      </c>
      <c r="M7" s="13">
        <f>SUM(L7/K7)</f>
        <v>198.13466666666667</v>
      </c>
      <c r="N7" s="8">
        <f>SUM(N2:N6)</f>
        <v>26</v>
      </c>
      <c r="O7" s="13">
        <f>SUM(M7+N7)</f>
        <v>224.13466666666667</v>
      </c>
    </row>
  </sheetData>
  <protectedRanges>
    <protectedRange sqref="I2:J2 B2:C2" name="Range1_2"/>
    <protectedRange sqref="D2" name="Range1_1_1"/>
    <protectedRange sqref="E2:H2" name="Range1_3_1"/>
    <protectedRange sqref="I3:J3 B3:C3" name="Range1_5"/>
    <protectedRange sqref="D3" name="Range1_1_3"/>
    <protectedRange sqref="E3:H3" name="Range1_3_1_1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2"/>
  </protectedRanges>
  <hyperlinks>
    <hyperlink ref="Q1" location="'National Indoor 2023'!A1" display="Back to Ranking" xr:uid="{3BDB74EC-73DE-4BED-ADD6-F1A2E4463089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82FAB-F43E-4F94-9088-B068CF165EE2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20</v>
      </c>
      <c r="B2" s="16" t="s">
        <v>70</v>
      </c>
      <c r="C2" s="17">
        <v>44978</v>
      </c>
      <c r="D2" s="18" t="s">
        <v>31</v>
      </c>
      <c r="E2" s="19">
        <v>194</v>
      </c>
      <c r="F2" s="19">
        <v>197</v>
      </c>
      <c r="G2" s="19">
        <v>197</v>
      </c>
      <c r="H2" s="19"/>
      <c r="I2" s="19"/>
      <c r="J2" s="19"/>
      <c r="K2" s="23">
        <v>3</v>
      </c>
      <c r="L2" s="23">
        <v>588</v>
      </c>
      <c r="M2" s="24">
        <v>196</v>
      </c>
      <c r="N2" s="25">
        <v>5</v>
      </c>
      <c r="O2" s="26">
        <v>201</v>
      </c>
    </row>
    <row r="3" spans="1:17" x14ac:dyDescent="0.25">
      <c r="A3" s="15" t="s">
        <v>71</v>
      </c>
      <c r="B3" s="16" t="s">
        <v>70</v>
      </c>
      <c r="C3" s="17">
        <v>44982</v>
      </c>
      <c r="D3" s="49" t="s">
        <v>64</v>
      </c>
      <c r="E3" s="19">
        <v>194</v>
      </c>
      <c r="F3" s="19">
        <v>196</v>
      </c>
      <c r="G3" s="19">
        <v>196.001</v>
      </c>
      <c r="H3" s="19">
        <v>193</v>
      </c>
      <c r="I3" s="19">
        <v>196</v>
      </c>
      <c r="J3" s="19">
        <v>197</v>
      </c>
      <c r="K3" s="23">
        <v>6</v>
      </c>
      <c r="L3" s="23">
        <v>1172.001</v>
      </c>
      <c r="M3" s="24">
        <v>195.33349999999999</v>
      </c>
      <c r="N3" s="25">
        <v>16</v>
      </c>
      <c r="O3" s="26">
        <v>211.33349999999999</v>
      </c>
    </row>
    <row r="4" spans="1:17" x14ac:dyDescent="0.25">
      <c r="A4" s="15" t="s">
        <v>20</v>
      </c>
      <c r="B4" s="16" t="s">
        <v>70</v>
      </c>
      <c r="C4" s="17">
        <v>45006</v>
      </c>
      <c r="D4" s="18" t="s">
        <v>31</v>
      </c>
      <c r="E4" s="19">
        <v>194</v>
      </c>
      <c r="F4" s="48">
        <v>194</v>
      </c>
      <c r="G4" s="48">
        <v>193</v>
      </c>
      <c r="H4" s="48"/>
      <c r="I4" s="48"/>
      <c r="J4" s="48"/>
      <c r="K4" s="23">
        <v>3</v>
      </c>
      <c r="L4" s="23">
        <v>581</v>
      </c>
      <c r="M4" s="24">
        <v>193.66666666666666</v>
      </c>
      <c r="N4" s="25">
        <v>4</v>
      </c>
      <c r="O4" s="26">
        <v>197.66666666666666</v>
      </c>
    </row>
    <row r="5" spans="1:17" x14ac:dyDescent="0.25">
      <c r="A5" s="15" t="s">
        <v>20</v>
      </c>
      <c r="B5" s="16" t="s">
        <v>70</v>
      </c>
      <c r="C5" s="17">
        <v>45020</v>
      </c>
      <c r="D5" s="18" t="s">
        <v>31</v>
      </c>
      <c r="E5" s="19">
        <v>198</v>
      </c>
      <c r="F5" s="69">
        <v>193</v>
      </c>
      <c r="G5" s="48">
        <v>195</v>
      </c>
      <c r="H5" s="48"/>
      <c r="I5" s="48"/>
      <c r="J5" s="48"/>
      <c r="K5" s="23">
        <v>3</v>
      </c>
      <c r="L5" s="23">
        <v>586</v>
      </c>
      <c r="M5" s="24">
        <v>195.33333333333334</v>
      </c>
      <c r="N5" s="25">
        <v>4</v>
      </c>
      <c r="O5" s="26">
        <v>199.33333333333334</v>
      </c>
    </row>
    <row r="8" spans="1:17" x14ac:dyDescent="0.25">
      <c r="K8" s="8">
        <f>SUM(K2:K7)</f>
        <v>15</v>
      </c>
      <c r="L8" s="8">
        <f>SUM(L2:L7)</f>
        <v>2927.0010000000002</v>
      </c>
      <c r="M8" s="7">
        <f>SUM(L8/K8)</f>
        <v>195.13340000000002</v>
      </c>
      <c r="N8" s="8">
        <f>SUM(N2:N7)</f>
        <v>29</v>
      </c>
      <c r="O8" s="13">
        <f>SUM(M8+N8)</f>
        <v>224.13340000000002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 G2:J2" name="Range1_18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F2" name="Range1_3_5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2"/>
    <protectedRange sqref="E5:J5 B5:C5" name="Range1_7_1"/>
    <protectedRange sqref="D5" name="Range1_1_5_1"/>
    <protectedRange sqref="B4" name="Range1_5_2"/>
    <protectedRange sqref="C4 E4:J4" name="Range1_7_1_1"/>
    <protectedRange sqref="D4" name="Range1_1_5_1_1"/>
  </protectedRanges>
  <hyperlinks>
    <hyperlink ref="Q1" location="'National Indoor 2023'!A1" display="Back to Ranking" xr:uid="{9DA2DF87-4DDE-4565-9525-F1705055EB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B1EB5B-A1F9-4C31-B4EC-F9E8F77F4D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1A668-C3A6-4E14-873C-02BF846D984F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104</v>
      </c>
      <c r="C2" s="17">
        <v>45255</v>
      </c>
      <c r="D2" s="18" t="s">
        <v>47</v>
      </c>
      <c r="E2" s="19">
        <v>182</v>
      </c>
      <c r="F2" s="19">
        <v>189</v>
      </c>
      <c r="G2" s="19">
        <v>188</v>
      </c>
      <c r="H2" s="19">
        <v>182</v>
      </c>
      <c r="I2" s="19">
        <v>180</v>
      </c>
      <c r="J2" s="19">
        <v>189</v>
      </c>
      <c r="K2" s="23">
        <v>6</v>
      </c>
      <c r="L2" s="23">
        <v>1110</v>
      </c>
      <c r="M2" s="24">
        <v>185</v>
      </c>
      <c r="N2" s="25">
        <v>4</v>
      </c>
      <c r="O2" s="26">
        <v>189</v>
      </c>
    </row>
    <row r="5" spans="1:17" x14ac:dyDescent="0.25">
      <c r="K5" s="8">
        <f>SUM(K2:K4)</f>
        <v>6</v>
      </c>
      <c r="L5" s="8">
        <f>SUM(L2:L4)</f>
        <v>1110</v>
      </c>
      <c r="M5" s="7">
        <f>SUM(L5/K5)</f>
        <v>185</v>
      </c>
      <c r="N5" s="8">
        <f>SUM(N2:N4)</f>
        <v>4</v>
      </c>
      <c r="O5" s="13">
        <f>SUM(M5+N5)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6_2"/>
    <protectedRange sqref="D2" name="Range1_1_4_2"/>
  </protectedRanges>
  <hyperlinks>
    <hyperlink ref="Q1" location="'National Indoor 2023'!A1" display="Back to Ranking" xr:uid="{CCB256B2-FFD5-4433-AC98-57DB0E60D90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F862E2-B810-468D-9C4E-D5DD26D926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62A05-ED91-4871-B998-9D854F74BCD1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73</v>
      </c>
      <c r="B2" s="16" t="s">
        <v>72</v>
      </c>
      <c r="C2" s="17">
        <v>44982</v>
      </c>
      <c r="D2" s="18" t="s">
        <v>64</v>
      </c>
      <c r="E2" s="19">
        <v>191</v>
      </c>
      <c r="F2" s="19">
        <v>189</v>
      </c>
      <c r="G2" s="19">
        <v>191</v>
      </c>
      <c r="H2" s="19">
        <v>177</v>
      </c>
      <c r="I2" s="19">
        <v>190</v>
      </c>
      <c r="J2" s="19">
        <v>190</v>
      </c>
      <c r="K2" s="23">
        <v>6</v>
      </c>
      <c r="L2" s="23">
        <v>1128</v>
      </c>
      <c r="M2" s="24">
        <v>188</v>
      </c>
      <c r="N2" s="25">
        <v>10</v>
      </c>
      <c r="O2" s="26">
        <v>198</v>
      </c>
    </row>
    <row r="3" spans="1:17" x14ac:dyDescent="0.25">
      <c r="A3" s="15" t="s">
        <v>27</v>
      </c>
      <c r="B3" s="16" t="s">
        <v>72</v>
      </c>
      <c r="C3" s="17">
        <v>45006</v>
      </c>
      <c r="D3" s="18" t="s">
        <v>64</v>
      </c>
      <c r="E3" s="19">
        <v>186</v>
      </c>
      <c r="F3" s="19">
        <v>189</v>
      </c>
      <c r="G3" s="19">
        <v>193</v>
      </c>
      <c r="H3" s="19"/>
      <c r="I3" s="19"/>
      <c r="J3" s="19"/>
      <c r="K3" s="23">
        <v>3</v>
      </c>
      <c r="L3" s="23">
        <v>568</v>
      </c>
      <c r="M3" s="24">
        <v>189.33333333333334</v>
      </c>
      <c r="N3" s="25">
        <v>9</v>
      </c>
      <c r="O3" s="26">
        <v>198.33333333333334</v>
      </c>
    </row>
    <row r="4" spans="1:17" x14ac:dyDescent="0.25">
      <c r="A4" s="15" t="s">
        <v>27</v>
      </c>
      <c r="B4" s="16" t="s">
        <v>72</v>
      </c>
      <c r="C4" s="17">
        <v>45020</v>
      </c>
      <c r="D4" s="18" t="s">
        <v>64</v>
      </c>
      <c r="E4" s="19">
        <v>192</v>
      </c>
      <c r="F4" s="19">
        <v>190</v>
      </c>
      <c r="G4" s="19">
        <v>188</v>
      </c>
      <c r="H4" s="19"/>
      <c r="I4" s="19"/>
      <c r="J4" s="19"/>
      <c r="K4" s="23">
        <v>3</v>
      </c>
      <c r="L4" s="23">
        <v>570</v>
      </c>
      <c r="M4" s="24">
        <v>190</v>
      </c>
      <c r="N4" s="25">
        <v>5</v>
      </c>
      <c r="O4" s="26">
        <v>195</v>
      </c>
    </row>
    <row r="5" spans="1:17" x14ac:dyDescent="0.25">
      <c r="A5" s="15" t="s">
        <v>73</v>
      </c>
      <c r="B5" s="16" t="s">
        <v>72</v>
      </c>
      <c r="C5" s="17">
        <v>45269</v>
      </c>
      <c r="D5" s="18" t="s">
        <v>64</v>
      </c>
      <c r="E5" s="19">
        <v>187</v>
      </c>
      <c r="F5" s="19">
        <v>186</v>
      </c>
      <c r="G5" s="19">
        <v>187</v>
      </c>
      <c r="H5" s="19">
        <v>186</v>
      </c>
      <c r="I5" s="19">
        <v>189</v>
      </c>
      <c r="J5" s="40">
        <v>194</v>
      </c>
      <c r="K5" s="23">
        <v>6</v>
      </c>
      <c r="L5" s="23">
        <v>1129</v>
      </c>
      <c r="M5" s="24">
        <v>188.16666666666666</v>
      </c>
      <c r="N5" s="25">
        <v>12</v>
      </c>
      <c r="O5" s="26">
        <v>200.16666666666666</v>
      </c>
    </row>
    <row r="8" spans="1:17" x14ac:dyDescent="0.25">
      <c r="K8" s="8">
        <f>SUM(K2:K7)</f>
        <v>18</v>
      </c>
      <c r="L8" s="8">
        <f>SUM(L2:L7)</f>
        <v>3395</v>
      </c>
      <c r="M8" s="7">
        <f>SUM(L8/K8)</f>
        <v>188.61111111111111</v>
      </c>
      <c r="N8" s="8">
        <f>SUM(N2:N7)</f>
        <v>36</v>
      </c>
      <c r="O8" s="13">
        <f>SUM(M8+N8)</f>
        <v>224.61111111111111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4"/>
    <protectedRange algorithmName="SHA-512" hashValue="ON39YdpmFHfN9f47KpiRvqrKx0V9+erV1CNkpWzYhW/Qyc6aT8rEyCrvauWSYGZK2ia3o7vd3akF07acHAFpOA==" saltValue="yVW9XmDwTqEnmpSGai0KYg==" spinCount="100000" sqref="D2:D4" name="Range1_1_3"/>
    <protectedRange algorithmName="SHA-512" hashValue="ON39YdpmFHfN9f47KpiRvqrKx0V9+erV1CNkpWzYhW/Qyc6aT8rEyCrvauWSYGZK2ia3o7vd3akF07acHAFpOA==" saltValue="yVW9XmDwTqEnmpSGai0KYg==" spinCount="100000" sqref="I3:J4 B3:C4 B5" name="Range1"/>
    <protectedRange algorithmName="SHA-512" hashValue="ON39YdpmFHfN9f47KpiRvqrKx0V9+erV1CNkpWzYhW/Qyc6aT8rEyCrvauWSYGZK2ia3o7vd3akF07acHAFpOA==" saltValue="yVW9XmDwTqEnmpSGai0KYg==" spinCount="100000" sqref="E5:J5 C5" name="Range1_20"/>
    <protectedRange algorithmName="SHA-512" hashValue="ON39YdpmFHfN9f47KpiRvqrKx0V9+erV1CNkpWzYhW/Qyc6aT8rEyCrvauWSYGZK2ia3o7vd3akF07acHAFpOA==" saltValue="yVW9XmDwTqEnmpSGai0KYg==" spinCount="100000" sqref="D5" name="Range1_1_10"/>
  </protectedRanges>
  <hyperlinks>
    <hyperlink ref="Q1" location="'National Indoor 2023'!A1" display="Back to Ranking" xr:uid="{06580363-652E-4E16-9BD9-00488494802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1318E2-DAE6-4167-A0A9-38E38A5200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BF4D4-FA98-4EBF-A674-0E5A59C3F28D}"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63</v>
      </c>
      <c r="C2" s="17">
        <v>44954</v>
      </c>
      <c r="D2" s="18" t="s">
        <v>64</v>
      </c>
      <c r="E2" s="19">
        <v>199</v>
      </c>
      <c r="F2" s="19">
        <v>198</v>
      </c>
      <c r="G2" s="19">
        <v>199.001</v>
      </c>
      <c r="H2" s="40">
        <v>200.001</v>
      </c>
      <c r="I2" s="19">
        <v>199</v>
      </c>
      <c r="J2" s="19"/>
      <c r="K2" s="23">
        <v>5</v>
      </c>
      <c r="L2" s="23">
        <v>995.00199999999995</v>
      </c>
      <c r="M2" s="24">
        <v>199.00039999999998</v>
      </c>
      <c r="N2" s="25">
        <v>9</v>
      </c>
      <c r="O2" s="26">
        <v>208.00039999999998</v>
      </c>
    </row>
    <row r="3" spans="1:17" x14ac:dyDescent="0.25">
      <c r="A3" s="15" t="s">
        <v>48</v>
      </c>
      <c r="B3" s="16" t="s">
        <v>63</v>
      </c>
      <c r="C3" s="17">
        <v>44964</v>
      </c>
      <c r="D3" s="18" t="s">
        <v>64</v>
      </c>
      <c r="E3" s="19">
        <v>198</v>
      </c>
      <c r="F3" s="19">
        <v>199.01</v>
      </c>
      <c r="G3" s="19">
        <v>199</v>
      </c>
      <c r="H3" s="19"/>
      <c r="I3" s="19"/>
      <c r="J3" s="19"/>
      <c r="K3" s="23">
        <v>3</v>
      </c>
      <c r="L3" s="23">
        <v>596.01</v>
      </c>
      <c r="M3" s="24">
        <v>198.67</v>
      </c>
      <c r="N3" s="25">
        <v>6</v>
      </c>
      <c r="O3" s="26">
        <v>204.67</v>
      </c>
    </row>
    <row r="4" spans="1:17" x14ac:dyDescent="0.25">
      <c r="A4" s="15" t="s">
        <v>48</v>
      </c>
      <c r="B4" s="16" t="s">
        <v>63</v>
      </c>
      <c r="C4" s="17">
        <v>44992</v>
      </c>
      <c r="D4" s="18" t="s">
        <v>64</v>
      </c>
      <c r="E4" s="19">
        <v>199</v>
      </c>
      <c r="F4" s="19">
        <v>198</v>
      </c>
      <c r="G4" s="19">
        <v>196</v>
      </c>
      <c r="H4" s="19"/>
      <c r="I4" s="19"/>
      <c r="J4" s="19"/>
      <c r="K4" s="23">
        <v>3</v>
      </c>
      <c r="L4" s="23">
        <v>593</v>
      </c>
      <c r="M4" s="24">
        <v>197.66666666666666</v>
      </c>
      <c r="N4" s="25">
        <v>7</v>
      </c>
      <c r="O4" s="26">
        <f>SUM(M4+N4)</f>
        <v>204.66666666666666</v>
      </c>
    </row>
    <row r="5" spans="1:17" x14ac:dyDescent="0.25">
      <c r="A5" s="15" t="s">
        <v>48</v>
      </c>
      <c r="B5" s="16" t="s">
        <v>63</v>
      </c>
      <c r="C5" s="17">
        <v>45006</v>
      </c>
      <c r="D5" s="18" t="s">
        <v>64</v>
      </c>
      <c r="E5" s="19">
        <v>197</v>
      </c>
      <c r="F5" s="19">
        <v>198.001</v>
      </c>
      <c r="G5" s="19">
        <v>199.001</v>
      </c>
      <c r="H5" s="19"/>
      <c r="I5" s="19"/>
      <c r="J5" s="19"/>
      <c r="K5" s="23">
        <v>3</v>
      </c>
      <c r="L5" s="23">
        <v>594.00199999999995</v>
      </c>
      <c r="M5" s="24">
        <v>198.00066666666666</v>
      </c>
      <c r="N5" s="25">
        <v>5</v>
      </c>
      <c r="O5" s="26">
        <v>203.00066666666666</v>
      </c>
    </row>
    <row r="6" spans="1:17" x14ac:dyDescent="0.25">
      <c r="A6" s="15" t="s">
        <v>48</v>
      </c>
      <c r="B6" s="16" t="s">
        <v>63</v>
      </c>
      <c r="C6" s="17">
        <v>45034</v>
      </c>
      <c r="D6" s="18" t="s">
        <v>64</v>
      </c>
      <c r="E6" s="19">
        <v>198</v>
      </c>
      <c r="F6" s="19">
        <v>198</v>
      </c>
      <c r="G6" s="40">
        <v>200</v>
      </c>
      <c r="H6" s="19"/>
      <c r="I6" s="19"/>
      <c r="J6" s="19"/>
      <c r="K6" s="23">
        <v>3</v>
      </c>
      <c r="L6" s="23">
        <v>596</v>
      </c>
      <c r="M6" s="24">
        <v>198.66666666666666</v>
      </c>
      <c r="N6" s="25">
        <v>9</v>
      </c>
      <c r="O6" s="26">
        <v>207.66666666666666</v>
      </c>
    </row>
    <row r="7" spans="1:17" x14ac:dyDescent="0.25">
      <c r="A7" s="15" t="s">
        <v>48</v>
      </c>
      <c r="B7" s="16" t="s">
        <v>63</v>
      </c>
      <c r="C7" s="17">
        <v>45045</v>
      </c>
      <c r="D7" s="18" t="s">
        <v>64</v>
      </c>
      <c r="E7" s="19">
        <v>197.001</v>
      </c>
      <c r="F7" s="19">
        <v>199</v>
      </c>
      <c r="G7" s="40">
        <v>200</v>
      </c>
      <c r="H7" s="19">
        <v>199</v>
      </c>
      <c r="I7" s="19">
        <v>199</v>
      </c>
      <c r="J7" s="40">
        <v>200</v>
      </c>
      <c r="K7" s="23">
        <v>6</v>
      </c>
      <c r="L7" s="23">
        <v>1194.001</v>
      </c>
      <c r="M7" s="24">
        <v>199.00016666666667</v>
      </c>
      <c r="N7" s="25">
        <v>18</v>
      </c>
      <c r="O7" s="26">
        <v>217.00016666666667</v>
      </c>
    </row>
    <row r="8" spans="1:17" x14ac:dyDescent="0.25">
      <c r="A8" s="15" t="s">
        <v>48</v>
      </c>
      <c r="B8" s="16" t="s">
        <v>63</v>
      </c>
      <c r="C8" s="62">
        <v>45209</v>
      </c>
      <c r="D8" s="18" t="s">
        <v>64</v>
      </c>
      <c r="E8" s="19">
        <v>197</v>
      </c>
      <c r="F8" s="19">
        <v>197</v>
      </c>
      <c r="G8" s="40">
        <v>200.001</v>
      </c>
      <c r="H8" s="19"/>
      <c r="I8" s="19"/>
      <c r="J8" s="19"/>
      <c r="K8" s="23">
        <v>3</v>
      </c>
      <c r="L8" s="23">
        <v>594.00099999999998</v>
      </c>
      <c r="M8" s="24">
        <v>198.00033333333332</v>
      </c>
      <c r="N8" s="25">
        <v>3</v>
      </c>
      <c r="O8" s="26">
        <v>201.00033333333332</v>
      </c>
    </row>
    <row r="9" spans="1:17" x14ac:dyDescent="0.25">
      <c r="A9" s="15" t="s">
        <v>48</v>
      </c>
      <c r="B9" s="16" t="s">
        <v>63</v>
      </c>
      <c r="C9" s="17">
        <v>45213</v>
      </c>
      <c r="D9" s="18" t="s">
        <v>64</v>
      </c>
      <c r="E9" s="40">
        <v>200.001</v>
      </c>
      <c r="F9" s="19">
        <v>199</v>
      </c>
      <c r="G9" s="40">
        <v>200</v>
      </c>
      <c r="H9" s="40">
        <v>200</v>
      </c>
      <c r="I9" s="40">
        <v>200</v>
      </c>
      <c r="J9" s="19">
        <v>199.001</v>
      </c>
      <c r="K9" s="23">
        <v>6</v>
      </c>
      <c r="L9" s="23">
        <v>1198.002</v>
      </c>
      <c r="M9" s="24">
        <v>199.667</v>
      </c>
      <c r="N9" s="25">
        <v>26</v>
      </c>
      <c r="O9" s="26">
        <v>225.667</v>
      </c>
    </row>
    <row r="10" spans="1:17" x14ac:dyDescent="0.25">
      <c r="A10" s="15" t="s">
        <v>48</v>
      </c>
      <c r="B10" s="16" t="s">
        <v>63</v>
      </c>
      <c r="C10" s="17">
        <v>45269</v>
      </c>
      <c r="D10" s="18" t="s">
        <v>64</v>
      </c>
      <c r="E10" s="19">
        <v>198</v>
      </c>
      <c r="F10" s="19">
        <v>198</v>
      </c>
      <c r="G10" s="19">
        <v>199</v>
      </c>
      <c r="H10" s="19">
        <v>199</v>
      </c>
      <c r="I10" s="19">
        <v>199</v>
      </c>
      <c r="J10" s="19">
        <v>198</v>
      </c>
      <c r="K10" s="23">
        <v>6</v>
      </c>
      <c r="L10" s="23">
        <v>1191</v>
      </c>
      <c r="M10" s="24">
        <v>198.5</v>
      </c>
      <c r="N10" s="25">
        <v>4</v>
      </c>
      <c r="O10" s="26">
        <v>202.5</v>
      </c>
    </row>
    <row r="11" spans="1:17" x14ac:dyDescent="0.25">
      <c r="A11" s="15" t="s">
        <v>48</v>
      </c>
      <c r="B11" s="16" t="s">
        <v>63</v>
      </c>
      <c r="C11" s="17">
        <v>45272</v>
      </c>
      <c r="D11" s="18" t="s">
        <v>64</v>
      </c>
      <c r="E11" s="19">
        <v>199</v>
      </c>
      <c r="F11" s="19">
        <v>199</v>
      </c>
      <c r="G11" s="40">
        <v>200</v>
      </c>
      <c r="H11" s="19"/>
      <c r="I11" s="19"/>
      <c r="J11" s="19"/>
      <c r="K11" s="23">
        <v>3</v>
      </c>
      <c r="L11" s="23">
        <v>598</v>
      </c>
      <c r="M11" s="24">
        <v>199.33333333333334</v>
      </c>
      <c r="N11" s="25">
        <v>4</v>
      </c>
      <c r="O11" s="26">
        <v>203.33333333333334</v>
      </c>
    </row>
    <row r="12" spans="1:17" x14ac:dyDescent="0.25">
      <c r="M12" s="42"/>
      <c r="O12" s="42"/>
    </row>
    <row r="13" spans="1:17" x14ac:dyDescent="0.25">
      <c r="M13" s="42"/>
      <c r="O13" s="42"/>
    </row>
    <row r="14" spans="1:17" x14ac:dyDescent="0.25">
      <c r="K14" s="8">
        <f>SUM(K2:K13)</f>
        <v>41</v>
      </c>
      <c r="L14" s="8">
        <f>SUM(L2:L13)</f>
        <v>8149.018</v>
      </c>
      <c r="M14" s="13">
        <f>SUM(L14/K14)</f>
        <v>198.75653658536586</v>
      </c>
      <c r="N14" s="8">
        <f>SUM(N2:N13)</f>
        <v>91</v>
      </c>
      <c r="O14" s="13">
        <f>SUM(M14+N14)</f>
        <v>289.75653658536589</v>
      </c>
    </row>
  </sheetData>
  <protectedRanges>
    <protectedRange algorithmName="SHA-512" hashValue="ON39YdpmFHfN9f47KpiRvqrKx0V9+erV1CNkpWzYhW/Qyc6aT8rEyCrvauWSYGZK2ia3o7vd3akF07acHAFpOA==" saltValue="yVW9XmDwTqEnmpSGai0KYg==" spinCount="100000" sqref="B2:C2 B3:B10 B11" name="Range1_2_2"/>
    <protectedRange algorithmName="SHA-512" hashValue="ON39YdpmFHfN9f47KpiRvqrKx0V9+erV1CNkpWzYhW/Qyc6aT8rEyCrvauWSYGZK2ia3o7vd3akF07acHAFpOA==" saltValue="yVW9XmDwTqEnmpSGai0KYg==" spinCount="100000" sqref="D2:D9" name="Range1_1_1_1_1"/>
    <protectedRange algorithmName="SHA-512" hashValue="ON39YdpmFHfN9f47KpiRvqrKx0V9+erV1CNkpWzYhW/Qyc6aT8rEyCrvauWSYGZK2ia3o7vd3akF07acHAFpOA==" saltValue="yVW9XmDwTqEnmpSGai0KYg==" spinCount="100000" sqref="E2:J2" name="Range1_3_1_1_1"/>
    <protectedRange algorithmName="SHA-512" hashValue="ON39YdpmFHfN9f47KpiRvqrKx0V9+erV1CNkpWzYhW/Qyc6aT8rEyCrvauWSYGZK2ia3o7vd3akF07acHAFpOA==" saltValue="yVW9XmDwTqEnmpSGai0KYg==" spinCount="100000" sqref="I3:J3 C3" name="Range1_6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C4" name="Range1_4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C6:C9 E6:J9" name="Range1_7"/>
    <protectedRange algorithmName="SHA-512" hashValue="ON39YdpmFHfN9f47KpiRvqrKx0V9+erV1CNkpWzYhW/Qyc6aT8rEyCrvauWSYGZK2ia3o7vd3akF07acHAFpOA==" saltValue="yVW9XmDwTqEnmpSGai0KYg==" spinCount="100000" sqref="I5:J5 C5" name="Range1_6_1_1"/>
    <protectedRange algorithmName="SHA-512" hashValue="ON39YdpmFHfN9f47KpiRvqrKx0V9+erV1CNkpWzYhW/Qyc6aT8rEyCrvauWSYGZK2ia3o7vd3akF07acHAFpOA==" saltValue="yVW9XmDwTqEnmpSGai0KYg==" spinCount="100000" sqref="E5:H5" name="Range1_3_2_1_1"/>
    <protectedRange algorithmName="SHA-512" hashValue="ON39YdpmFHfN9f47KpiRvqrKx0V9+erV1CNkpWzYhW/Qyc6aT8rEyCrvauWSYGZK2ia3o7vd3akF07acHAFpOA==" saltValue="yVW9XmDwTqEnmpSGai0KYg==" spinCount="100000" sqref="C10 C11" name="Range1_9"/>
    <protectedRange algorithmName="SHA-512" hashValue="ON39YdpmFHfN9f47KpiRvqrKx0V9+erV1CNkpWzYhW/Qyc6aT8rEyCrvauWSYGZK2ia3o7vd3akF07acHAFpOA==" saltValue="yVW9XmDwTqEnmpSGai0KYg==" spinCount="100000" sqref="D10 D11" name="Range1_1_4"/>
    <protectedRange algorithmName="SHA-512" hashValue="ON39YdpmFHfN9f47KpiRvqrKx0V9+erV1CNkpWzYhW/Qyc6aT8rEyCrvauWSYGZK2ia3o7vd3akF07acHAFpOA==" saltValue="yVW9XmDwTqEnmpSGai0KYg==" spinCount="100000" sqref="E10:J10 E11:J11" name="Range1_3_5_1"/>
  </protectedRanges>
  <hyperlinks>
    <hyperlink ref="Q1" location="'National Indoor 2023'!A1" display="Back to Ranking" xr:uid="{3F9A6824-55D4-474C-9C5E-10D0205380DF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0C736-2E04-4417-809A-653F9A064300}">
  <sheetPr codeName="Sheet12"/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2.8554687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37</v>
      </c>
      <c r="C2" s="17">
        <v>44950</v>
      </c>
      <c r="D2" s="18" t="s">
        <v>31</v>
      </c>
      <c r="E2" s="19">
        <v>193</v>
      </c>
      <c r="F2" s="19">
        <v>194</v>
      </c>
      <c r="G2" s="19">
        <v>194</v>
      </c>
      <c r="H2" s="19"/>
      <c r="I2" s="19"/>
      <c r="J2" s="19"/>
      <c r="K2" s="23">
        <v>3</v>
      </c>
      <c r="L2" s="23">
        <v>581</v>
      </c>
      <c r="M2" s="24">
        <v>193.66666666666666</v>
      </c>
      <c r="N2" s="25">
        <v>2</v>
      </c>
      <c r="O2" s="26">
        <v>195.66666666666666</v>
      </c>
    </row>
    <row r="3" spans="1:17" x14ac:dyDescent="0.25">
      <c r="A3" s="15" t="s">
        <v>48</v>
      </c>
      <c r="B3" s="16" t="s">
        <v>37</v>
      </c>
      <c r="C3" s="17">
        <v>44954</v>
      </c>
      <c r="D3" s="18" t="s">
        <v>64</v>
      </c>
      <c r="E3" s="19">
        <v>197</v>
      </c>
      <c r="F3" s="40">
        <v>200</v>
      </c>
      <c r="G3" s="19">
        <v>195</v>
      </c>
      <c r="H3" s="19">
        <v>197</v>
      </c>
      <c r="I3" s="19">
        <v>195</v>
      </c>
      <c r="J3" s="19"/>
      <c r="K3" s="23">
        <v>5</v>
      </c>
      <c r="L3" s="23">
        <v>984</v>
      </c>
      <c r="M3" s="24">
        <v>196.8</v>
      </c>
      <c r="N3" s="25">
        <v>2</v>
      </c>
      <c r="O3" s="26">
        <v>198.8</v>
      </c>
    </row>
    <row r="4" spans="1:17" x14ac:dyDescent="0.25">
      <c r="A4" s="15" t="s">
        <v>24</v>
      </c>
      <c r="B4" s="16" t="s">
        <v>37</v>
      </c>
      <c r="C4" s="17">
        <v>44964</v>
      </c>
      <c r="D4" s="18" t="s">
        <v>31</v>
      </c>
      <c r="E4" s="19">
        <v>194</v>
      </c>
      <c r="F4" s="19">
        <v>193</v>
      </c>
      <c r="G4" s="19">
        <v>197</v>
      </c>
      <c r="H4" s="19"/>
      <c r="I4" s="19"/>
      <c r="J4" s="19"/>
      <c r="K4" s="23">
        <v>3</v>
      </c>
      <c r="L4" s="23">
        <v>584</v>
      </c>
      <c r="M4" s="24">
        <v>194.66666666666666</v>
      </c>
      <c r="N4" s="25">
        <v>2</v>
      </c>
      <c r="O4" s="26">
        <v>196.66666666666666</v>
      </c>
    </row>
    <row r="5" spans="1:17" x14ac:dyDescent="0.25">
      <c r="A5" s="15" t="s">
        <v>24</v>
      </c>
      <c r="B5" s="16" t="s">
        <v>37</v>
      </c>
      <c r="C5" s="17">
        <v>44978</v>
      </c>
      <c r="D5" s="18" t="s">
        <v>31</v>
      </c>
      <c r="E5" s="19">
        <v>197</v>
      </c>
      <c r="F5" s="19">
        <v>192</v>
      </c>
      <c r="G5" s="48">
        <v>193</v>
      </c>
      <c r="H5" s="19"/>
      <c r="I5" s="19"/>
      <c r="J5" s="19"/>
      <c r="K5" s="23">
        <v>3</v>
      </c>
      <c r="L5" s="23">
        <v>582</v>
      </c>
      <c r="M5" s="24">
        <v>194</v>
      </c>
      <c r="N5" s="25">
        <v>2</v>
      </c>
      <c r="O5" s="26">
        <v>196</v>
      </c>
    </row>
    <row r="6" spans="1:17" x14ac:dyDescent="0.25">
      <c r="A6" s="15" t="s">
        <v>24</v>
      </c>
      <c r="B6" s="16" t="s">
        <v>37</v>
      </c>
      <c r="C6" s="17">
        <v>44992</v>
      </c>
      <c r="D6" s="18" t="s">
        <v>31</v>
      </c>
      <c r="E6" s="19">
        <v>197</v>
      </c>
      <c r="F6" s="19">
        <v>195</v>
      </c>
      <c r="G6" s="19">
        <v>198.001</v>
      </c>
      <c r="H6" s="19"/>
      <c r="I6" s="19"/>
      <c r="J6" s="19"/>
      <c r="K6" s="23">
        <v>3</v>
      </c>
      <c r="L6" s="23">
        <v>590.00099999999998</v>
      </c>
      <c r="M6" s="24">
        <v>196.667</v>
      </c>
      <c r="N6" s="25">
        <v>5</v>
      </c>
      <c r="O6" s="26">
        <f t="shared" ref="O6" si="0">SUM(M6+N6)</f>
        <v>201.667</v>
      </c>
    </row>
    <row r="7" spans="1:17" x14ac:dyDescent="0.25">
      <c r="A7" s="15" t="s">
        <v>24</v>
      </c>
      <c r="B7" s="16" t="s">
        <v>37</v>
      </c>
      <c r="C7" s="17">
        <v>45006</v>
      </c>
      <c r="D7" s="18" t="s">
        <v>31</v>
      </c>
      <c r="E7" s="19">
        <v>198</v>
      </c>
      <c r="F7" s="19">
        <v>195</v>
      </c>
      <c r="G7" s="19">
        <v>198.001</v>
      </c>
      <c r="H7" s="19"/>
      <c r="I7" s="19"/>
      <c r="J7" s="19"/>
      <c r="K7" s="23">
        <v>3</v>
      </c>
      <c r="L7" s="23">
        <v>591.00099999999998</v>
      </c>
      <c r="M7" s="24">
        <v>197.00033333333332</v>
      </c>
      <c r="N7" s="25">
        <v>2</v>
      </c>
      <c r="O7" s="26">
        <v>199.00033333333332</v>
      </c>
    </row>
    <row r="8" spans="1:17" x14ac:dyDescent="0.25">
      <c r="A8" s="15" t="s">
        <v>24</v>
      </c>
      <c r="B8" s="16" t="s">
        <v>37</v>
      </c>
      <c r="C8" s="17">
        <v>45020</v>
      </c>
      <c r="D8" s="18" t="s">
        <v>31</v>
      </c>
      <c r="E8" s="19">
        <v>197</v>
      </c>
      <c r="F8" s="19">
        <v>196</v>
      </c>
      <c r="G8" s="40">
        <v>200</v>
      </c>
      <c r="H8" s="19"/>
      <c r="I8" s="19"/>
      <c r="J8" s="19"/>
      <c r="K8" s="23">
        <v>3</v>
      </c>
      <c r="L8" s="23">
        <v>593</v>
      </c>
      <c r="M8" s="24">
        <v>197.66666666666666</v>
      </c>
      <c r="N8" s="25">
        <v>7</v>
      </c>
      <c r="O8" s="26">
        <v>204.66666666666666</v>
      </c>
    </row>
    <row r="9" spans="1:17" x14ac:dyDescent="0.25">
      <c r="A9" s="15" t="s">
        <v>24</v>
      </c>
      <c r="B9" s="16" t="s">
        <v>37</v>
      </c>
      <c r="C9" s="17">
        <v>45024</v>
      </c>
      <c r="D9" s="18" t="s">
        <v>31</v>
      </c>
      <c r="E9" s="19">
        <v>198</v>
      </c>
      <c r="F9" s="40">
        <v>200</v>
      </c>
      <c r="G9" s="19">
        <v>198</v>
      </c>
      <c r="H9" s="19">
        <v>197</v>
      </c>
      <c r="I9" s="19">
        <v>196.001</v>
      </c>
      <c r="J9" s="19"/>
      <c r="K9" s="23">
        <v>5</v>
      </c>
      <c r="L9" s="23">
        <v>989.00099999999998</v>
      </c>
      <c r="M9" s="24">
        <v>197.80019999999999</v>
      </c>
      <c r="N9" s="25">
        <v>6</v>
      </c>
      <c r="O9" s="26">
        <v>203.80019999999999</v>
      </c>
    </row>
    <row r="10" spans="1:17" x14ac:dyDescent="0.25">
      <c r="A10" s="15" t="s">
        <v>24</v>
      </c>
      <c r="B10" s="16" t="s">
        <v>37</v>
      </c>
      <c r="C10" s="17">
        <v>45045</v>
      </c>
      <c r="D10" s="18" t="s">
        <v>31</v>
      </c>
      <c r="E10" s="19">
        <v>199</v>
      </c>
      <c r="F10" s="19">
        <v>197</v>
      </c>
      <c r="G10" s="19">
        <v>197.001</v>
      </c>
      <c r="H10" s="19">
        <v>197</v>
      </c>
      <c r="I10" s="19">
        <v>198</v>
      </c>
      <c r="J10" s="19">
        <v>198</v>
      </c>
      <c r="K10" s="23">
        <v>6</v>
      </c>
      <c r="L10" s="23">
        <v>1186.001</v>
      </c>
      <c r="M10" s="24">
        <v>197.66683333333333</v>
      </c>
      <c r="N10" s="25">
        <v>4</v>
      </c>
      <c r="O10" s="26">
        <v>201.66683333333333</v>
      </c>
    </row>
    <row r="11" spans="1:17" x14ac:dyDescent="0.25">
      <c r="A11" s="15" t="s">
        <v>48</v>
      </c>
      <c r="B11" s="16" t="s">
        <v>37</v>
      </c>
      <c r="C11" s="61">
        <v>45209</v>
      </c>
      <c r="D11" s="18" t="s">
        <v>31</v>
      </c>
      <c r="E11" s="19">
        <v>198</v>
      </c>
      <c r="F11" s="19">
        <v>199</v>
      </c>
      <c r="G11" s="19">
        <v>197</v>
      </c>
      <c r="H11" s="19"/>
      <c r="I11" s="19"/>
      <c r="J11" s="19"/>
      <c r="K11" s="23">
        <v>3</v>
      </c>
      <c r="L11" s="23">
        <v>594</v>
      </c>
      <c r="M11" s="24">
        <v>198</v>
      </c>
      <c r="N11" s="25">
        <v>2</v>
      </c>
      <c r="O11" s="26">
        <v>200</v>
      </c>
    </row>
    <row r="12" spans="1:17" x14ac:dyDescent="0.25">
      <c r="A12" s="15" t="s">
        <v>48</v>
      </c>
      <c r="B12" s="16" t="s">
        <v>37</v>
      </c>
      <c r="C12" s="17">
        <v>45244</v>
      </c>
      <c r="D12" s="18" t="s">
        <v>31</v>
      </c>
      <c r="E12" s="19">
        <v>193</v>
      </c>
      <c r="F12" s="19">
        <v>196</v>
      </c>
      <c r="G12" s="19">
        <v>197</v>
      </c>
      <c r="H12" s="19"/>
      <c r="I12" s="19"/>
      <c r="J12" s="19"/>
      <c r="K12" s="23">
        <v>3</v>
      </c>
      <c r="L12" s="23">
        <v>586</v>
      </c>
      <c r="M12" s="24">
        <v>195.33333333333334</v>
      </c>
      <c r="N12" s="25">
        <v>4</v>
      </c>
      <c r="O12" s="26">
        <v>199.33333333333334</v>
      </c>
    </row>
    <row r="13" spans="1:17" x14ac:dyDescent="0.25">
      <c r="A13" s="15" t="s">
        <v>48</v>
      </c>
      <c r="B13" s="16" t="s">
        <v>37</v>
      </c>
      <c r="C13" s="17">
        <v>45272</v>
      </c>
      <c r="D13" s="18" t="s">
        <v>64</v>
      </c>
      <c r="E13" s="19">
        <v>194</v>
      </c>
      <c r="F13" s="19">
        <v>197</v>
      </c>
      <c r="G13" s="19">
        <v>197</v>
      </c>
      <c r="H13" s="19"/>
      <c r="I13" s="19"/>
      <c r="J13" s="19"/>
      <c r="K13" s="23">
        <v>3</v>
      </c>
      <c r="L13" s="23">
        <v>588</v>
      </c>
      <c r="M13" s="24">
        <v>196</v>
      </c>
      <c r="N13" s="25">
        <v>3</v>
      </c>
      <c r="O13" s="26">
        <v>199</v>
      </c>
    </row>
    <row r="15" spans="1:17" x14ac:dyDescent="0.25">
      <c r="K15" s="8">
        <f>SUM(K2:K14)</f>
        <v>43</v>
      </c>
      <c r="L15" s="8">
        <f>SUM(L2:L14)</f>
        <v>8448.0040000000008</v>
      </c>
      <c r="M15" s="7">
        <f>SUM(L15/K15)</f>
        <v>196.4652093023256</v>
      </c>
      <c r="N15" s="8">
        <f>SUM(N2:N14)</f>
        <v>41</v>
      </c>
      <c r="O15" s="13">
        <f>SUM(M15+N15)</f>
        <v>237.4652093023256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J3" name="Range1_3_1_1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9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4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I7:J10 B7:C10 B11:C11 I11:J11 I12:J12 B12:C12 B13:C13 I13:J13" name="Range1_9_1"/>
    <protectedRange algorithmName="SHA-512" hashValue="ON39YdpmFHfN9f47KpiRvqrKx0V9+erV1CNkpWzYhW/Qyc6aT8rEyCrvauWSYGZK2ia3o7vd3akF07acHAFpOA==" saltValue="yVW9XmDwTqEnmpSGai0KYg==" spinCount="100000" sqref="D7:D10 D11 D12 D13" name="Range1_1_10_1"/>
    <protectedRange algorithmName="SHA-512" hashValue="ON39YdpmFHfN9f47KpiRvqrKx0V9+erV1CNkpWzYhW/Qyc6aT8rEyCrvauWSYGZK2ia3o7vd3akF07acHAFpOA==" saltValue="yVW9XmDwTqEnmpSGai0KYg==" spinCount="100000" sqref="E7:H10 E11:H11 E12:H12 E13:H13" name="Range1_3_4_1"/>
  </protectedRanges>
  <hyperlinks>
    <hyperlink ref="Q1" location="'National Indoor 2023'!A1" display="Back to Ranking" xr:uid="{C628F65A-87B3-41F3-AAEB-164BB03224C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89171D-EE9E-4B7E-AC4E-AE4E3C088F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443B4-B9B3-4AF5-870C-227EB868A7F1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90</v>
      </c>
      <c r="C2" s="17">
        <v>45020</v>
      </c>
      <c r="D2" s="18" t="s">
        <v>31</v>
      </c>
      <c r="E2" s="19">
        <v>195</v>
      </c>
      <c r="F2" s="19">
        <v>195.001</v>
      </c>
      <c r="G2" s="19">
        <v>196</v>
      </c>
      <c r="H2" s="19"/>
      <c r="I2" s="19"/>
      <c r="J2" s="19"/>
      <c r="K2" s="23">
        <v>3</v>
      </c>
      <c r="L2" s="23">
        <v>586.00099999999998</v>
      </c>
      <c r="M2" s="24">
        <v>195.33366666666666</v>
      </c>
      <c r="N2" s="25">
        <v>9</v>
      </c>
      <c r="O2" s="26">
        <v>204.33366666666666</v>
      </c>
    </row>
    <row r="3" spans="1:17" x14ac:dyDescent="0.25">
      <c r="A3" s="15" t="s">
        <v>26</v>
      </c>
      <c r="B3" s="16" t="s">
        <v>90</v>
      </c>
      <c r="C3" s="17">
        <v>45024</v>
      </c>
      <c r="D3" s="18" t="s">
        <v>31</v>
      </c>
      <c r="E3" s="19">
        <v>192</v>
      </c>
      <c r="F3" s="19">
        <v>190</v>
      </c>
      <c r="G3" s="19">
        <v>181</v>
      </c>
      <c r="H3" s="19">
        <v>193</v>
      </c>
      <c r="I3" s="19">
        <v>192</v>
      </c>
      <c r="J3" s="19"/>
      <c r="K3" s="23">
        <v>5</v>
      </c>
      <c r="L3" s="23">
        <v>948</v>
      </c>
      <c r="M3" s="24">
        <v>189.6</v>
      </c>
      <c r="N3" s="25">
        <v>5</v>
      </c>
      <c r="O3" s="26">
        <v>194.6</v>
      </c>
    </row>
    <row r="4" spans="1:17" x14ac:dyDescent="0.25">
      <c r="A4" s="15" t="s">
        <v>26</v>
      </c>
      <c r="B4" s="16" t="s">
        <v>90</v>
      </c>
      <c r="C4" s="17">
        <v>45034</v>
      </c>
      <c r="D4" s="18" t="s">
        <v>31</v>
      </c>
      <c r="E4" s="19">
        <v>187</v>
      </c>
      <c r="F4" s="19">
        <v>193</v>
      </c>
      <c r="G4" s="19">
        <v>188</v>
      </c>
      <c r="H4" s="19"/>
      <c r="I4" s="19"/>
      <c r="J4" s="19"/>
      <c r="K4" s="23">
        <v>3</v>
      </c>
      <c r="L4" s="23">
        <v>568</v>
      </c>
      <c r="M4" s="24">
        <v>189.33333333333334</v>
      </c>
      <c r="N4" s="25">
        <v>9</v>
      </c>
      <c r="O4" s="26">
        <v>198.33333333333334</v>
      </c>
    </row>
    <row r="7" spans="1:17" x14ac:dyDescent="0.25">
      <c r="K7" s="8">
        <f>SUM(K2:K6)</f>
        <v>11</v>
      </c>
      <c r="L7" s="8">
        <f>SUM(L2:L6)</f>
        <v>2102.0010000000002</v>
      </c>
      <c r="M7" s="7">
        <f>SUM(L7/K7)</f>
        <v>191.09100000000001</v>
      </c>
      <c r="N7" s="8">
        <f>SUM(N2:N6)</f>
        <v>23</v>
      </c>
      <c r="O7" s="13">
        <f>SUM(M7+N7)</f>
        <v>214.09100000000001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28"/>
    <protectedRange algorithmName="SHA-512" hashValue="ON39YdpmFHfN9f47KpiRvqrKx0V9+erV1CNkpWzYhW/Qyc6aT8rEyCrvauWSYGZK2ia3o7vd3akF07acHAFpOA==" saltValue="yVW9XmDwTqEnmpSGai0KYg==" spinCount="100000" sqref="D2" name="Range1_1_27"/>
    <protectedRange algorithmName="SHA-512" hashValue="ON39YdpmFHfN9f47KpiRvqrKx0V9+erV1CNkpWzYhW/Qyc6aT8rEyCrvauWSYGZK2ia3o7vd3akF07acHAFpOA==" saltValue="yVW9XmDwTqEnmpSGai0KYg==" spinCount="100000" sqref="E2:H2" name="Range1_3_13"/>
    <protectedRange algorithmName="SHA-512" hashValue="ON39YdpmFHfN9f47KpiRvqrKx0V9+erV1CNkpWzYhW/Qyc6aT8rEyCrvauWSYGZK2ia3o7vd3akF07acHAFpOA==" saltValue="yVW9XmDwTqEnmpSGai0KYg==" spinCount="100000" sqref="B3:C3" name="Range1_28_1"/>
    <protectedRange algorithmName="SHA-512" hashValue="ON39YdpmFHfN9f47KpiRvqrKx0V9+erV1CNkpWzYhW/Qyc6aT8rEyCrvauWSYGZK2ia3o7vd3akF07acHAFpOA==" saltValue="yVW9XmDwTqEnmpSGai0KYg==" spinCount="100000" sqref="D3" name="Range1_1_27_1"/>
    <protectedRange algorithmName="SHA-512" hashValue="ON39YdpmFHfN9f47KpiRvqrKx0V9+erV1CNkpWzYhW/Qyc6aT8rEyCrvauWSYGZK2ia3o7vd3akF07acHAFpOA==" saltValue="yVW9XmDwTqEnmpSGai0KYg==" spinCount="100000" sqref="E3 G3:J3" name="Range1_3_13_1"/>
    <protectedRange algorithmName="SHA-512" hashValue="ON39YdpmFHfN9f47KpiRvqrKx0V9+erV1CNkpWzYhW/Qyc6aT8rEyCrvauWSYGZK2ia3o7vd3akF07acHAFpOA==" saltValue="yVW9XmDwTqEnmpSGai0KYg==" spinCount="100000" sqref="B4:C4" name="Range1_28_2"/>
    <protectedRange algorithmName="SHA-512" hashValue="ON39YdpmFHfN9f47KpiRvqrKx0V9+erV1CNkpWzYhW/Qyc6aT8rEyCrvauWSYGZK2ia3o7vd3akF07acHAFpOA==" saltValue="yVW9XmDwTqEnmpSGai0KYg==" spinCount="100000" sqref="D4" name="Range1_1_27_2"/>
    <protectedRange algorithmName="SHA-512" hashValue="ON39YdpmFHfN9f47KpiRvqrKx0V9+erV1CNkpWzYhW/Qyc6aT8rEyCrvauWSYGZK2ia3o7vd3akF07acHAFpOA==" saltValue="yVW9XmDwTqEnmpSGai0KYg==" spinCount="100000" sqref="E4:J4" name="Range1_3_13_2"/>
  </protectedRanges>
  <hyperlinks>
    <hyperlink ref="Q1" location="'National Indoor 2023'!A1" display="Back to Ranking" xr:uid="{A07F1F01-B4D1-4F67-9F1B-ADB0B45C0D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FEE8C7-F79A-420B-A8D7-D146716448B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9C112-06BE-47C7-8D07-3CB1B472EF7A}"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82</v>
      </c>
      <c r="C2" s="17">
        <v>44982</v>
      </c>
      <c r="D2" s="18" t="s">
        <v>47</v>
      </c>
      <c r="E2" s="19">
        <v>167</v>
      </c>
      <c r="F2" s="19">
        <v>171</v>
      </c>
      <c r="G2" s="19">
        <v>145</v>
      </c>
      <c r="H2" s="19">
        <v>138</v>
      </c>
      <c r="I2" s="19">
        <v>78</v>
      </c>
      <c r="J2" s="19"/>
      <c r="K2" s="23">
        <v>5</v>
      </c>
      <c r="L2" s="23">
        <v>699</v>
      </c>
      <c r="M2" s="24">
        <v>139.80000000000001</v>
      </c>
      <c r="N2" s="25">
        <v>2</v>
      </c>
      <c r="O2" s="26">
        <f t="shared" ref="O2" si="0">SUM(M2+N2)</f>
        <v>141.80000000000001</v>
      </c>
    </row>
    <row r="3" spans="1:17" x14ac:dyDescent="0.25">
      <c r="A3" s="15" t="s">
        <v>26</v>
      </c>
      <c r="B3" s="16" t="s">
        <v>82</v>
      </c>
      <c r="C3" s="17">
        <v>45044</v>
      </c>
      <c r="D3" s="18" t="s">
        <v>47</v>
      </c>
      <c r="E3" s="19">
        <v>174</v>
      </c>
      <c r="F3" s="19">
        <v>180</v>
      </c>
      <c r="G3" s="19">
        <v>174</v>
      </c>
      <c r="H3" s="19">
        <v>171</v>
      </c>
      <c r="I3" s="19"/>
      <c r="J3" s="19"/>
      <c r="K3" s="23">
        <v>4</v>
      </c>
      <c r="L3" s="23">
        <v>699</v>
      </c>
      <c r="M3" s="24">
        <v>174.75</v>
      </c>
      <c r="N3" s="25">
        <v>2</v>
      </c>
      <c r="O3" s="26">
        <v>176.75</v>
      </c>
    </row>
    <row r="6" spans="1:17" x14ac:dyDescent="0.25">
      <c r="K6" s="8">
        <f>SUM(K2:K5)</f>
        <v>9</v>
      </c>
      <c r="L6" s="8">
        <f>SUM(L2:L5)</f>
        <v>1398</v>
      </c>
      <c r="M6" s="7">
        <f>SUM(L6/K6)</f>
        <v>155.33333333333334</v>
      </c>
      <c r="N6" s="8">
        <f>SUM(N2:N5)</f>
        <v>4</v>
      </c>
      <c r="O6" s="13">
        <f>SUM(M6+N6)</f>
        <v>159.33333333333334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5" t="s">
        <v>27</v>
      </c>
      <c r="B11" s="16" t="s">
        <v>82</v>
      </c>
      <c r="C11" s="17">
        <v>45010</v>
      </c>
      <c r="D11" s="17" t="s">
        <v>47</v>
      </c>
      <c r="E11" s="19">
        <v>165</v>
      </c>
      <c r="F11" s="19">
        <v>164</v>
      </c>
      <c r="G11" s="19">
        <v>162</v>
      </c>
      <c r="H11" s="19">
        <v>170</v>
      </c>
      <c r="I11" s="19">
        <v>170</v>
      </c>
      <c r="J11" s="19"/>
      <c r="K11" s="23">
        <f>COUNT(E11:J11)</f>
        <v>5</v>
      </c>
      <c r="L11" s="23">
        <f>SUM(E11:J11)</f>
        <v>831</v>
      </c>
      <c r="M11" s="24">
        <f>AVERAGE(E11:J11)</f>
        <v>166.2</v>
      </c>
      <c r="N11" s="25">
        <v>6</v>
      </c>
      <c r="O11" s="26">
        <f>SUM(M11,N11)</f>
        <v>172.2</v>
      </c>
    </row>
    <row r="14" spans="1:17" x14ac:dyDescent="0.25">
      <c r="K14" s="8">
        <f>SUM(K11:K13)</f>
        <v>5</v>
      </c>
      <c r="L14" s="8">
        <f>SUM(L11:L13)</f>
        <v>831</v>
      </c>
      <c r="M14" s="7">
        <f>SUM(L14/K14)</f>
        <v>166.2</v>
      </c>
      <c r="N14" s="8">
        <f>SUM(N11:N13)</f>
        <v>6</v>
      </c>
      <c r="O14" s="13">
        <f>SUM(M14+N14)</f>
        <v>172.2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sqref="E2:J2 B2:C2" name="Range1_6"/>
    <protectedRange sqref="D2" name="Range1_1_4"/>
    <protectedRange algorithmName="SHA-512" hashValue="ON39YdpmFHfN9f47KpiRvqrKx0V9+erV1CNkpWzYhW/Qyc6aT8rEyCrvauWSYGZK2ia3o7vd3akF07acHAFpOA==" saltValue="yVW9XmDwTqEnmpSGai0KYg==" spinCount="100000" sqref="B11:C11 I11:J11" name="Range1"/>
    <protectedRange algorithmName="SHA-512" hashValue="ON39YdpmFHfN9f47KpiRvqrKx0V9+erV1CNkpWzYhW/Qyc6aT8rEyCrvauWSYGZK2ia3o7vd3akF07acHAFpOA==" saltValue="yVW9XmDwTqEnmpSGai0KYg==" spinCount="100000" sqref="B3:C3 E3:J3" name="Range1_31"/>
    <protectedRange algorithmName="SHA-512" hashValue="ON39YdpmFHfN9f47KpiRvqrKx0V9+erV1CNkpWzYhW/Qyc6aT8rEyCrvauWSYGZK2ia3o7vd3akF07acHAFpOA==" saltValue="yVW9XmDwTqEnmpSGai0KYg==" spinCount="100000" sqref="D3" name="Range1_1_29"/>
  </protectedRanges>
  <hyperlinks>
    <hyperlink ref="Q1" location="'National Indoor 2023'!A1" display="Back to Ranking" xr:uid="{27EB14BC-1AFD-4C0E-A986-F3DA3C2D8B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EB7C41-E1E0-4002-A67D-969AED25164A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EF0AF-2B77-47E9-9583-6E7A444202C1}">
  <sheetPr codeName="Sheet6"/>
  <dimension ref="A1:Q3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29</v>
      </c>
      <c r="C2" s="17">
        <v>44950</v>
      </c>
      <c r="D2" s="18" t="s">
        <v>31</v>
      </c>
      <c r="E2" s="19">
        <v>189</v>
      </c>
      <c r="F2" s="19">
        <v>194</v>
      </c>
      <c r="G2" s="19">
        <v>193</v>
      </c>
      <c r="H2" s="19"/>
      <c r="I2" s="19"/>
      <c r="J2" s="19"/>
      <c r="K2" s="23">
        <v>3</v>
      </c>
      <c r="L2" s="23">
        <v>576</v>
      </c>
      <c r="M2" s="24">
        <v>192</v>
      </c>
      <c r="N2" s="25">
        <v>9</v>
      </c>
      <c r="O2" s="26">
        <v>201</v>
      </c>
    </row>
    <row r="3" spans="1:17" x14ac:dyDescent="0.25">
      <c r="A3" s="15" t="s">
        <v>26</v>
      </c>
      <c r="B3" s="16" t="s">
        <v>29</v>
      </c>
      <c r="C3" s="17">
        <v>44964</v>
      </c>
      <c r="D3" s="18" t="s">
        <v>31</v>
      </c>
      <c r="E3" s="19">
        <v>195</v>
      </c>
      <c r="F3" s="19">
        <v>199</v>
      </c>
      <c r="G3" s="19">
        <v>195</v>
      </c>
      <c r="H3" s="19"/>
      <c r="I3" s="19"/>
      <c r="J3" s="19"/>
      <c r="K3" s="23">
        <v>3</v>
      </c>
      <c r="L3" s="23">
        <v>589</v>
      </c>
      <c r="M3" s="24">
        <v>196.33333333333334</v>
      </c>
      <c r="N3" s="25">
        <v>11</v>
      </c>
      <c r="O3" s="26">
        <v>207.33333333333334</v>
      </c>
    </row>
    <row r="4" spans="1:17" x14ac:dyDescent="0.25">
      <c r="A4" s="15" t="s">
        <v>26</v>
      </c>
      <c r="B4" s="16" t="s">
        <v>29</v>
      </c>
      <c r="C4" s="17">
        <v>45006</v>
      </c>
      <c r="D4" s="18" t="s">
        <v>31</v>
      </c>
      <c r="E4" s="19">
        <v>191</v>
      </c>
      <c r="F4" s="19">
        <v>192</v>
      </c>
      <c r="G4" s="19">
        <v>193</v>
      </c>
      <c r="H4" s="19"/>
      <c r="I4" s="19"/>
      <c r="J4" s="19"/>
      <c r="K4" s="23">
        <v>3</v>
      </c>
      <c r="L4" s="23">
        <v>576</v>
      </c>
      <c r="M4" s="24">
        <v>192</v>
      </c>
      <c r="N4" s="25">
        <v>4</v>
      </c>
      <c r="O4" s="26">
        <v>196</v>
      </c>
    </row>
    <row r="5" spans="1:17" x14ac:dyDescent="0.25">
      <c r="A5" s="15" t="s">
        <v>26</v>
      </c>
      <c r="B5" s="16" t="s">
        <v>29</v>
      </c>
      <c r="C5" s="17">
        <v>45020</v>
      </c>
      <c r="D5" s="18" t="s">
        <v>31</v>
      </c>
      <c r="E5" s="19">
        <v>195.001</v>
      </c>
      <c r="F5" s="19">
        <v>187</v>
      </c>
      <c r="G5" s="19">
        <v>191</v>
      </c>
      <c r="H5" s="19"/>
      <c r="I5" s="19"/>
      <c r="J5" s="19"/>
      <c r="K5" s="23">
        <v>3</v>
      </c>
      <c r="L5" s="23">
        <v>573.00099999999998</v>
      </c>
      <c r="M5" s="24">
        <v>191.00033333333332</v>
      </c>
      <c r="N5" s="25">
        <v>5</v>
      </c>
      <c r="O5" s="26">
        <v>196.00033333333332</v>
      </c>
    </row>
    <row r="6" spans="1:17" x14ac:dyDescent="0.25">
      <c r="A6" s="15" t="s">
        <v>26</v>
      </c>
      <c r="B6" s="16" t="s">
        <v>29</v>
      </c>
      <c r="C6" s="17">
        <v>45034</v>
      </c>
      <c r="D6" s="18" t="s">
        <v>31</v>
      </c>
      <c r="E6" s="19">
        <v>191</v>
      </c>
      <c r="F6" s="19">
        <v>190</v>
      </c>
      <c r="G6" s="19">
        <v>184</v>
      </c>
      <c r="H6" s="19"/>
      <c r="I6" s="19"/>
      <c r="J6" s="19"/>
      <c r="K6" s="23">
        <v>3</v>
      </c>
      <c r="L6" s="23">
        <v>565</v>
      </c>
      <c r="M6" s="24">
        <v>188.33333333333334</v>
      </c>
      <c r="N6" s="25">
        <v>6</v>
      </c>
      <c r="O6" s="26">
        <v>194.33333333333334</v>
      </c>
    </row>
    <row r="7" spans="1:17" x14ac:dyDescent="0.25">
      <c r="A7" s="15" t="s">
        <v>26</v>
      </c>
      <c r="B7" s="16" t="s">
        <v>29</v>
      </c>
      <c r="C7" s="17">
        <v>45244</v>
      </c>
      <c r="D7" s="18" t="s">
        <v>31</v>
      </c>
      <c r="E7" s="19">
        <v>194</v>
      </c>
      <c r="F7" s="19">
        <v>194</v>
      </c>
      <c r="G7" s="19">
        <v>193</v>
      </c>
      <c r="H7" s="19"/>
      <c r="I7" s="19"/>
      <c r="J7" s="19"/>
      <c r="K7" s="23">
        <v>3</v>
      </c>
      <c r="L7" s="23">
        <v>581</v>
      </c>
      <c r="M7" s="24">
        <v>193.66666666666666</v>
      </c>
      <c r="N7" s="25">
        <v>11</v>
      </c>
      <c r="O7" s="26">
        <v>204.66666666666666</v>
      </c>
    </row>
    <row r="8" spans="1:17" x14ac:dyDescent="0.25">
      <c r="A8" s="15" t="s">
        <v>26</v>
      </c>
      <c r="B8" s="16" t="s">
        <v>111</v>
      </c>
      <c r="C8" s="17">
        <v>45269</v>
      </c>
      <c r="D8" s="18" t="s">
        <v>64</v>
      </c>
      <c r="E8" s="19">
        <v>195</v>
      </c>
      <c r="F8" s="19">
        <v>194</v>
      </c>
      <c r="G8" s="19">
        <v>198</v>
      </c>
      <c r="H8" s="19">
        <v>190</v>
      </c>
      <c r="I8" s="19">
        <v>197</v>
      </c>
      <c r="J8" s="19">
        <v>195</v>
      </c>
      <c r="K8" s="23">
        <v>6</v>
      </c>
      <c r="L8" s="23">
        <v>1169</v>
      </c>
      <c r="M8" s="24">
        <v>194.83333333333334</v>
      </c>
      <c r="N8" s="25">
        <v>16</v>
      </c>
      <c r="O8" s="26">
        <v>210.83333333333334</v>
      </c>
    </row>
    <row r="9" spans="1:17" x14ac:dyDescent="0.25">
      <c r="A9" s="15" t="s">
        <v>26</v>
      </c>
      <c r="B9" s="16" t="s">
        <v>29</v>
      </c>
      <c r="C9" s="17">
        <v>45272</v>
      </c>
      <c r="D9" s="18" t="s">
        <v>64</v>
      </c>
      <c r="E9" s="19">
        <v>192</v>
      </c>
      <c r="F9" s="19">
        <v>199</v>
      </c>
      <c r="G9" s="19">
        <v>196</v>
      </c>
      <c r="H9" s="19"/>
      <c r="I9" s="19"/>
      <c r="J9" s="19"/>
      <c r="K9" s="23">
        <v>3</v>
      </c>
      <c r="L9" s="23">
        <v>587</v>
      </c>
      <c r="M9" s="24">
        <v>195.66666666666666</v>
      </c>
      <c r="N9" s="25">
        <v>6</v>
      </c>
      <c r="O9" s="26">
        <v>201.66666666666666</v>
      </c>
    </row>
    <row r="12" spans="1:17" x14ac:dyDescent="0.25">
      <c r="K12" s="8">
        <f>SUM(K2:K11)</f>
        <v>27</v>
      </c>
      <c r="L12" s="8">
        <f>SUM(L2:L11)</f>
        <v>5216.0010000000002</v>
      </c>
      <c r="M12" s="7">
        <f>SUM(L12/K12)</f>
        <v>193.18522222222222</v>
      </c>
      <c r="N12" s="8">
        <f>SUM(N2:N11)</f>
        <v>68</v>
      </c>
      <c r="O12" s="13">
        <f>SUM(M12+N12)</f>
        <v>261.18522222222225</v>
      </c>
    </row>
    <row r="18" spans="1:15" ht="30" x14ac:dyDescent="0.25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25">
      <c r="A19" s="15" t="s">
        <v>20</v>
      </c>
      <c r="B19" s="16" t="s">
        <v>29</v>
      </c>
      <c r="C19" s="17">
        <v>44978</v>
      </c>
      <c r="D19" s="18" t="s">
        <v>31</v>
      </c>
      <c r="E19" s="19">
        <v>191</v>
      </c>
      <c r="F19" s="19">
        <v>196</v>
      </c>
      <c r="G19" s="19">
        <v>193</v>
      </c>
      <c r="H19" s="19"/>
      <c r="I19" s="19"/>
      <c r="J19" s="19"/>
      <c r="K19" s="23">
        <v>3</v>
      </c>
      <c r="L19" s="23">
        <v>580</v>
      </c>
      <c r="M19" s="24">
        <v>193.33333333333334</v>
      </c>
      <c r="N19" s="25">
        <v>4</v>
      </c>
      <c r="O19" s="26">
        <v>197.33333333333334</v>
      </c>
    </row>
    <row r="20" spans="1:15" x14ac:dyDescent="0.25">
      <c r="A20" s="15" t="s">
        <v>71</v>
      </c>
      <c r="B20" s="16" t="s">
        <v>29</v>
      </c>
      <c r="C20" s="17">
        <v>44982</v>
      </c>
      <c r="D20" s="49" t="s">
        <v>64</v>
      </c>
      <c r="E20" s="19">
        <v>184</v>
      </c>
      <c r="F20" s="19">
        <v>169</v>
      </c>
      <c r="G20" s="19">
        <v>191</v>
      </c>
      <c r="H20" s="19">
        <v>191</v>
      </c>
      <c r="I20" s="19">
        <v>192</v>
      </c>
      <c r="J20" s="19">
        <v>191</v>
      </c>
      <c r="K20" s="23">
        <v>6</v>
      </c>
      <c r="L20" s="23">
        <v>1118</v>
      </c>
      <c r="M20" s="24">
        <v>186.33333333333334</v>
      </c>
      <c r="N20" s="25">
        <v>4</v>
      </c>
      <c r="O20" s="26">
        <v>190.33333333333334</v>
      </c>
    </row>
    <row r="23" spans="1:15" x14ac:dyDescent="0.25">
      <c r="K23" s="8">
        <f>SUM(K19:K22)</f>
        <v>9</v>
      </c>
      <c r="L23" s="8">
        <f>SUM(L19:L22)</f>
        <v>1698</v>
      </c>
      <c r="M23" s="7">
        <f>SUM(L23/K23)</f>
        <v>188.66666666666666</v>
      </c>
      <c r="N23" s="8">
        <f>SUM(N19:N22)</f>
        <v>8</v>
      </c>
      <c r="O23" s="13">
        <f>SUM(M23+N23)</f>
        <v>196.66666666666666</v>
      </c>
    </row>
    <row r="26" spans="1:15" ht="30" x14ac:dyDescent="0.25">
      <c r="A26" s="1" t="s">
        <v>1</v>
      </c>
      <c r="B26" s="2" t="s">
        <v>2</v>
      </c>
      <c r="C26" s="2" t="s">
        <v>3</v>
      </c>
      <c r="D26" s="3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3" t="s">
        <v>12</v>
      </c>
      <c r="M26" s="5" t="s">
        <v>13</v>
      </c>
      <c r="N26" s="2" t="s">
        <v>14</v>
      </c>
      <c r="O26" s="6" t="s">
        <v>15</v>
      </c>
    </row>
    <row r="27" spans="1:15" x14ac:dyDescent="0.25">
      <c r="A27" s="15" t="s">
        <v>48</v>
      </c>
      <c r="B27" s="16" t="s">
        <v>29</v>
      </c>
      <c r="C27" s="62">
        <v>45209</v>
      </c>
      <c r="D27" s="18" t="s">
        <v>31</v>
      </c>
      <c r="E27" s="19">
        <v>193</v>
      </c>
      <c r="F27" s="19">
        <v>194</v>
      </c>
      <c r="G27" s="19">
        <v>197</v>
      </c>
      <c r="H27" s="19"/>
      <c r="I27" s="19"/>
      <c r="J27" s="19"/>
      <c r="K27" s="23">
        <v>3</v>
      </c>
      <c r="L27" s="23">
        <v>584</v>
      </c>
      <c r="M27" s="24">
        <v>194.66666666666666</v>
      </c>
      <c r="N27" s="25">
        <v>2</v>
      </c>
      <c r="O27" s="26">
        <v>196.66666666666666</v>
      </c>
    </row>
    <row r="30" spans="1:15" x14ac:dyDescent="0.25">
      <c r="K30" s="8">
        <f>SUM(K27:K29)</f>
        <v>3</v>
      </c>
      <c r="L30" s="8">
        <f>SUM(L27:L29)</f>
        <v>584</v>
      </c>
      <c r="M30" s="7">
        <f>SUM(L30/K30)</f>
        <v>194.66666666666666</v>
      </c>
      <c r="N30" s="8">
        <f>SUM(N27:N29)</f>
        <v>2</v>
      </c>
      <c r="O30" s="13">
        <f>SUM(M30+N30)</f>
        <v>196.66666666666666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8 B26" name="Range1_2"/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3:J3 B3:C3" name="Range1_7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B19:C19 E19:J19 B27:C27 E27:J27" name="Range1_18"/>
    <protectedRange algorithmName="SHA-512" hashValue="ON39YdpmFHfN9f47KpiRvqrKx0V9+erV1CNkpWzYhW/Qyc6aT8rEyCrvauWSYGZK2ia3o7vd3akF07acHAFpOA==" saltValue="yVW9XmDwTqEnmpSGai0KYg==" spinCount="100000" sqref="D19 D27" name="Range1_1_11"/>
    <protectedRange algorithmName="SHA-512" hashValue="ON39YdpmFHfN9f47KpiRvqrKx0V9+erV1CNkpWzYhW/Qyc6aT8rEyCrvauWSYGZK2ia3o7vd3akF07acHAFpOA==" saltValue="yVW9XmDwTqEnmpSGai0KYg==" spinCount="100000" sqref="E20:J20 B20:C20" name="Range1_5"/>
    <protectedRange algorithmName="SHA-512" hashValue="ON39YdpmFHfN9f47KpiRvqrKx0V9+erV1CNkpWzYhW/Qyc6aT8rEyCrvauWSYGZK2ia3o7vd3akF07acHAFpOA==" saltValue="yVW9XmDwTqEnmpSGai0KYg==" spinCount="100000" sqref="D20" name="Range1_1_2"/>
    <protectedRange algorithmName="SHA-512" hashValue="ON39YdpmFHfN9f47KpiRvqrKx0V9+erV1CNkpWzYhW/Qyc6aT8rEyCrvauWSYGZK2ia3o7vd3akF07acHAFpOA==" saltValue="yVW9XmDwTqEnmpSGai0KYg==" spinCount="100000" sqref="B4:C7" name="Range1_5_1_1"/>
    <protectedRange algorithmName="SHA-512" hashValue="ON39YdpmFHfN9f47KpiRvqrKx0V9+erV1CNkpWzYhW/Qyc6aT8rEyCrvauWSYGZK2ia3o7vd3akF07acHAFpOA==" saltValue="yVW9XmDwTqEnmpSGai0KYg==" spinCount="100000" sqref="D4:D7" name="Range1_1_3_1_1"/>
    <protectedRange algorithmName="SHA-512" hashValue="ON39YdpmFHfN9f47KpiRvqrKx0V9+erV1CNkpWzYhW/Qyc6aT8rEyCrvauWSYGZK2ia3o7vd3akF07acHAFpOA==" saltValue="yVW9XmDwTqEnmpSGai0KYg==" spinCount="100000" sqref="E4:J7" name="Range1_3_2_1"/>
    <protectedRange algorithmName="SHA-512" hashValue="ON39YdpmFHfN9f47KpiRvqrKx0V9+erV1CNkpWzYhW/Qyc6aT8rEyCrvauWSYGZK2ia3o7vd3akF07acHAFpOA==" saltValue="yVW9XmDwTqEnmpSGai0KYg==" spinCount="100000" sqref="B8:C8 B9:C9" name="Range1_18_1"/>
    <protectedRange algorithmName="SHA-512" hashValue="ON39YdpmFHfN9f47KpiRvqrKx0V9+erV1CNkpWzYhW/Qyc6aT8rEyCrvauWSYGZK2ia3o7vd3akF07acHAFpOA==" saltValue="yVW9XmDwTqEnmpSGai0KYg==" spinCount="100000" sqref="D8 D9" name="Range1_1_8_1"/>
    <protectedRange algorithmName="SHA-512" hashValue="ON39YdpmFHfN9f47KpiRvqrKx0V9+erV1CNkpWzYhW/Qyc6aT8rEyCrvauWSYGZK2ia3o7vd3akF07acHAFpOA==" saltValue="yVW9XmDwTqEnmpSGai0KYg==" spinCount="100000" sqref="E8:J8 E9:J9" name="Range1_33_1_3"/>
  </protectedRanges>
  <hyperlinks>
    <hyperlink ref="Q1" location="'National Indoor 2023'!A1" display="Back to Ranking" xr:uid="{BDC443CB-B8D9-4B9A-BFC3-4D98447FC90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C6A96F-3D93-4821-AA2F-87748B3249CC}">
          <x14:formula1>
            <xm:f>'C:\Users\abra2\Desktop\ABRA Files and More\AUTO BENCH REST ASSOCIATION FILE\ABRA 2019\Georgia\[Georgia Results 01 19 20.xlsm]DATA SHEET'!#REF!</xm:f>
          </x14:formula1>
          <xm:sqref>B1 B18 B26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E3292-C7ED-4148-84D9-BB312504AEE9}">
  <sheetPr codeName="Sheet14"/>
  <dimension ref="A1:Q16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27</v>
      </c>
      <c r="B2" s="16" t="s">
        <v>44</v>
      </c>
      <c r="C2" s="17">
        <v>44936</v>
      </c>
      <c r="D2" s="18" t="s">
        <v>31</v>
      </c>
      <c r="E2" s="19">
        <v>180</v>
      </c>
      <c r="F2" s="19">
        <v>193</v>
      </c>
      <c r="G2" s="19">
        <v>190</v>
      </c>
      <c r="H2" s="19"/>
      <c r="I2" s="19"/>
      <c r="J2" s="19"/>
      <c r="K2" s="23">
        <v>3</v>
      </c>
      <c r="L2" s="23">
        <v>563</v>
      </c>
      <c r="M2" s="24">
        <v>187.66666666666666</v>
      </c>
      <c r="N2" s="25">
        <v>5</v>
      </c>
      <c r="O2" s="26">
        <v>192.66666666666666</v>
      </c>
    </row>
    <row r="3" spans="1:17" x14ac:dyDescent="0.25">
      <c r="A3" s="15" t="s">
        <v>27</v>
      </c>
      <c r="B3" s="16" t="s">
        <v>28</v>
      </c>
      <c r="C3" s="17">
        <v>44950</v>
      </c>
      <c r="D3" s="18" t="s">
        <v>31</v>
      </c>
      <c r="E3" s="19">
        <v>187</v>
      </c>
      <c r="F3" s="19">
        <v>181</v>
      </c>
      <c r="G3" s="19">
        <v>171</v>
      </c>
      <c r="H3" s="19"/>
      <c r="I3" s="19"/>
      <c r="J3" s="19"/>
      <c r="K3" s="23">
        <v>3</v>
      </c>
      <c r="L3" s="23">
        <v>539</v>
      </c>
      <c r="M3" s="24">
        <v>179.66666666666666</v>
      </c>
      <c r="N3" s="25">
        <v>5</v>
      </c>
      <c r="O3" s="26">
        <v>184.66666666666666</v>
      </c>
    </row>
    <row r="4" spans="1:17" x14ac:dyDescent="0.25">
      <c r="A4" s="15" t="s">
        <v>27</v>
      </c>
      <c r="B4" s="16" t="s">
        <v>28</v>
      </c>
      <c r="C4" s="17">
        <v>44978</v>
      </c>
      <c r="D4" s="18" t="s">
        <v>31</v>
      </c>
      <c r="E4" s="19">
        <v>195</v>
      </c>
      <c r="F4" s="19">
        <v>191</v>
      </c>
      <c r="G4" s="19">
        <v>160</v>
      </c>
      <c r="H4" s="19"/>
      <c r="I4" s="19"/>
      <c r="J4" s="19"/>
      <c r="K4" s="23">
        <v>3</v>
      </c>
      <c r="L4" s="23">
        <v>546</v>
      </c>
      <c r="M4" s="24">
        <v>182</v>
      </c>
      <c r="N4" s="25">
        <v>5</v>
      </c>
      <c r="O4" s="26">
        <v>187</v>
      </c>
    </row>
    <row r="5" spans="1:17" x14ac:dyDescent="0.25">
      <c r="A5" s="15" t="s">
        <v>27</v>
      </c>
      <c r="B5" s="16" t="s">
        <v>28</v>
      </c>
      <c r="C5" s="17">
        <v>44992</v>
      </c>
      <c r="D5" s="18" t="s">
        <v>31</v>
      </c>
      <c r="E5" s="19">
        <v>187</v>
      </c>
      <c r="F5" s="19">
        <v>188</v>
      </c>
      <c r="G5" s="19">
        <v>189</v>
      </c>
      <c r="H5" s="19"/>
      <c r="I5" s="19"/>
      <c r="J5" s="19"/>
      <c r="K5" s="23">
        <v>3</v>
      </c>
      <c r="L5" s="23">
        <v>564</v>
      </c>
      <c r="M5" s="24">
        <v>188</v>
      </c>
      <c r="N5" s="25">
        <v>5</v>
      </c>
      <c r="O5" s="26">
        <v>193</v>
      </c>
    </row>
    <row r="6" spans="1:17" x14ac:dyDescent="0.25">
      <c r="A6" s="15" t="s">
        <v>27</v>
      </c>
      <c r="B6" s="16" t="s">
        <v>28</v>
      </c>
      <c r="C6" s="17">
        <v>45006</v>
      </c>
      <c r="D6" s="18" t="s">
        <v>31</v>
      </c>
      <c r="E6" s="19">
        <v>193</v>
      </c>
      <c r="F6" s="19">
        <v>181</v>
      </c>
      <c r="G6" s="19">
        <v>187</v>
      </c>
      <c r="H6" s="19"/>
      <c r="I6" s="19"/>
      <c r="J6" s="19"/>
      <c r="K6" s="23">
        <v>3</v>
      </c>
      <c r="L6" s="23">
        <v>561</v>
      </c>
      <c r="M6" s="24">
        <v>187</v>
      </c>
      <c r="N6" s="25">
        <v>6</v>
      </c>
      <c r="O6" s="26">
        <v>193</v>
      </c>
    </row>
    <row r="7" spans="1:17" x14ac:dyDescent="0.25">
      <c r="A7" s="15" t="s">
        <v>27</v>
      </c>
      <c r="B7" s="16" t="s">
        <v>28</v>
      </c>
      <c r="C7" s="17">
        <v>45034</v>
      </c>
      <c r="D7" s="18" t="s">
        <v>31</v>
      </c>
      <c r="E7" s="19">
        <v>182</v>
      </c>
      <c r="F7" s="19">
        <v>192</v>
      </c>
      <c r="G7" s="19">
        <v>195</v>
      </c>
      <c r="H7" s="19"/>
      <c r="I7" s="19"/>
      <c r="J7" s="19"/>
      <c r="K7" s="23">
        <v>3</v>
      </c>
      <c r="L7" s="23">
        <v>569</v>
      </c>
      <c r="M7" s="24">
        <v>189.66666666666666</v>
      </c>
      <c r="N7" s="25">
        <v>5</v>
      </c>
      <c r="O7" s="26">
        <v>194.66666666666666</v>
      </c>
    </row>
    <row r="8" spans="1:17" x14ac:dyDescent="0.25">
      <c r="A8" s="15" t="s">
        <v>73</v>
      </c>
      <c r="B8" s="16" t="s">
        <v>28</v>
      </c>
      <c r="C8" s="62">
        <v>45209</v>
      </c>
      <c r="D8" s="18" t="s">
        <v>31</v>
      </c>
      <c r="E8" s="19">
        <v>185</v>
      </c>
      <c r="F8" s="19">
        <v>189</v>
      </c>
      <c r="G8" s="19">
        <v>182</v>
      </c>
      <c r="H8" s="19"/>
      <c r="I8" s="19"/>
      <c r="J8" s="19"/>
      <c r="K8" s="23">
        <v>3</v>
      </c>
      <c r="L8" s="23">
        <v>556</v>
      </c>
      <c r="M8" s="24">
        <v>185.33333333333334</v>
      </c>
      <c r="N8" s="25">
        <v>5</v>
      </c>
      <c r="O8" s="26">
        <v>190.33333333333334</v>
      </c>
    </row>
    <row r="10" spans="1:17" x14ac:dyDescent="0.25">
      <c r="K10" s="8">
        <f>SUM(K2:K9)</f>
        <v>21</v>
      </c>
      <c r="L10" s="8">
        <f>SUM(L2:L9)</f>
        <v>3898</v>
      </c>
      <c r="M10" s="7">
        <f>SUM(L10/K10)</f>
        <v>185.61904761904762</v>
      </c>
      <c r="N10" s="8">
        <f>SUM(N2:N9)</f>
        <v>36</v>
      </c>
      <c r="O10" s="13">
        <f>SUM(M10+N10)</f>
        <v>221.61904761904762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5" t="s">
        <v>26</v>
      </c>
      <c r="B14" s="16" t="s">
        <v>28</v>
      </c>
      <c r="C14" s="17">
        <v>45272</v>
      </c>
      <c r="D14" s="18" t="s">
        <v>64</v>
      </c>
      <c r="E14" s="19">
        <v>184</v>
      </c>
      <c r="F14" s="19">
        <v>186</v>
      </c>
      <c r="G14" s="19">
        <v>186</v>
      </c>
      <c r="H14" s="19"/>
      <c r="I14" s="19"/>
      <c r="J14" s="19"/>
      <c r="K14" s="23">
        <v>3</v>
      </c>
      <c r="L14" s="23">
        <v>556</v>
      </c>
      <c r="M14" s="24">
        <v>185.33333333333334</v>
      </c>
      <c r="N14" s="25">
        <v>2</v>
      </c>
      <c r="O14" s="26">
        <v>187.33333333333334</v>
      </c>
    </row>
    <row r="16" spans="1:17" x14ac:dyDescent="0.25">
      <c r="K16" s="8">
        <f>SUM(K14:K15)</f>
        <v>3</v>
      </c>
      <c r="L16" s="8">
        <f>SUM(L14:L15)</f>
        <v>556</v>
      </c>
      <c r="M16" s="7">
        <f>SUM(L16/K16)</f>
        <v>185.33333333333334</v>
      </c>
      <c r="N16" s="8">
        <f>SUM(N14:N15)</f>
        <v>2</v>
      </c>
      <c r="O16" s="13">
        <f>SUM(M16+N16)</f>
        <v>187.33333333333334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E2:J2 B2:C2 E14:J14 B14:C14" name="Range1_5"/>
    <protectedRange algorithmName="SHA-512" hashValue="ON39YdpmFHfN9f47KpiRvqrKx0V9+erV1CNkpWzYhW/Qyc6aT8rEyCrvauWSYGZK2ia3o7vd3akF07acHAFpOA==" saltValue="yVW9XmDwTqEnmpSGai0KYg==" spinCount="100000" sqref="D2 D14" name="Range1_1_2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B4:C4 E4:J4" name="Range1_19"/>
    <protectedRange algorithmName="SHA-512" hashValue="ON39YdpmFHfN9f47KpiRvqrKx0V9+erV1CNkpWzYhW/Qyc6aT8rEyCrvauWSYGZK2ia3o7vd3akF07acHAFpOA==" saltValue="yVW9XmDwTqEnmpSGai0KYg==" spinCount="100000" sqref="D4" name="Range1_1_12"/>
    <protectedRange algorithmName="SHA-512" hashValue="ON39YdpmFHfN9f47KpiRvqrKx0V9+erV1CNkpWzYhW/Qyc6aT8rEyCrvauWSYGZK2ia3o7vd3akF07acHAFpOA==" saltValue="yVW9XmDwTqEnmpSGai0KYg==" spinCount="100000" sqref="B5:C5 E5:J5" name="Range1_26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B6:C8 I6:J8" name="Range1_10"/>
    <protectedRange algorithmName="SHA-512" hashValue="ON39YdpmFHfN9f47KpiRvqrKx0V9+erV1CNkpWzYhW/Qyc6aT8rEyCrvauWSYGZK2ia3o7vd3akF07acHAFpOA==" saltValue="yVW9XmDwTqEnmpSGai0KYg==" spinCount="100000" sqref="E6:H8" name="Range1_3_1"/>
  </protectedRanges>
  <hyperlinks>
    <hyperlink ref="Q1" location="'National Indoor 2023'!A1" display="Back to Ranking" xr:uid="{78D430FF-CFCC-42B5-A152-EA5938E7E5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CB523D-B748-44FC-8068-5EA94CB42F2B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24A19-F3C9-4652-AF08-AAC458696319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97</v>
      </c>
      <c r="C2" s="62">
        <v>45209</v>
      </c>
      <c r="D2" s="18" t="s">
        <v>31</v>
      </c>
      <c r="E2" s="19">
        <v>195</v>
      </c>
      <c r="F2" s="19">
        <v>196</v>
      </c>
      <c r="G2" s="19">
        <v>196</v>
      </c>
      <c r="H2" s="19"/>
      <c r="I2" s="19"/>
      <c r="J2" s="19"/>
      <c r="K2" s="23">
        <v>3</v>
      </c>
      <c r="L2" s="23">
        <v>587</v>
      </c>
      <c r="M2" s="24">
        <v>195.66666666666666</v>
      </c>
      <c r="N2" s="25">
        <v>9</v>
      </c>
      <c r="O2" s="26">
        <v>204.66666666666666</v>
      </c>
    </row>
    <row r="3" spans="1:17" x14ac:dyDescent="0.25">
      <c r="A3" s="15" t="s">
        <v>26</v>
      </c>
      <c r="B3" s="16" t="s">
        <v>97</v>
      </c>
      <c r="C3" s="17">
        <v>45272</v>
      </c>
      <c r="D3" s="18" t="s">
        <v>64</v>
      </c>
      <c r="E3" s="19">
        <v>198</v>
      </c>
      <c r="F3" s="19">
        <v>193</v>
      </c>
      <c r="G3" s="19">
        <v>193.001</v>
      </c>
      <c r="H3" s="19"/>
      <c r="I3" s="19"/>
      <c r="J3" s="19"/>
      <c r="K3" s="23">
        <v>3</v>
      </c>
      <c r="L3" s="23">
        <v>584.00099999999998</v>
      </c>
      <c r="M3" s="24">
        <v>194.667</v>
      </c>
      <c r="N3" s="25">
        <v>5</v>
      </c>
      <c r="O3" s="26">
        <v>199.667</v>
      </c>
    </row>
    <row r="6" spans="1:17" x14ac:dyDescent="0.25">
      <c r="K6" s="8">
        <f>SUM(K2:K5)</f>
        <v>6</v>
      </c>
      <c r="L6" s="8">
        <f>SUM(L2:L5)</f>
        <v>1171.001</v>
      </c>
      <c r="M6" s="7">
        <f>SUM(L6/K6)</f>
        <v>195.16683333333333</v>
      </c>
      <c r="N6" s="8">
        <f>SUM(N2:N5)</f>
        <v>14</v>
      </c>
      <c r="O6" s="13">
        <f>SUM(M6+N6)</f>
        <v>209.16683333333333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 B3:C3 E3:J3" name="Range1_6"/>
    <protectedRange sqref="D2 D3" name="Range1_1_4"/>
  </protectedRanges>
  <hyperlinks>
    <hyperlink ref="Q1" location="'National Indoor 2023'!A1" display="Back to Ranking" xr:uid="{4909DE71-C28A-4F9B-B367-A8D7196B99F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7BB66E-056F-4C87-ACA2-4090DEA4CF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CD6E8-E105-4D19-AF04-7E1B413D3E19}"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69</v>
      </c>
      <c r="C2" s="17">
        <v>44964</v>
      </c>
      <c r="D2" s="18" t="s">
        <v>31</v>
      </c>
      <c r="E2" s="40">
        <v>200</v>
      </c>
      <c r="F2" s="19">
        <v>199</v>
      </c>
      <c r="G2" s="19">
        <v>197.01</v>
      </c>
      <c r="H2" s="19"/>
      <c r="I2" s="19"/>
      <c r="J2" s="19"/>
      <c r="K2" s="23">
        <v>3</v>
      </c>
      <c r="L2" s="23">
        <v>596</v>
      </c>
      <c r="M2" s="24">
        <v>198.667</v>
      </c>
      <c r="N2" s="25">
        <v>2</v>
      </c>
      <c r="O2" s="70">
        <f>SUM(M2+N2)</f>
        <v>200.667</v>
      </c>
    </row>
    <row r="3" spans="1:17" x14ac:dyDescent="0.25">
      <c r="A3" s="15" t="s">
        <v>48</v>
      </c>
      <c r="B3" s="16" t="s">
        <v>69</v>
      </c>
      <c r="C3" s="17">
        <v>44982</v>
      </c>
      <c r="D3" s="18" t="s">
        <v>64</v>
      </c>
      <c r="E3" s="19">
        <v>197</v>
      </c>
      <c r="F3" s="19">
        <v>195</v>
      </c>
      <c r="G3" s="40">
        <v>200.001</v>
      </c>
      <c r="H3" s="19">
        <v>196</v>
      </c>
      <c r="I3" s="19">
        <v>200</v>
      </c>
      <c r="J3" s="19">
        <v>199.001</v>
      </c>
      <c r="K3" s="23">
        <v>6</v>
      </c>
      <c r="L3" s="23">
        <v>1187.002</v>
      </c>
      <c r="M3" s="24">
        <v>197.83366666666666</v>
      </c>
      <c r="N3" s="25">
        <v>22</v>
      </c>
      <c r="O3" s="26">
        <v>219.83366666666666</v>
      </c>
    </row>
    <row r="4" spans="1:17" x14ac:dyDescent="0.25">
      <c r="A4" s="15" t="s">
        <v>24</v>
      </c>
      <c r="B4" s="16" t="s">
        <v>69</v>
      </c>
      <c r="C4" s="17">
        <v>44992</v>
      </c>
      <c r="D4" s="18" t="s">
        <v>31</v>
      </c>
      <c r="E4" s="19">
        <v>199.001</v>
      </c>
      <c r="F4" s="19">
        <v>195</v>
      </c>
      <c r="G4" s="48">
        <v>198</v>
      </c>
      <c r="H4" s="19"/>
      <c r="I4" s="19"/>
      <c r="J4" s="19"/>
      <c r="K4" s="23">
        <v>3</v>
      </c>
      <c r="L4" s="23">
        <v>592.00099999999998</v>
      </c>
      <c r="M4" s="24">
        <v>197.33366666666666</v>
      </c>
      <c r="N4" s="25">
        <v>6</v>
      </c>
      <c r="O4" s="26">
        <f t="shared" ref="O4" si="0">SUM(M4+N4)</f>
        <v>203.33366666666666</v>
      </c>
    </row>
    <row r="5" spans="1:17" x14ac:dyDescent="0.25">
      <c r="A5" s="15" t="s">
        <v>24</v>
      </c>
      <c r="B5" s="16" t="s">
        <v>69</v>
      </c>
      <c r="C5" s="17">
        <v>45006</v>
      </c>
      <c r="D5" s="18" t="s">
        <v>31</v>
      </c>
      <c r="E5" s="19">
        <v>194</v>
      </c>
      <c r="F5" s="19">
        <v>196</v>
      </c>
      <c r="G5" s="19">
        <v>196</v>
      </c>
      <c r="H5" s="19"/>
      <c r="I5" s="19"/>
      <c r="J5" s="19"/>
      <c r="K5" s="23">
        <v>3</v>
      </c>
      <c r="L5" s="23">
        <v>586</v>
      </c>
      <c r="M5" s="24">
        <v>195.33333333333334</v>
      </c>
      <c r="N5" s="25">
        <v>2</v>
      </c>
      <c r="O5" s="26">
        <v>197.33333333333334</v>
      </c>
    </row>
    <row r="6" spans="1:17" x14ac:dyDescent="0.25">
      <c r="A6" s="15" t="s">
        <v>24</v>
      </c>
      <c r="B6" s="16" t="s">
        <v>69</v>
      </c>
      <c r="C6" s="17">
        <v>45020</v>
      </c>
      <c r="D6" s="18" t="s">
        <v>31</v>
      </c>
      <c r="E6" s="19">
        <v>192</v>
      </c>
      <c r="F6" s="19">
        <v>198</v>
      </c>
      <c r="G6" s="19">
        <v>197</v>
      </c>
      <c r="H6" s="19"/>
      <c r="I6" s="19"/>
      <c r="J6" s="19"/>
      <c r="K6" s="23">
        <v>3</v>
      </c>
      <c r="L6" s="23">
        <v>587</v>
      </c>
      <c r="M6" s="24">
        <v>195.66666666666666</v>
      </c>
      <c r="N6" s="25">
        <v>5</v>
      </c>
      <c r="O6" s="26">
        <v>200.66666666666666</v>
      </c>
    </row>
    <row r="7" spans="1:17" x14ac:dyDescent="0.25">
      <c r="A7" s="15" t="s">
        <v>24</v>
      </c>
      <c r="B7" s="16" t="s">
        <v>69</v>
      </c>
      <c r="C7" s="17">
        <v>45024</v>
      </c>
      <c r="D7" s="18" t="s">
        <v>31</v>
      </c>
      <c r="E7" s="19">
        <v>196</v>
      </c>
      <c r="F7" s="19">
        <v>197.001</v>
      </c>
      <c r="G7" s="19">
        <v>198.001</v>
      </c>
      <c r="H7" s="19">
        <v>198.001</v>
      </c>
      <c r="I7" s="19">
        <v>197</v>
      </c>
      <c r="J7" s="19"/>
      <c r="K7" s="23">
        <v>5</v>
      </c>
      <c r="L7" s="23">
        <v>986.00299999999993</v>
      </c>
      <c r="M7" s="24">
        <v>197.20059999999998</v>
      </c>
      <c r="N7" s="25">
        <v>7</v>
      </c>
      <c r="O7" s="26">
        <v>204.20059999999998</v>
      </c>
    </row>
    <row r="8" spans="1:17" x14ac:dyDescent="0.25">
      <c r="A8" s="15" t="s">
        <v>24</v>
      </c>
      <c r="B8" s="16" t="s">
        <v>69</v>
      </c>
      <c r="C8" s="17">
        <v>45045</v>
      </c>
      <c r="D8" s="18" t="s">
        <v>31</v>
      </c>
      <c r="E8" s="19">
        <v>197</v>
      </c>
      <c r="F8" s="41">
        <v>198</v>
      </c>
      <c r="G8" s="19">
        <v>196</v>
      </c>
      <c r="H8" s="19">
        <v>198</v>
      </c>
      <c r="I8" s="19">
        <v>197</v>
      </c>
      <c r="J8" s="19">
        <v>197</v>
      </c>
      <c r="K8" s="23">
        <v>6</v>
      </c>
      <c r="L8" s="23">
        <v>1183</v>
      </c>
      <c r="M8" s="24">
        <v>197.16666666666666</v>
      </c>
      <c r="N8" s="25">
        <v>4</v>
      </c>
      <c r="O8" s="26">
        <v>205.16666666666666</v>
      </c>
    </row>
    <row r="9" spans="1:17" x14ac:dyDescent="0.25">
      <c r="A9" s="15" t="s">
        <v>48</v>
      </c>
      <c r="B9" s="15" t="s">
        <v>117</v>
      </c>
      <c r="C9" s="17">
        <v>45269</v>
      </c>
      <c r="D9" s="18" t="s">
        <v>64</v>
      </c>
      <c r="E9" s="19">
        <v>197</v>
      </c>
      <c r="F9" s="19">
        <v>193</v>
      </c>
      <c r="G9" s="19">
        <v>197</v>
      </c>
      <c r="H9" s="19">
        <v>198</v>
      </c>
      <c r="I9" s="19">
        <v>194</v>
      </c>
      <c r="J9" s="19">
        <v>195</v>
      </c>
      <c r="K9" s="23">
        <v>6</v>
      </c>
      <c r="L9" s="23">
        <v>1174</v>
      </c>
      <c r="M9" s="24">
        <v>195.66666666666666</v>
      </c>
      <c r="N9" s="25">
        <v>4</v>
      </c>
      <c r="O9" s="26">
        <v>199.66666666666666</v>
      </c>
    </row>
    <row r="12" spans="1:17" x14ac:dyDescent="0.25">
      <c r="K12" s="8">
        <f>SUM(K2:K11)</f>
        <v>35</v>
      </c>
      <c r="L12" s="8">
        <f>SUM(L2:L11)</f>
        <v>6891.0059999999994</v>
      </c>
      <c r="M12" s="7">
        <f>SUM(L12/K12)</f>
        <v>196.88588571428571</v>
      </c>
      <c r="N12" s="8">
        <f>SUM(N2:N11)</f>
        <v>52</v>
      </c>
      <c r="O12" s="13">
        <f>SUM(M12+N12)</f>
        <v>248.88588571428571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B3:C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" name="Range1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B5:C5 E5:J5" name="Range1_18"/>
    <protectedRange algorithmName="SHA-512" hashValue="ON39YdpmFHfN9f47KpiRvqrKx0V9+erV1CNkpWzYhW/Qyc6aT8rEyCrvauWSYGZK2ia3o7vd3akF07acHAFpOA==" saltValue="yVW9XmDwTqEnmpSGai0KYg==" spinCount="100000" sqref="D5" name="Range1_1_11"/>
    <protectedRange algorithmName="SHA-512" hashValue="ON39YdpmFHfN9f47KpiRvqrKx0V9+erV1CNkpWzYhW/Qyc6aT8rEyCrvauWSYGZK2ia3o7vd3akF07acHAFpOA==" saltValue="yVW9XmDwTqEnmpSGai0KYg==" spinCount="100000" sqref="B6:C6 E6:J6" name="Range1_19"/>
    <protectedRange algorithmName="SHA-512" hashValue="ON39YdpmFHfN9f47KpiRvqrKx0V9+erV1CNkpWzYhW/Qyc6aT8rEyCrvauWSYGZK2ia3o7vd3akF07acHAFpOA==" saltValue="yVW9XmDwTqEnmpSGai0KYg==" spinCount="100000" sqref="D6" name="Range1_1_12"/>
    <protectedRange algorithmName="SHA-512" hashValue="ON39YdpmFHfN9f47KpiRvqrKx0V9+erV1CNkpWzYhW/Qyc6aT8rEyCrvauWSYGZK2ia3o7vd3akF07acHAFpOA==" saltValue="yVW9XmDwTqEnmpSGai0KYg==" spinCount="100000" sqref="B7:C7" name="Range1_1_2_2"/>
    <protectedRange algorithmName="SHA-512" hashValue="ON39YdpmFHfN9f47KpiRvqrKx0V9+erV1CNkpWzYhW/Qyc6aT8rEyCrvauWSYGZK2ia3o7vd3akF07acHAFpOA==" saltValue="yVW9XmDwTqEnmpSGai0KYg==" spinCount="100000" sqref="D7" name="Range1_1_1_2_1"/>
    <protectedRange algorithmName="SHA-512" hashValue="ON39YdpmFHfN9f47KpiRvqrKx0V9+erV1CNkpWzYhW/Qyc6aT8rEyCrvauWSYGZK2ia3o7vd3akF07acHAFpOA==" saltValue="yVW9XmDwTqEnmpSGai0KYg==" spinCount="100000" sqref="E7:J7" name="Range1_4_3"/>
    <protectedRange algorithmName="SHA-512" hashValue="ON39YdpmFHfN9f47KpiRvqrKx0V9+erV1CNkpWzYhW/Qyc6aT8rEyCrvauWSYGZK2ia3o7vd3akF07acHAFpOA==" saltValue="yVW9XmDwTqEnmpSGai0KYg==" spinCount="100000" sqref="B8:C8" name="Range1_1_2"/>
    <protectedRange algorithmName="SHA-512" hashValue="ON39YdpmFHfN9f47KpiRvqrKx0V9+erV1CNkpWzYhW/Qyc6aT8rEyCrvauWSYGZK2ia3o7vd3akF07acHAFpOA==" saltValue="yVW9XmDwTqEnmpSGai0KYg==" spinCount="100000" sqref="D8" name="Range1_1_1_1"/>
    <protectedRange algorithmName="SHA-512" hashValue="ON39YdpmFHfN9f47KpiRvqrKx0V9+erV1CNkpWzYhW/Qyc6aT8rEyCrvauWSYGZK2ia3o7vd3akF07acHAFpOA==" saltValue="yVW9XmDwTqEnmpSGai0KYg==" spinCount="100000" sqref="E8:J8" name="Range1_3_1"/>
    <protectedRange algorithmName="SHA-512" hashValue="ON39YdpmFHfN9f47KpiRvqrKx0V9+erV1CNkpWzYhW/Qyc6aT8rEyCrvauWSYGZK2ia3o7vd3akF07acHAFpOA==" saltValue="yVW9XmDwTqEnmpSGai0KYg==" spinCount="100000" sqref="B9:C9" name="Range1_9"/>
    <protectedRange algorithmName="SHA-512" hashValue="ON39YdpmFHfN9f47KpiRvqrKx0V9+erV1CNkpWzYhW/Qyc6aT8rEyCrvauWSYGZK2ia3o7vd3akF07acHAFpOA==" saltValue="yVW9XmDwTqEnmpSGai0KYg==" spinCount="100000" sqref="D9" name="Range1_1_4"/>
    <protectedRange algorithmName="SHA-512" hashValue="ON39YdpmFHfN9f47KpiRvqrKx0V9+erV1CNkpWzYhW/Qyc6aT8rEyCrvauWSYGZK2ia3o7vd3akF07acHAFpOA==" saltValue="yVW9XmDwTqEnmpSGai0KYg==" spinCount="100000" sqref="E9:J9" name="Range1_3_5_1"/>
  </protectedRanges>
  <hyperlinks>
    <hyperlink ref="Q1" location="'National Indoor 2023'!A1" display="Back to Ranking" xr:uid="{C347A3A8-093C-4CED-8144-75849E5B36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4B0495-B357-4ED0-B337-8FFB091187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24321-EC5A-454C-972B-D4D35FCC85B5}">
  <dimension ref="A1:Q8"/>
  <sheetViews>
    <sheetView workbookViewId="0">
      <selection activeCell="E2" sqref="E2:J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52</v>
      </c>
      <c r="C2" s="17">
        <v>44953</v>
      </c>
      <c r="D2" s="18" t="s">
        <v>50</v>
      </c>
      <c r="E2" s="19">
        <v>184</v>
      </c>
      <c r="F2" s="19">
        <v>180</v>
      </c>
      <c r="G2" s="19">
        <v>175</v>
      </c>
      <c r="H2" s="19"/>
      <c r="I2" s="19"/>
      <c r="J2" s="19"/>
      <c r="K2" s="23">
        <v>3</v>
      </c>
      <c r="L2" s="23">
        <v>539</v>
      </c>
      <c r="M2" s="24">
        <v>179.66666666666666</v>
      </c>
      <c r="N2" s="25">
        <v>3</v>
      </c>
      <c r="O2" s="26">
        <v>182.66666666666666</v>
      </c>
    </row>
    <row r="3" spans="1:17" x14ac:dyDescent="0.25">
      <c r="A3" s="15" t="s">
        <v>26</v>
      </c>
      <c r="B3" s="16" t="s">
        <v>52</v>
      </c>
      <c r="C3" s="17">
        <v>44954</v>
      </c>
      <c r="D3" s="18" t="s">
        <v>47</v>
      </c>
      <c r="E3" s="43">
        <v>175</v>
      </c>
      <c r="F3" s="43">
        <v>183</v>
      </c>
      <c r="G3" s="43">
        <v>173</v>
      </c>
      <c r="H3" s="43">
        <v>177</v>
      </c>
      <c r="I3" s="43">
        <v>175</v>
      </c>
      <c r="J3" s="43">
        <v>177</v>
      </c>
      <c r="K3" s="23">
        <v>6</v>
      </c>
      <c r="L3" s="23">
        <v>1060</v>
      </c>
      <c r="M3" s="24">
        <v>176.66666666666666</v>
      </c>
      <c r="N3" s="25">
        <v>6</v>
      </c>
      <c r="O3" s="26">
        <v>182.66666666666666</v>
      </c>
    </row>
    <row r="4" spans="1:17" x14ac:dyDescent="0.25">
      <c r="A4" s="15" t="s">
        <v>26</v>
      </c>
      <c r="B4" s="16" t="s">
        <v>52</v>
      </c>
      <c r="C4" s="17">
        <v>44982</v>
      </c>
      <c r="D4" s="18" t="s">
        <v>47</v>
      </c>
      <c r="E4" s="19">
        <v>158</v>
      </c>
      <c r="F4" s="19">
        <v>156</v>
      </c>
      <c r="G4" s="19">
        <v>177</v>
      </c>
      <c r="H4" s="19">
        <v>172</v>
      </c>
      <c r="I4" s="19">
        <v>158</v>
      </c>
      <c r="J4" s="19"/>
      <c r="K4" s="23">
        <v>5</v>
      </c>
      <c r="L4" s="23">
        <v>821</v>
      </c>
      <c r="M4" s="24">
        <v>164.2</v>
      </c>
      <c r="N4" s="25">
        <v>2</v>
      </c>
      <c r="O4" s="26">
        <f t="shared" ref="O4" si="0">SUM(M4+N4)</f>
        <v>166.2</v>
      </c>
    </row>
    <row r="5" spans="1:17" x14ac:dyDescent="0.25">
      <c r="A5" s="15" t="s">
        <v>26</v>
      </c>
      <c r="B5" s="16" t="s">
        <v>52</v>
      </c>
      <c r="C5" s="17">
        <v>45073</v>
      </c>
      <c r="D5" s="18" t="s">
        <v>47</v>
      </c>
      <c r="E5" s="19">
        <v>177</v>
      </c>
      <c r="F5" s="19">
        <v>182</v>
      </c>
      <c r="G5" s="19">
        <v>175</v>
      </c>
      <c r="H5" s="19">
        <v>172</v>
      </c>
      <c r="I5" s="19">
        <v>185</v>
      </c>
      <c r="J5" s="19"/>
      <c r="K5" s="23">
        <v>5</v>
      </c>
      <c r="L5" s="23">
        <v>891</v>
      </c>
      <c r="M5" s="24">
        <v>178.2</v>
      </c>
      <c r="N5" s="25">
        <v>3</v>
      </c>
      <c r="O5" s="26">
        <v>181.2</v>
      </c>
    </row>
    <row r="6" spans="1:17" x14ac:dyDescent="0.25">
      <c r="M6" s="42"/>
      <c r="O6" s="42"/>
    </row>
    <row r="7" spans="1:17" x14ac:dyDescent="0.25">
      <c r="M7" s="42"/>
      <c r="O7" s="42"/>
    </row>
    <row r="8" spans="1:17" x14ac:dyDescent="0.25">
      <c r="K8" s="8">
        <f>SUM(K2:K7)</f>
        <v>19</v>
      </c>
      <c r="L8" s="8">
        <f>SUM(L2:L7)</f>
        <v>3311</v>
      </c>
      <c r="M8" s="13">
        <f>SUM(L8/K8)</f>
        <v>174.26315789473685</v>
      </c>
      <c r="N8" s="8">
        <f>SUM(N2:N7)</f>
        <v>14</v>
      </c>
      <c r="O8" s="13">
        <f>SUM(M8+N8)</f>
        <v>188.26315789473685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6_1"/>
    <protectedRange algorithmName="SHA-512" hashValue="ON39YdpmFHfN9f47KpiRvqrKx0V9+erV1CNkpWzYhW/Qyc6aT8rEyCrvauWSYGZK2ia3o7vd3akF07acHAFpOA==" saltValue="yVW9XmDwTqEnmpSGai0KYg==" spinCount="100000" sqref="D2" name="Range1_1_4_1"/>
    <protectedRange sqref="E3:J3 B3:C3" name="Range1_2_1"/>
    <protectedRange sqref="D3" name="Range1_1_1_1"/>
    <protectedRange sqref="E4:J4 B4:C4" name="Range1_6"/>
    <protectedRange sqref="D4" name="Range1_1_4"/>
    <protectedRange sqref="E5:J5 B5:C5" name="Range1_9"/>
    <protectedRange sqref="D5" name="Range1_1_7"/>
  </protectedRanges>
  <hyperlinks>
    <hyperlink ref="Q1" location="'National Indoor 2023'!A1" display="Back to Ranking" xr:uid="{9561878C-EAF4-4CE2-94D7-1BBE669037B1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E2A92-43C8-4E6B-A78E-D4E94F020F7F}"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27</v>
      </c>
      <c r="B2" s="16" t="s">
        <v>109</v>
      </c>
      <c r="C2" s="17">
        <v>45269</v>
      </c>
      <c r="D2" s="18" t="s">
        <v>64</v>
      </c>
      <c r="E2" s="19">
        <v>141</v>
      </c>
      <c r="F2" s="19">
        <v>156</v>
      </c>
      <c r="G2" s="19">
        <v>163</v>
      </c>
      <c r="H2" s="19">
        <v>173</v>
      </c>
      <c r="I2" s="19">
        <v>168</v>
      </c>
      <c r="J2" s="19">
        <v>170</v>
      </c>
      <c r="K2" s="23">
        <v>6</v>
      </c>
      <c r="L2" s="23">
        <v>971</v>
      </c>
      <c r="M2" s="24">
        <v>161.83333333333334</v>
      </c>
      <c r="N2" s="25">
        <v>6</v>
      </c>
      <c r="O2" s="26">
        <v>167.83333333333334</v>
      </c>
    </row>
    <row r="4" spans="1:17" x14ac:dyDescent="0.25">
      <c r="K4" s="8">
        <f>SUM(K2:K3)</f>
        <v>6</v>
      </c>
      <c r="L4" s="8">
        <f>SUM(L2:L3)</f>
        <v>971</v>
      </c>
      <c r="M4" s="7">
        <f>SUM(L4/K4)</f>
        <v>161.83333333333334</v>
      </c>
      <c r="N4" s="8">
        <f>SUM(N2:N3)</f>
        <v>6</v>
      </c>
      <c r="O4" s="13">
        <f>SUM(M4+N4)</f>
        <v>167.83333333333334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0"/>
    <protectedRange algorithmName="SHA-512" hashValue="ON39YdpmFHfN9f47KpiRvqrKx0V9+erV1CNkpWzYhW/Qyc6aT8rEyCrvauWSYGZK2ia3o7vd3akF07acHAFpOA==" saltValue="yVW9XmDwTqEnmpSGai0KYg==" spinCount="100000" sqref="D2" name="Range1_1_10"/>
  </protectedRanges>
  <hyperlinks>
    <hyperlink ref="Q1" location="'National Indoor 2023'!A1" display="Back to Ranking" xr:uid="{B831C3E2-6096-4D92-91DB-23D35363F8F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85DD1D-C325-4D1B-86BA-7EEA2505B5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C603F-B2E0-4642-AB77-1A0A087D063C}">
  <sheetPr codeName="Sheet8"/>
  <dimension ref="A1:Q2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33</v>
      </c>
      <c r="C2" s="17">
        <v>44936</v>
      </c>
      <c r="D2" s="18" t="s">
        <v>64</v>
      </c>
      <c r="E2" s="19">
        <v>198</v>
      </c>
      <c r="F2" s="40">
        <v>200</v>
      </c>
      <c r="G2" s="40">
        <v>200</v>
      </c>
      <c r="H2" s="19"/>
      <c r="I2" s="19"/>
      <c r="J2" s="19"/>
      <c r="K2" s="23">
        <v>3</v>
      </c>
      <c r="L2" s="23">
        <v>598</v>
      </c>
      <c r="M2" s="24">
        <v>199.33333333333334</v>
      </c>
      <c r="N2" s="25">
        <v>9</v>
      </c>
      <c r="O2" s="26">
        <v>208.33333333333334</v>
      </c>
    </row>
    <row r="3" spans="1:17" x14ac:dyDescent="0.25">
      <c r="A3" s="15" t="s">
        <v>24</v>
      </c>
      <c r="B3" s="16" t="s">
        <v>33</v>
      </c>
      <c r="C3" s="17">
        <v>44950</v>
      </c>
      <c r="D3" s="18" t="s">
        <v>64</v>
      </c>
      <c r="E3" s="19">
        <v>199</v>
      </c>
      <c r="F3" s="19">
        <v>197</v>
      </c>
      <c r="G3" s="19">
        <v>197</v>
      </c>
      <c r="H3" s="19"/>
      <c r="I3" s="19"/>
      <c r="J3" s="19"/>
      <c r="K3" s="23">
        <v>3</v>
      </c>
      <c r="L3" s="23">
        <v>593</v>
      </c>
      <c r="M3" s="24">
        <v>197.66666666666666</v>
      </c>
      <c r="N3" s="25">
        <v>7</v>
      </c>
      <c r="O3" s="26">
        <v>204.66666666666666</v>
      </c>
    </row>
    <row r="4" spans="1:17" x14ac:dyDescent="0.25">
      <c r="A4" s="15" t="s">
        <v>48</v>
      </c>
      <c r="B4" s="16" t="s">
        <v>33</v>
      </c>
      <c r="C4" s="17">
        <v>44954</v>
      </c>
      <c r="D4" s="18" t="s">
        <v>64</v>
      </c>
      <c r="E4" s="40">
        <v>200.001</v>
      </c>
      <c r="F4" s="19">
        <v>196</v>
      </c>
      <c r="G4" s="19">
        <v>198</v>
      </c>
      <c r="H4" s="19">
        <v>198</v>
      </c>
      <c r="I4" s="19">
        <v>196</v>
      </c>
      <c r="J4" s="19"/>
      <c r="K4" s="23">
        <v>5</v>
      </c>
      <c r="L4" s="23">
        <v>988</v>
      </c>
      <c r="M4" s="24">
        <v>197.6</v>
      </c>
      <c r="N4" s="25">
        <v>4</v>
      </c>
      <c r="O4" s="26">
        <v>202.6</v>
      </c>
    </row>
    <row r="5" spans="1:17" x14ac:dyDescent="0.25">
      <c r="A5" s="15" t="s">
        <v>24</v>
      </c>
      <c r="B5" s="16" t="s">
        <v>33</v>
      </c>
      <c r="C5" s="17">
        <v>44964</v>
      </c>
      <c r="D5" s="18" t="s">
        <v>64</v>
      </c>
      <c r="E5" s="40">
        <v>200</v>
      </c>
      <c r="F5" s="19">
        <v>199</v>
      </c>
      <c r="G5" s="19">
        <v>199</v>
      </c>
      <c r="H5" s="19"/>
      <c r="I5" s="19"/>
      <c r="J5" s="19"/>
      <c r="K5" s="23">
        <v>3</v>
      </c>
      <c r="L5" s="23">
        <v>598</v>
      </c>
      <c r="M5" s="24">
        <v>199.33333333333334</v>
      </c>
      <c r="N5" s="25">
        <v>9</v>
      </c>
      <c r="O5" s="26">
        <v>208.33333333333334</v>
      </c>
    </row>
    <row r="6" spans="1:17" x14ac:dyDescent="0.25">
      <c r="A6" s="15" t="s">
        <v>24</v>
      </c>
      <c r="B6" s="16" t="s">
        <v>33</v>
      </c>
      <c r="C6" s="17">
        <v>44978</v>
      </c>
      <c r="D6" s="18" t="s">
        <v>64</v>
      </c>
      <c r="E6" s="19">
        <v>197.01</v>
      </c>
      <c r="F6" s="19">
        <v>198</v>
      </c>
      <c r="G6" s="40">
        <v>200</v>
      </c>
      <c r="H6" s="19"/>
      <c r="I6" s="19"/>
      <c r="J6" s="19"/>
      <c r="K6" s="23">
        <v>3</v>
      </c>
      <c r="L6" s="23">
        <v>595.01</v>
      </c>
      <c r="M6" s="24">
        <v>198.33666666666667</v>
      </c>
      <c r="N6" s="25">
        <v>6</v>
      </c>
      <c r="O6" s="26">
        <v>204.33666666666667</v>
      </c>
    </row>
    <row r="7" spans="1:17" x14ac:dyDescent="0.25">
      <c r="A7" s="15" t="s">
        <v>48</v>
      </c>
      <c r="B7" s="16" t="s">
        <v>33</v>
      </c>
      <c r="C7" s="17">
        <v>44982</v>
      </c>
      <c r="D7" s="18" t="s">
        <v>64</v>
      </c>
      <c r="E7" s="19">
        <v>195</v>
      </c>
      <c r="F7" s="19">
        <v>197</v>
      </c>
      <c r="G7" s="19">
        <v>198</v>
      </c>
      <c r="H7" s="19">
        <v>199</v>
      </c>
      <c r="I7" s="19">
        <v>198</v>
      </c>
      <c r="J7" s="19">
        <v>199</v>
      </c>
      <c r="K7" s="23">
        <v>6</v>
      </c>
      <c r="L7" s="23">
        <v>1186</v>
      </c>
      <c r="M7" s="24">
        <v>197.66666666666666</v>
      </c>
      <c r="N7" s="25">
        <v>12</v>
      </c>
      <c r="O7" s="26">
        <v>209.66666666666666</v>
      </c>
    </row>
    <row r="8" spans="1:17" x14ac:dyDescent="0.25">
      <c r="A8" s="15" t="s">
        <v>24</v>
      </c>
      <c r="B8" s="16" t="s">
        <v>33</v>
      </c>
      <c r="C8" s="17">
        <v>45034</v>
      </c>
      <c r="D8" s="18" t="s">
        <v>64</v>
      </c>
      <c r="E8" s="19">
        <v>197</v>
      </c>
      <c r="F8" s="40">
        <v>200</v>
      </c>
      <c r="G8" s="19">
        <v>198</v>
      </c>
      <c r="H8" s="19"/>
      <c r="I8" s="19"/>
      <c r="J8" s="19"/>
      <c r="K8" s="23">
        <v>3</v>
      </c>
      <c r="L8" s="23">
        <v>595</v>
      </c>
      <c r="M8" s="24">
        <v>198.33333333333334</v>
      </c>
      <c r="N8" s="25">
        <v>6</v>
      </c>
      <c r="O8" s="26">
        <v>204.33333333333334</v>
      </c>
    </row>
    <row r="9" spans="1:17" x14ac:dyDescent="0.25">
      <c r="A9" s="15" t="s">
        <v>24</v>
      </c>
      <c r="B9" s="16" t="s">
        <v>33</v>
      </c>
      <c r="C9" s="17">
        <v>45045</v>
      </c>
      <c r="D9" s="18" t="s">
        <v>64</v>
      </c>
      <c r="E9" s="19">
        <v>199.001</v>
      </c>
      <c r="F9" s="40">
        <v>200</v>
      </c>
      <c r="G9" s="19">
        <v>194</v>
      </c>
      <c r="H9" s="19">
        <v>198</v>
      </c>
      <c r="I9" s="19">
        <v>197.001</v>
      </c>
      <c r="J9" s="19">
        <v>196</v>
      </c>
      <c r="K9" s="23">
        <v>6</v>
      </c>
      <c r="L9" s="23">
        <v>1184.002</v>
      </c>
      <c r="M9" s="24">
        <v>197.33366666666666</v>
      </c>
      <c r="N9" s="25">
        <v>12</v>
      </c>
      <c r="O9" s="26">
        <v>209.33366666666666</v>
      </c>
    </row>
    <row r="11" spans="1:17" x14ac:dyDescent="0.25">
      <c r="K11" s="8">
        <f>SUM(K1:K10)</f>
        <v>32</v>
      </c>
      <c r="L11" s="8">
        <f>SUM(L1:L10)</f>
        <v>6337.0120000000006</v>
      </c>
      <c r="M11" s="7">
        <f>SUM(L11/K11)</f>
        <v>198.03162500000002</v>
      </c>
      <c r="N11" s="8">
        <f>SUM(N1:N10)</f>
        <v>65</v>
      </c>
      <c r="O11" s="13">
        <f>SUM(M11+N11)</f>
        <v>263.03162500000002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15" t="s">
        <v>26</v>
      </c>
      <c r="B15" s="16" t="s">
        <v>33</v>
      </c>
      <c r="C15" s="17">
        <v>45006</v>
      </c>
      <c r="D15" s="18" t="s">
        <v>64</v>
      </c>
      <c r="E15" s="19">
        <v>195</v>
      </c>
      <c r="F15" s="19">
        <v>196</v>
      </c>
      <c r="G15" s="19">
        <v>198</v>
      </c>
      <c r="H15" s="19"/>
      <c r="I15" s="19"/>
      <c r="J15" s="19"/>
      <c r="K15" s="23">
        <v>3</v>
      </c>
      <c r="L15" s="23">
        <v>589</v>
      </c>
      <c r="M15" s="24">
        <v>196.33333333333334</v>
      </c>
      <c r="N15" s="25">
        <v>11</v>
      </c>
      <c r="O15" s="26">
        <v>207.33333333333334</v>
      </c>
    </row>
    <row r="16" spans="1:17" x14ac:dyDescent="0.25">
      <c r="A16" s="15" t="s">
        <v>26</v>
      </c>
      <c r="B16" s="16" t="s">
        <v>33</v>
      </c>
      <c r="C16" s="17">
        <v>45020</v>
      </c>
      <c r="D16" s="18" t="s">
        <v>64</v>
      </c>
      <c r="E16" s="19">
        <v>192</v>
      </c>
      <c r="F16" s="19">
        <v>195</v>
      </c>
      <c r="G16" s="19">
        <v>192</v>
      </c>
      <c r="H16" s="19"/>
      <c r="I16" s="19"/>
      <c r="J16" s="19"/>
      <c r="K16" s="23">
        <v>3</v>
      </c>
      <c r="L16" s="23">
        <v>579</v>
      </c>
      <c r="M16" s="24">
        <v>193</v>
      </c>
      <c r="N16" s="25">
        <v>4</v>
      </c>
      <c r="O16" s="26">
        <v>197</v>
      </c>
    </row>
    <row r="18" spans="1:15" x14ac:dyDescent="0.25">
      <c r="J18" s="8"/>
      <c r="K18" s="8">
        <f>SUM(K15:K17)</f>
        <v>6</v>
      </c>
      <c r="L18" s="8">
        <f>SUM(L15:L17)</f>
        <v>1168</v>
      </c>
      <c r="M18" s="7">
        <f>SUM(L18/K18)</f>
        <v>194.66666666666666</v>
      </c>
      <c r="N18" s="8">
        <f>SUM(N15:N17)</f>
        <v>15</v>
      </c>
      <c r="O18" s="13">
        <f>SUM(M18+N18)</f>
        <v>209.66666666666666</v>
      </c>
    </row>
    <row r="21" spans="1:15" ht="30" x14ac:dyDescent="0.25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x14ac:dyDescent="0.25">
      <c r="A22" s="15" t="s">
        <v>71</v>
      </c>
      <c r="B22" s="16" t="s">
        <v>33</v>
      </c>
      <c r="C22" s="17">
        <v>45272</v>
      </c>
      <c r="D22" s="49" t="s">
        <v>64</v>
      </c>
      <c r="E22" s="19">
        <v>195</v>
      </c>
      <c r="F22" s="19">
        <v>197</v>
      </c>
      <c r="G22" s="19">
        <v>196.00200000000001</v>
      </c>
      <c r="H22" s="19"/>
      <c r="I22" s="19"/>
      <c r="J22" s="19"/>
      <c r="K22" s="23">
        <v>3</v>
      </c>
      <c r="L22" s="23">
        <v>588.00199999999995</v>
      </c>
      <c r="M22" s="24">
        <v>196.00066666666666</v>
      </c>
      <c r="N22" s="25">
        <v>5</v>
      </c>
      <c r="O22" s="26">
        <v>201.00066666666666</v>
      </c>
    </row>
    <row r="24" spans="1:15" x14ac:dyDescent="0.25">
      <c r="J24" s="8"/>
      <c r="K24" s="8">
        <f>SUM(K22:K23)</f>
        <v>3</v>
      </c>
      <c r="L24" s="8">
        <f>SUM(L22:L23)</f>
        <v>588.00199999999995</v>
      </c>
      <c r="M24" s="7">
        <f>SUM(L24/K24)</f>
        <v>196.00066666666666</v>
      </c>
      <c r="N24" s="8">
        <f>SUM(N22:N23)</f>
        <v>5</v>
      </c>
      <c r="O24" s="13">
        <f>SUM(M24+N24)</f>
        <v>201.00066666666666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4 B2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" name="Range1_2_2"/>
    <protectedRange algorithmName="SHA-512" hashValue="ON39YdpmFHfN9f47KpiRvqrKx0V9+erV1CNkpWzYhW/Qyc6aT8rEyCrvauWSYGZK2ia3o7vd3akF07acHAFpOA==" saltValue="yVW9XmDwTqEnmpSGai0KYg==" spinCount="100000" sqref="E4:J4" name="Range1_3_1_1_1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9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B7:C7" name="Range1_1_1"/>
    <protectedRange algorithmName="SHA-512" hashValue="ON39YdpmFHfN9f47KpiRvqrKx0V9+erV1CNkpWzYhW/Qyc6aT8rEyCrvauWSYGZK2ia3o7vd3akF07acHAFpOA==" saltValue="yVW9XmDwTqEnmpSGai0KYg==" spinCount="100000" sqref="E7:J7" name="Range1_3_3"/>
    <protectedRange algorithmName="SHA-512" hashValue="ON39YdpmFHfN9f47KpiRvqrKx0V9+erV1CNkpWzYhW/Qyc6aT8rEyCrvauWSYGZK2ia3o7vd3akF07acHAFpOA==" saltValue="yVW9XmDwTqEnmpSGai0KYg==" spinCount="100000" sqref="E8:J8 B8:C8" name="Range1_5"/>
    <protectedRange algorithmName="SHA-512" hashValue="ON39YdpmFHfN9f47KpiRvqrKx0V9+erV1CNkpWzYhW/Qyc6aT8rEyCrvauWSYGZK2ia3o7vd3akF07acHAFpOA==" saltValue="yVW9XmDwTqEnmpSGai0KYg==" spinCount="100000" sqref="E9:J9 B9:C9" name="Range1_14"/>
    <protectedRange sqref="I15:J16 B15:C16 B22:C22 I22:J22" name="Range1_47"/>
    <protectedRange sqref="E15:H16 E22:H22" name="Range1_3_15"/>
  </protectedRanges>
  <hyperlinks>
    <hyperlink ref="Q1" location="'National Indoor 2023'!A1" display="Back to Ranking" xr:uid="{881654A0-DC58-43B8-8FBA-8CF175C904C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502D70-BA5E-4FA4-BC8D-A71CC1B59DE4}">
          <x14:formula1>
            <xm:f>'C:\Users\abra2\Desktop\ABRA Files and More\AUTO BENCH REST ASSOCIATION FILE\ABRA 2019\Georgia\[Georgia Results 01 19 20.xlsm]DATA SHEET'!#REF!</xm:f>
          </x14:formula1>
          <xm:sqref>B1 B14 B21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79D9D-8084-4920-A4A1-9161750FE91E}">
  <dimension ref="A1:Q1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77</v>
      </c>
      <c r="C2" s="17">
        <v>44982</v>
      </c>
      <c r="D2" s="18" t="s">
        <v>47</v>
      </c>
      <c r="E2" s="19">
        <v>178</v>
      </c>
      <c r="F2" s="19">
        <v>160</v>
      </c>
      <c r="G2" s="19">
        <v>173</v>
      </c>
      <c r="H2" s="19">
        <v>186</v>
      </c>
      <c r="I2" s="19">
        <v>189</v>
      </c>
      <c r="J2" s="19"/>
      <c r="K2" s="23">
        <v>5</v>
      </c>
      <c r="L2" s="23">
        <v>886</v>
      </c>
      <c r="M2" s="24">
        <v>177.2</v>
      </c>
      <c r="N2" s="25">
        <v>2</v>
      </c>
      <c r="O2" s="26">
        <f t="shared" ref="O2" si="0">SUM(M2+N2)</f>
        <v>179.2</v>
      </c>
    </row>
    <row r="5" spans="1:17" x14ac:dyDescent="0.25">
      <c r="K5" s="8">
        <f>SUM(K2:K4)</f>
        <v>5</v>
      </c>
      <c r="L5" s="8">
        <f>SUM(L2:L4)</f>
        <v>886</v>
      </c>
      <c r="M5" s="7">
        <f>SUM(L5/K5)</f>
        <v>177.2</v>
      </c>
      <c r="N5" s="8">
        <f>SUM(N2:N4)</f>
        <v>2</v>
      </c>
      <c r="O5" s="13">
        <f>SUM(M5+N5)</f>
        <v>179.2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15" t="s">
        <v>27</v>
      </c>
      <c r="B9" s="16" t="s">
        <v>77</v>
      </c>
      <c r="C9" s="17">
        <v>45010</v>
      </c>
      <c r="D9" s="17" t="s">
        <v>47</v>
      </c>
      <c r="E9" s="19">
        <v>173</v>
      </c>
      <c r="F9" s="19">
        <v>181</v>
      </c>
      <c r="G9" s="19">
        <v>175</v>
      </c>
      <c r="H9" s="19">
        <v>180</v>
      </c>
      <c r="I9" s="19">
        <v>164</v>
      </c>
      <c r="J9" s="19"/>
      <c r="K9" s="23">
        <f>COUNT(E9:J9)</f>
        <v>5</v>
      </c>
      <c r="L9" s="23">
        <f>SUM(E9:J9)</f>
        <v>873</v>
      </c>
      <c r="M9" s="24">
        <f>AVERAGE(E9:J9)</f>
        <v>174.6</v>
      </c>
      <c r="N9" s="25">
        <v>13</v>
      </c>
      <c r="O9" s="26">
        <f>SUM(M9,N9)</f>
        <v>187.6</v>
      </c>
    </row>
    <row r="10" spans="1:17" x14ac:dyDescent="0.25">
      <c r="A10" s="15" t="s">
        <v>27</v>
      </c>
      <c r="B10" s="16" t="s">
        <v>77</v>
      </c>
      <c r="C10" s="17">
        <v>45192</v>
      </c>
      <c r="D10" s="18" t="s">
        <v>47</v>
      </c>
      <c r="E10" s="19">
        <v>183</v>
      </c>
      <c r="F10" s="19">
        <v>173</v>
      </c>
      <c r="G10" s="19">
        <v>173</v>
      </c>
      <c r="H10" s="19">
        <v>180</v>
      </c>
      <c r="I10" s="19">
        <v>171</v>
      </c>
      <c r="J10" s="19"/>
      <c r="K10" s="23">
        <v>5</v>
      </c>
      <c r="L10" s="23">
        <v>880</v>
      </c>
      <c r="M10" s="24">
        <v>176</v>
      </c>
      <c r="N10" s="25">
        <v>5</v>
      </c>
      <c r="O10" s="26">
        <v>181</v>
      </c>
    </row>
    <row r="13" spans="1:17" x14ac:dyDescent="0.25">
      <c r="K13" s="8">
        <f>SUM(K9:K12)</f>
        <v>10</v>
      </c>
      <c r="L13" s="8">
        <f>SUM(L9:L12)</f>
        <v>1753</v>
      </c>
      <c r="M13" s="7">
        <f>SUM(L13/K13)</f>
        <v>175.3</v>
      </c>
      <c r="N13" s="8">
        <f>SUM(N9:N12)</f>
        <v>18</v>
      </c>
      <c r="O13" s="13">
        <f>SUM(M13+N13)</f>
        <v>193.3</v>
      </c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  <protectedRange sqref="E2:J2 B2:C2" name="Range1_6_1"/>
    <protectedRange sqref="D2" name="Range1_1_4_1"/>
    <protectedRange algorithmName="SHA-512" hashValue="ON39YdpmFHfN9f47KpiRvqrKx0V9+erV1CNkpWzYhW/Qyc6aT8rEyCrvauWSYGZK2ia3o7vd3akF07acHAFpOA==" saltValue="yVW9XmDwTqEnmpSGai0KYg==" spinCount="100000" sqref="B9:C9 I9:J9" name="Range1_10"/>
    <protectedRange algorithmName="SHA-512" hashValue="ON39YdpmFHfN9f47KpiRvqrKx0V9+erV1CNkpWzYhW/Qyc6aT8rEyCrvauWSYGZK2ia3o7vd3akF07acHAFpOA==" saltValue="yVW9XmDwTqEnmpSGai0KYg==" spinCount="100000" sqref="E9:H9" name="Range1_3_1"/>
  </protectedRanges>
  <hyperlinks>
    <hyperlink ref="Q1" location="'National Indoor 2023'!A1" display="Back to Ranking" xr:uid="{26BBA568-F24F-48C8-B96C-A9F2D693F0C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B82634-9EEF-4F88-ABA2-31A1C3286498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6654C-923C-4E70-9F4E-6E72895AE60D}">
  <dimension ref="A1:Q26"/>
  <sheetViews>
    <sheetView workbookViewId="0">
      <selection activeCell="K27" sqref="K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53</v>
      </c>
      <c r="C2" s="17">
        <v>44954</v>
      </c>
      <c r="D2" s="18" t="s">
        <v>47</v>
      </c>
      <c r="E2" s="19">
        <v>197</v>
      </c>
      <c r="F2" s="40">
        <v>200</v>
      </c>
      <c r="G2" s="19">
        <v>198</v>
      </c>
      <c r="H2" s="19">
        <v>198</v>
      </c>
      <c r="I2" s="19">
        <v>196</v>
      </c>
      <c r="J2" s="19">
        <v>195</v>
      </c>
      <c r="K2" s="23">
        <v>6</v>
      </c>
      <c r="L2" s="23">
        <v>1184</v>
      </c>
      <c r="M2" s="24">
        <v>197.33333333333334</v>
      </c>
      <c r="N2" s="25">
        <v>8</v>
      </c>
      <c r="O2" s="26">
        <v>205.33333333333334</v>
      </c>
    </row>
    <row r="3" spans="1:17" x14ac:dyDescent="0.25">
      <c r="A3" s="15" t="s">
        <v>24</v>
      </c>
      <c r="B3" s="16" t="s">
        <v>53</v>
      </c>
      <c r="C3" s="17">
        <v>44982</v>
      </c>
      <c r="D3" s="18" t="s">
        <v>47</v>
      </c>
      <c r="E3" s="19">
        <v>198</v>
      </c>
      <c r="F3" s="19">
        <v>199</v>
      </c>
      <c r="G3" s="19">
        <v>197</v>
      </c>
      <c r="H3" s="19">
        <v>198</v>
      </c>
      <c r="I3" s="19">
        <v>197</v>
      </c>
      <c r="J3" s="19"/>
      <c r="K3" s="23">
        <v>5</v>
      </c>
      <c r="L3" s="23">
        <v>989</v>
      </c>
      <c r="M3" s="24">
        <v>197.8</v>
      </c>
      <c r="N3" s="25">
        <v>2</v>
      </c>
      <c r="O3" s="26">
        <f t="shared" ref="O3" si="0">SUM(M3+N3)</f>
        <v>199.8</v>
      </c>
    </row>
    <row r="4" spans="1:17" x14ac:dyDescent="0.25">
      <c r="A4" s="15" t="s">
        <v>24</v>
      </c>
      <c r="B4" s="16" t="s">
        <v>86</v>
      </c>
      <c r="C4" s="17">
        <v>45044</v>
      </c>
      <c r="D4" s="18" t="s">
        <v>47</v>
      </c>
      <c r="E4" s="19">
        <v>198</v>
      </c>
      <c r="F4" s="19">
        <v>199</v>
      </c>
      <c r="G4" s="19">
        <v>198</v>
      </c>
      <c r="H4" s="40">
        <v>200</v>
      </c>
      <c r="I4" s="19"/>
      <c r="J4" s="19"/>
      <c r="K4" s="23">
        <v>4</v>
      </c>
      <c r="L4" s="23">
        <v>795</v>
      </c>
      <c r="M4" s="24">
        <v>198.75</v>
      </c>
      <c r="N4" s="25">
        <v>7</v>
      </c>
      <c r="O4" s="26">
        <v>205.75</v>
      </c>
    </row>
    <row r="5" spans="1:17" x14ac:dyDescent="0.25">
      <c r="A5" s="15" t="s">
        <v>24</v>
      </c>
      <c r="B5" s="16" t="s">
        <v>53</v>
      </c>
      <c r="C5" s="17">
        <v>45192</v>
      </c>
      <c r="D5" s="18" t="s">
        <v>47</v>
      </c>
      <c r="E5" s="19">
        <v>197</v>
      </c>
      <c r="F5" s="19">
        <v>199</v>
      </c>
      <c r="G5" s="19">
        <v>199</v>
      </c>
      <c r="H5" s="19">
        <v>199</v>
      </c>
      <c r="I5" s="19">
        <v>195</v>
      </c>
      <c r="J5" s="19"/>
      <c r="K5" s="23">
        <v>5</v>
      </c>
      <c r="L5" s="23">
        <v>989</v>
      </c>
      <c r="M5" s="24">
        <v>197.8</v>
      </c>
      <c r="N5" s="25">
        <v>11</v>
      </c>
      <c r="O5" s="26">
        <v>208.8</v>
      </c>
    </row>
    <row r="6" spans="1:17" x14ac:dyDescent="0.25">
      <c r="A6" s="15" t="s">
        <v>24</v>
      </c>
      <c r="B6" s="16" t="s">
        <v>53</v>
      </c>
      <c r="C6" s="17">
        <v>45227</v>
      </c>
      <c r="D6" s="18" t="s">
        <v>47</v>
      </c>
      <c r="E6" s="19">
        <v>193</v>
      </c>
      <c r="F6" s="19">
        <v>195</v>
      </c>
      <c r="G6" s="19">
        <v>191</v>
      </c>
      <c r="H6" s="19">
        <v>196</v>
      </c>
      <c r="I6" s="19">
        <v>197</v>
      </c>
      <c r="J6" s="19"/>
      <c r="K6" s="23">
        <v>5</v>
      </c>
      <c r="L6" s="23">
        <v>972</v>
      </c>
      <c r="M6" s="24">
        <v>194.4</v>
      </c>
      <c r="N6" s="25">
        <v>2</v>
      </c>
      <c r="O6" s="26">
        <v>196.4</v>
      </c>
    </row>
    <row r="7" spans="1:17" x14ac:dyDescent="0.25">
      <c r="A7" s="15" t="s">
        <v>24</v>
      </c>
      <c r="B7" s="16" t="s">
        <v>53</v>
      </c>
      <c r="C7" s="17">
        <v>45255</v>
      </c>
      <c r="D7" s="18" t="s">
        <v>47</v>
      </c>
      <c r="E7" s="19">
        <v>193</v>
      </c>
      <c r="F7" s="19">
        <v>195</v>
      </c>
      <c r="G7" s="19">
        <v>198</v>
      </c>
      <c r="H7" s="40">
        <v>200</v>
      </c>
      <c r="I7" s="19">
        <v>198</v>
      </c>
      <c r="J7" s="19">
        <v>199</v>
      </c>
      <c r="K7" s="23">
        <v>6</v>
      </c>
      <c r="L7" s="23">
        <v>1183</v>
      </c>
      <c r="M7" s="24">
        <v>197.16666666666666</v>
      </c>
      <c r="N7" s="25">
        <v>12</v>
      </c>
      <c r="O7" s="26">
        <v>209.16666666666666</v>
      </c>
    </row>
    <row r="8" spans="1:17" x14ac:dyDescent="0.25">
      <c r="A8" s="15" t="s">
        <v>24</v>
      </c>
      <c r="B8" s="16" t="s">
        <v>53</v>
      </c>
      <c r="C8" s="17">
        <v>45276</v>
      </c>
      <c r="D8" s="18" t="s">
        <v>47</v>
      </c>
      <c r="E8" s="40">
        <v>200</v>
      </c>
      <c r="F8" s="40">
        <v>200</v>
      </c>
      <c r="G8" s="19">
        <v>198</v>
      </c>
      <c r="H8" s="19">
        <v>195</v>
      </c>
      <c r="I8" s="19">
        <v>198</v>
      </c>
      <c r="J8" s="19"/>
      <c r="K8" s="23">
        <v>5</v>
      </c>
      <c r="L8" s="23">
        <v>991</v>
      </c>
      <c r="M8" s="24">
        <v>198.2</v>
      </c>
      <c r="N8" s="25">
        <v>5</v>
      </c>
      <c r="O8" s="26">
        <v>203.2</v>
      </c>
    </row>
    <row r="9" spans="1:17" x14ac:dyDescent="0.25">
      <c r="M9" s="42"/>
      <c r="O9" s="42"/>
    </row>
    <row r="10" spans="1:17" x14ac:dyDescent="0.25">
      <c r="M10" s="42"/>
      <c r="O10" s="42"/>
    </row>
    <row r="11" spans="1:17" x14ac:dyDescent="0.25">
      <c r="K11" s="8">
        <f>SUM(K2:K10)</f>
        <v>36</v>
      </c>
      <c r="L11" s="8">
        <f>SUM(L2:L10)</f>
        <v>7103</v>
      </c>
      <c r="M11" s="13">
        <f>SUM(L11/K11)</f>
        <v>197.30555555555554</v>
      </c>
      <c r="N11" s="8">
        <f>SUM(N2:N10)</f>
        <v>47</v>
      </c>
      <c r="O11" s="13">
        <f>SUM(M11+N11)</f>
        <v>244.30555555555554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15" t="s">
        <v>26</v>
      </c>
      <c r="B18" s="16" t="s">
        <v>53</v>
      </c>
      <c r="C18" s="17">
        <v>44953</v>
      </c>
      <c r="D18" s="18" t="s">
        <v>50</v>
      </c>
      <c r="E18" s="19">
        <v>184</v>
      </c>
      <c r="F18" s="19">
        <v>191</v>
      </c>
      <c r="G18" s="19">
        <v>181</v>
      </c>
      <c r="H18" s="19"/>
      <c r="I18" s="19"/>
      <c r="J18" s="19"/>
      <c r="K18" s="23">
        <v>3</v>
      </c>
      <c r="L18" s="23">
        <v>556</v>
      </c>
      <c r="M18" s="24">
        <v>185.33333333333334</v>
      </c>
      <c r="N18" s="25">
        <v>4</v>
      </c>
      <c r="O18" s="26">
        <v>189.33333333333334</v>
      </c>
    </row>
    <row r="19" spans="1:15" x14ac:dyDescent="0.25">
      <c r="A19" s="15" t="s">
        <v>26</v>
      </c>
      <c r="B19" s="16" t="s">
        <v>53</v>
      </c>
      <c r="C19" s="17">
        <v>44982</v>
      </c>
      <c r="D19" s="18" t="s">
        <v>47</v>
      </c>
      <c r="E19" s="19">
        <v>196</v>
      </c>
      <c r="F19" s="19">
        <v>198</v>
      </c>
      <c r="G19" s="19">
        <v>192</v>
      </c>
      <c r="H19" s="19">
        <v>198</v>
      </c>
      <c r="I19" s="19">
        <v>195</v>
      </c>
      <c r="J19" s="19"/>
      <c r="K19" s="23">
        <v>5</v>
      </c>
      <c r="L19" s="23">
        <v>979</v>
      </c>
      <c r="M19" s="24">
        <v>195.8</v>
      </c>
      <c r="N19" s="25">
        <v>13</v>
      </c>
      <c r="O19" s="26">
        <f>SUM(M19+N19)</f>
        <v>208.8</v>
      </c>
    </row>
    <row r="20" spans="1:15" x14ac:dyDescent="0.25">
      <c r="A20" s="15" t="s">
        <v>26</v>
      </c>
      <c r="B20" s="16" t="s">
        <v>53</v>
      </c>
      <c r="C20" s="17">
        <v>45192</v>
      </c>
      <c r="D20" s="18" t="s">
        <v>47</v>
      </c>
      <c r="E20" s="19">
        <v>189</v>
      </c>
      <c r="F20" s="19">
        <v>191</v>
      </c>
      <c r="G20" s="19">
        <v>195</v>
      </c>
      <c r="H20" s="19">
        <v>188</v>
      </c>
      <c r="I20" s="19">
        <v>188</v>
      </c>
      <c r="J20" s="19"/>
      <c r="K20" s="23">
        <v>5</v>
      </c>
      <c r="L20" s="23">
        <v>951</v>
      </c>
      <c r="M20" s="24">
        <v>190.2</v>
      </c>
      <c r="N20" s="25">
        <v>3</v>
      </c>
      <c r="O20" s="26">
        <v>193.2</v>
      </c>
    </row>
    <row r="21" spans="1:15" x14ac:dyDescent="0.25">
      <c r="A21" s="15" t="s">
        <v>26</v>
      </c>
      <c r="B21" s="16" t="s">
        <v>53</v>
      </c>
      <c r="C21" s="17">
        <v>45227</v>
      </c>
      <c r="D21" s="18" t="s">
        <v>47</v>
      </c>
      <c r="E21" s="19">
        <v>199</v>
      </c>
      <c r="F21" s="19">
        <v>193</v>
      </c>
      <c r="G21" s="19">
        <v>198</v>
      </c>
      <c r="H21" s="19">
        <v>198</v>
      </c>
      <c r="I21" s="19">
        <v>195</v>
      </c>
      <c r="J21" s="19"/>
      <c r="K21" s="23">
        <v>5</v>
      </c>
      <c r="L21" s="23">
        <v>983</v>
      </c>
      <c r="M21" s="24">
        <v>196.6</v>
      </c>
      <c r="N21" s="25">
        <v>13</v>
      </c>
      <c r="O21" s="26">
        <v>209.6</v>
      </c>
    </row>
    <row r="22" spans="1:15" x14ac:dyDescent="0.25">
      <c r="A22" s="15" t="s">
        <v>26</v>
      </c>
      <c r="B22" s="16" t="s">
        <v>53</v>
      </c>
      <c r="C22" s="17">
        <v>45255</v>
      </c>
      <c r="D22" s="18" t="s">
        <v>47</v>
      </c>
      <c r="E22" s="19">
        <v>197</v>
      </c>
      <c r="F22" s="19">
        <v>197</v>
      </c>
      <c r="G22" s="19">
        <v>190</v>
      </c>
      <c r="H22" s="19">
        <v>197</v>
      </c>
      <c r="I22" s="19">
        <v>196</v>
      </c>
      <c r="J22" s="19">
        <v>193</v>
      </c>
      <c r="K22" s="23">
        <v>6</v>
      </c>
      <c r="L22" s="23">
        <v>1170</v>
      </c>
      <c r="M22" s="24">
        <v>195</v>
      </c>
      <c r="N22" s="25">
        <v>6</v>
      </c>
      <c r="O22" s="26">
        <v>201</v>
      </c>
    </row>
    <row r="23" spans="1:15" x14ac:dyDescent="0.25">
      <c r="A23" s="15" t="s">
        <v>26</v>
      </c>
      <c r="B23" s="16" t="s">
        <v>53</v>
      </c>
      <c r="C23" s="17">
        <v>45276</v>
      </c>
      <c r="D23" s="18" t="s">
        <v>47</v>
      </c>
      <c r="E23" s="43">
        <v>192</v>
      </c>
      <c r="F23" s="43">
        <v>198</v>
      </c>
      <c r="G23" s="43">
        <v>198</v>
      </c>
      <c r="H23" s="43">
        <v>193</v>
      </c>
      <c r="I23" s="43">
        <v>198</v>
      </c>
      <c r="J23" s="43"/>
      <c r="K23" s="23">
        <v>5</v>
      </c>
      <c r="L23" s="23">
        <v>979</v>
      </c>
      <c r="M23" s="24">
        <v>195.8</v>
      </c>
      <c r="N23" s="25">
        <v>13</v>
      </c>
      <c r="O23" s="26">
        <v>208.8</v>
      </c>
    </row>
    <row r="24" spans="1:15" x14ac:dyDescent="0.25">
      <c r="M24" s="42"/>
      <c r="O24" s="42"/>
    </row>
    <row r="25" spans="1:15" x14ac:dyDescent="0.25">
      <c r="M25" s="42"/>
      <c r="O25" s="42"/>
    </row>
    <row r="26" spans="1:15" x14ac:dyDescent="0.25">
      <c r="K26" s="8">
        <f>SUM(K18:K25)</f>
        <v>29</v>
      </c>
      <c r="L26" s="8">
        <f>SUM(L18:L25)</f>
        <v>5618</v>
      </c>
      <c r="M26" s="13">
        <f>SUM(L26/K26)</f>
        <v>193.72413793103448</v>
      </c>
      <c r="N26" s="8">
        <f>SUM(N18:N25)</f>
        <v>52</v>
      </c>
      <c r="O26" s="13">
        <f>SUM(M26+N26)</f>
        <v>245.72413793103448</v>
      </c>
    </row>
  </sheetData>
  <protectedRanges>
    <protectedRange sqref="I2:J2 B2:C2" name="Range1"/>
    <protectedRange sqref="D2" name="Range1_1"/>
    <protectedRange sqref="E2:H2" name="Range1_3"/>
    <protectedRange algorithmName="SHA-512" hashValue="ON39YdpmFHfN9f47KpiRvqrKx0V9+erV1CNkpWzYhW/Qyc6aT8rEyCrvauWSYGZK2ia3o7vd3akF07acHAFpOA==" saltValue="yVW9XmDwTqEnmpSGai0KYg==" spinCount="100000" sqref="B18:C18 E18:J18" name="Range1_6_1_1"/>
    <protectedRange algorithmName="SHA-512" hashValue="ON39YdpmFHfN9f47KpiRvqrKx0V9+erV1CNkpWzYhW/Qyc6aT8rEyCrvauWSYGZK2ia3o7vd3akF07acHAFpOA==" saltValue="yVW9XmDwTqEnmpSGai0KYg==" spinCount="100000" sqref="D18" name="Range1_1_4_1_1"/>
    <protectedRange sqref="I3:J3 B3:C3" name="Range1_5"/>
    <protectedRange sqref="D3" name="Range1_1_3"/>
    <protectedRange sqref="E3:H3" name="Range1_3_1"/>
    <protectedRange sqref="E19:J19 B19:C19" name="Range1_6"/>
    <protectedRange sqref="D19" name="Range1_1_4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6"/>
  </protectedRanges>
  <hyperlinks>
    <hyperlink ref="Q1" location="'National Indoor 2023'!A1" display="Back to Ranking" xr:uid="{EC6A1CEE-BB70-419A-9B22-5D032A12F57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0244E-DC83-4F41-B279-D2C62917F58F}">
  <sheetPr codeName="Sheet1"/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35</v>
      </c>
      <c r="C2" s="17">
        <v>44950</v>
      </c>
      <c r="D2" s="18" t="s">
        <v>31</v>
      </c>
      <c r="E2" s="19">
        <v>190</v>
      </c>
      <c r="F2" s="19">
        <v>191</v>
      </c>
      <c r="G2" s="19">
        <v>192</v>
      </c>
      <c r="H2" s="19"/>
      <c r="I2" s="19"/>
      <c r="J2" s="19"/>
      <c r="K2" s="23">
        <v>3</v>
      </c>
      <c r="L2" s="23">
        <v>573</v>
      </c>
      <c r="M2" s="24">
        <v>191</v>
      </c>
      <c r="N2" s="25">
        <v>6</v>
      </c>
      <c r="O2" s="26">
        <v>197</v>
      </c>
    </row>
    <row r="3" spans="1:17" x14ac:dyDescent="0.25">
      <c r="A3" s="15" t="s">
        <v>26</v>
      </c>
      <c r="B3" s="16" t="s">
        <v>35</v>
      </c>
      <c r="C3" s="17">
        <v>44964</v>
      </c>
      <c r="D3" s="18" t="s">
        <v>31</v>
      </c>
      <c r="E3" s="19">
        <v>190</v>
      </c>
      <c r="F3" s="19">
        <v>187</v>
      </c>
      <c r="G3" s="19">
        <v>192</v>
      </c>
      <c r="H3" s="19"/>
      <c r="I3" s="19"/>
      <c r="J3" s="19"/>
      <c r="K3" s="23">
        <v>3</v>
      </c>
      <c r="L3" s="23">
        <v>569</v>
      </c>
      <c r="M3" s="24">
        <v>189.66666666666666</v>
      </c>
      <c r="N3" s="25">
        <v>4</v>
      </c>
      <c r="O3" s="26">
        <v>193.66666666666666</v>
      </c>
    </row>
    <row r="5" spans="1:17" x14ac:dyDescent="0.25">
      <c r="K5" s="8">
        <f>SUM(K2:K4)</f>
        <v>6</v>
      </c>
      <c r="L5" s="8">
        <f>SUM(L2:L4)</f>
        <v>1142</v>
      </c>
      <c r="M5" s="7">
        <f>SUM(L5/K5)</f>
        <v>190.33333333333334</v>
      </c>
      <c r="N5" s="8">
        <f>SUM(N2:N4)</f>
        <v>10</v>
      </c>
      <c r="O5" s="13">
        <f>SUM(M5+N5)</f>
        <v>200.33333333333334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3:J3 B3:C3" name="Range1_7"/>
    <protectedRange algorithmName="SHA-512" hashValue="ON39YdpmFHfN9f47KpiRvqrKx0V9+erV1CNkpWzYhW/Qyc6aT8rEyCrvauWSYGZK2ia3o7vd3akF07acHAFpOA==" saltValue="yVW9XmDwTqEnmpSGai0KYg==" spinCount="100000" sqref="D3" name="Range1_1_8"/>
  </protectedRanges>
  <hyperlinks>
    <hyperlink ref="Q1" location="'National Indoor 2023'!A1" display="Back to Ranking" xr:uid="{8B272D84-C34D-4C6F-8833-5CCF59CD71F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0FE19E-4AF6-452F-BC28-26EFD3C6CA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F68CC-F8AC-4CB0-9B27-F4C7343DAD15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68</v>
      </c>
      <c r="C2" s="17">
        <v>44964</v>
      </c>
      <c r="D2" s="18" t="s">
        <v>31</v>
      </c>
      <c r="E2" s="19">
        <v>196</v>
      </c>
      <c r="F2" s="40">
        <v>200</v>
      </c>
      <c r="G2" s="19">
        <v>198.01</v>
      </c>
      <c r="H2" s="19"/>
      <c r="I2" s="19"/>
      <c r="J2" s="19"/>
      <c r="K2" s="23">
        <v>3</v>
      </c>
      <c r="L2" s="23">
        <v>594.01</v>
      </c>
      <c r="M2" s="24">
        <v>198.00333333333333</v>
      </c>
      <c r="N2" s="25">
        <v>5</v>
      </c>
      <c r="O2" s="26">
        <v>203.00333333333333</v>
      </c>
    </row>
    <row r="5" spans="1:17" x14ac:dyDescent="0.25">
      <c r="K5" s="8">
        <f>SUM(K2:K4)</f>
        <v>3</v>
      </c>
      <c r="L5" s="8">
        <f>SUM(L2:L4)</f>
        <v>594.01</v>
      </c>
      <c r="M5" s="7">
        <f>SUM(L5/K5)</f>
        <v>198.00333333333333</v>
      </c>
      <c r="N5" s="8">
        <f>SUM(N2:N4)</f>
        <v>5</v>
      </c>
      <c r="O5" s="13">
        <f>SUM(M5+N5)</f>
        <v>203.00333333333333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2"/>
  </protectedRanges>
  <hyperlinks>
    <hyperlink ref="Q1" location="'National Indoor 2023'!A1" display="Back to Ranking" xr:uid="{6829CE03-44B4-4F9B-B922-ACE938D53AB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3D7270-0D6C-49F0-AA12-03E16C91F4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EA70C-E2F3-4688-BE61-94BDF0648BA3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54</v>
      </c>
      <c r="C2" s="17">
        <v>44954</v>
      </c>
      <c r="D2" s="18" t="s">
        <v>47</v>
      </c>
      <c r="E2" s="19">
        <v>147</v>
      </c>
      <c r="F2" s="19">
        <v>152</v>
      </c>
      <c r="G2" s="19">
        <v>164</v>
      </c>
      <c r="H2" s="19">
        <v>132</v>
      </c>
      <c r="I2" s="19">
        <v>121</v>
      </c>
      <c r="J2" s="19">
        <v>133</v>
      </c>
      <c r="K2" s="23">
        <v>6</v>
      </c>
      <c r="L2" s="23">
        <v>849</v>
      </c>
      <c r="M2" s="24">
        <v>141.5</v>
      </c>
      <c r="N2" s="25">
        <v>4</v>
      </c>
      <c r="O2" s="26">
        <v>145.5</v>
      </c>
    </row>
    <row r="3" spans="1:17" x14ac:dyDescent="0.25">
      <c r="A3" s="15" t="s">
        <v>26</v>
      </c>
      <c r="B3" s="16" t="s">
        <v>54</v>
      </c>
      <c r="C3" s="17">
        <v>44982</v>
      </c>
      <c r="D3" s="18" t="s">
        <v>47</v>
      </c>
      <c r="E3" s="43">
        <v>152</v>
      </c>
      <c r="F3" s="43">
        <v>176</v>
      </c>
      <c r="G3" s="43">
        <v>172</v>
      </c>
      <c r="H3" s="43">
        <v>170</v>
      </c>
      <c r="I3" s="43">
        <v>170</v>
      </c>
      <c r="J3" s="43"/>
      <c r="K3" s="23">
        <v>5</v>
      </c>
      <c r="L3" s="23">
        <v>840</v>
      </c>
      <c r="M3" s="24">
        <v>168</v>
      </c>
      <c r="N3" s="25">
        <v>2</v>
      </c>
      <c r="O3" s="26">
        <f t="shared" ref="O3" si="0">SUM(M3+N3)</f>
        <v>170</v>
      </c>
    </row>
    <row r="4" spans="1:17" x14ac:dyDescent="0.25">
      <c r="A4" s="15" t="s">
        <v>26</v>
      </c>
      <c r="B4" s="16" t="s">
        <v>54</v>
      </c>
      <c r="C4" s="17">
        <v>45073</v>
      </c>
      <c r="D4" s="18" t="s">
        <v>47</v>
      </c>
      <c r="E4" s="19">
        <v>181</v>
      </c>
      <c r="F4" s="19">
        <v>189</v>
      </c>
      <c r="G4" s="19">
        <v>187</v>
      </c>
      <c r="H4" s="19">
        <v>186</v>
      </c>
      <c r="I4" s="19">
        <v>184</v>
      </c>
      <c r="J4" s="19"/>
      <c r="K4" s="23">
        <v>5</v>
      </c>
      <c r="L4" s="23">
        <v>927</v>
      </c>
      <c r="M4" s="24">
        <v>185.4</v>
      </c>
      <c r="N4" s="25">
        <v>6</v>
      </c>
      <c r="O4" s="26">
        <v>191.4</v>
      </c>
    </row>
    <row r="6" spans="1:17" x14ac:dyDescent="0.25">
      <c r="K6" s="8">
        <f>SUM(K2:K5)</f>
        <v>16</v>
      </c>
      <c r="L6" s="8">
        <f>SUM(L2:L5)</f>
        <v>2616</v>
      </c>
      <c r="M6" s="7">
        <f>SUM(L6/K6)</f>
        <v>163.5</v>
      </c>
      <c r="N6" s="8">
        <f>SUM(N2:N5)</f>
        <v>12</v>
      </c>
      <c r="O6" s="13">
        <f>SUM(M6+N6)</f>
        <v>175.5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2_2"/>
    <protectedRange sqref="D2" name="Range1_1_1_2"/>
    <protectedRange sqref="E3:J3 B3:C3" name="Range1_6"/>
    <protectedRange sqref="D3" name="Range1_1_4"/>
    <protectedRange sqref="E4:J4 B4:C4" name="Range1_9"/>
    <protectedRange sqref="D4" name="Range1_1_7"/>
  </protectedRanges>
  <hyperlinks>
    <hyperlink ref="Q1" location="'National Indoor 2023'!A1" display="Back to Ranking" xr:uid="{7FB4DE4D-DCC5-431E-B0D9-1751744BB25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E557F2-96BF-473E-B9C5-B7F79A0AE5B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1B60F-CFC1-4A20-9A90-FCDFD91B2D90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65</v>
      </c>
      <c r="C2" s="17">
        <v>44954</v>
      </c>
      <c r="D2" s="18" t="s">
        <v>64</v>
      </c>
      <c r="E2" s="40">
        <v>200</v>
      </c>
      <c r="F2" s="19">
        <v>198</v>
      </c>
      <c r="G2" s="19">
        <v>199</v>
      </c>
      <c r="H2" s="19">
        <v>194</v>
      </c>
      <c r="I2" s="19">
        <v>199</v>
      </c>
      <c r="J2" s="19"/>
      <c r="K2" s="23">
        <v>5</v>
      </c>
      <c r="L2" s="23">
        <v>990</v>
      </c>
      <c r="M2" s="24">
        <v>198</v>
      </c>
      <c r="N2" s="25">
        <v>5</v>
      </c>
      <c r="O2" s="26">
        <v>203</v>
      </c>
    </row>
    <row r="3" spans="1:17" x14ac:dyDescent="0.25">
      <c r="A3" s="15" t="s">
        <v>24</v>
      </c>
      <c r="B3" s="16" t="s">
        <v>65</v>
      </c>
      <c r="C3" s="17">
        <v>45045</v>
      </c>
      <c r="D3" s="18" t="s">
        <v>64</v>
      </c>
      <c r="E3" s="19">
        <v>197</v>
      </c>
      <c r="F3" s="19">
        <v>198</v>
      </c>
      <c r="G3" s="19">
        <v>198</v>
      </c>
      <c r="H3" s="19">
        <v>198</v>
      </c>
      <c r="I3" s="19">
        <v>199</v>
      </c>
      <c r="J3" s="19">
        <v>196.001</v>
      </c>
      <c r="K3" s="23">
        <v>6</v>
      </c>
      <c r="L3" s="23">
        <v>1186.001</v>
      </c>
      <c r="M3" s="24">
        <v>197.66683333333333</v>
      </c>
      <c r="N3" s="25">
        <v>4</v>
      </c>
      <c r="O3" s="26">
        <v>201.66683333333333</v>
      </c>
    </row>
    <row r="4" spans="1:17" x14ac:dyDescent="0.25">
      <c r="A4" s="15" t="s">
        <v>48</v>
      </c>
      <c r="B4" s="16" t="s">
        <v>65</v>
      </c>
      <c r="C4" s="17">
        <v>45269</v>
      </c>
      <c r="D4" s="18" t="s">
        <v>64</v>
      </c>
      <c r="E4" s="19">
        <v>198</v>
      </c>
      <c r="F4" s="40">
        <v>200</v>
      </c>
      <c r="G4" s="19">
        <v>198</v>
      </c>
      <c r="H4" s="19">
        <v>198</v>
      </c>
      <c r="I4" s="19">
        <v>199</v>
      </c>
      <c r="J4" s="19">
        <v>198</v>
      </c>
      <c r="K4" s="23">
        <v>6</v>
      </c>
      <c r="L4" s="23">
        <v>1191</v>
      </c>
      <c r="M4" s="24">
        <v>198.5</v>
      </c>
      <c r="N4" s="25">
        <v>4</v>
      </c>
      <c r="O4" s="26">
        <v>202.5</v>
      </c>
    </row>
    <row r="6" spans="1:17" x14ac:dyDescent="0.25">
      <c r="K6" s="8">
        <f>SUM(K2:K5)</f>
        <v>17</v>
      </c>
      <c r="L6" s="8">
        <f>SUM(L2:L5)</f>
        <v>3367.0010000000002</v>
      </c>
      <c r="M6" s="7">
        <f>SUM(L6/K6)</f>
        <v>198.0588823529412</v>
      </c>
      <c r="N6" s="8">
        <f>SUM(N2:N5)</f>
        <v>13</v>
      </c>
      <c r="O6" s="13">
        <f>SUM(M6+N6)</f>
        <v>211.0588823529412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2"/>
    <protectedRange algorithmName="SHA-512" hashValue="ON39YdpmFHfN9f47KpiRvqrKx0V9+erV1CNkpWzYhW/Qyc6aT8rEyCrvauWSYGZK2ia3o7vd3akF07acHAFpOA==" saltValue="yVW9XmDwTqEnmpSGai0KYg==" spinCount="100000" sqref="D2:D3" name="Range1_1_1_1_1"/>
    <protectedRange algorithmName="SHA-512" hashValue="ON39YdpmFHfN9f47KpiRvqrKx0V9+erV1CNkpWzYhW/Qyc6aT8rEyCrvauWSYGZK2ia3o7vd3akF07acHAFpOA==" saltValue="yVW9XmDwTqEnmpSGai0KYg==" spinCount="100000" sqref="E2:J2" name="Range1_3_1_1_1"/>
    <protectedRange algorithmName="SHA-512" hashValue="ON39YdpmFHfN9f47KpiRvqrKx0V9+erV1CNkpWzYhW/Qyc6aT8rEyCrvauWSYGZK2ia3o7vd3akF07acHAFpOA==" saltValue="yVW9XmDwTqEnmpSGai0KYg==" spinCount="100000" sqref="B3:C3 I3:J3 B4" name="Range1_4"/>
    <protectedRange algorithmName="SHA-512" hashValue="ON39YdpmFHfN9f47KpiRvqrKx0V9+erV1CNkpWzYhW/Qyc6aT8rEyCrvauWSYGZK2ia3o7vd3akF07acHAFpOA==" saltValue="yVW9XmDwTqEnmpSGai0KYg==" spinCount="100000" sqref="E3:H3" name="Range1_3_6"/>
    <protectedRange algorithmName="SHA-512" hashValue="ON39YdpmFHfN9f47KpiRvqrKx0V9+erV1CNkpWzYhW/Qyc6aT8rEyCrvauWSYGZK2ia3o7vd3akF07acHAFpOA==" saltValue="yVW9XmDwTqEnmpSGai0KYg==" spinCount="100000" sqref="C4" name="Range1_9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J4" name="Range1_3_5_1"/>
  </protectedRanges>
  <hyperlinks>
    <hyperlink ref="Q1" location="'National Indoor 2023'!A1" display="Back to Ranking" xr:uid="{E26F35E5-6C16-4981-BF1C-14067D8770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270BBA-F1A6-4654-B3AC-9DAE7CEE51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D67EF-3B1A-487E-8437-D8EEBE87ADCE}">
  <dimension ref="A1:Q12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55</v>
      </c>
      <c r="C2" s="17">
        <v>44954</v>
      </c>
      <c r="D2" s="18" t="s">
        <v>47</v>
      </c>
      <c r="E2" s="19">
        <v>197</v>
      </c>
      <c r="F2" s="19">
        <v>198</v>
      </c>
      <c r="G2" s="19">
        <v>197</v>
      </c>
      <c r="H2" s="19">
        <v>198</v>
      </c>
      <c r="I2" s="19">
        <v>197</v>
      </c>
      <c r="J2" s="19">
        <v>197</v>
      </c>
      <c r="K2" s="23">
        <v>6</v>
      </c>
      <c r="L2" s="23">
        <v>1184</v>
      </c>
      <c r="M2" s="24">
        <v>197.33333333333334</v>
      </c>
      <c r="N2" s="25">
        <v>4</v>
      </c>
      <c r="O2" s="26">
        <v>201.33333333333334</v>
      </c>
    </row>
    <row r="3" spans="1:17" x14ac:dyDescent="0.25">
      <c r="A3" s="15" t="s">
        <v>24</v>
      </c>
      <c r="B3" s="16" t="s">
        <v>55</v>
      </c>
      <c r="C3" s="17">
        <v>45255</v>
      </c>
      <c r="D3" s="18" t="s">
        <v>47</v>
      </c>
      <c r="E3" s="19">
        <v>198.01</v>
      </c>
      <c r="F3" s="19">
        <v>197</v>
      </c>
      <c r="G3" s="19">
        <v>194</v>
      </c>
      <c r="H3" s="19">
        <v>197</v>
      </c>
      <c r="I3" s="40">
        <v>200</v>
      </c>
      <c r="J3" s="19">
        <v>198</v>
      </c>
      <c r="K3" s="23">
        <v>6</v>
      </c>
      <c r="L3" s="23">
        <v>1184.01</v>
      </c>
      <c r="M3" s="24">
        <v>197.33500000000001</v>
      </c>
      <c r="N3" s="25">
        <v>14</v>
      </c>
      <c r="O3" s="26">
        <v>211.33</v>
      </c>
    </row>
    <row r="4" spans="1:17" x14ac:dyDescent="0.25">
      <c r="A4" s="15" t="s">
        <v>24</v>
      </c>
      <c r="B4" s="16" t="s">
        <v>55</v>
      </c>
      <c r="C4" s="17">
        <v>45276</v>
      </c>
      <c r="D4" s="18" t="s">
        <v>47</v>
      </c>
      <c r="E4" s="19">
        <v>190</v>
      </c>
      <c r="F4" s="19">
        <v>191</v>
      </c>
      <c r="G4" s="19">
        <v>197</v>
      </c>
      <c r="H4" s="19">
        <v>198</v>
      </c>
      <c r="I4" s="19">
        <v>197</v>
      </c>
      <c r="J4" s="19"/>
      <c r="K4" s="23">
        <v>5</v>
      </c>
      <c r="L4" s="23">
        <v>973</v>
      </c>
      <c r="M4" s="24">
        <v>194.6</v>
      </c>
      <c r="N4" s="25">
        <v>2</v>
      </c>
      <c r="O4" s="26">
        <v>196.6</v>
      </c>
    </row>
    <row r="6" spans="1:17" x14ac:dyDescent="0.25">
      <c r="K6" s="8">
        <f>SUM(K2:K5)</f>
        <v>17</v>
      </c>
      <c r="L6" s="8">
        <f>SUM(L2:L5)</f>
        <v>3341.01</v>
      </c>
      <c r="M6" s="7">
        <f>SUM(L6/K6)</f>
        <v>196.53</v>
      </c>
      <c r="N6" s="8">
        <f>SUM(N2:N5)</f>
        <v>20</v>
      </c>
      <c r="O6" s="13">
        <f>SUM(M6+N6)</f>
        <v>216.53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15" t="s">
        <v>26</v>
      </c>
      <c r="B10" s="16" t="s">
        <v>55</v>
      </c>
      <c r="C10" s="17">
        <v>45255</v>
      </c>
      <c r="D10" s="18" t="s">
        <v>47</v>
      </c>
      <c r="E10" s="19">
        <v>199</v>
      </c>
      <c r="F10" s="19">
        <v>194</v>
      </c>
      <c r="G10" s="19">
        <v>186</v>
      </c>
      <c r="H10" s="19">
        <v>197</v>
      </c>
      <c r="I10" s="19">
        <v>196</v>
      </c>
      <c r="J10" s="19">
        <v>196</v>
      </c>
      <c r="K10" s="23">
        <v>6</v>
      </c>
      <c r="L10" s="23">
        <v>1168</v>
      </c>
      <c r="M10" s="24">
        <v>194.66666666666666</v>
      </c>
      <c r="N10" s="25">
        <v>8</v>
      </c>
      <c r="O10" s="26">
        <v>202.66666666666666</v>
      </c>
    </row>
    <row r="12" spans="1:17" x14ac:dyDescent="0.25">
      <c r="K12" s="8">
        <f>SUM(K10:K11)</f>
        <v>6</v>
      </c>
      <c r="L12" s="8">
        <f>SUM(L10:L11)</f>
        <v>1168</v>
      </c>
      <c r="M12" s="7">
        <f>SUM(L12/K12)</f>
        <v>194.66666666666666</v>
      </c>
      <c r="N12" s="8">
        <f>SUM(N10:N11)</f>
        <v>8</v>
      </c>
      <c r="O12" s="13">
        <f>SUM(M12+N12)</f>
        <v>202.66666666666666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sqref="B2:C3 I2:J3 I10:J10 B10:C10 I4:J4 B4:C4" name="Range1"/>
    <protectedRange sqref="D2:D3 D10 D4" name="Range1_1"/>
    <protectedRange sqref="E2:H3 E10:H10 E4:H4" name="Range1_3"/>
  </protectedRanges>
  <hyperlinks>
    <hyperlink ref="Q1" location="'National Indoor 2023'!A1" display="Back to Ranking" xr:uid="{24BC7770-7903-437C-9B93-41DFD3D20C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0EA7D0-817F-420A-B6A8-51AF448324A5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026CC-150D-44B3-B778-57AAA04836A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27</v>
      </c>
      <c r="B2" s="16" t="s">
        <v>108</v>
      </c>
      <c r="C2" s="17">
        <v>45269</v>
      </c>
      <c r="D2" s="18" t="s">
        <v>64</v>
      </c>
      <c r="E2" s="40">
        <v>195</v>
      </c>
      <c r="F2" s="19">
        <v>191</v>
      </c>
      <c r="G2" s="40">
        <v>196</v>
      </c>
      <c r="H2" s="40">
        <v>193</v>
      </c>
      <c r="I2" s="40">
        <v>193</v>
      </c>
      <c r="J2" s="19">
        <v>189</v>
      </c>
      <c r="K2" s="23">
        <v>6</v>
      </c>
      <c r="L2" s="23">
        <v>1157</v>
      </c>
      <c r="M2" s="24">
        <v>192.83333333333334</v>
      </c>
      <c r="N2" s="25">
        <v>30</v>
      </c>
      <c r="O2" s="26">
        <v>222.83333333333334</v>
      </c>
    </row>
    <row r="4" spans="1:17" x14ac:dyDescent="0.25">
      <c r="K4" s="8">
        <f>SUM(K2:K3)</f>
        <v>6</v>
      </c>
      <c r="L4" s="8">
        <f>SUM(L2:L3)</f>
        <v>1157</v>
      </c>
      <c r="M4" s="7">
        <f>SUM(L4/K4)</f>
        <v>192.83333333333334</v>
      </c>
      <c r="N4" s="8">
        <f>SUM(N2:N3)</f>
        <v>30</v>
      </c>
      <c r="O4" s="13">
        <f>SUM(M4+N4)</f>
        <v>222.83333333333334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0"/>
    <protectedRange algorithmName="SHA-512" hashValue="ON39YdpmFHfN9f47KpiRvqrKx0V9+erV1CNkpWzYhW/Qyc6aT8rEyCrvauWSYGZK2ia3o7vd3akF07acHAFpOA==" saltValue="yVW9XmDwTqEnmpSGai0KYg==" spinCount="100000" sqref="D2" name="Range1_1_10"/>
  </protectedRanges>
  <hyperlinks>
    <hyperlink ref="Q1" location="'National Indoor 2023'!A1" display="Back to Ranking" xr:uid="{A2D42445-7AF8-4635-BF42-1ECCCE091A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2CA3B0-A1D0-4C29-BC3D-19E7BD04819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65CCE-506F-41F7-89B6-3B84330CB907}"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143</v>
      </c>
      <c r="C2" s="17">
        <v>45269</v>
      </c>
      <c r="D2" s="18" t="s">
        <v>64</v>
      </c>
      <c r="E2" s="19">
        <v>197</v>
      </c>
      <c r="F2" s="19">
        <v>199</v>
      </c>
      <c r="G2" s="19">
        <v>198</v>
      </c>
      <c r="H2" s="19">
        <v>198</v>
      </c>
      <c r="I2" s="19">
        <v>196</v>
      </c>
      <c r="J2" s="19">
        <v>197</v>
      </c>
      <c r="K2" s="23">
        <v>6</v>
      </c>
      <c r="L2" s="23">
        <v>1185</v>
      </c>
      <c r="M2" s="24">
        <v>197.5</v>
      </c>
      <c r="N2" s="25">
        <v>4</v>
      </c>
      <c r="O2" s="26">
        <v>201.5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1185</v>
      </c>
      <c r="M4" s="13">
        <f>SUM(L4/K4)</f>
        <v>197.5</v>
      </c>
      <c r="N4" s="8">
        <f>SUM(N2:N3)</f>
        <v>4</v>
      </c>
      <c r="O4" s="13">
        <f>SUM(M4+N4)</f>
        <v>201.5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5_1"/>
  </protectedRanges>
  <hyperlinks>
    <hyperlink ref="Q1" location="'National Indoor 2023'!A1" display="Back to Ranking" xr:uid="{309251FF-4020-40AE-A368-FCBF63ADE161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9979A-1239-4BA2-AEAA-D3F855E6E8F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148</v>
      </c>
      <c r="C2" s="17">
        <v>45269</v>
      </c>
      <c r="D2" s="18" t="s">
        <v>64</v>
      </c>
      <c r="E2" s="19">
        <v>195</v>
      </c>
      <c r="F2" s="19">
        <v>197</v>
      </c>
      <c r="G2" s="19">
        <v>194</v>
      </c>
      <c r="H2" s="19">
        <v>199</v>
      </c>
      <c r="I2" s="19">
        <v>197</v>
      </c>
      <c r="J2" s="19">
        <v>199</v>
      </c>
      <c r="K2" s="23">
        <v>6</v>
      </c>
      <c r="L2" s="23">
        <v>1181</v>
      </c>
      <c r="M2" s="24">
        <v>196.83333333333334</v>
      </c>
      <c r="N2" s="25">
        <v>4</v>
      </c>
      <c r="O2" s="26">
        <v>200.83333333333334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1181</v>
      </c>
      <c r="M4" s="13">
        <f>SUM(L4/K4)</f>
        <v>196.83333333333334</v>
      </c>
      <c r="N4" s="8">
        <f>SUM(N2:N3)</f>
        <v>4</v>
      </c>
      <c r="O4" s="13">
        <f>SUM(M4+N4)</f>
        <v>200.83333333333334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J2" name="Range1_3_5_1_1"/>
  </protectedRanges>
  <hyperlinks>
    <hyperlink ref="Q1" location="'National Indoor 2023'!A1" display="Back to Ranking" xr:uid="{D17BB360-E2CD-4306-8B86-98252ECEED99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EB77D-2D66-40CD-93B0-51D05542FECB}">
  <dimension ref="A1:Q2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56</v>
      </c>
      <c r="C2" s="17">
        <v>44953</v>
      </c>
      <c r="D2" s="18" t="s">
        <v>50</v>
      </c>
      <c r="E2" s="19">
        <v>194</v>
      </c>
      <c r="F2" s="19">
        <v>199</v>
      </c>
      <c r="G2" s="19">
        <v>196</v>
      </c>
      <c r="H2" s="19"/>
      <c r="I2" s="19"/>
      <c r="J2" s="19"/>
      <c r="K2" s="23">
        <v>3</v>
      </c>
      <c r="L2" s="23">
        <v>589</v>
      </c>
      <c r="M2" s="24">
        <v>196.33333333333334</v>
      </c>
      <c r="N2" s="25">
        <v>4</v>
      </c>
      <c r="O2" s="26">
        <v>200.33333333333334</v>
      </c>
    </row>
    <row r="3" spans="1:17" x14ac:dyDescent="0.25">
      <c r="A3" s="15" t="s">
        <v>24</v>
      </c>
      <c r="B3" s="16" t="s">
        <v>56</v>
      </c>
      <c r="C3" s="17">
        <v>44982</v>
      </c>
      <c r="D3" s="18" t="s">
        <v>47</v>
      </c>
      <c r="E3" s="19">
        <v>198</v>
      </c>
      <c r="F3" s="19">
        <v>198</v>
      </c>
      <c r="G3" s="19">
        <v>199</v>
      </c>
      <c r="H3" s="19">
        <v>198</v>
      </c>
      <c r="I3" s="40">
        <v>200</v>
      </c>
      <c r="J3" s="19"/>
      <c r="K3" s="23">
        <v>5</v>
      </c>
      <c r="L3" s="23">
        <v>993</v>
      </c>
      <c r="M3" s="24">
        <v>198.6</v>
      </c>
      <c r="N3" s="25">
        <v>4</v>
      </c>
      <c r="O3" s="26">
        <f t="shared" ref="O3" si="0">SUM(M3+N3)</f>
        <v>202.6</v>
      </c>
    </row>
    <row r="4" spans="1:17" x14ac:dyDescent="0.25">
      <c r="A4" s="15" t="s">
        <v>24</v>
      </c>
      <c r="B4" s="16" t="s">
        <v>87</v>
      </c>
      <c r="C4" s="17">
        <v>45010</v>
      </c>
      <c r="D4" s="17" t="s">
        <v>47</v>
      </c>
      <c r="E4" s="19">
        <v>194</v>
      </c>
      <c r="F4" s="19">
        <v>194</v>
      </c>
      <c r="G4" s="19">
        <v>196</v>
      </c>
      <c r="H4" s="19">
        <v>196</v>
      </c>
      <c r="I4" s="19">
        <v>197</v>
      </c>
      <c r="J4" s="19"/>
      <c r="K4" s="23">
        <f>COUNT(E4:J4)</f>
        <v>5</v>
      </c>
      <c r="L4" s="23">
        <f>SUM(E4:J4)</f>
        <v>977</v>
      </c>
      <c r="M4" s="24">
        <f>AVERAGE(E4:J4)</f>
        <v>195.4</v>
      </c>
      <c r="N4" s="25">
        <v>2</v>
      </c>
      <c r="O4" s="26">
        <f>SUM(M4,N4)</f>
        <v>197.4</v>
      </c>
    </row>
    <row r="5" spans="1:17" x14ac:dyDescent="0.25">
      <c r="A5" s="15" t="s">
        <v>24</v>
      </c>
      <c r="B5" s="16" t="s">
        <v>87</v>
      </c>
      <c r="C5" s="17">
        <v>45044</v>
      </c>
      <c r="D5" s="18" t="s">
        <v>47</v>
      </c>
      <c r="E5" s="19">
        <v>198</v>
      </c>
      <c r="F5" s="19">
        <v>195</v>
      </c>
      <c r="G5" s="19">
        <v>197</v>
      </c>
      <c r="H5" s="19">
        <v>196</v>
      </c>
      <c r="I5" s="19"/>
      <c r="J5" s="19"/>
      <c r="K5" s="23">
        <v>4</v>
      </c>
      <c r="L5" s="23">
        <v>786</v>
      </c>
      <c r="M5" s="24">
        <v>196.5</v>
      </c>
      <c r="N5" s="25">
        <v>2</v>
      </c>
      <c r="O5" s="26">
        <v>198.5</v>
      </c>
    </row>
    <row r="6" spans="1:17" x14ac:dyDescent="0.25">
      <c r="A6" s="15" t="s">
        <v>24</v>
      </c>
      <c r="B6" s="16" t="s">
        <v>87</v>
      </c>
      <c r="C6" s="17">
        <v>45073</v>
      </c>
      <c r="D6" s="18" t="s">
        <v>47</v>
      </c>
      <c r="E6" s="19">
        <v>199</v>
      </c>
      <c r="F6" s="19">
        <v>194</v>
      </c>
      <c r="G6" s="19">
        <v>197</v>
      </c>
      <c r="H6" s="19">
        <v>199</v>
      </c>
      <c r="I6" s="19">
        <v>199.01</v>
      </c>
      <c r="J6" s="19"/>
      <c r="K6" s="23">
        <v>5</v>
      </c>
      <c r="L6" s="23">
        <v>988.01</v>
      </c>
      <c r="M6" s="24">
        <v>197.602</v>
      </c>
      <c r="N6" s="25">
        <v>10</v>
      </c>
      <c r="O6" s="26">
        <v>207.602</v>
      </c>
    </row>
    <row r="7" spans="1:17" x14ac:dyDescent="0.25">
      <c r="A7" s="15" t="s">
        <v>24</v>
      </c>
      <c r="B7" s="16" t="s">
        <v>87</v>
      </c>
      <c r="C7" s="17">
        <v>45192</v>
      </c>
      <c r="D7" s="18" t="s">
        <v>47</v>
      </c>
      <c r="E7" s="19">
        <v>198</v>
      </c>
      <c r="F7" s="19">
        <v>193</v>
      </c>
      <c r="G7" s="19">
        <v>195</v>
      </c>
      <c r="H7" s="19">
        <v>196</v>
      </c>
      <c r="I7" s="19">
        <v>197</v>
      </c>
      <c r="J7" s="19"/>
      <c r="K7" s="23">
        <v>5</v>
      </c>
      <c r="L7" s="23">
        <v>979</v>
      </c>
      <c r="M7" s="24">
        <v>195.8</v>
      </c>
      <c r="N7" s="25">
        <v>7</v>
      </c>
      <c r="O7" s="26">
        <v>202.8</v>
      </c>
    </row>
    <row r="8" spans="1:17" x14ac:dyDescent="0.25">
      <c r="A8" s="15" t="s">
        <v>24</v>
      </c>
      <c r="B8" s="16" t="s">
        <v>87</v>
      </c>
      <c r="C8" s="17">
        <v>45227</v>
      </c>
      <c r="D8" s="18" t="s">
        <v>47</v>
      </c>
      <c r="E8" s="19">
        <v>198</v>
      </c>
      <c r="F8" s="19">
        <v>195</v>
      </c>
      <c r="G8" s="19">
        <v>197.01</v>
      </c>
      <c r="H8" s="19">
        <v>197</v>
      </c>
      <c r="I8" s="19">
        <v>198</v>
      </c>
      <c r="J8" s="19"/>
      <c r="K8" s="23">
        <v>5</v>
      </c>
      <c r="L8" s="23">
        <v>985.01</v>
      </c>
      <c r="M8" s="24">
        <v>197.00200000000001</v>
      </c>
      <c r="N8" s="25">
        <v>11</v>
      </c>
      <c r="O8" s="26">
        <v>208.00200000000001</v>
      </c>
    </row>
    <row r="9" spans="1:17" x14ac:dyDescent="0.25">
      <c r="A9" s="15" t="s">
        <v>24</v>
      </c>
      <c r="B9" s="16" t="s">
        <v>87</v>
      </c>
      <c r="C9" s="17">
        <v>45255</v>
      </c>
      <c r="D9" s="18" t="s">
        <v>47</v>
      </c>
      <c r="E9" s="19">
        <v>195</v>
      </c>
      <c r="F9" s="19">
        <v>198</v>
      </c>
      <c r="G9" s="19">
        <v>196</v>
      </c>
      <c r="H9" s="19">
        <v>198</v>
      </c>
      <c r="I9" s="19">
        <v>199</v>
      </c>
      <c r="J9" s="19">
        <v>195</v>
      </c>
      <c r="K9" s="23">
        <v>6</v>
      </c>
      <c r="L9" s="23">
        <v>1181</v>
      </c>
      <c r="M9" s="24">
        <v>196.83333333333334</v>
      </c>
      <c r="N9" s="25">
        <v>10</v>
      </c>
      <c r="O9" s="26">
        <v>206.83333333333334</v>
      </c>
    </row>
    <row r="10" spans="1:17" x14ac:dyDescent="0.25">
      <c r="A10" s="15" t="s">
        <v>24</v>
      </c>
      <c r="B10" s="16" t="s">
        <v>56</v>
      </c>
      <c r="C10" s="17">
        <v>45276</v>
      </c>
      <c r="D10" s="18" t="s">
        <v>47</v>
      </c>
      <c r="E10" s="40">
        <v>200</v>
      </c>
      <c r="F10" s="19">
        <v>199</v>
      </c>
      <c r="G10" s="19">
        <v>199</v>
      </c>
      <c r="H10" s="19">
        <v>199</v>
      </c>
      <c r="I10" s="19">
        <v>199</v>
      </c>
      <c r="J10" s="19"/>
      <c r="K10" s="23">
        <v>5</v>
      </c>
      <c r="L10" s="23">
        <v>996</v>
      </c>
      <c r="M10" s="24">
        <v>199.2</v>
      </c>
      <c r="N10" s="25">
        <v>9</v>
      </c>
      <c r="O10" s="26">
        <v>208.2</v>
      </c>
    </row>
    <row r="11" spans="1:17" x14ac:dyDescent="0.25">
      <c r="M11" s="42"/>
      <c r="O11" s="42"/>
    </row>
    <row r="12" spans="1:17" x14ac:dyDescent="0.25">
      <c r="M12" s="42"/>
      <c r="O12" s="42"/>
    </row>
    <row r="13" spans="1:17" x14ac:dyDescent="0.25">
      <c r="K13" s="8">
        <f>SUM(K2:K12)</f>
        <v>43</v>
      </c>
      <c r="L13" s="8">
        <f>SUM(L2:L12)</f>
        <v>8474.02</v>
      </c>
      <c r="M13" s="13">
        <f>SUM(L13/K13)</f>
        <v>197.07023255813954</v>
      </c>
      <c r="N13" s="8">
        <f>SUM(N2:N12)</f>
        <v>59</v>
      </c>
      <c r="O13" s="13">
        <f>SUM(M13+N13)</f>
        <v>256.07023255813954</v>
      </c>
    </row>
    <row r="19" spans="1:15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25">
      <c r="A20" s="15" t="s">
        <v>20</v>
      </c>
      <c r="B20" s="16" t="s">
        <v>56</v>
      </c>
      <c r="C20" s="17">
        <v>44954</v>
      </c>
      <c r="D20" s="18" t="s">
        <v>47</v>
      </c>
      <c r="E20" s="19">
        <v>191</v>
      </c>
      <c r="F20" s="19">
        <v>194</v>
      </c>
      <c r="G20" s="19">
        <v>195</v>
      </c>
      <c r="H20" s="19">
        <v>194</v>
      </c>
      <c r="I20" s="19">
        <v>196</v>
      </c>
      <c r="J20" s="19">
        <v>193</v>
      </c>
      <c r="K20" s="23">
        <v>6</v>
      </c>
      <c r="L20" s="23">
        <v>1163</v>
      </c>
      <c r="M20" s="24">
        <v>193.83333333333334</v>
      </c>
      <c r="N20" s="25">
        <v>10</v>
      </c>
      <c r="O20" s="26">
        <v>203.83333333333334</v>
      </c>
    </row>
    <row r="21" spans="1:15" x14ac:dyDescent="0.25">
      <c r="A21" s="15" t="s">
        <v>20</v>
      </c>
      <c r="B21" s="16" t="s">
        <v>56</v>
      </c>
      <c r="C21" s="17">
        <v>44982</v>
      </c>
      <c r="D21" s="18" t="s">
        <v>47</v>
      </c>
      <c r="E21" s="19">
        <v>191</v>
      </c>
      <c r="F21" s="19">
        <v>195</v>
      </c>
      <c r="G21" s="19">
        <v>189</v>
      </c>
      <c r="H21" s="19">
        <v>190</v>
      </c>
      <c r="I21" s="19">
        <v>191</v>
      </c>
      <c r="J21" s="19"/>
      <c r="K21" s="23">
        <v>5</v>
      </c>
      <c r="L21" s="23">
        <v>956</v>
      </c>
      <c r="M21" s="24">
        <v>191.2</v>
      </c>
      <c r="N21" s="25">
        <v>9</v>
      </c>
      <c r="O21" s="26">
        <f>SUM(M21+N21)</f>
        <v>200.2</v>
      </c>
    </row>
    <row r="22" spans="1:15" x14ac:dyDescent="0.25">
      <c r="A22" s="15" t="s">
        <v>20</v>
      </c>
      <c r="B22" s="16" t="s">
        <v>87</v>
      </c>
      <c r="C22" s="17">
        <v>45044</v>
      </c>
      <c r="D22" s="18" t="s">
        <v>47</v>
      </c>
      <c r="E22" s="19">
        <v>188</v>
      </c>
      <c r="F22" s="19">
        <v>195</v>
      </c>
      <c r="G22" s="19">
        <v>195</v>
      </c>
      <c r="H22" s="19">
        <v>194</v>
      </c>
      <c r="I22" s="19"/>
      <c r="J22" s="19"/>
      <c r="K22" s="23">
        <v>4</v>
      </c>
      <c r="L22" s="23">
        <v>772</v>
      </c>
      <c r="M22" s="24">
        <v>193</v>
      </c>
      <c r="N22" s="25">
        <v>11</v>
      </c>
      <c r="O22" s="26">
        <v>204</v>
      </c>
    </row>
    <row r="23" spans="1:15" x14ac:dyDescent="0.25">
      <c r="A23" s="15" t="s">
        <v>20</v>
      </c>
      <c r="B23" s="16" t="s">
        <v>87</v>
      </c>
      <c r="C23" s="17">
        <v>45227</v>
      </c>
      <c r="D23" s="18" t="s">
        <v>47</v>
      </c>
      <c r="E23" s="19">
        <v>195</v>
      </c>
      <c r="F23" s="19">
        <v>193</v>
      </c>
      <c r="G23" s="19">
        <v>192</v>
      </c>
      <c r="H23" s="19">
        <v>191</v>
      </c>
      <c r="I23" s="19">
        <v>193</v>
      </c>
      <c r="J23" s="19"/>
      <c r="K23" s="23">
        <v>5</v>
      </c>
      <c r="L23" s="23">
        <v>964</v>
      </c>
      <c r="M23" s="24">
        <v>192.8</v>
      </c>
      <c r="N23" s="25">
        <v>6</v>
      </c>
      <c r="O23" s="26">
        <v>198.8</v>
      </c>
    </row>
    <row r="24" spans="1:15" x14ac:dyDescent="0.25">
      <c r="A24" s="15" t="s">
        <v>71</v>
      </c>
      <c r="B24" s="16" t="s">
        <v>56</v>
      </c>
      <c r="C24" s="17">
        <v>45276</v>
      </c>
      <c r="D24" s="18" t="s">
        <v>47</v>
      </c>
      <c r="E24" s="19">
        <v>187</v>
      </c>
      <c r="F24" s="19">
        <v>186</v>
      </c>
      <c r="G24" s="19">
        <v>188</v>
      </c>
      <c r="H24" s="19">
        <v>194</v>
      </c>
      <c r="I24" s="19">
        <v>184</v>
      </c>
      <c r="J24" s="19"/>
      <c r="K24" s="23">
        <v>5</v>
      </c>
      <c r="L24" s="23">
        <v>939</v>
      </c>
      <c r="M24" s="24">
        <v>187.8</v>
      </c>
      <c r="N24" s="25">
        <v>3</v>
      </c>
      <c r="O24" s="26">
        <v>190.8</v>
      </c>
    </row>
    <row r="25" spans="1:15" x14ac:dyDescent="0.25">
      <c r="M25" s="42"/>
      <c r="O25" s="42"/>
    </row>
    <row r="26" spans="1:15" x14ac:dyDescent="0.25">
      <c r="M26" s="42"/>
      <c r="O26" s="42"/>
    </row>
    <row r="27" spans="1:15" x14ac:dyDescent="0.25">
      <c r="K27" s="8">
        <f>SUM(K20:K26)</f>
        <v>25</v>
      </c>
      <c r="L27" s="8">
        <f>SUM(L20:L26)</f>
        <v>4794</v>
      </c>
      <c r="M27" s="13">
        <f>SUM(L27/K27)</f>
        <v>191.76</v>
      </c>
      <c r="N27" s="8">
        <f>SUM(N20:N26)</f>
        <v>39</v>
      </c>
      <c r="O27" s="13">
        <f>SUM(M27+N27)</f>
        <v>230.76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5_1_1_1"/>
    <protectedRange algorithmName="SHA-512" hashValue="ON39YdpmFHfN9f47KpiRvqrKx0V9+erV1CNkpWzYhW/Qyc6aT8rEyCrvauWSYGZK2ia3o7vd3akF07acHAFpOA==" saltValue="yVW9XmDwTqEnmpSGai0KYg==" spinCount="100000" sqref="D2" name="Range1_1_3_1_2_1"/>
    <protectedRange algorithmName="SHA-512" hashValue="ON39YdpmFHfN9f47KpiRvqrKx0V9+erV1CNkpWzYhW/Qyc6aT8rEyCrvauWSYGZK2ia3o7vd3akF07acHAFpOA==" saltValue="yVW9XmDwTqEnmpSGai0KYg==" spinCount="100000" sqref="E2:J2" name="Range1_3_2_1_1_1"/>
    <protectedRange sqref="E20:J20 B20:C20" name="Range1_4_1"/>
    <protectedRange sqref="D20" name="Range1_1_2_1"/>
    <protectedRange sqref="I3:J3 B3:C3" name="Range1_5"/>
    <protectedRange sqref="D3" name="Range1_1_3"/>
    <protectedRange sqref="E3:H3" name="Range1_3_1"/>
    <protectedRange sqref="B21" name="Range1_5_1"/>
    <protectedRange sqref="E21:J21 C21" name="Range1_7"/>
    <protectedRange sqref="D21" name="Range1_1_5"/>
    <protectedRange algorithmName="SHA-512" hashValue="ON39YdpmFHfN9f47KpiRvqrKx0V9+erV1CNkpWzYhW/Qyc6aT8rEyCrvauWSYGZK2ia3o7vd3akF07acHAFpOA==" saltValue="yVW9XmDwTqEnmpSGai0KYg==" spinCount="100000" sqref="I4:J5 B4:C5" name="Range1_41"/>
    <protectedRange algorithmName="SHA-512" hashValue="ON39YdpmFHfN9f47KpiRvqrKx0V9+erV1CNkpWzYhW/Qyc6aT8rEyCrvauWSYGZK2ia3o7vd3akF07acHAFpOA==" saltValue="yVW9XmDwTqEnmpSGai0KYg==" spinCount="100000" sqref="D4:D5" name="Range1_1_23"/>
    <protectedRange algorithmName="SHA-512" hashValue="ON39YdpmFHfN9f47KpiRvqrKx0V9+erV1CNkpWzYhW/Qyc6aT8rEyCrvauWSYGZK2ia3o7vd3akF07acHAFpOA==" saltValue="yVW9XmDwTqEnmpSGai0KYg==" spinCount="100000" sqref="E4:H5" name="Range1_3_11"/>
    <protectedRange sqref="I22:J22 B22:D22 B23:D23 I23:J23 I24:J24 B24:D24" name="Range1_8_1"/>
    <protectedRange sqref="E22:H22 E23:H23 E24:H24" name="Range1_3_2_2"/>
    <protectedRange sqref="I6:J6 B6:C6" name="Range1_8"/>
    <protectedRange sqref="D6" name="Range1_1_6"/>
    <protectedRange sqref="E6:H6" name="Range1_3_2"/>
  </protectedRanges>
  <hyperlinks>
    <hyperlink ref="Q1" location="'National Indoor 2023'!A1" display="Back to Ranking" xr:uid="{AFFF947F-0628-4327-B0D8-8B94AF20D00A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D3DD4-C932-4088-B7DF-292D4F26CFA4}"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95</v>
      </c>
      <c r="C2" s="62">
        <v>45209</v>
      </c>
      <c r="D2" s="18" t="s">
        <v>31</v>
      </c>
      <c r="E2" s="19">
        <v>194</v>
      </c>
      <c r="F2" s="19">
        <v>198</v>
      </c>
      <c r="G2" s="19">
        <v>194</v>
      </c>
      <c r="H2" s="19"/>
      <c r="I2" s="19"/>
      <c r="J2" s="19"/>
      <c r="K2" s="23">
        <v>3</v>
      </c>
      <c r="L2" s="23">
        <v>586</v>
      </c>
      <c r="M2" s="24">
        <v>195.33333333333334</v>
      </c>
      <c r="N2" s="25">
        <v>2</v>
      </c>
      <c r="O2" s="26">
        <v>197.33333333333334</v>
      </c>
    </row>
    <row r="3" spans="1:17" x14ac:dyDescent="0.25">
      <c r="M3" s="42"/>
      <c r="O3" s="42"/>
    </row>
    <row r="4" spans="1:17" x14ac:dyDescent="0.25">
      <c r="M4" s="42"/>
      <c r="O4" s="42"/>
    </row>
    <row r="5" spans="1:17" x14ac:dyDescent="0.25">
      <c r="K5" s="8">
        <f>SUM(K2:K4)</f>
        <v>3</v>
      </c>
      <c r="L5" s="8">
        <f>SUM(L2:L4)</f>
        <v>586</v>
      </c>
      <c r="M5" s="13">
        <f>SUM(L5/K5)</f>
        <v>195.33333333333334</v>
      </c>
      <c r="N5" s="8">
        <f>SUM(N2:N4)</f>
        <v>2</v>
      </c>
      <c r="O5" s="13">
        <f>SUM(M5+N5)</f>
        <v>197.33333333333334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15" t="s">
        <v>26</v>
      </c>
      <c r="B9" s="16" t="s">
        <v>112</v>
      </c>
      <c r="C9" s="17">
        <v>45269</v>
      </c>
      <c r="D9" s="18" t="s">
        <v>64</v>
      </c>
      <c r="E9" s="19">
        <v>196</v>
      </c>
      <c r="F9" s="19">
        <v>199</v>
      </c>
      <c r="G9" s="19">
        <v>192</v>
      </c>
      <c r="H9" s="19">
        <v>196</v>
      </c>
      <c r="I9" s="19">
        <v>194</v>
      </c>
      <c r="J9" s="19">
        <v>196</v>
      </c>
      <c r="K9" s="23">
        <v>6</v>
      </c>
      <c r="L9" s="23">
        <v>1173</v>
      </c>
      <c r="M9" s="24">
        <v>195.5</v>
      </c>
      <c r="N9" s="25">
        <v>26</v>
      </c>
      <c r="O9" s="26">
        <v>221.5</v>
      </c>
    </row>
    <row r="10" spans="1:17" x14ac:dyDescent="0.25">
      <c r="M10" s="42"/>
      <c r="O10" s="42"/>
    </row>
    <row r="11" spans="1:17" x14ac:dyDescent="0.25">
      <c r="M11" s="42"/>
      <c r="O11" s="42"/>
    </row>
    <row r="12" spans="1:17" x14ac:dyDescent="0.25">
      <c r="K12" s="8">
        <f>SUM(K9:K11)</f>
        <v>6</v>
      </c>
      <c r="L12" s="8">
        <f>SUM(L9:L11)</f>
        <v>1173</v>
      </c>
      <c r="M12" s="13">
        <f>SUM(L12/K12)</f>
        <v>195.5</v>
      </c>
      <c r="N12" s="8">
        <f>SUM(N9:N11)</f>
        <v>26</v>
      </c>
      <c r="O12" s="13">
        <f>SUM(M12+N12)</f>
        <v>221.5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J2" name="Range1_3_2_1"/>
    <protectedRange algorithmName="SHA-512" hashValue="ON39YdpmFHfN9f47KpiRvqrKx0V9+erV1CNkpWzYhW/Qyc6aT8rEyCrvauWSYGZK2ia3o7vd3akF07acHAFpOA==" saltValue="yVW9XmDwTqEnmpSGai0KYg==" spinCount="100000" sqref="B9:C9" name="Range1_18"/>
    <protectedRange algorithmName="SHA-512" hashValue="ON39YdpmFHfN9f47KpiRvqrKx0V9+erV1CNkpWzYhW/Qyc6aT8rEyCrvauWSYGZK2ia3o7vd3akF07acHAFpOA==" saltValue="yVW9XmDwTqEnmpSGai0KYg==" spinCount="100000" sqref="D9" name="Range1_1_8"/>
  </protectedRanges>
  <hyperlinks>
    <hyperlink ref="Q1" location="'National Indoor 2023'!A1" display="Back to Ranking" xr:uid="{AAD83886-6AD7-4A54-B093-0D431F569712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1CD3D-139C-4C34-9ED1-3B1C78473060}">
  <dimension ref="A1:Q5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80</v>
      </c>
      <c r="C2" s="17">
        <v>44982</v>
      </c>
      <c r="D2" s="18" t="s">
        <v>47</v>
      </c>
      <c r="E2" s="19">
        <v>173</v>
      </c>
      <c r="F2" s="19">
        <v>164</v>
      </c>
      <c r="G2" s="19">
        <v>162</v>
      </c>
      <c r="H2" s="19">
        <v>168</v>
      </c>
      <c r="I2" s="19">
        <v>161</v>
      </c>
      <c r="J2" s="19"/>
      <c r="K2" s="23">
        <v>5</v>
      </c>
      <c r="L2" s="23">
        <v>828</v>
      </c>
      <c r="M2" s="24">
        <v>165.6</v>
      </c>
      <c r="N2" s="25">
        <v>2</v>
      </c>
      <c r="O2" s="26">
        <f t="shared" ref="O2" si="0">SUM(M2+N2)</f>
        <v>167.6</v>
      </c>
    </row>
    <row r="5" spans="1:17" x14ac:dyDescent="0.25">
      <c r="K5" s="8">
        <f>SUM(K2:K4)</f>
        <v>5</v>
      </c>
      <c r="L5" s="8">
        <f>SUM(L2:L4)</f>
        <v>828</v>
      </c>
      <c r="M5" s="7">
        <f>SUM(L5/K5)</f>
        <v>165.6</v>
      </c>
      <c r="N5" s="8">
        <f>SUM(N2:N4)</f>
        <v>2</v>
      </c>
      <c r="O5" s="13">
        <f>SUM(M5+N5)</f>
        <v>167.6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6_2"/>
    <protectedRange sqref="D2" name="Range1_1_4_2"/>
  </protectedRanges>
  <hyperlinks>
    <hyperlink ref="Q1" location="'National Indoor 2023'!A1" display="Back to Ranking" xr:uid="{47B30A82-BFBC-4166-850D-058A98F8B8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D561A5-8D5C-4DFF-BAB1-6765666E891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48553-AB1F-42FB-AAC7-E1D69E2B2FB3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66</v>
      </c>
      <c r="C2" s="17">
        <v>44954</v>
      </c>
      <c r="D2" s="18" t="s">
        <v>64</v>
      </c>
      <c r="E2" s="19">
        <v>195</v>
      </c>
      <c r="F2" s="40">
        <v>200</v>
      </c>
      <c r="G2" s="19">
        <v>198</v>
      </c>
      <c r="H2" s="40">
        <v>200</v>
      </c>
      <c r="I2" s="19">
        <v>196</v>
      </c>
      <c r="J2" s="19"/>
      <c r="K2" s="23">
        <v>5</v>
      </c>
      <c r="L2" s="23">
        <v>989</v>
      </c>
      <c r="M2" s="24">
        <v>197.8</v>
      </c>
      <c r="N2" s="25">
        <v>2</v>
      </c>
      <c r="O2" s="26">
        <v>199.8</v>
      </c>
    </row>
    <row r="3" spans="1:17" x14ac:dyDescent="0.25">
      <c r="A3" s="15" t="s">
        <v>24</v>
      </c>
      <c r="B3" s="16" t="s">
        <v>66</v>
      </c>
      <c r="C3" s="17">
        <v>45045</v>
      </c>
      <c r="D3" s="18" t="s">
        <v>31</v>
      </c>
      <c r="E3" s="19">
        <v>198</v>
      </c>
      <c r="F3" s="19">
        <v>198</v>
      </c>
      <c r="G3" s="19">
        <v>199</v>
      </c>
      <c r="H3" s="19">
        <v>198</v>
      </c>
      <c r="I3" s="19">
        <v>198</v>
      </c>
      <c r="J3" s="40">
        <v>200.001</v>
      </c>
      <c r="K3" s="23">
        <v>6</v>
      </c>
      <c r="L3" s="23">
        <v>1191.001</v>
      </c>
      <c r="M3" s="24">
        <v>198.50016666666667</v>
      </c>
      <c r="N3" s="25">
        <v>12</v>
      </c>
      <c r="O3" s="26">
        <v>210.50016666666667</v>
      </c>
    </row>
    <row r="6" spans="1:17" x14ac:dyDescent="0.25">
      <c r="K6" s="8">
        <f>SUM(K2:K5)</f>
        <v>11</v>
      </c>
      <c r="L6" s="8">
        <f>SUM(L2:L5)</f>
        <v>2180.0010000000002</v>
      </c>
      <c r="M6" s="7">
        <f>SUM(L6/K6)</f>
        <v>198.1819090909091</v>
      </c>
      <c r="N6" s="8">
        <f>SUM(N2:N5)</f>
        <v>14</v>
      </c>
      <c r="O6" s="13">
        <f>SUM(M6+N6)</f>
        <v>212.1819090909091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J2" name="Range1_3_1_1"/>
    <protectedRange algorithmName="SHA-512" hashValue="ON39YdpmFHfN9f47KpiRvqrKx0V9+erV1CNkpWzYhW/Qyc6aT8rEyCrvauWSYGZK2ia3o7vd3akF07acHAFpOA==" saltValue="yVW9XmDwTqEnmpSGai0KYg==" spinCount="100000" sqref="E3:J3 B3:C3" name="Range1_11"/>
    <protectedRange algorithmName="SHA-512" hashValue="ON39YdpmFHfN9f47KpiRvqrKx0V9+erV1CNkpWzYhW/Qyc6aT8rEyCrvauWSYGZK2ia3o7vd3akF07acHAFpOA==" saltValue="yVW9XmDwTqEnmpSGai0KYg==" spinCount="100000" sqref="D3" name="Range1_1_4"/>
  </protectedRanges>
  <hyperlinks>
    <hyperlink ref="Q1" location="'National Indoor 2023'!A1" display="Back to Ranking" xr:uid="{30F9D10A-89AF-4750-9468-1836C7DA132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AB9633-A6C5-4BED-B643-2FBC6A66F65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AD6F9-4825-4102-B854-C031342EA34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9.8554687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161</v>
      </c>
      <c r="C2" s="17">
        <v>45269</v>
      </c>
      <c r="D2" s="18" t="s">
        <v>64</v>
      </c>
      <c r="E2" s="19">
        <v>199</v>
      </c>
      <c r="F2" s="19">
        <v>195</v>
      </c>
      <c r="G2" s="19">
        <v>198</v>
      </c>
      <c r="H2" s="19">
        <v>195</v>
      </c>
      <c r="I2" s="19">
        <v>192</v>
      </c>
      <c r="J2" s="19">
        <v>190</v>
      </c>
      <c r="K2" s="23">
        <v>6</v>
      </c>
      <c r="L2" s="23">
        <v>1169</v>
      </c>
      <c r="M2" s="24">
        <v>194.83333333333334</v>
      </c>
      <c r="N2" s="25">
        <v>4</v>
      </c>
      <c r="O2" s="26">
        <v>198.83333333333334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1169</v>
      </c>
      <c r="M4" s="13">
        <f>SUM(L4/K4)</f>
        <v>194.83333333333334</v>
      </c>
      <c r="N4" s="8">
        <f>SUM(N2:N3)</f>
        <v>4</v>
      </c>
      <c r="O4" s="13">
        <f>SUM(M4+N4)</f>
        <v>198.83333333333334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J2" name="Range1_3_5_1_1"/>
  </protectedRanges>
  <hyperlinks>
    <hyperlink ref="Q1" location="'National Indoor 2023'!A1" display="Back to Ranking" xr:uid="{C8007B05-096F-4EB4-863F-CFEDF1715483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5A94B-6B28-4F9F-9509-AE85232E92FF}"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75</v>
      </c>
      <c r="C2" s="17">
        <v>44982</v>
      </c>
      <c r="D2" s="18" t="s">
        <v>47</v>
      </c>
      <c r="E2" s="19">
        <v>193</v>
      </c>
      <c r="F2" s="19">
        <v>191</v>
      </c>
      <c r="G2" s="19">
        <v>192</v>
      </c>
      <c r="H2" s="19">
        <v>193</v>
      </c>
      <c r="I2" s="19">
        <v>195</v>
      </c>
      <c r="J2" s="19"/>
      <c r="K2" s="23">
        <v>5</v>
      </c>
      <c r="L2" s="23">
        <v>964</v>
      </c>
      <c r="M2" s="24">
        <v>192.8</v>
      </c>
      <c r="N2" s="25">
        <v>2</v>
      </c>
      <c r="O2" s="26">
        <f t="shared" ref="O2" si="0">SUM(M2+N2)</f>
        <v>194.8</v>
      </c>
    </row>
    <row r="3" spans="1:17" x14ac:dyDescent="0.25">
      <c r="A3" s="15" t="s">
        <v>24</v>
      </c>
      <c r="B3" s="16" t="s">
        <v>75</v>
      </c>
      <c r="C3" s="17">
        <v>45010</v>
      </c>
      <c r="D3" s="17" t="s">
        <v>47</v>
      </c>
      <c r="E3" s="19">
        <v>192</v>
      </c>
      <c r="F3" s="19">
        <v>192</v>
      </c>
      <c r="G3" s="19">
        <v>194</v>
      </c>
      <c r="H3" s="19">
        <v>196</v>
      </c>
      <c r="I3" s="19">
        <v>191</v>
      </c>
      <c r="J3" s="19"/>
      <c r="K3" s="23">
        <f>COUNT(E3:J3)</f>
        <v>5</v>
      </c>
      <c r="L3" s="23">
        <f>SUM(E3:J3)</f>
        <v>965</v>
      </c>
      <c r="M3" s="24">
        <f>AVERAGE(E3:J3)</f>
        <v>193</v>
      </c>
      <c r="N3" s="25">
        <v>2</v>
      </c>
      <c r="O3" s="26">
        <f>SUM(M3,N3)</f>
        <v>195</v>
      </c>
    </row>
    <row r="6" spans="1:17" x14ac:dyDescent="0.25">
      <c r="K6" s="8">
        <f>SUM(K2:K5)</f>
        <v>10</v>
      </c>
      <c r="L6" s="8">
        <f>SUM(L2:L5)</f>
        <v>1929</v>
      </c>
      <c r="M6" s="7">
        <f>SUM(L6/K6)</f>
        <v>192.9</v>
      </c>
      <c r="N6" s="8">
        <f>SUM(N2:N5)</f>
        <v>4</v>
      </c>
      <c r="O6" s="13">
        <f>SUM(M6+N6)</f>
        <v>196.9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15" t="s">
        <v>26</v>
      </c>
      <c r="B12" s="16" t="s">
        <v>75</v>
      </c>
      <c r="C12" s="17">
        <v>44982</v>
      </c>
      <c r="D12" s="18" t="s">
        <v>47</v>
      </c>
      <c r="E12" s="19">
        <v>189</v>
      </c>
      <c r="F12" s="19">
        <v>191</v>
      </c>
      <c r="G12" s="19">
        <v>193.001</v>
      </c>
      <c r="H12" s="19">
        <v>197</v>
      </c>
      <c r="I12" s="19">
        <v>190</v>
      </c>
      <c r="J12" s="19"/>
      <c r="K12" s="23">
        <v>5</v>
      </c>
      <c r="L12" s="23">
        <v>960</v>
      </c>
      <c r="M12" s="24">
        <v>192</v>
      </c>
      <c r="N12" s="25">
        <v>6</v>
      </c>
      <c r="O12" s="26">
        <f t="shared" ref="O12" si="1">SUM(M12+N12)</f>
        <v>198</v>
      </c>
    </row>
    <row r="15" spans="1:17" x14ac:dyDescent="0.25">
      <c r="K15" s="8">
        <f>SUM(K12:K14)</f>
        <v>5</v>
      </c>
      <c r="L15" s="8">
        <f>SUM(L12:L14)</f>
        <v>960</v>
      </c>
      <c r="M15" s="7">
        <f>SUM(L15/K15)</f>
        <v>192</v>
      </c>
      <c r="N15" s="8">
        <f>SUM(N12:N14)</f>
        <v>6</v>
      </c>
      <c r="O15" s="13">
        <f>SUM(M15+N15)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sqref="B2:C2" name="Range1_5_1"/>
    <protectedRange sqref="D2" name="Range1_1_3_1"/>
    <protectedRange sqref="E2:J2" name="Range1_3_1_1"/>
    <protectedRange sqref="E12:J12 B12:C12" name="Range1_6"/>
    <protectedRange sqref="D12" name="Range1_1_4"/>
    <protectedRange algorithmName="SHA-512" hashValue="ON39YdpmFHfN9f47KpiRvqrKx0V9+erV1CNkpWzYhW/Qyc6aT8rEyCrvauWSYGZK2ia3o7vd3akF07acHAFpOA==" saltValue="yVW9XmDwTqEnmpSGai0KYg==" spinCount="100000" sqref="B3:C3 I3:J3" name="Range1_41"/>
    <protectedRange algorithmName="SHA-512" hashValue="ON39YdpmFHfN9f47KpiRvqrKx0V9+erV1CNkpWzYhW/Qyc6aT8rEyCrvauWSYGZK2ia3o7vd3akF07acHAFpOA==" saltValue="yVW9XmDwTqEnmpSGai0KYg==" spinCount="100000" sqref="D3" name="Range1_1_23"/>
    <protectedRange algorithmName="SHA-512" hashValue="ON39YdpmFHfN9f47KpiRvqrKx0V9+erV1CNkpWzYhW/Qyc6aT8rEyCrvauWSYGZK2ia3o7vd3akF07acHAFpOA==" saltValue="yVW9XmDwTqEnmpSGai0KYg==" spinCount="100000" sqref="E3:H3" name="Range1_3_11"/>
  </protectedRanges>
  <hyperlinks>
    <hyperlink ref="Q1" location="'National Indoor 2023'!A1" display="Back to Ranking" xr:uid="{CD38C9C6-6DA1-4BB7-8F29-8E297305D1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315EF0-091D-4485-A0B8-8B8CE0F30364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7B619-2590-4F07-9045-C9C684BE9752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27</v>
      </c>
      <c r="B2" s="16" t="s">
        <v>165</v>
      </c>
      <c r="C2" s="17">
        <v>45276</v>
      </c>
      <c r="D2" s="18" t="s">
        <v>47</v>
      </c>
      <c r="E2" s="19">
        <v>190</v>
      </c>
      <c r="F2" s="19">
        <v>188</v>
      </c>
      <c r="G2" s="19">
        <v>192</v>
      </c>
      <c r="H2" s="40">
        <v>193</v>
      </c>
      <c r="I2" s="19">
        <v>192</v>
      </c>
      <c r="J2" s="19"/>
      <c r="K2" s="23">
        <v>5</v>
      </c>
      <c r="L2" s="23">
        <v>955</v>
      </c>
      <c r="M2" s="24">
        <v>191</v>
      </c>
      <c r="N2" s="25">
        <v>5</v>
      </c>
      <c r="O2" s="26">
        <v>196</v>
      </c>
    </row>
    <row r="4" spans="1:17" x14ac:dyDescent="0.25">
      <c r="K4" s="8">
        <f>SUM(K2:K3)</f>
        <v>5</v>
      </c>
      <c r="L4" s="8">
        <f>SUM(L2:L3)</f>
        <v>955</v>
      </c>
      <c r="M4" s="7">
        <f>SUM(L4/K4)</f>
        <v>191</v>
      </c>
      <c r="N4" s="8">
        <f>SUM(N2:N3)</f>
        <v>5</v>
      </c>
      <c r="O4" s="13">
        <f>SUM(M4+N4)</f>
        <v>196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0"/>
    <protectedRange algorithmName="SHA-512" hashValue="ON39YdpmFHfN9f47KpiRvqrKx0V9+erV1CNkpWzYhW/Qyc6aT8rEyCrvauWSYGZK2ia3o7vd3akF07acHAFpOA==" saltValue="yVW9XmDwTqEnmpSGai0KYg==" spinCount="100000" sqref="D2" name="Range1_1_10"/>
  </protectedRanges>
  <hyperlinks>
    <hyperlink ref="Q1" location="'National Indoor 2023'!A1" display="Back to Ranking" xr:uid="{373DEA8B-F01A-46C1-A30F-00121831300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7BF131-B3BA-4365-A387-13C9430C8F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3C834-E36D-41D8-918B-53F5B576E6F8}"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101</v>
      </c>
      <c r="C2" s="17">
        <v>45255</v>
      </c>
      <c r="D2" s="18" t="s">
        <v>47</v>
      </c>
      <c r="E2" s="19">
        <v>194</v>
      </c>
      <c r="F2" s="19">
        <v>195</v>
      </c>
      <c r="G2" s="19">
        <v>189</v>
      </c>
      <c r="H2" s="19">
        <v>194</v>
      </c>
      <c r="I2" s="19">
        <v>191</v>
      </c>
      <c r="J2" s="40">
        <v>200</v>
      </c>
      <c r="K2" s="23">
        <v>6</v>
      </c>
      <c r="L2" s="23">
        <v>1163</v>
      </c>
      <c r="M2" s="24">
        <v>193.83333333333334</v>
      </c>
      <c r="N2" s="25">
        <v>8</v>
      </c>
      <c r="O2" s="26">
        <v>201.83333333333334</v>
      </c>
    </row>
    <row r="3" spans="1:17" x14ac:dyDescent="0.25">
      <c r="M3" s="42"/>
      <c r="O3" s="42"/>
    </row>
    <row r="4" spans="1:17" x14ac:dyDescent="0.25">
      <c r="M4" s="42"/>
      <c r="O4" s="42"/>
    </row>
    <row r="5" spans="1:17" x14ac:dyDescent="0.25">
      <c r="K5" s="8">
        <f>SUM(K2:K4)</f>
        <v>6</v>
      </c>
      <c r="L5" s="8">
        <f>SUM(L2:L4)</f>
        <v>1163</v>
      </c>
      <c r="M5" s="13">
        <f>SUM(L5/K5)</f>
        <v>193.83333333333334</v>
      </c>
      <c r="N5" s="8">
        <f>SUM(N2:N4)</f>
        <v>8</v>
      </c>
      <c r="O5" s="13">
        <f>SUM(M5+N5)</f>
        <v>201.83333333333334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15" t="s">
        <v>20</v>
      </c>
      <c r="B9" s="16" t="s">
        <v>101</v>
      </c>
      <c r="C9" s="17">
        <v>45255</v>
      </c>
      <c r="D9" s="18" t="s">
        <v>47</v>
      </c>
      <c r="E9" s="19">
        <v>197</v>
      </c>
      <c r="F9" s="19">
        <v>197.01</v>
      </c>
      <c r="G9" s="19">
        <v>194</v>
      </c>
      <c r="H9" s="19">
        <v>194</v>
      </c>
      <c r="I9" s="19">
        <v>197</v>
      </c>
      <c r="J9" s="19">
        <v>196</v>
      </c>
      <c r="K9" s="23">
        <v>6</v>
      </c>
      <c r="L9" s="23">
        <v>1175.01</v>
      </c>
      <c r="M9" s="24">
        <v>195.83500000000001</v>
      </c>
      <c r="N9" s="25">
        <v>16</v>
      </c>
      <c r="O9" s="26">
        <v>211.83500000000001</v>
      </c>
    </row>
    <row r="10" spans="1:17" x14ac:dyDescent="0.25">
      <c r="M10" s="42"/>
      <c r="O10" s="42"/>
    </row>
    <row r="11" spans="1:17" x14ac:dyDescent="0.25">
      <c r="M11" s="42"/>
      <c r="O11" s="42"/>
    </row>
    <row r="12" spans="1:17" x14ac:dyDescent="0.25">
      <c r="K12" s="8">
        <f>SUM(K9:K11)</f>
        <v>6</v>
      </c>
      <c r="L12" s="8">
        <f>SUM(L9:L11)</f>
        <v>1175.01</v>
      </c>
      <c r="M12" s="13">
        <f>SUM(L12/K12)</f>
        <v>195.83500000000001</v>
      </c>
      <c r="N12" s="8">
        <f>SUM(N9:N11)</f>
        <v>16</v>
      </c>
      <c r="O12" s="13">
        <f>SUM(M12+N12)</f>
        <v>211.83500000000001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2:C2 B9:C9" name="Range1_5_1"/>
    <protectedRange algorithmName="SHA-512" hashValue="ON39YdpmFHfN9f47KpiRvqrKx0V9+erV1CNkpWzYhW/Qyc6aT8rEyCrvauWSYGZK2ia3o7vd3akF07acHAFpOA==" saltValue="yVW9XmDwTqEnmpSGai0KYg==" spinCount="100000" sqref="D2 D9" name="Range1_1_3_1"/>
    <protectedRange algorithmName="SHA-512" hashValue="ON39YdpmFHfN9f47KpiRvqrKx0V9+erV1CNkpWzYhW/Qyc6aT8rEyCrvauWSYGZK2ia3o7vd3akF07acHAFpOA==" saltValue="yVW9XmDwTqEnmpSGai0KYg==" spinCount="100000" sqref="E2:J2 E9:J9" name="Range1_3_2_1"/>
  </protectedRanges>
  <hyperlinks>
    <hyperlink ref="Q1" location="'National Indoor 2023'!A1" display="Back to Ranking" xr:uid="{3C4CD0E3-7C8F-4DE4-9264-BE6EDE33CB62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90CE3-2077-4FD8-9205-FA84082C79F8}">
  <dimension ref="A1:Q17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57</v>
      </c>
      <c r="C2" s="17">
        <v>44953</v>
      </c>
      <c r="D2" s="18" t="s">
        <v>50</v>
      </c>
      <c r="E2" s="19">
        <v>180</v>
      </c>
      <c r="F2" s="19">
        <v>179</v>
      </c>
      <c r="G2" s="19">
        <v>185</v>
      </c>
      <c r="H2" s="19"/>
      <c r="I2" s="19"/>
      <c r="J2" s="19"/>
      <c r="K2" s="23">
        <v>3</v>
      </c>
      <c r="L2" s="23">
        <v>544</v>
      </c>
      <c r="M2" s="24">
        <v>181.33333333333334</v>
      </c>
      <c r="N2" s="25">
        <v>2</v>
      </c>
      <c r="O2" s="26">
        <v>183.33333333333334</v>
      </c>
    </row>
    <row r="3" spans="1:17" x14ac:dyDescent="0.25">
      <c r="M3" s="42"/>
      <c r="O3" s="42"/>
    </row>
    <row r="4" spans="1:17" x14ac:dyDescent="0.25">
      <c r="M4" s="42"/>
      <c r="O4" s="42"/>
    </row>
    <row r="5" spans="1:17" x14ac:dyDescent="0.25">
      <c r="K5" s="8">
        <f>SUM(K2:K4)</f>
        <v>3</v>
      </c>
      <c r="L5" s="8">
        <f>SUM(L2:L4)</f>
        <v>544</v>
      </c>
      <c r="M5" s="13">
        <f>SUM(L5/K5)</f>
        <v>181.33333333333334</v>
      </c>
      <c r="N5" s="8">
        <f>SUM(N2:N4)</f>
        <v>2</v>
      </c>
      <c r="O5" s="13">
        <f>SUM(M5+N5)</f>
        <v>183.33333333333334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15" t="s">
        <v>26</v>
      </c>
      <c r="B12" s="16" t="s">
        <v>57</v>
      </c>
      <c r="C12" s="17">
        <v>44954</v>
      </c>
      <c r="D12" s="18" t="s">
        <v>47</v>
      </c>
      <c r="E12" s="19">
        <v>190</v>
      </c>
      <c r="F12" s="19">
        <v>196</v>
      </c>
      <c r="G12" s="19">
        <v>191</v>
      </c>
      <c r="H12" s="19">
        <v>191</v>
      </c>
      <c r="I12" s="19">
        <v>186</v>
      </c>
      <c r="J12" s="19">
        <v>195</v>
      </c>
      <c r="K12" s="23">
        <v>6</v>
      </c>
      <c r="L12" s="23">
        <v>1149</v>
      </c>
      <c r="M12" s="24">
        <v>191.5</v>
      </c>
      <c r="N12" s="25">
        <v>20</v>
      </c>
      <c r="O12" s="26">
        <v>211.5</v>
      </c>
    </row>
    <row r="13" spans="1:17" x14ac:dyDescent="0.25">
      <c r="A13" s="15" t="s">
        <v>26</v>
      </c>
      <c r="B13" s="16" t="s">
        <v>57</v>
      </c>
      <c r="C13" s="17">
        <v>45192</v>
      </c>
      <c r="D13" s="18" t="s">
        <v>47</v>
      </c>
      <c r="E13" s="19">
        <v>194</v>
      </c>
      <c r="F13" s="19">
        <v>195</v>
      </c>
      <c r="G13" s="19">
        <v>196</v>
      </c>
      <c r="H13" s="19">
        <v>194</v>
      </c>
      <c r="I13" s="19">
        <v>195</v>
      </c>
      <c r="J13" s="19"/>
      <c r="K13" s="23">
        <v>5</v>
      </c>
      <c r="L13" s="23">
        <v>974</v>
      </c>
      <c r="M13" s="24">
        <v>194.8</v>
      </c>
      <c r="N13" s="25">
        <v>15</v>
      </c>
      <c r="O13" s="26">
        <v>209.8</v>
      </c>
    </row>
    <row r="14" spans="1:17" x14ac:dyDescent="0.25">
      <c r="A14" s="15" t="s">
        <v>26</v>
      </c>
      <c r="B14" s="16" t="s">
        <v>103</v>
      </c>
      <c r="C14" s="17">
        <v>45255</v>
      </c>
      <c r="D14" s="18" t="s">
        <v>47</v>
      </c>
      <c r="E14" s="43">
        <v>195</v>
      </c>
      <c r="F14" s="43">
        <v>198</v>
      </c>
      <c r="G14" s="43">
        <v>199</v>
      </c>
      <c r="H14" s="43">
        <v>197</v>
      </c>
      <c r="I14" s="43">
        <v>194</v>
      </c>
      <c r="J14" s="43">
        <v>196</v>
      </c>
      <c r="K14" s="23">
        <v>6</v>
      </c>
      <c r="L14" s="23">
        <v>1179</v>
      </c>
      <c r="M14" s="24">
        <v>196.5</v>
      </c>
      <c r="N14" s="25">
        <v>18</v>
      </c>
      <c r="O14" s="26">
        <v>214.5</v>
      </c>
    </row>
    <row r="15" spans="1:17" x14ac:dyDescent="0.25">
      <c r="M15" s="42"/>
      <c r="O15" s="42"/>
    </row>
    <row r="16" spans="1:17" x14ac:dyDescent="0.25">
      <c r="M16" s="42"/>
      <c r="O16" s="42"/>
    </row>
    <row r="17" spans="11:15" x14ac:dyDescent="0.25">
      <c r="K17" s="8">
        <f>SUM(K12:K16)</f>
        <v>17</v>
      </c>
      <c r="L17" s="8">
        <f>SUM(L12:L16)</f>
        <v>3302</v>
      </c>
      <c r="M17" s="13">
        <f>SUM(L17/K17)</f>
        <v>194.23529411764707</v>
      </c>
      <c r="N17" s="8">
        <f>SUM(N12:N16)</f>
        <v>53</v>
      </c>
      <c r="O17" s="13">
        <f>SUM(M17+N17)</f>
        <v>247.23529411764707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J2" name="Range1_3_2_1"/>
    <protectedRange sqref="E12:J12 C12" name="Range1_2_2"/>
    <protectedRange sqref="D12" name="Range1_1_1_1"/>
  </protectedRanges>
  <hyperlinks>
    <hyperlink ref="Q1" location="'National Indoor 2023'!A1" display="Back to Ranking" xr:uid="{66D9AE95-C51D-4348-923D-7B8A0DE0DD18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B62A-D6DE-48FF-80BA-D4B50C74442A}">
  <dimension ref="A1:Q5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98</v>
      </c>
      <c r="C2" s="62">
        <v>45209</v>
      </c>
      <c r="D2" s="18" t="s">
        <v>31</v>
      </c>
      <c r="E2" s="19">
        <v>184</v>
      </c>
      <c r="F2" s="19">
        <v>192</v>
      </c>
      <c r="G2" s="19">
        <v>195</v>
      </c>
      <c r="H2" s="19"/>
      <c r="I2" s="19"/>
      <c r="J2" s="19"/>
      <c r="K2" s="23">
        <v>3</v>
      </c>
      <c r="L2" s="23">
        <v>571</v>
      </c>
      <c r="M2" s="24">
        <v>190.33333333333334</v>
      </c>
      <c r="N2" s="25">
        <v>3</v>
      </c>
      <c r="O2" s="26">
        <v>193.33333333333334</v>
      </c>
    </row>
    <row r="5" spans="1:17" x14ac:dyDescent="0.25">
      <c r="K5" s="8">
        <f>SUM(K2:K4)</f>
        <v>3</v>
      </c>
      <c r="L5" s="8">
        <f>SUM(L2:L4)</f>
        <v>571</v>
      </c>
      <c r="M5" s="7">
        <f>SUM(L5/K5)</f>
        <v>190.33333333333334</v>
      </c>
      <c r="N5" s="8">
        <f>SUM(N2:N4)</f>
        <v>3</v>
      </c>
      <c r="O5" s="13">
        <f>SUM(M5+N5)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6"/>
    <protectedRange sqref="D2" name="Range1_1_4"/>
  </protectedRanges>
  <hyperlinks>
    <hyperlink ref="Q1" location="'National Indoor 2023'!A1" display="Back to Ranking" xr:uid="{87A7EB63-E45F-4C77-8F6E-D6E2124C3B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6385CC-411B-4A7E-8A93-B78DCBECD73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17EE0-3479-4A78-8225-6EC8A65D2129}">
  <sheetPr codeName="Sheet24"/>
  <dimension ref="A1:Q2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38</v>
      </c>
      <c r="C2" s="17">
        <v>44936</v>
      </c>
      <c r="D2" s="18" t="s">
        <v>64</v>
      </c>
      <c r="E2" s="40">
        <v>200</v>
      </c>
      <c r="F2" s="19">
        <v>194</v>
      </c>
      <c r="G2" s="19">
        <v>198</v>
      </c>
      <c r="H2" s="19"/>
      <c r="I2" s="19"/>
      <c r="J2" s="19"/>
      <c r="K2" s="23">
        <v>3</v>
      </c>
      <c r="L2" s="23">
        <v>592</v>
      </c>
      <c r="M2" s="24">
        <v>197.33333333333334</v>
      </c>
      <c r="N2" s="25">
        <v>4</v>
      </c>
      <c r="O2" s="26">
        <v>201.33333333333334</v>
      </c>
    </row>
    <row r="3" spans="1:17" x14ac:dyDescent="0.25">
      <c r="A3" s="15" t="s">
        <v>24</v>
      </c>
      <c r="B3" s="16" t="s">
        <v>38</v>
      </c>
      <c r="C3" s="17">
        <v>44950</v>
      </c>
      <c r="D3" s="18" t="s">
        <v>64</v>
      </c>
      <c r="E3" s="41">
        <v>193</v>
      </c>
      <c r="F3" s="19">
        <v>197</v>
      </c>
      <c r="G3" s="19">
        <v>198</v>
      </c>
      <c r="H3" s="19"/>
      <c r="I3" s="19"/>
      <c r="J3" s="19"/>
      <c r="K3" s="23">
        <v>3</v>
      </c>
      <c r="L3" s="23">
        <v>588</v>
      </c>
      <c r="M3" s="24">
        <v>196</v>
      </c>
      <c r="N3" s="25">
        <v>3</v>
      </c>
      <c r="O3" s="26">
        <v>199</v>
      </c>
    </row>
    <row r="4" spans="1:17" x14ac:dyDescent="0.25">
      <c r="A4" s="15" t="s">
        <v>48</v>
      </c>
      <c r="B4" s="16" t="s">
        <v>38</v>
      </c>
      <c r="C4" s="17">
        <v>44954</v>
      </c>
      <c r="D4" s="18" t="s">
        <v>64</v>
      </c>
      <c r="E4" s="19">
        <v>195</v>
      </c>
      <c r="F4" s="19">
        <v>199</v>
      </c>
      <c r="G4" s="19">
        <v>198</v>
      </c>
      <c r="H4" s="19">
        <v>199</v>
      </c>
      <c r="I4" s="19">
        <v>199.01</v>
      </c>
      <c r="J4" s="19"/>
      <c r="K4" s="23">
        <v>5</v>
      </c>
      <c r="L4" s="23">
        <v>990.01</v>
      </c>
      <c r="M4" s="24">
        <v>198.00200000000001</v>
      </c>
      <c r="N4" s="25">
        <v>6</v>
      </c>
      <c r="O4" s="26">
        <v>204.00200000000001</v>
      </c>
    </row>
    <row r="5" spans="1:17" x14ac:dyDescent="0.25">
      <c r="A5" s="15" t="s">
        <v>24</v>
      </c>
      <c r="B5" s="16" t="s">
        <v>38</v>
      </c>
      <c r="C5" s="17">
        <v>44964</v>
      </c>
      <c r="D5" s="18" t="s">
        <v>64</v>
      </c>
      <c r="E5" s="19">
        <v>191</v>
      </c>
      <c r="F5" s="19">
        <v>191</v>
      </c>
      <c r="G5" s="19">
        <v>198</v>
      </c>
      <c r="H5" s="19"/>
      <c r="I5" s="19"/>
      <c r="J5" s="19"/>
      <c r="K5" s="23">
        <v>3</v>
      </c>
      <c r="L5" s="23">
        <v>580</v>
      </c>
      <c r="M5" s="24">
        <v>193.33333333333334</v>
      </c>
      <c r="N5" s="25">
        <v>2</v>
      </c>
      <c r="O5" s="26">
        <v>195.33333333333334</v>
      </c>
    </row>
    <row r="6" spans="1:17" x14ac:dyDescent="0.25">
      <c r="A6" s="15" t="s">
        <v>24</v>
      </c>
      <c r="B6" s="16" t="s">
        <v>38</v>
      </c>
      <c r="C6" s="17">
        <v>44978</v>
      </c>
      <c r="D6" s="18" t="s">
        <v>64</v>
      </c>
      <c r="E6" s="19">
        <v>196</v>
      </c>
      <c r="F6" s="19">
        <v>198.01</v>
      </c>
      <c r="G6" s="19">
        <v>195</v>
      </c>
      <c r="H6" s="19"/>
      <c r="I6" s="19"/>
      <c r="J6" s="19"/>
      <c r="K6" s="23">
        <v>3</v>
      </c>
      <c r="L6" s="23">
        <v>589.01</v>
      </c>
      <c r="M6" s="24">
        <v>196.33666666666667</v>
      </c>
      <c r="N6" s="25">
        <v>3</v>
      </c>
      <c r="O6" s="26">
        <v>199.33666666666667</v>
      </c>
    </row>
    <row r="7" spans="1:17" x14ac:dyDescent="0.25">
      <c r="A7" s="15" t="s">
        <v>48</v>
      </c>
      <c r="B7" s="16" t="s">
        <v>38</v>
      </c>
      <c r="C7" s="17">
        <v>44982</v>
      </c>
      <c r="D7" s="18" t="s">
        <v>64</v>
      </c>
      <c r="E7" s="19">
        <v>196</v>
      </c>
      <c r="F7" s="19">
        <v>196</v>
      </c>
      <c r="G7" s="19">
        <v>198</v>
      </c>
      <c r="H7" s="19">
        <v>199</v>
      </c>
      <c r="I7" s="19">
        <v>199</v>
      </c>
      <c r="J7" s="19">
        <v>196</v>
      </c>
      <c r="K7" s="23">
        <v>6</v>
      </c>
      <c r="L7" s="23">
        <v>1184</v>
      </c>
      <c r="M7" s="24">
        <v>197.33333333333334</v>
      </c>
      <c r="N7" s="25">
        <v>6</v>
      </c>
      <c r="O7" s="26">
        <v>203.33333333333334</v>
      </c>
    </row>
    <row r="8" spans="1:17" x14ac:dyDescent="0.25">
      <c r="A8" s="15" t="s">
        <v>24</v>
      </c>
      <c r="B8" s="16" t="s">
        <v>38</v>
      </c>
      <c r="C8" s="17">
        <v>44992</v>
      </c>
      <c r="D8" s="18" t="s">
        <v>64</v>
      </c>
      <c r="E8" s="19">
        <v>195</v>
      </c>
      <c r="F8" s="19">
        <v>195</v>
      </c>
      <c r="G8" s="19">
        <v>198</v>
      </c>
      <c r="H8" s="19"/>
      <c r="I8" s="19"/>
      <c r="J8" s="19"/>
      <c r="K8" s="23">
        <v>3</v>
      </c>
      <c r="L8" s="23">
        <v>588</v>
      </c>
      <c r="M8" s="24">
        <v>196</v>
      </c>
      <c r="N8" s="25">
        <v>2</v>
      </c>
      <c r="O8" s="26">
        <f t="shared" ref="O8" si="0">SUM(M8+N8)</f>
        <v>198</v>
      </c>
    </row>
    <row r="9" spans="1:17" x14ac:dyDescent="0.25">
      <c r="A9" s="15" t="s">
        <v>24</v>
      </c>
      <c r="B9" s="16" t="s">
        <v>38</v>
      </c>
      <c r="C9" s="17">
        <v>45006</v>
      </c>
      <c r="D9" s="18" t="s">
        <v>64</v>
      </c>
      <c r="E9" s="19">
        <v>199</v>
      </c>
      <c r="F9" s="19">
        <v>198</v>
      </c>
      <c r="G9" s="19">
        <v>198</v>
      </c>
      <c r="H9" s="19"/>
      <c r="I9" s="19"/>
      <c r="J9" s="19"/>
      <c r="K9" s="23">
        <v>3</v>
      </c>
      <c r="L9" s="23">
        <v>595</v>
      </c>
      <c r="M9" s="24">
        <v>198.33333333333334</v>
      </c>
      <c r="N9" s="25">
        <v>4</v>
      </c>
      <c r="O9" s="26">
        <v>202.33333333333334</v>
      </c>
    </row>
    <row r="10" spans="1:17" x14ac:dyDescent="0.25">
      <c r="A10" s="15" t="s">
        <v>24</v>
      </c>
      <c r="B10" s="16" t="s">
        <v>38</v>
      </c>
      <c r="C10" s="17">
        <v>45020</v>
      </c>
      <c r="D10" s="18" t="s">
        <v>64</v>
      </c>
      <c r="E10" s="19">
        <v>193</v>
      </c>
      <c r="F10" s="19">
        <v>194</v>
      </c>
      <c r="G10" s="19">
        <v>199</v>
      </c>
      <c r="H10" s="19"/>
      <c r="I10" s="19"/>
      <c r="J10" s="19"/>
      <c r="K10" s="23">
        <v>3</v>
      </c>
      <c r="L10" s="23">
        <v>586</v>
      </c>
      <c r="M10" s="24">
        <v>195.33333333333334</v>
      </c>
      <c r="N10" s="25">
        <v>2</v>
      </c>
      <c r="O10" s="26">
        <v>197.33333333333334</v>
      </c>
    </row>
    <row r="11" spans="1:17" x14ac:dyDescent="0.25">
      <c r="A11" s="15" t="s">
        <v>24</v>
      </c>
      <c r="B11" s="16" t="s">
        <v>38</v>
      </c>
      <c r="C11" s="17">
        <v>45024</v>
      </c>
      <c r="D11" s="18" t="s">
        <v>64</v>
      </c>
      <c r="E11" s="19">
        <v>198</v>
      </c>
      <c r="F11" s="19">
        <v>197</v>
      </c>
      <c r="G11" s="19">
        <v>198</v>
      </c>
      <c r="H11" s="19">
        <v>198</v>
      </c>
      <c r="I11" s="19">
        <v>199</v>
      </c>
      <c r="J11" s="19"/>
      <c r="K11" s="23">
        <v>5</v>
      </c>
      <c r="L11" s="23">
        <v>990</v>
      </c>
      <c r="M11" s="24">
        <v>198</v>
      </c>
      <c r="N11" s="25">
        <v>7</v>
      </c>
      <c r="O11" s="26">
        <v>205</v>
      </c>
    </row>
    <row r="12" spans="1:17" x14ac:dyDescent="0.25">
      <c r="A12" s="15" t="s">
        <v>24</v>
      </c>
      <c r="B12" s="16" t="s">
        <v>38</v>
      </c>
      <c r="C12" s="17">
        <v>45034</v>
      </c>
      <c r="D12" s="18" t="s">
        <v>64</v>
      </c>
      <c r="E12" s="19">
        <v>196</v>
      </c>
      <c r="F12" s="19">
        <v>198</v>
      </c>
      <c r="G12" s="19">
        <v>196</v>
      </c>
      <c r="H12" s="19"/>
      <c r="I12" s="19"/>
      <c r="J12" s="19"/>
      <c r="K12" s="23">
        <v>3</v>
      </c>
      <c r="L12" s="23">
        <v>590</v>
      </c>
      <c r="M12" s="24">
        <v>196.66666666666666</v>
      </c>
      <c r="N12" s="25">
        <v>2</v>
      </c>
      <c r="O12" s="26">
        <v>198.66666666666666</v>
      </c>
    </row>
    <row r="13" spans="1:17" x14ac:dyDescent="0.25">
      <c r="A13" s="15" t="s">
        <v>24</v>
      </c>
      <c r="B13" s="16" t="s">
        <v>38</v>
      </c>
      <c r="C13" s="17">
        <v>45045</v>
      </c>
      <c r="D13" s="18" t="s">
        <v>64</v>
      </c>
      <c r="E13" s="19">
        <v>196.001</v>
      </c>
      <c r="F13" s="19">
        <v>198</v>
      </c>
      <c r="G13" s="19">
        <v>197</v>
      </c>
      <c r="H13" s="19">
        <v>196</v>
      </c>
      <c r="I13" s="19">
        <v>195</v>
      </c>
      <c r="J13" s="19">
        <v>199</v>
      </c>
      <c r="K13" s="23">
        <v>6</v>
      </c>
      <c r="L13" s="23">
        <v>1181.001</v>
      </c>
      <c r="M13" s="24">
        <v>196.83349999999999</v>
      </c>
      <c r="N13" s="25">
        <v>4</v>
      </c>
      <c r="O13" s="26">
        <v>200.83349999999999</v>
      </c>
    </row>
    <row r="14" spans="1:17" x14ac:dyDescent="0.25">
      <c r="A14" s="15" t="s">
        <v>48</v>
      </c>
      <c r="B14" s="16" t="s">
        <v>38</v>
      </c>
      <c r="C14" s="62">
        <v>45209</v>
      </c>
      <c r="D14" s="18" t="s">
        <v>64</v>
      </c>
      <c r="E14" s="40">
        <v>200</v>
      </c>
      <c r="F14" s="19">
        <v>198</v>
      </c>
      <c r="G14" s="40">
        <v>200</v>
      </c>
      <c r="H14" s="19"/>
      <c r="I14" s="19"/>
      <c r="J14" s="19"/>
      <c r="K14" s="23">
        <v>3</v>
      </c>
      <c r="L14" s="23">
        <v>598</v>
      </c>
      <c r="M14" s="24">
        <v>199.33333333333334</v>
      </c>
      <c r="N14" s="25">
        <v>6</v>
      </c>
      <c r="O14" s="26">
        <v>205.33333333333334</v>
      </c>
    </row>
    <row r="15" spans="1:17" x14ac:dyDescent="0.25">
      <c r="A15" s="15" t="s">
        <v>48</v>
      </c>
      <c r="B15" s="16" t="s">
        <v>38</v>
      </c>
      <c r="C15" s="17">
        <v>45213</v>
      </c>
      <c r="D15" s="18" t="s">
        <v>64</v>
      </c>
      <c r="E15" s="40">
        <v>200</v>
      </c>
      <c r="F15" s="19">
        <v>199.001</v>
      </c>
      <c r="G15" s="40">
        <v>200.001</v>
      </c>
      <c r="H15" s="19">
        <v>194</v>
      </c>
      <c r="I15" s="19">
        <v>198</v>
      </c>
      <c r="J15" s="19">
        <v>199</v>
      </c>
      <c r="K15" s="23">
        <v>6</v>
      </c>
      <c r="L15" s="23">
        <v>1190.002</v>
      </c>
      <c r="M15" s="24">
        <v>198.33366666666666</v>
      </c>
      <c r="N15" s="25">
        <v>16</v>
      </c>
      <c r="O15" s="26">
        <v>214.33366666666666</v>
      </c>
    </row>
    <row r="16" spans="1:17" x14ac:dyDescent="0.25">
      <c r="A16" s="15" t="s">
        <v>48</v>
      </c>
      <c r="B16" s="16" t="s">
        <v>38</v>
      </c>
      <c r="C16" s="17">
        <v>45244</v>
      </c>
      <c r="D16" s="18" t="s">
        <v>31</v>
      </c>
      <c r="E16" s="19">
        <v>199</v>
      </c>
      <c r="F16" s="19">
        <v>198</v>
      </c>
      <c r="G16" s="19">
        <v>198</v>
      </c>
      <c r="H16" s="19"/>
      <c r="I16" s="19"/>
      <c r="J16" s="19"/>
      <c r="K16" s="23">
        <v>3</v>
      </c>
      <c r="L16" s="23">
        <v>595</v>
      </c>
      <c r="M16" s="24">
        <v>198.33333333333334</v>
      </c>
      <c r="N16" s="25">
        <v>11</v>
      </c>
      <c r="O16" s="26">
        <v>209.33333333333334</v>
      </c>
    </row>
    <row r="17" spans="1:15" x14ac:dyDescent="0.25">
      <c r="A17" s="15" t="s">
        <v>48</v>
      </c>
      <c r="B17" s="16" t="s">
        <v>115</v>
      </c>
      <c r="C17" s="17">
        <v>45269</v>
      </c>
      <c r="D17" s="18" t="s">
        <v>64</v>
      </c>
      <c r="E17" s="19">
        <v>197</v>
      </c>
      <c r="F17" s="19">
        <v>199</v>
      </c>
      <c r="G17" s="40">
        <v>200</v>
      </c>
      <c r="H17" s="19">
        <v>198</v>
      </c>
      <c r="I17" s="19">
        <v>199</v>
      </c>
      <c r="J17" s="19">
        <v>195</v>
      </c>
      <c r="K17" s="23">
        <v>6</v>
      </c>
      <c r="L17" s="23">
        <v>1188</v>
      </c>
      <c r="M17" s="24">
        <v>198</v>
      </c>
      <c r="N17" s="25">
        <v>4</v>
      </c>
      <c r="O17" s="26">
        <v>202</v>
      </c>
    </row>
    <row r="18" spans="1:15" x14ac:dyDescent="0.25">
      <c r="A18" s="15" t="s">
        <v>24</v>
      </c>
      <c r="B18" s="16" t="s">
        <v>38</v>
      </c>
      <c r="C18" s="17">
        <v>45272</v>
      </c>
      <c r="D18" s="18" t="s">
        <v>64</v>
      </c>
      <c r="E18" s="40">
        <v>200</v>
      </c>
      <c r="F18" s="40">
        <v>200</v>
      </c>
      <c r="G18" s="40">
        <v>200.001</v>
      </c>
      <c r="H18" s="19"/>
      <c r="I18" s="19"/>
      <c r="J18" s="19"/>
      <c r="K18" s="23">
        <v>3</v>
      </c>
      <c r="L18" s="23">
        <v>600.00099999999998</v>
      </c>
      <c r="M18" s="24">
        <v>200.00033333333332</v>
      </c>
      <c r="N18" s="25">
        <v>11</v>
      </c>
      <c r="O18" s="26">
        <v>211.00033333333332</v>
      </c>
    </row>
    <row r="20" spans="1:15" x14ac:dyDescent="0.25">
      <c r="K20" s="8">
        <f>SUM(K2:K19)</f>
        <v>67</v>
      </c>
      <c r="L20" s="8">
        <f>SUM(L2:L19)</f>
        <v>13224.024000000001</v>
      </c>
      <c r="M20" s="7">
        <f>SUM(L20/K20)</f>
        <v>197.37349253731344</v>
      </c>
      <c r="N20" s="8">
        <f>SUM(N2:N19)</f>
        <v>93</v>
      </c>
      <c r="O20" s="13">
        <f>SUM(M20+N20)</f>
        <v>290.37349253731344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" name="Range1_2_1"/>
    <protectedRange algorithmName="SHA-512" hashValue="ON39YdpmFHfN9f47KpiRvqrKx0V9+erV1CNkpWzYhW/Qyc6aT8rEyCrvauWSYGZK2ia3o7vd3akF07acHAFpOA==" saltValue="yVW9XmDwTqEnmpSGai0KYg==" spinCount="100000" sqref="E4:J4" name="Range1_3_1_1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9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B7:C7" name="Range1_1_1"/>
    <protectedRange algorithmName="SHA-512" hashValue="ON39YdpmFHfN9f47KpiRvqrKx0V9+erV1CNkpWzYhW/Qyc6aT8rEyCrvauWSYGZK2ia3o7vd3akF07acHAFpOA==" saltValue="yVW9XmDwTqEnmpSGai0KYg==" spinCount="100000" sqref="E7:J7" name="Range1_3_3"/>
    <protectedRange algorithmName="SHA-512" hashValue="ON39YdpmFHfN9f47KpiRvqrKx0V9+erV1CNkpWzYhW/Qyc6aT8rEyCrvauWSYGZK2ia3o7vd3akF07acHAFpOA==" saltValue="yVW9XmDwTqEnmpSGai0KYg==" spinCount="100000" sqref="I8:J8 B8:C8" name="Range1_4"/>
    <protectedRange algorithmName="SHA-512" hashValue="ON39YdpmFHfN9f47KpiRvqrKx0V9+erV1CNkpWzYhW/Qyc6aT8rEyCrvauWSYGZK2ia3o7vd3akF07acHAFpOA==" saltValue="yVW9XmDwTqEnmpSGai0KYg==" spinCount="100000" sqref="E8:H8" name="Range1_3_6"/>
    <protectedRange algorithmName="SHA-512" hashValue="ON39YdpmFHfN9f47KpiRvqrKx0V9+erV1CNkpWzYhW/Qyc6aT8rEyCrvauWSYGZK2ia3o7vd3akF07acHAFpOA==" saltValue="yVW9XmDwTqEnmpSGai0KYg==" spinCount="100000" sqref="B10:C15 I10:J15 I16:J16 B16:C16" name="Range1_33_1"/>
    <protectedRange algorithmName="SHA-512" hashValue="ON39YdpmFHfN9f47KpiRvqrKx0V9+erV1CNkpWzYhW/Qyc6aT8rEyCrvauWSYGZK2ia3o7vd3akF07acHAFpOA==" saltValue="yVW9XmDwTqEnmpSGai0KYg==" spinCount="100000" sqref="E10:H15 E16:H16" name="Range1_3_9_1"/>
    <protectedRange algorithmName="SHA-512" hashValue="ON39YdpmFHfN9f47KpiRvqrKx0V9+erV1CNkpWzYhW/Qyc6aT8rEyCrvauWSYGZK2ia3o7vd3akF07acHAFpOA==" saltValue="yVW9XmDwTqEnmpSGai0KYg==" spinCount="100000" sqref="B17:C17 B18:C18" name="Range1_9_1"/>
    <protectedRange algorithmName="SHA-512" hashValue="ON39YdpmFHfN9f47KpiRvqrKx0V9+erV1CNkpWzYhW/Qyc6aT8rEyCrvauWSYGZK2ia3o7vd3akF07acHAFpOA==" saltValue="yVW9XmDwTqEnmpSGai0KYg==" spinCount="100000" sqref="D17 D18" name="Range1_1_4"/>
    <protectedRange algorithmName="SHA-512" hashValue="ON39YdpmFHfN9f47KpiRvqrKx0V9+erV1CNkpWzYhW/Qyc6aT8rEyCrvauWSYGZK2ia3o7vd3akF07acHAFpOA==" saltValue="yVW9XmDwTqEnmpSGai0KYg==" spinCount="100000" sqref="E17:J17 E18:J18" name="Range1_3_5_1"/>
  </protectedRanges>
  <hyperlinks>
    <hyperlink ref="Q1" location="'National Indoor 2023'!A1" display="Back to Ranking" xr:uid="{144499A1-63C3-4438-91C7-7FAD8D32754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567ACC-C346-4538-A54F-DA331F4A6A5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5D89D-9E01-4D4C-88CF-CDE8AD283D16}">
  <sheetPr codeName="Sheet25"/>
  <dimension ref="A1:Q1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30</v>
      </c>
      <c r="C2" s="17">
        <v>44936</v>
      </c>
      <c r="D2" s="18" t="s">
        <v>31</v>
      </c>
      <c r="E2" s="19">
        <v>199</v>
      </c>
      <c r="F2" s="19">
        <v>197</v>
      </c>
      <c r="G2" s="19">
        <v>196</v>
      </c>
      <c r="H2" s="19"/>
      <c r="I2" s="19"/>
      <c r="J2" s="19"/>
      <c r="K2" s="23">
        <v>3</v>
      </c>
      <c r="L2" s="23">
        <v>592</v>
      </c>
      <c r="M2" s="24">
        <v>197.33333333333334</v>
      </c>
      <c r="N2" s="25">
        <v>2</v>
      </c>
      <c r="O2" s="26">
        <v>199.33333333333334</v>
      </c>
    </row>
    <row r="3" spans="1:17" x14ac:dyDescent="0.25">
      <c r="A3" s="15" t="s">
        <v>24</v>
      </c>
      <c r="B3" s="16" t="s">
        <v>30</v>
      </c>
      <c r="C3" s="17">
        <v>44950</v>
      </c>
      <c r="D3" s="18" t="s">
        <v>31</v>
      </c>
      <c r="E3" s="19">
        <v>193</v>
      </c>
      <c r="F3" s="19">
        <v>196</v>
      </c>
      <c r="G3" s="19">
        <v>195</v>
      </c>
      <c r="H3" s="19"/>
      <c r="I3" s="19"/>
      <c r="J3" s="19"/>
      <c r="K3" s="23">
        <v>3</v>
      </c>
      <c r="L3" s="23">
        <v>584</v>
      </c>
      <c r="M3" s="24">
        <v>194.66666666666666</v>
      </c>
      <c r="N3" s="25">
        <v>2</v>
      </c>
      <c r="O3" s="26">
        <v>196.66666666666666</v>
      </c>
    </row>
    <row r="4" spans="1:17" x14ac:dyDescent="0.25">
      <c r="A4" s="15" t="s">
        <v>24</v>
      </c>
      <c r="B4" s="16" t="s">
        <v>30</v>
      </c>
      <c r="C4" s="17">
        <v>44978</v>
      </c>
      <c r="D4" s="18" t="s">
        <v>31</v>
      </c>
      <c r="E4" s="19">
        <v>196</v>
      </c>
      <c r="F4" s="19">
        <v>197</v>
      </c>
      <c r="G4" s="19">
        <v>196</v>
      </c>
      <c r="H4" s="19"/>
      <c r="I4" s="19"/>
      <c r="J4" s="19"/>
      <c r="K4" s="23">
        <v>3</v>
      </c>
      <c r="L4" s="23">
        <v>589</v>
      </c>
      <c r="M4" s="24">
        <v>196.33333333333334</v>
      </c>
      <c r="N4" s="25">
        <v>2</v>
      </c>
      <c r="O4" s="26">
        <v>198.33333333333334</v>
      </c>
    </row>
    <row r="6" spans="1:17" x14ac:dyDescent="0.25">
      <c r="K6" s="8">
        <f>SUM(K2:K5)</f>
        <v>9</v>
      </c>
      <c r="L6" s="8">
        <f>SUM(L2:L5)</f>
        <v>1765</v>
      </c>
      <c r="M6" s="7">
        <f>SUM(L6/K6)</f>
        <v>196.11111111111111</v>
      </c>
      <c r="N6" s="8">
        <f>SUM(N2:N5)</f>
        <v>6</v>
      </c>
      <c r="O6" s="13">
        <f>SUM(M6+N6)</f>
        <v>202.11111111111111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5" t="s">
        <v>20</v>
      </c>
      <c r="B14" s="16" t="s">
        <v>30</v>
      </c>
      <c r="C14" s="17">
        <v>45006</v>
      </c>
      <c r="D14" s="18" t="s">
        <v>31</v>
      </c>
      <c r="E14" s="19">
        <v>195</v>
      </c>
      <c r="F14" s="69">
        <v>195</v>
      </c>
      <c r="G14" s="48">
        <v>194</v>
      </c>
      <c r="H14" s="48"/>
      <c r="I14" s="48"/>
      <c r="J14" s="48"/>
      <c r="K14" s="23">
        <v>3</v>
      </c>
      <c r="L14" s="23">
        <v>584</v>
      </c>
      <c r="M14" s="24">
        <v>194.66666666666666</v>
      </c>
      <c r="N14" s="25">
        <v>5</v>
      </c>
      <c r="O14" s="26">
        <v>199.66666666666666</v>
      </c>
    </row>
    <row r="15" spans="1:17" x14ac:dyDescent="0.25">
      <c r="A15" s="15" t="s">
        <v>20</v>
      </c>
      <c r="B15" s="16" t="s">
        <v>30</v>
      </c>
      <c r="C15" s="17">
        <v>45272</v>
      </c>
      <c r="D15" s="49" t="s">
        <v>64</v>
      </c>
      <c r="E15" s="19">
        <v>197.001</v>
      </c>
      <c r="F15" s="19">
        <v>195</v>
      </c>
      <c r="G15" s="19">
        <v>196</v>
      </c>
      <c r="H15" s="19"/>
      <c r="I15" s="19"/>
      <c r="J15" s="19"/>
      <c r="K15" s="23">
        <v>3</v>
      </c>
      <c r="L15" s="23">
        <v>588.00099999999998</v>
      </c>
      <c r="M15" s="24">
        <v>196.00033333333332</v>
      </c>
      <c r="N15" s="25">
        <v>6</v>
      </c>
      <c r="O15" s="26">
        <v>202.00033333333332</v>
      </c>
    </row>
    <row r="17" spans="11:15" x14ac:dyDescent="0.25">
      <c r="K17" s="8">
        <f>SUM(K14:K16)</f>
        <v>6</v>
      </c>
      <c r="L17" s="8">
        <f>SUM(L14:L16)</f>
        <v>1172.001</v>
      </c>
      <c r="M17" s="7">
        <f>SUM(L17/K17)</f>
        <v>195.33349999999999</v>
      </c>
      <c r="N17" s="8">
        <f>SUM(N14:N16)</f>
        <v>11</v>
      </c>
      <c r="O17" s="13">
        <f>SUM(M17+N17)</f>
        <v>206.33349999999999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9"/>
    <protectedRange algorithmName="SHA-512" hashValue="ON39YdpmFHfN9f47KpiRvqrKx0V9+erV1CNkpWzYhW/Qyc6aT8rEyCrvauWSYGZK2ia3o7vd3akF07acHAFpOA==" saltValue="yVW9XmDwTqEnmpSGai0KYg==" spinCount="100000" sqref="D4" name="Range1_1_10"/>
    <protectedRange algorithmName="SHA-512" hashValue="ON39YdpmFHfN9f47KpiRvqrKx0V9+erV1CNkpWzYhW/Qyc6aT8rEyCrvauWSYGZK2ia3o7vd3akF07acHAFpOA==" saltValue="yVW9XmDwTqEnmpSGai0KYg==" spinCount="100000" sqref="E4:H4" name="Range1_3_4"/>
    <protectedRange sqref="B14:D14 I14:J14 I15:J15 B15:D15" name="Range1_8_1"/>
    <protectedRange sqref="E14:H14 E15:H15" name="Range1_3_2_2"/>
  </protectedRanges>
  <hyperlinks>
    <hyperlink ref="Q1" location="'National Indoor 2023'!A1" display="Back to Ranking" xr:uid="{8EBCAD36-B829-4EA3-8FA8-CF357E3B49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DAF2D6-E7CA-4EBB-90FF-ADD64E7FF6C5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A9CBB-817D-4ADA-9C38-B76AA1B1B13B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91</v>
      </c>
      <c r="C2" s="17">
        <v>45044</v>
      </c>
      <c r="D2" s="18" t="s">
        <v>47</v>
      </c>
      <c r="E2" s="19">
        <v>190</v>
      </c>
      <c r="F2" s="19">
        <v>188</v>
      </c>
      <c r="G2" s="19">
        <v>180</v>
      </c>
      <c r="H2" s="19">
        <v>182</v>
      </c>
      <c r="I2" s="19"/>
      <c r="J2" s="19"/>
      <c r="K2" s="23">
        <v>4</v>
      </c>
      <c r="L2" s="23">
        <v>740</v>
      </c>
      <c r="M2" s="24">
        <v>185</v>
      </c>
      <c r="N2" s="25">
        <v>4</v>
      </c>
      <c r="O2" s="26">
        <v>189</v>
      </c>
    </row>
    <row r="3" spans="1:17" x14ac:dyDescent="0.25">
      <c r="A3" s="15" t="s">
        <v>26</v>
      </c>
      <c r="B3" s="16" t="s">
        <v>91</v>
      </c>
      <c r="C3" s="17">
        <v>45276</v>
      </c>
      <c r="D3" s="18" t="s">
        <v>47</v>
      </c>
      <c r="E3" s="19">
        <v>176</v>
      </c>
      <c r="F3" s="19">
        <v>175</v>
      </c>
      <c r="G3" s="19">
        <v>188</v>
      </c>
      <c r="H3" s="19">
        <v>182</v>
      </c>
      <c r="I3" s="19">
        <v>171</v>
      </c>
      <c r="J3" s="19"/>
      <c r="K3" s="23">
        <v>5</v>
      </c>
      <c r="L3" s="23">
        <v>892</v>
      </c>
      <c r="M3" s="24">
        <v>178.4</v>
      </c>
      <c r="N3" s="25">
        <v>3</v>
      </c>
      <c r="O3" s="26">
        <v>181.4</v>
      </c>
    </row>
    <row r="6" spans="1:17" x14ac:dyDescent="0.25">
      <c r="K6" s="8">
        <f>SUM(K2:K5)</f>
        <v>9</v>
      </c>
      <c r="L6" s="8">
        <f>SUM(L2:L5)</f>
        <v>1632</v>
      </c>
      <c r="M6" s="7">
        <f>SUM(L6/K6)</f>
        <v>181.33333333333334</v>
      </c>
      <c r="N6" s="8">
        <f>SUM(N2:N5)</f>
        <v>7</v>
      </c>
      <c r="O6" s="13">
        <f>SUM(M6+N6)</f>
        <v>188.33333333333334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 E3:J3 B3:C3" name="Range1_2_1"/>
    <protectedRange sqref="D2 D3" name="Range1_1_1_3"/>
  </protectedRanges>
  <hyperlinks>
    <hyperlink ref="Q1" location="'National Indoor 2023'!A1" display="Back to Ranking" xr:uid="{192FDF1D-AD04-456F-BC3E-72C13D27C1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7B8035-CEED-422A-AA7B-6114712335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74410-A16E-43D9-B9F3-99606428988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123</v>
      </c>
      <c r="C2" s="17">
        <v>45269</v>
      </c>
      <c r="D2" s="18" t="s">
        <v>64</v>
      </c>
      <c r="E2" s="40">
        <v>200.01</v>
      </c>
      <c r="F2" s="19">
        <v>198</v>
      </c>
      <c r="G2" s="19">
        <v>198</v>
      </c>
      <c r="H2" s="40">
        <v>200</v>
      </c>
      <c r="I2" s="40">
        <v>200</v>
      </c>
      <c r="J2" s="40">
        <v>200</v>
      </c>
      <c r="K2" s="23">
        <v>6</v>
      </c>
      <c r="L2" s="23">
        <v>1196.01</v>
      </c>
      <c r="M2" s="24">
        <v>199.33500000000001</v>
      </c>
      <c r="N2" s="25">
        <v>12</v>
      </c>
      <c r="O2" s="26">
        <v>211.33500000000001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1196.01</v>
      </c>
      <c r="M4" s="13">
        <f>SUM(L4/K4)</f>
        <v>199.33500000000001</v>
      </c>
      <c r="N4" s="8">
        <f>SUM(N2:N3)</f>
        <v>12</v>
      </c>
      <c r="O4" s="13">
        <f>SUM(M4+N4)</f>
        <v>211.33500000000001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J2" name="Range1_3_5_1_1"/>
  </protectedRanges>
  <hyperlinks>
    <hyperlink ref="Q1" location="'National Indoor 2023'!A1" display="Back to Ranking" xr:uid="{84FA438F-A851-4041-9BA4-4A09C798966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CFAC5-B78A-41AB-86DF-43B06B2E8223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84</v>
      </c>
      <c r="C2" s="17">
        <v>45045</v>
      </c>
      <c r="D2" s="18" t="s">
        <v>31</v>
      </c>
      <c r="E2" s="19">
        <v>196</v>
      </c>
      <c r="F2" s="19">
        <v>198.001</v>
      </c>
      <c r="G2" s="19">
        <v>199.001</v>
      </c>
      <c r="H2" s="19">
        <v>198</v>
      </c>
      <c r="I2" s="19">
        <v>199.001</v>
      </c>
      <c r="J2" s="19">
        <v>197.001</v>
      </c>
      <c r="K2" s="23">
        <v>6</v>
      </c>
      <c r="L2" s="23">
        <v>1187.0039999999999</v>
      </c>
      <c r="M2" s="24">
        <v>197.83399999999997</v>
      </c>
      <c r="N2" s="25">
        <v>10</v>
      </c>
      <c r="O2" s="26">
        <v>207.83399999999997</v>
      </c>
    </row>
    <row r="5" spans="1:17" x14ac:dyDescent="0.25">
      <c r="K5" s="8">
        <f>SUM(K2:K4)</f>
        <v>6</v>
      </c>
      <c r="L5" s="8">
        <f>SUM(L2:L4)</f>
        <v>1187.0039999999999</v>
      </c>
      <c r="M5" s="7">
        <f>SUM(L5/K5)</f>
        <v>197.83399999999997</v>
      </c>
      <c r="N5" s="8">
        <f>SUM(N2:N4)</f>
        <v>10</v>
      </c>
      <c r="O5" s="13">
        <f>SUM(M5+N5)</f>
        <v>207.83399999999997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2_1"/>
    <protectedRange algorithmName="SHA-512" hashValue="ON39YdpmFHfN9f47KpiRvqrKx0V9+erV1CNkpWzYhW/Qyc6aT8rEyCrvauWSYGZK2ia3o7vd3akF07acHAFpOA==" saltValue="yVW9XmDwTqEnmpSGai0KYg==" spinCount="100000" sqref="D2" name="Range1_1_5_1"/>
  </protectedRanges>
  <hyperlinks>
    <hyperlink ref="Q1" location="'National Indoor 2023'!A1" display="Back to Ranking" xr:uid="{3501A128-793B-4DBA-B5F9-249FCA29CE1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77CEA6-1D3A-4066-B992-E66AE0455A0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BE952-B116-4B72-A8AA-1AE9C731E46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130</v>
      </c>
      <c r="C2" s="17">
        <v>45269</v>
      </c>
      <c r="D2" s="18" t="s">
        <v>64</v>
      </c>
      <c r="E2" s="19">
        <v>198</v>
      </c>
      <c r="F2" s="19">
        <v>199</v>
      </c>
      <c r="G2" s="19">
        <v>199</v>
      </c>
      <c r="H2" s="19">
        <v>199</v>
      </c>
      <c r="I2" s="19">
        <v>196</v>
      </c>
      <c r="J2" s="19">
        <v>199</v>
      </c>
      <c r="K2" s="23">
        <v>6</v>
      </c>
      <c r="L2" s="23">
        <v>1190</v>
      </c>
      <c r="M2" s="24">
        <v>198.33333333333334</v>
      </c>
      <c r="N2" s="25">
        <v>4</v>
      </c>
      <c r="O2" s="26">
        <v>202.33333333333334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1190</v>
      </c>
      <c r="M4" s="13">
        <f>SUM(L4/K4)</f>
        <v>198.33333333333334</v>
      </c>
      <c r="N4" s="8">
        <f>SUM(N2:N3)</f>
        <v>4</v>
      </c>
      <c r="O4" s="13">
        <f>SUM(M4+N4)</f>
        <v>202.33333333333334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5_1"/>
  </protectedRanges>
  <hyperlinks>
    <hyperlink ref="Q1" location="'National Indoor 2023'!A1" display="Back to Ranking" xr:uid="{9922310F-65A6-44BF-87A3-C65C6BCBBA7A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A32B1-CD2C-47D4-BC12-BFE97C2ACFC2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77" t="s">
        <v>164</v>
      </c>
      <c r="C2" s="78">
        <v>45272</v>
      </c>
      <c r="D2" s="79" t="s">
        <v>64</v>
      </c>
      <c r="E2" s="80">
        <v>195</v>
      </c>
      <c r="F2" s="80">
        <v>199.001</v>
      </c>
      <c r="G2" s="80">
        <v>193</v>
      </c>
      <c r="H2" s="80"/>
      <c r="I2" s="80"/>
      <c r="J2" s="80"/>
      <c r="K2" s="81">
        <v>3</v>
      </c>
      <c r="L2" s="81">
        <v>587.00099999999998</v>
      </c>
      <c r="M2" s="82">
        <v>195.667</v>
      </c>
      <c r="N2" s="83">
        <v>7</v>
      </c>
      <c r="O2" s="84">
        <v>202.667</v>
      </c>
    </row>
    <row r="5" spans="1:17" x14ac:dyDescent="0.25">
      <c r="K5" s="8">
        <f>SUM(K2:K4)</f>
        <v>3</v>
      </c>
      <c r="L5" s="8">
        <f>SUM(L2:L4)</f>
        <v>587.00099999999998</v>
      </c>
      <c r="M5" s="7">
        <f>SUM(L5/K5)</f>
        <v>195.667</v>
      </c>
      <c r="N5" s="8">
        <f>SUM(N2:N4)</f>
        <v>7</v>
      </c>
      <c r="O5" s="13">
        <f>SUM(M5+N5)</f>
        <v>202.667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6"/>
    <protectedRange sqref="D2" name="Range1_1_4"/>
  </protectedRanges>
  <hyperlinks>
    <hyperlink ref="Q1" location="'National Indoor 2023'!A1" display="Back to Ranking" xr:uid="{BB63C33D-58E6-4B47-97FC-977708361C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6B21CF-9A0E-457C-AA40-EB674F8720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70FAB-A633-452C-B7E6-8F0E7EE46E96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147</v>
      </c>
      <c r="C2" s="17">
        <v>45269</v>
      </c>
      <c r="D2" s="18" t="s">
        <v>64</v>
      </c>
      <c r="E2" s="19">
        <v>198</v>
      </c>
      <c r="F2" s="19">
        <v>195</v>
      </c>
      <c r="G2" s="19">
        <v>198</v>
      </c>
      <c r="H2" s="19">
        <v>198</v>
      </c>
      <c r="I2" s="19">
        <v>199</v>
      </c>
      <c r="J2" s="19">
        <v>196</v>
      </c>
      <c r="K2" s="23">
        <v>6</v>
      </c>
      <c r="L2" s="23">
        <v>1184</v>
      </c>
      <c r="M2" s="24">
        <v>197.33333333333334</v>
      </c>
      <c r="N2" s="25">
        <v>4</v>
      </c>
      <c r="O2" s="26">
        <v>201.33333333333334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1184</v>
      </c>
      <c r="M4" s="13">
        <f>SUM(L4/K4)</f>
        <v>197.33333333333334</v>
      </c>
      <c r="N4" s="8">
        <f>SUM(N2:N3)</f>
        <v>4</v>
      </c>
      <c r="O4" s="13">
        <f>SUM(M4+N4)</f>
        <v>201.33333333333334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J2" name="Range1_3_5_1_1"/>
  </protectedRanges>
  <hyperlinks>
    <hyperlink ref="Q1" location="'National Indoor 2023'!A1" display="Back to Ranking" xr:uid="{827B562E-E48A-4C97-92CD-243EE00C2FC8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D698F-AEDB-4D13-807D-9BF6E2688BC8}">
  <dimension ref="A1:Q2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58</v>
      </c>
      <c r="C2" s="17">
        <v>44953</v>
      </c>
      <c r="D2" s="18" t="s">
        <v>50</v>
      </c>
      <c r="E2" s="40">
        <v>200</v>
      </c>
      <c r="F2" s="19">
        <v>198</v>
      </c>
      <c r="G2" s="40">
        <v>200</v>
      </c>
      <c r="H2" s="19"/>
      <c r="I2" s="19"/>
      <c r="J2" s="19"/>
      <c r="K2" s="23">
        <v>3</v>
      </c>
      <c r="L2" s="23">
        <v>598</v>
      </c>
      <c r="M2" s="24">
        <v>199.33333333333334</v>
      </c>
      <c r="N2" s="25">
        <v>9</v>
      </c>
      <c r="O2" s="26">
        <v>208.33333333333334</v>
      </c>
    </row>
    <row r="3" spans="1:17" x14ac:dyDescent="0.25">
      <c r="A3" s="15" t="s">
        <v>24</v>
      </c>
      <c r="B3" s="16" t="s">
        <v>58</v>
      </c>
      <c r="C3" s="17">
        <v>44954</v>
      </c>
      <c r="D3" s="18" t="s">
        <v>47</v>
      </c>
      <c r="E3" s="19">
        <v>198</v>
      </c>
      <c r="F3" s="19">
        <v>197</v>
      </c>
      <c r="G3" s="40">
        <v>200</v>
      </c>
      <c r="H3" s="19">
        <v>199</v>
      </c>
      <c r="I3" s="19">
        <v>197</v>
      </c>
      <c r="J3" s="19">
        <v>196</v>
      </c>
      <c r="K3" s="23">
        <v>6</v>
      </c>
      <c r="L3" s="23">
        <v>1187</v>
      </c>
      <c r="M3" s="24">
        <v>197.83333333333334</v>
      </c>
      <c r="N3" s="25">
        <v>10</v>
      </c>
      <c r="O3" s="26">
        <v>207.83333333333334</v>
      </c>
    </row>
    <row r="4" spans="1:17" x14ac:dyDescent="0.25">
      <c r="A4" s="15" t="s">
        <v>24</v>
      </c>
      <c r="B4" s="16" t="s">
        <v>58</v>
      </c>
      <c r="C4" s="17">
        <v>45010</v>
      </c>
      <c r="D4" s="17" t="s">
        <v>47</v>
      </c>
      <c r="E4" s="19">
        <v>198</v>
      </c>
      <c r="F4" s="19">
        <v>197</v>
      </c>
      <c r="G4" s="19">
        <v>196</v>
      </c>
      <c r="H4" s="19">
        <v>197.01</v>
      </c>
      <c r="I4" s="19">
        <v>196</v>
      </c>
      <c r="J4" s="19"/>
      <c r="K4" s="23">
        <f>COUNT(E4:J4)</f>
        <v>5</v>
      </c>
      <c r="L4" s="23">
        <f>SUM(E4:J4)</f>
        <v>984.01</v>
      </c>
      <c r="M4" s="24">
        <f>AVERAGE(E4:J4)</f>
        <v>196.80199999999999</v>
      </c>
      <c r="N4" s="25">
        <v>8</v>
      </c>
      <c r="O4" s="26">
        <f>SUM(M4,N4)</f>
        <v>204.80199999999999</v>
      </c>
    </row>
    <row r="5" spans="1:17" x14ac:dyDescent="0.25">
      <c r="A5" s="15" t="s">
        <v>24</v>
      </c>
      <c r="B5" s="16" t="s">
        <v>58</v>
      </c>
      <c r="C5" s="17">
        <v>45044</v>
      </c>
      <c r="D5" s="18" t="s">
        <v>47</v>
      </c>
      <c r="E5" s="19">
        <v>197</v>
      </c>
      <c r="F5" s="19">
        <v>198</v>
      </c>
      <c r="G5" s="19">
        <v>196</v>
      </c>
      <c r="H5" s="19">
        <v>197</v>
      </c>
      <c r="I5" s="19"/>
      <c r="J5" s="19"/>
      <c r="K5" s="23">
        <v>4</v>
      </c>
      <c r="L5" s="23">
        <v>788</v>
      </c>
      <c r="M5" s="24">
        <v>197</v>
      </c>
      <c r="N5" s="25">
        <v>2</v>
      </c>
      <c r="O5" s="26">
        <v>199</v>
      </c>
    </row>
    <row r="6" spans="1:17" x14ac:dyDescent="0.25">
      <c r="A6" s="15" t="s">
        <v>24</v>
      </c>
      <c r="B6" s="16" t="s">
        <v>94</v>
      </c>
      <c r="C6" s="17">
        <v>45073</v>
      </c>
      <c r="D6" s="18" t="s">
        <v>47</v>
      </c>
      <c r="E6" s="19">
        <v>197</v>
      </c>
      <c r="F6" s="19">
        <v>196</v>
      </c>
      <c r="G6" s="19">
        <v>199</v>
      </c>
      <c r="H6" s="19">
        <v>197</v>
      </c>
      <c r="I6" s="19">
        <v>196</v>
      </c>
      <c r="J6" s="19"/>
      <c r="K6" s="23">
        <v>5</v>
      </c>
      <c r="L6" s="23">
        <v>985</v>
      </c>
      <c r="M6" s="24">
        <v>197</v>
      </c>
      <c r="N6" s="25">
        <v>4</v>
      </c>
      <c r="O6" s="26">
        <v>201</v>
      </c>
    </row>
    <row r="7" spans="1:17" x14ac:dyDescent="0.25">
      <c r="A7" s="15" t="s">
        <v>24</v>
      </c>
      <c r="B7" s="16" t="s">
        <v>58</v>
      </c>
      <c r="C7" s="17">
        <v>45192</v>
      </c>
      <c r="D7" s="18" t="s">
        <v>47</v>
      </c>
      <c r="E7" s="19">
        <v>197</v>
      </c>
      <c r="F7" s="19">
        <v>198</v>
      </c>
      <c r="G7" s="19">
        <v>197</v>
      </c>
      <c r="H7" s="19">
        <v>195</v>
      </c>
      <c r="I7" s="19">
        <v>196</v>
      </c>
      <c r="J7" s="19"/>
      <c r="K7" s="23">
        <v>5</v>
      </c>
      <c r="L7" s="23">
        <v>983</v>
      </c>
      <c r="M7" s="24">
        <v>196.6</v>
      </c>
      <c r="N7" s="25">
        <v>4</v>
      </c>
      <c r="O7" s="26">
        <v>200.6</v>
      </c>
    </row>
    <row r="8" spans="1:17" x14ac:dyDescent="0.25">
      <c r="A8" s="15" t="s">
        <v>24</v>
      </c>
      <c r="B8" s="16" t="s">
        <v>58</v>
      </c>
      <c r="C8" s="17">
        <v>45227</v>
      </c>
      <c r="D8" s="18" t="s">
        <v>47</v>
      </c>
      <c r="E8" s="19">
        <v>197</v>
      </c>
      <c r="F8" s="19">
        <v>199</v>
      </c>
      <c r="G8" s="19">
        <v>195</v>
      </c>
      <c r="H8" s="19">
        <v>196</v>
      </c>
      <c r="I8" s="19">
        <v>196</v>
      </c>
      <c r="J8" s="19"/>
      <c r="K8" s="23">
        <v>5</v>
      </c>
      <c r="L8" s="23">
        <v>983</v>
      </c>
      <c r="M8" s="24">
        <v>196.6</v>
      </c>
      <c r="N8" s="25">
        <v>5</v>
      </c>
      <c r="O8" s="26">
        <v>201.6</v>
      </c>
    </row>
    <row r="9" spans="1:17" x14ac:dyDescent="0.25">
      <c r="A9" s="15" t="s">
        <v>24</v>
      </c>
      <c r="B9" s="16" t="s">
        <v>58</v>
      </c>
      <c r="C9" s="17">
        <v>45255</v>
      </c>
      <c r="D9" s="18" t="s">
        <v>47</v>
      </c>
      <c r="E9" s="19">
        <v>198</v>
      </c>
      <c r="F9" s="19">
        <v>197</v>
      </c>
      <c r="G9" s="19">
        <v>198</v>
      </c>
      <c r="H9" s="19">
        <v>197</v>
      </c>
      <c r="I9" s="19">
        <v>194</v>
      </c>
      <c r="J9" s="19">
        <v>195</v>
      </c>
      <c r="K9" s="23">
        <v>6</v>
      </c>
      <c r="L9" s="23">
        <v>1179</v>
      </c>
      <c r="M9" s="24">
        <v>196.5</v>
      </c>
      <c r="N9" s="25">
        <v>8</v>
      </c>
      <c r="O9" s="26">
        <v>204.5</v>
      </c>
    </row>
    <row r="10" spans="1:17" x14ac:dyDescent="0.25">
      <c r="A10" s="15" t="s">
        <v>24</v>
      </c>
      <c r="B10" s="16" t="s">
        <v>58</v>
      </c>
      <c r="C10" s="17">
        <v>45276</v>
      </c>
      <c r="D10" s="18" t="s">
        <v>47</v>
      </c>
      <c r="E10" s="40">
        <v>200.01</v>
      </c>
      <c r="F10" s="19">
        <v>199</v>
      </c>
      <c r="G10" s="19">
        <v>196</v>
      </c>
      <c r="H10" s="19">
        <v>199.01</v>
      </c>
      <c r="I10" s="19">
        <v>198</v>
      </c>
      <c r="J10" s="19"/>
      <c r="K10" s="23">
        <v>5</v>
      </c>
      <c r="L10" s="23">
        <v>992.02</v>
      </c>
      <c r="M10" s="24">
        <v>198.404</v>
      </c>
      <c r="N10" s="25">
        <v>8</v>
      </c>
      <c r="O10" s="26">
        <v>206.404</v>
      </c>
    </row>
    <row r="11" spans="1:17" x14ac:dyDescent="0.25">
      <c r="M11" s="42"/>
      <c r="O11" s="42"/>
    </row>
    <row r="12" spans="1:17" x14ac:dyDescent="0.25">
      <c r="M12" s="42"/>
      <c r="O12" s="42"/>
    </row>
    <row r="13" spans="1:17" x14ac:dyDescent="0.25">
      <c r="K13" s="8">
        <f>SUM(K2:K12)</f>
        <v>44</v>
      </c>
      <c r="L13" s="8">
        <f>SUM(L2:L12)</f>
        <v>8679.0300000000007</v>
      </c>
      <c r="M13" s="13">
        <f>SUM(L13/K13)</f>
        <v>197.25068181818185</v>
      </c>
      <c r="N13" s="8">
        <f>SUM(N2:N12)</f>
        <v>58</v>
      </c>
      <c r="O13" s="13">
        <f>SUM(M13+N13)</f>
        <v>255.25068181818185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15" t="s">
        <v>20</v>
      </c>
      <c r="B17" s="16" t="s">
        <v>58</v>
      </c>
      <c r="C17" s="17">
        <v>45192</v>
      </c>
      <c r="D17" s="18" t="s">
        <v>47</v>
      </c>
      <c r="E17" s="19">
        <v>194</v>
      </c>
      <c r="F17" s="19">
        <v>198</v>
      </c>
      <c r="G17" s="19">
        <v>194</v>
      </c>
      <c r="H17" s="19">
        <v>193</v>
      </c>
      <c r="I17" s="19">
        <v>194</v>
      </c>
      <c r="J17" s="19"/>
      <c r="K17" s="23">
        <v>5</v>
      </c>
      <c r="L17" s="23">
        <v>973</v>
      </c>
      <c r="M17" s="24">
        <v>194.6</v>
      </c>
      <c r="N17" s="25">
        <v>5</v>
      </c>
      <c r="O17" s="26">
        <v>199.6</v>
      </c>
    </row>
    <row r="18" spans="1:15" x14ac:dyDescent="0.25">
      <c r="A18" s="15" t="s">
        <v>20</v>
      </c>
      <c r="B18" s="16" t="s">
        <v>94</v>
      </c>
      <c r="C18" s="17">
        <v>45227</v>
      </c>
      <c r="D18" s="18" t="s">
        <v>47</v>
      </c>
      <c r="E18" s="19">
        <v>194</v>
      </c>
      <c r="F18" s="19">
        <v>198</v>
      </c>
      <c r="G18" s="19">
        <v>199</v>
      </c>
      <c r="H18" s="19">
        <v>198</v>
      </c>
      <c r="I18" s="19">
        <v>198</v>
      </c>
      <c r="J18" s="19"/>
      <c r="K18" s="23">
        <v>5</v>
      </c>
      <c r="L18" s="23">
        <v>987</v>
      </c>
      <c r="M18" s="24">
        <v>197.4</v>
      </c>
      <c r="N18" s="25">
        <v>13</v>
      </c>
      <c r="O18" s="26">
        <v>210.4</v>
      </c>
    </row>
    <row r="19" spans="1:15" x14ac:dyDescent="0.25">
      <c r="A19" s="15" t="s">
        <v>20</v>
      </c>
      <c r="B19" s="16" t="s">
        <v>58</v>
      </c>
      <c r="C19" s="17">
        <v>45255</v>
      </c>
      <c r="D19" s="18" t="s">
        <v>47</v>
      </c>
      <c r="E19" s="19">
        <v>193</v>
      </c>
      <c r="F19" s="19">
        <v>197</v>
      </c>
      <c r="G19" s="19">
        <v>196</v>
      </c>
      <c r="H19" s="19">
        <v>195</v>
      </c>
      <c r="I19" s="19">
        <v>199</v>
      </c>
      <c r="J19" s="40">
        <v>200</v>
      </c>
      <c r="K19" s="23">
        <v>6</v>
      </c>
      <c r="L19" s="23">
        <v>1180</v>
      </c>
      <c r="M19" s="24">
        <v>196.66666666666666</v>
      </c>
      <c r="N19" s="25">
        <v>26</v>
      </c>
      <c r="O19" s="26">
        <v>222.66666666666666</v>
      </c>
    </row>
    <row r="20" spans="1:15" x14ac:dyDescent="0.25">
      <c r="A20" s="15" t="s">
        <v>20</v>
      </c>
      <c r="B20" s="16" t="s">
        <v>58</v>
      </c>
      <c r="C20" s="17">
        <v>45276</v>
      </c>
      <c r="D20" s="18" t="s">
        <v>47</v>
      </c>
      <c r="E20" s="19">
        <v>196</v>
      </c>
      <c r="F20" s="19">
        <v>193</v>
      </c>
      <c r="G20" s="19">
        <v>198</v>
      </c>
      <c r="H20" s="19">
        <v>196</v>
      </c>
      <c r="I20" s="19">
        <v>193</v>
      </c>
      <c r="J20" s="19"/>
      <c r="K20" s="23">
        <v>5</v>
      </c>
      <c r="L20" s="23">
        <v>976</v>
      </c>
      <c r="M20" s="24">
        <v>195.2</v>
      </c>
      <c r="N20" s="25">
        <v>11</v>
      </c>
      <c r="O20" s="26">
        <v>206.2</v>
      </c>
    </row>
    <row r="21" spans="1:15" x14ac:dyDescent="0.25">
      <c r="M21" s="42"/>
      <c r="O21" s="42"/>
    </row>
    <row r="22" spans="1:15" x14ac:dyDescent="0.25">
      <c r="M22" s="42"/>
      <c r="O22" s="42"/>
    </row>
    <row r="23" spans="1:15" x14ac:dyDescent="0.25">
      <c r="K23" s="8">
        <f>SUM(K17:K22)</f>
        <v>21</v>
      </c>
      <c r="L23" s="8">
        <f>SUM(L17:L22)</f>
        <v>4116</v>
      </c>
      <c r="M23" s="13">
        <f>SUM(L23/K23)</f>
        <v>196</v>
      </c>
      <c r="N23" s="8">
        <f>SUM(N17:N22)</f>
        <v>55</v>
      </c>
      <c r="O23" s="13">
        <f>SUM(M23+N23)</f>
        <v>251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5_1_1_1"/>
    <protectedRange algorithmName="SHA-512" hashValue="ON39YdpmFHfN9f47KpiRvqrKx0V9+erV1CNkpWzYhW/Qyc6aT8rEyCrvauWSYGZK2ia3o7vd3akF07acHAFpOA==" saltValue="yVW9XmDwTqEnmpSGai0KYg==" spinCount="100000" sqref="D2" name="Range1_1_3_1_2_1"/>
    <protectedRange algorithmName="SHA-512" hashValue="ON39YdpmFHfN9f47KpiRvqrKx0V9+erV1CNkpWzYhW/Qyc6aT8rEyCrvauWSYGZK2ia3o7vd3akF07acHAFpOA==" saltValue="yVW9XmDwTqEnmpSGai0KYg==" spinCount="100000" sqref="E2:J2" name="Range1_3_2_1_2_1"/>
    <protectedRange sqref="I3:J3 B3:C3" name="Range1_2"/>
    <protectedRange sqref="D3" name="Range1_1_1"/>
    <protectedRange sqref="E3:H3" name="Range1_3_1"/>
    <protectedRange algorithmName="SHA-512" hashValue="ON39YdpmFHfN9f47KpiRvqrKx0V9+erV1CNkpWzYhW/Qyc6aT8rEyCrvauWSYGZK2ia3o7vd3akF07acHAFpOA==" saltValue="yVW9XmDwTqEnmpSGai0KYg==" spinCount="100000" sqref="B4:C5 E4:J5" name="Range1_35_1"/>
    <protectedRange algorithmName="SHA-512" hashValue="ON39YdpmFHfN9f47KpiRvqrKx0V9+erV1CNkpWzYhW/Qyc6aT8rEyCrvauWSYGZK2ia3o7vd3akF07acHAFpOA==" saltValue="yVW9XmDwTqEnmpSGai0KYg==" spinCount="100000" sqref="D4:D5" name="Range1_1_21_1"/>
    <protectedRange sqref="I6:J6 B6:C6" name="Range1_8"/>
    <protectedRange sqref="D6" name="Range1_1_6"/>
    <protectedRange sqref="E6:H6" name="Range1_3_2"/>
  </protectedRanges>
  <hyperlinks>
    <hyperlink ref="Q1" location="'National Indoor 2023'!A1" display="Back to Ranking" xr:uid="{F3C99E72-A7B6-46F7-B8CE-10EB71C851FF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70A6E-E8A2-4238-874F-30C837D73439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124</v>
      </c>
      <c r="C2" s="17">
        <v>45269</v>
      </c>
      <c r="D2" s="18" t="s">
        <v>64</v>
      </c>
      <c r="E2" s="19">
        <v>198</v>
      </c>
      <c r="F2" s="40">
        <v>200.001</v>
      </c>
      <c r="G2" s="40">
        <v>200</v>
      </c>
      <c r="H2" s="19">
        <v>199</v>
      </c>
      <c r="I2" s="40">
        <v>200</v>
      </c>
      <c r="J2" s="19">
        <v>199</v>
      </c>
      <c r="K2" s="23">
        <v>6</v>
      </c>
      <c r="L2" s="23">
        <v>1196.001</v>
      </c>
      <c r="M2" s="24">
        <v>199.33349999999999</v>
      </c>
      <c r="N2" s="25">
        <v>10</v>
      </c>
      <c r="O2" s="26">
        <v>209.33349999999999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1196.001</v>
      </c>
      <c r="M4" s="13">
        <f>SUM(L4/K4)</f>
        <v>199.33349999999999</v>
      </c>
      <c r="N4" s="8">
        <f>SUM(N2:N3)</f>
        <v>10</v>
      </c>
      <c r="O4" s="13">
        <f>SUM(M4+N4)</f>
        <v>209.33349999999999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J2" name="Range1_3_5_1_1"/>
  </protectedRanges>
  <hyperlinks>
    <hyperlink ref="Q1" location="'National Indoor 2023'!A1" display="Back to Ranking" xr:uid="{2A428D1D-0A4A-47D7-B28D-8CA9AAD936A5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4DD3A-14E5-4B8C-A343-D82F0E693AB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135</v>
      </c>
      <c r="C2" s="17">
        <v>45269</v>
      </c>
      <c r="D2" s="18" t="s">
        <v>64</v>
      </c>
      <c r="E2" s="19">
        <v>198</v>
      </c>
      <c r="F2" s="19">
        <v>196</v>
      </c>
      <c r="G2" s="19">
        <v>197</v>
      </c>
      <c r="H2" s="19">
        <v>198</v>
      </c>
      <c r="I2" s="19">
        <v>199</v>
      </c>
      <c r="J2" s="19">
        <v>199</v>
      </c>
      <c r="K2" s="23">
        <v>6</v>
      </c>
      <c r="L2" s="23">
        <v>1187</v>
      </c>
      <c r="M2" s="24">
        <v>197.83333333333334</v>
      </c>
      <c r="N2" s="25">
        <v>4</v>
      </c>
      <c r="O2" s="26">
        <v>201.83333333333334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1187</v>
      </c>
      <c r="M4" s="13">
        <f>SUM(L4/K4)</f>
        <v>197.83333333333334</v>
      </c>
      <c r="N4" s="8">
        <f>SUM(N2:N3)</f>
        <v>4</v>
      </c>
      <c r="O4" s="13">
        <f>SUM(M4+N4)</f>
        <v>201.83333333333334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J2" name="Range1_3_5_1_1"/>
  </protectedRanges>
  <hyperlinks>
    <hyperlink ref="Q1" location="'National Indoor 2023'!A1" display="Back to Ranking" xr:uid="{0B0EF2EE-0AF1-4B24-A8C4-8FDEA4A2980C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A88C7-FCD5-4CEE-8237-DDCC0473D229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96</v>
      </c>
      <c r="C2" s="62">
        <v>45209</v>
      </c>
      <c r="D2" s="18" t="s">
        <v>31</v>
      </c>
      <c r="E2" s="19">
        <v>197</v>
      </c>
      <c r="F2" s="19">
        <v>199</v>
      </c>
      <c r="G2" s="19">
        <v>196</v>
      </c>
      <c r="H2" s="19"/>
      <c r="I2" s="19"/>
      <c r="J2" s="19"/>
      <c r="K2" s="23">
        <v>3</v>
      </c>
      <c r="L2" s="23">
        <v>592</v>
      </c>
      <c r="M2" s="24">
        <v>197.33333333333334</v>
      </c>
      <c r="N2" s="25">
        <v>4</v>
      </c>
      <c r="O2" s="26">
        <v>201.33333333333334</v>
      </c>
    </row>
    <row r="3" spans="1:17" x14ac:dyDescent="0.25">
      <c r="A3" s="15" t="s">
        <v>48</v>
      </c>
      <c r="B3" s="16" t="s">
        <v>116</v>
      </c>
      <c r="C3" s="17">
        <v>45269</v>
      </c>
      <c r="D3" s="18" t="s">
        <v>64</v>
      </c>
      <c r="E3" s="19">
        <v>197</v>
      </c>
      <c r="F3" s="19">
        <v>198</v>
      </c>
      <c r="G3" s="19">
        <v>195</v>
      </c>
      <c r="H3" s="19">
        <v>199</v>
      </c>
      <c r="I3" s="19">
        <v>195</v>
      </c>
      <c r="J3" s="19">
        <v>197</v>
      </c>
      <c r="K3" s="23">
        <v>6</v>
      </c>
      <c r="L3" s="23">
        <v>1181</v>
      </c>
      <c r="M3" s="24">
        <v>196.83333333333334</v>
      </c>
      <c r="N3" s="25">
        <v>4</v>
      </c>
      <c r="O3" s="26">
        <v>200.83333333333334</v>
      </c>
    </row>
    <row r="4" spans="1:17" x14ac:dyDescent="0.25">
      <c r="M4" s="42"/>
      <c r="O4" s="42"/>
    </row>
    <row r="5" spans="1:17" x14ac:dyDescent="0.25">
      <c r="M5" s="42"/>
      <c r="O5" s="42"/>
    </row>
    <row r="6" spans="1:17" x14ac:dyDescent="0.25">
      <c r="K6" s="8">
        <f>SUM(K2:K5)</f>
        <v>9</v>
      </c>
      <c r="L6" s="8">
        <f>SUM(L2:L5)</f>
        <v>1773</v>
      </c>
      <c r="M6" s="13">
        <f>SUM(L6/K6)</f>
        <v>197</v>
      </c>
      <c r="N6" s="8">
        <f>SUM(N2:N5)</f>
        <v>8</v>
      </c>
      <c r="O6" s="13">
        <f>SUM(M6+N6)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J2" name="Range1_3_2_1"/>
    <protectedRange algorithmName="SHA-512" hashValue="ON39YdpmFHfN9f47KpiRvqrKx0V9+erV1CNkpWzYhW/Qyc6aT8rEyCrvauWSYGZK2ia3o7vd3akF07acHAFpOA==" saltValue="yVW9XmDwTqEnmpSGai0KYg==" spinCount="100000" sqref="B3:C3" name="Range1_9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J3" name="Range1_3_5_1"/>
  </protectedRanges>
  <hyperlinks>
    <hyperlink ref="Q1" location="'National Indoor 2023'!A1" display="Back to Ranking" xr:uid="{3EF74373-2376-49B2-A9C0-A8CE5777EFD4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8C785-593C-4A7D-AE64-3561A9073991}"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102</v>
      </c>
      <c r="C2" s="17">
        <v>45255</v>
      </c>
      <c r="D2" s="18" t="s">
        <v>47</v>
      </c>
      <c r="E2" s="19">
        <v>195</v>
      </c>
      <c r="F2" s="19">
        <v>190</v>
      </c>
      <c r="G2" s="19">
        <v>195</v>
      </c>
      <c r="H2" s="19">
        <v>196</v>
      </c>
      <c r="I2" s="19">
        <v>197</v>
      </c>
      <c r="J2" s="19">
        <v>192</v>
      </c>
      <c r="K2" s="23">
        <v>6</v>
      </c>
      <c r="L2" s="23">
        <v>1165</v>
      </c>
      <c r="M2" s="24">
        <v>194.16666666666666</v>
      </c>
      <c r="N2" s="25">
        <v>4</v>
      </c>
      <c r="O2" s="26">
        <v>198.16666666666666</v>
      </c>
    </row>
    <row r="3" spans="1:17" x14ac:dyDescent="0.25">
      <c r="M3" s="42"/>
      <c r="O3" s="42"/>
    </row>
    <row r="4" spans="1:17" x14ac:dyDescent="0.25">
      <c r="M4" s="42"/>
      <c r="O4" s="42"/>
    </row>
    <row r="5" spans="1:17" x14ac:dyDescent="0.25">
      <c r="K5" s="8">
        <f>SUM(K2:K4)</f>
        <v>6</v>
      </c>
      <c r="L5" s="8">
        <f>SUM(L2:L4)</f>
        <v>1165</v>
      </c>
      <c r="M5" s="13">
        <f>SUM(L5/K5)</f>
        <v>194.16666666666666</v>
      </c>
      <c r="N5" s="8">
        <f>SUM(N2:N4)</f>
        <v>4</v>
      </c>
      <c r="O5" s="13">
        <f>SUM(M5+N5)</f>
        <v>198.16666666666666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15" t="s">
        <v>26</v>
      </c>
      <c r="B9" s="16" t="s">
        <v>102</v>
      </c>
      <c r="C9" s="17">
        <v>45255</v>
      </c>
      <c r="D9" s="18" t="s">
        <v>47</v>
      </c>
      <c r="E9" s="19">
        <v>195</v>
      </c>
      <c r="F9" s="19">
        <v>193</v>
      </c>
      <c r="G9" s="19">
        <v>193</v>
      </c>
      <c r="H9" s="19">
        <v>188</v>
      </c>
      <c r="I9" s="19">
        <v>186</v>
      </c>
      <c r="J9" s="19">
        <v>191</v>
      </c>
      <c r="K9" s="23">
        <v>6</v>
      </c>
      <c r="L9" s="23">
        <v>1146</v>
      </c>
      <c r="M9" s="24">
        <v>191</v>
      </c>
      <c r="N9" s="25">
        <v>4</v>
      </c>
      <c r="O9" s="26">
        <v>195</v>
      </c>
    </row>
    <row r="10" spans="1:17" x14ac:dyDescent="0.25">
      <c r="M10" s="42"/>
      <c r="O10" s="42"/>
    </row>
    <row r="11" spans="1:17" x14ac:dyDescent="0.25">
      <c r="M11" s="42"/>
      <c r="O11" s="42"/>
    </row>
    <row r="12" spans="1:17" x14ac:dyDescent="0.25">
      <c r="K12" s="8">
        <f>SUM(K9:K11)</f>
        <v>6</v>
      </c>
      <c r="L12" s="8">
        <f>SUM(L9:L11)</f>
        <v>1146</v>
      </c>
      <c r="M12" s="13">
        <f>SUM(L12/K12)</f>
        <v>191</v>
      </c>
      <c r="N12" s="8">
        <f>SUM(N9:N11)</f>
        <v>4</v>
      </c>
      <c r="O12" s="13">
        <f>SUM(M12+N12)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2:C2 B9:C9" name="Range1_5_1"/>
    <protectedRange algorithmName="SHA-512" hashValue="ON39YdpmFHfN9f47KpiRvqrKx0V9+erV1CNkpWzYhW/Qyc6aT8rEyCrvauWSYGZK2ia3o7vd3akF07acHAFpOA==" saltValue="yVW9XmDwTqEnmpSGai0KYg==" spinCount="100000" sqref="D2 D9" name="Range1_1_3_1"/>
    <protectedRange algorithmName="SHA-512" hashValue="ON39YdpmFHfN9f47KpiRvqrKx0V9+erV1CNkpWzYhW/Qyc6aT8rEyCrvauWSYGZK2ia3o7vd3akF07acHAFpOA==" saltValue="yVW9XmDwTqEnmpSGai0KYg==" spinCount="100000" sqref="E2:J2 E9:J9" name="Range1_3_2_1"/>
  </protectedRanges>
  <hyperlinks>
    <hyperlink ref="Q1" location="'National Indoor 2023'!A1" display="Back to Ranking" xr:uid="{60FCB61F-DB7D-4338-9921-419ACE6D800F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8706F-F897-43F7-9FE0-8E4DE9018287}"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131</v>
      </c>
      <c r="C2" s="17">
        <v>45269</v>
      </c>
      <c r="D2" s="18" t="s">
        <v>64</v>
      </c>
      <c r="E2" s="19">
        <v>199</v>
      </c>
      <c r="F2" s="19">
        <v>199</v>
      </c>
      <c r="G2" s="40">
        <v>200</v>
      </c>
      <c r="H2" s="19">
        <v>199</v>
      </c>
      <c r="I2" s="19">
        <v>197</v>
      </c>
      <c r="J2" s="19">
        <v>196</v>
      </c>
      <c r="K2" s="23">
        <v>6</v>
      </c>
      <c r="L2" s="23">
        <v>1190</v>
      </c>
      <c r="M2" s="24">
        <v>198.33333333333334</v>
      </c>
      <c r="N2" s="25">
        <v>4</v>
      </c>
      <c r="O2" s="26">
        <v>202.33333333333334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1190</v>
      </c>
      <c r="M4" s="13">
        <f>SUM(L4/K4)</f>
        <v>198.33333333333334</v>
      </c>
      <c r="N4" s="8">
        <f>SUM(N2:N3)</f>
        <v>4</v>
      </c>
      <c r="O4" s="13">
        <f>SUM(M4+N4)</f>
        <v>202.33333333333334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5_1"/>
  </protectedRanges>
  <hyperlinks>
    <hyperlink ref="Q1" location="'National Indoor 2023'!A1" display="Back to Ranking" xr:uid="{FBD4492A-9A8A-4C7C-A7D2-4349C5F6C46D}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DFBB7-7391-4E2E-8D30-BBE09BCC9B97}">
  <dimension ref="A1:Q2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59</v>
      </c>
      <c r="C2" s="17">
        <v>44953</v>
      </c>
      <c r="D2" s="18" t="s">
        <v>50</v>
      </c>
      <c r="E2" s="19">
        <v>197</v>
      </c>
      <c r="F2" s="19">
        <v>197</v>
      </c>
      <c r="G2" s="19">
        <v>197</v>
      </c>
      <c r="H2" s="19"/>
      <c r="I2" s="19"/>
      <c r="J2" s="19"/>
      <c r="K2" s="23">
        <v>3</v>
      </c>
      <c r="L2" s="23">
        <v>591</v>
      </c>
      <c r="M2" s="24">
        <v>197</v>
      </c>
      <c r="N2" s="25">
        <v>4</v>
      </c>
      <c r="O2" s="26">
        <v>201</v>
      </c>
    </row>
    <row r="3" spans="1:17" x14ac:dyDescent="0.25">
      <c r="A3" s="15" t="s">
        <v>24</v>
      </c>
      <c r="B3" s="16" t="s">
        <v>60</v>
      </c>
      <c r="C3" s="17">
        <v>44954</v>
      </c>
      <c r="D3" s="18" t="s">
        <v>47</v>
      </c>
      <c r="E3" s="19">
        <v>195</v>
      </c>
      <c r="F3" s="19">
        <v>196</v>
      </c>
      <c r="G3" s="19">
        <v>198</v>
      </c>
      <c r="H3" s="19">
        <v>197</v>
      </c>
      <c r="I3" s="19">
        <v>195</v>
      </c>
      <c r="J3" s="19">
        <v>198</v>
      </c>
      <c r="K3" s="23">
        <v>6</v>
      </c>
      <c r="L3" s="23">
        <v>1179</v>
      </c>
      <c r="M3" s="24">
        <v>196.5</v>
      </c>
      <c r="N3" s="25">
        <v>4</v>
      </c>
      <c r="O3" s="26">
        <v>200.5</v>
      </c>
    </row>
    <row r="4" spans="1:17" x14ac:dyDescent="0.25">
      <c r="A4" s="15" t="s">
        <v>24</v>
      </c>
      <c r="B4" s="16" t="s">
        <v>60</v>
      </c>
      <c r="C4" s="17">
        <v>44982</v>
      </c>
      <c r="D4" s="18" t="s">
        <v>47</v>
      </c>
      <c r="E4" s="19">
        <v>199</v>
      </c>
      <c r="F4" s="19">
        <v>196</v>
      </c>
      <c r="G4" s="19">
        <v>198</v>
      </c>
      <c r="H4" s="19">
        <v>198</v>
      </c>
      <c r="I4" s="19">
        <v>196</v>
      </c>
      <c r="J4" s="19"/>
      <c r="K4" s="23">
        <v>5</v>
      </c>
      <c r="L4" s="23">
        <v>987</v>
      </c>
      <c r="M4" s="24">
        <v>197.4</v>
      </c>
      <c r="N4" s="25">
        <v>2</v>
      </c>
      <c r="O4" s="26">
        <f t="shared" ref="O4" si="0">SUM(M4+N4)</f>
        <v>199.4</v>
      </c>
    </row>
    <row r="5" spans="1:17" x14ac:dyDescent="0.25">
      <c r="A5" s="15" t="s">
        <v>24</v>
      </c>
      <c r="B5" s="16" t="s">
        <v>60</v>
      </c>
      <c r="C5" s="17">
        <v>45044</v>
      </c>
      <c r="D5" s="18" t="s">
        <v>47</v>
      </c>
      <c r="E5" s="19">
        <v>194</v>
      </c>
      <c r="F5" s="19">
        <v>191</v>
      </c>
      <c r="G5" s="19">
        <v>197</v>
      </c>
      <c r="H5" s="19">
        <v>198</v>
      </c>
      <c r="I5" s="19"/>
      <c r="J5" s="19"/>
      <c r="K5" s="23">
        <v>4</v>
      </c>
      <c r="L5" s="23">
        <v>780</v>
      </c>
      <c r="M5" s="24">
        <v>195</v>
      </c>
      <c r="N5" s="25">
        <v>2</v>
      </c>
      <c r="O5" s="26">
        <v>197</v>
      </c>
    </row>
    <row r="6" spans="1:17" x14ac:dyDescent="0.25">
      <c r="A6" s="15" t="s">
        <v>24</v>
      </c>
      <c r="B6" s="16" t="s">
        <v>60</v>
      </c>
      <c r="C6" s="17">
        <v>45276</v>
      </c>
      <c r="D6" s="18" t="s">
        <v>47</v>
      </c>
      <c r="E6" s="19">
        <v>198</v>
      </c>
      <c r="F6" s="19">
        <v>197</v>
      </c>
      <c r="G6" s="19">
        <v>197</v>
      </c>
      <c r="H6" s="19">
        <v>197</v>
      </c>
      <c r="I6" s="19">
        <v>194</v>
      </c>
      <c r="J6" s="19"/>
      <c r="K6" s="23">
        <v>5</v>
      </c>
      <c r="L6" s="23">
        <v>983</v>
      </c>
      <c r="M6" s="24">
        <v>196.6</v>
      </c>
      <c r="N6" s="25">
        <v>2</v>
      </c>
      <c r="O6" s="26">
        <v>198.6</v>
      </c>
    </row>
    <row r="7" spans="1:17" x14ac:dyDescent="0.25">
      <c r="M7" s="42"/>
      <c r="O7" s="42"/>
    </row>
    <row r="8" spans="1:17" x14ac:dyDescent="0.25">
      <c r="M8" s="42"/>
      <c r="O8" s="42"/>
    </row>
    <row r="9" spans="1:17" x14ac:dyDescent="0.25">
      <c r="K9" s="8">
        <f>SUM(K2:K8)</f>
        <v>23</v>
      </c>
      <c r="L9" s="8">
        <f>SUM(L2:L8)</f>
        <v>4520</v>
      </c>
      <c r="M9" s="13">
        <f>SUM(L9/K9)</f>
        <v>196.52173913043478</v>
      </c>
      <c r="N9" s="8">
        <f>SUM(N2:N8)</f>
        <v>14</v>
      </c>
      <c r="O9" s="13">
        <f>SUM(M9+N9)</f>
        <v>210.52173913043478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15" t="s">
        <v>20</v>
      </c>
      <c r="B17" s="16" t="s">
        <v>60</v>
      </c>
      <c r="C17" s="17">
        <v>44982</v>
      </c>
      <c r="D17" s="18" t="s">
        <v>47</v>
      </c>
      <c r="E17" s="19">
        <v>194</v>
      </c>
      <c r="F17" s="19">
        <v>184</v>
      </c>
      <c r="G17" s="19">
        <v>188</v>
      </c>
      <c r="H17" s="19">
        <v>195.001</v>
      </c>
      <c r="I17" s="19">
        <v>193</v>
      </c>
      <c r="J17" s="19"/>
      <c r="K17" s="23">
        <v>5</v>
      </c>
      <c r="L17" s="23">
        <v>954</v>
      </c>
      <c r="M17" s="24">
        <v>190.8</v>
      </c>
      <c r="N17" s="25">
        <v>10</v>
      </c>
      <c r="O17" s="26">
        <f t="shared" ref="O17" si="1">SUM(M17+N17)</f>
        <v>200.8</v>
      </c>
    </row>
    <row r="18" spans="1:15" x14ac:dyDescent="0.25">
      <c r="M18" s="42"/>
      <c r="O18" s="42"/>
    </row>
    <row r="19" spans="1:15" x14ac:dyDescent="0.25">
      <c r="M19" s="42"/>
      <c r="O19" s="42"/>
    </row>
    <row r="20" spans="1:15" x14ac:dyDescent="0.25">
      <c r="K20" s="8">
        <f>SUM(K17:K19)</f>
        <v>5</v>
      </c>
      <c r="L20" s="8">
        <f>SUM(L17:L19)</f>
        <v>954</v>
      </c>
      <c r="M20" s="13">
        <f>SUM(L20/K20)</f>
        <v>190.8</v>
      </c>
      <c r="N20" s="8">
        <f>SUM(N17:N19)</f>
        <v>10</v>
      </c>
      <c r="O20" s="13">
        <f>SUM(M20+N20)</f>
        <v>200.8</v>
      </c>
    </row>
    <row r="23" spans="1:15" ht="30" x14ac:dyDescent="0.25">
      <c r="A23" s="1" t="s">
        <v>1</v>
      </c>
      <c r="B23" s="2" t="s">
        <v>2</v>
      </c>
      <c r="C23" s="2" t="s">
        <v>3</v>
      </c>
      <c r="D23" s="3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3" t="s">
        <v>12</v>
      </c>
      <c r="M23" s="5" t="s">
        <v>13</v>
      </c>
      <c r="N23" s="2" t="s">
        <v>14</v>
      </c>
      <c r="O23" s="6" t="s">
        <v>15</v>
      </c>
    </row>
    <row r="24" spans="1:15" x14ac:dyDescent="0.25">
      <c r="A24" s="15" t="s">
        <v>26</v>
      </c>
      <c r="B24" s="16" t="s">
        <v>60</v>
      </c>
      <c r="C24" s="17">
        <v>45192</v>
      </c>
      <c r="D24" s="18" t="s">
        <v>47</v>
      </c>
      <c r="E24" s="19">
        <v>193</v>
      </c>
      <c r="F24" s="19">
        <v>194</v>
      </c>
      <c r="G24" s="19">
        <v>191</v>
      </c>
      <c r="H24" s="19">
        <v>194</v>
      </c>
      <c r="I24" s="19">
        <v>195</v>
      </c>
      <c r="J24" s="19"/>
      <c r="K24" s="23">
        <v>5</v>
      </c>
      <c r="L24" s="23">
        <v>967</v>
      </c>
      <c r="M24" s="24">
        <v>193.4</v>
      </c>
      <c r="N24" s="25">
        <v>4</v>
      </c>
      <c r="O24" s="26">
        <v>197.4</v>
      </c>
    </row>
    <row r="25" spans="1:15" x14ac:dyDescent="0.25">
      <c r="A25" s="15" t="s">
        <v>26</v>
      </c>
      <c r="B25" s="16" t="s">
        <v>60</v>
      </c>
      <c r="C25" s="17">
        <v>45255</v>
      </c>
      <c r="D25" s="18" t="s">
        <v>47</v>
      </c>
      <c r="E25" s="19">
        <v>188</v>
      </c>
      <c r="F25" s="19">
        <v>195</v>
      </c>
      <c r="G25" s="19">
        <v>196</v>
      </c>
      <c r="H25" s="19">
        <v>197.01</v>
      </c>
      <c r="I25" s="19">
        <v>197</v>
      </c>
      <c r="J25" s="19">
        <v>197</v>
      </c>
      <c r="K25" s="23">
        <v>6</v>
      </c>
      <c r="L25" s="23">
        <v>1170.01</v>
      </c>
      <c r="M25" s="24">
        <v>195.00166666666667</v>
      </c>
      <c r="N25" s="25">
        <v>12</v>
      </c>
      <c r="O25" s="26">
        <v>207.00166666666667</v>
      </c>
    </row>
    <row r="26" spans="1:15" x14ac:dyDescent="0.25">
      <c r="A26" s="15" t="s">
        <v>26</v>
      </c>
      <c r="B26" s="16" t="s">
        <v>60</v>
      </c>
      <c r="C26" s="17">
        <v>45276</v>
      </c>
      <c r="D26" s="18" t="s">
        <v>47</v>
      </c>
      <c r="E26" s="19">
        <v>192.01</v>
      </c>
      <c r="F26" s="19">
        <v>197</v>
      </c>
      <c r="G26" s="19">
        <v>195</v>
      </c>
      <c r="H26" s="19">
        <v>189</v>
      </c>
      <c r="I26" s="19">
        <v>192</v>
      </c>
      <c r="J26" s="19"/>
      <c r="K26" s="23">
        <v>5</v>
      </c>
      <c r="L26" s="23">
        <v>965.01</v>
      </c>
      <c r="M26" s="24">
        <v>193.00200000000001</v>
      </c>
      <c r="N26" s="25">
        <v>6</v>
      </c>
      <c r="O26" s="26">
        <v>199.00200000000001</v>
      </c>
    </row>
    <row r="27" spans="1:15" x14ac:dyDescent="0.25">
      <c r="M27" s="42"/>
      <c r="O27" s="42"/>
    </row>
    <row r="28" spans="1:15" x14ac:dyDescent="0.25">
      <c r="M28" s="42"/>
      <c r="O28" s="42"/>
    </row>
    <row r="29" spans="1:15" x14ac:dyDescent="0.25">
      <c r="K29" s="8">
        <f>SUM(K24:K28)</f>
        <v>16</v>
      </c>
      <c r="L29" s="8">
        <f>SUM(L24:L28)</f>
        <v>3102.0200000000004</v>
      </c>
      <c r="M29" s="13">
        <f>SUM(L29/K29)</f>
        <v>193.87625000000003</v>
      </c>
      <c r="N29" s="8">
        <f>SUM(N24:N28)</f>
        <v>22</v>
      </c>
      <c r="O29" s="13">
        <f>SUM(M29+N29)</f>
        <v>215.87625000000003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5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E2:J2" name="Range1_3_2_1_1"/>
    <protectedRange sqref="B3:C3" name="Range1"/>
    <protectedRange sqref="D3" name="Range1_1"/>
    <protectedRange sqref="E3:J3" name="Range1_3"/>
    <protectedRange sqref="I4:J4 B4:C4" name="Range1_5"/>
    <protectedRange sqref="D4" name="Range1_1_3"/>
    <protectedRange sqref="E4:H4" name="Range1_3_1"/>
    <protectedRange sqref="E17:J17 B17:C17" name="Range1_7"/>
    <protectedRange sqref="D17" name="Range1_1_5"/>
    <protectedRange algorithmName="SHA-512" hashValue="ON39YdpmFHfN9f47KpiRvqrKx0V9+erV1CNkpWzYhW/Qyc6aT8rEyCrvauWSYGZK2ia3o7vd3akF07acHAFpOA==" saltValue="yVW9XmDwTqEnmpSGai0KYg==" spinCount="100000" sqref="I5:J5 B5:C5 B6:C6 I6:J6" name="Range1_20"/>
    <protectedRange algorithmName="SHA-512" hashValue="ON39YdpmFHfN9f47KpiRvqrKx0V9+erV1CNkpWzYhW/Qyc6aT8rEyCrvauWSYGZK2ia3o7vd3akF07acHAFpOA==" saltValue="yVW9XmDwTqEnmpSGai0KYg==" spinCount="100000" sqref="D5 D6" name="Range1_1_16"/>
    <protectedRange algorithmName="SHA-512" hashValue="ON39YdpmFHfN9f47KpiRvqrKx0V9+erV1CNkpWzYhW/Qyc6aT8rEyCrvauWSYGZK2ia3o7vd3akF07acHAFpOA==" saltValue="yVW9XmDwTqEnmpSGai0KYg==" spinCount="100000" sqref="E5:H5 E6:H6" name="Range1_3_8"/>
  </protectedRanges>
  <hyperlinks>
    <hyperlink ref="Q1" location="'National Indoor 2023'!A1" display="Back to Ranking" xr:uid="{57B0FC45-FFB0-4CDB-A9E3-AD27D1FB904D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F42ED-5515-4AAC-8AC8-993087207E91}"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43</v>
      </c>
      <c r="C2" s="17">
        <v>44936</v>
      </c>
      <c r="D2" s="18" t="s">
        <v>31</v>
      </c>
      <c r="E2" s="19">
        <v>195</v>
      </c>
      <c r="F2" s="19">
        <v>197</v>
      </c>
      <c r="G2" s="19">
        <v>197</v>
      </c>
      <c r="H2" s="19"/>
      <c r="I2" s="19"/>
      <c r="J2" s="19"/>
      <c r="K2" s="23">
        <v>3</v>
      </c>
      <c r="L2" s="23">
        <v>589</v>
      </c>
      <c r="M2" s="24">
        <v>196.33333333333334</v>
      </c>
      <c r="N2" s="25">
        <v>2</v>
      </c>
      <c r="O2" s="26">
        <v>198.33333333333334</v>
      </c>
    </row>
    <row r="3" spans="1:17" x14ac:dyDescent="0.25">
      <c r="A3" s="15" t="s">
        <v>24</v>
      </c>
      <c r="B3" s="16" t="s">
        <v>43</v>
      </c>
      <c r="C3" s="17">
        <v>44978</v>
      </c>
      <c r="D3" s="18" t="s">
        <v>31</v>
      </c>
      <c r="E3" s="19">
        <v>196.01</v>
      </c>
      <c r="F3" s="19">
        <v>195</v>
      </c>
      <c r="G3" s="19">
        <v>195.01</v>
      </c>
      <c r="H3" s="19"/>
      <c r="I3" s="19"/>
      <c r="J3" s="19"/>
      <c r="K3" s="23">
        <v>3</v>
      </c>
      <c r="L3" s="23">
        <v>586.02</v>
      </c>
      <c r="M3" s="24">
        <v>195.34</v>
      </c>
      <c r="N3" s="25">
        <v>2</v>
      </c>
      <c r="O3" s="26">
        <v>197.34</v>
      </c>
    </row>
    <row r="4" spans="1:17" x14ac:dyDescent="0.25">
      <c r="A4" s="15" t="s">
        <v>24</v>
      </c>
      <c r="B4" s="16" t="s">
        <v>43</v>
      </c>
      <c r="C4" s="17">
        <v>45006</v>
      </c>
      <c r="D4" s="18" t="s">
        <v>31</v>
      </c>
      <c r="E4" s="19">
        <v>197.001</v>
      </c>
      <c r="F4" s="19">
        <v>194</v>
      </c>
      <c r="G4" s="19">
        <v>195</v>
      </c>
      <c r="H4" s="19"/>
      <c r="I4" s="19"/>
      <c r="J4" s="19"/>
      <c r="K4" s="23">
        <v>3</v>
      </c>
      <c r="L4" s="23">
        <v>586.00099999999998</v>
      </c>
      <c r="M4" s="24">
        <v>195.33366666666666</v>
      </c>
      <c r="N4" s="25">
        <v>2</v>
      </c>
      <c r="O4" s="26">
        <v>197.33366666666666</v>
      </c>
    </row>
    <row r="6" spans="1:17" x14ac:dyDescent="0.25">
      <c r="K6" s="8">
        <f>SUM(K2:K5)</f>
        <v>9</v>
      </c>
      <c r="L6" s="8">
        <f>SUM(L2:L5)</f>
        <v>1761.021</v>
      </c>
      <c r="M6" s="7">
        <f>SUM(L6/K6)</f>
        <v>195.66899999999998</v>
      </c>
      <c r="N6" s="8">
        <f>SUM(N2:N5)</f>
        <v>6</v>
      </c>
      <c r="O6" s="13">
        <f>SUM(M6+N6)</f>
        <v>201.66899999999998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5" t="s">
        <v>20</v>
      </c>
      <c r="B13" s="16" t="s">
        <v>43</v>
      </c>
      <c r="C13" s="17">
        <v>44950</v>
      </c>
      <c r="D13" s="18" t="s">
        <v>31</v>
      </c>
      <c r="E13" s="19">
        <v>188</v>
      </c>
      <c r="F13" s="19">
        <v>191</v>
      </c>
      <c r="G13" s="19">
        <v>184</v>
      </c>
      <c r="H13" s="19"/>
      <c r="I13" s="19"/>
      <c r="J13" s="19"/>
      <c r="K13" s="23">
        <v>3</v>
      </c>
      <c r="L13" s="23">
        <v>563</v>
      </c>
      <c r="M13" s="24">
        <v>187.66666666666666</v>
      </c>
      <c r="N13" s="25">
        <v>6</v>
      </c>
      <c r="O13" s="26">
        <v>193.66666666666666</v>
      </c>
    </row>
    <row r="15" spans="1:17" x14ac:dyDescent="0.25">
      <c r="K15" s="8">
        <f>SUM(K13:K14)</f>
        <v>3</v>
      </c>
      <c r="L15" s="8">
        <f>SUM(L13:L14)</f>
        <v>563</v>
      </c>
      <c r="M15" s="7">
        <f>SUM(L15/K15)</f>
        <v>187.66666666666666</v>
      </c>
      <c r="N15" s="8">
        <f>SUM(N13:N14)</f>
        <v>6</v>
      </c>
      <c r="O15" s="13">
        <f>SUM(M15+N15)</f>
        <v>193.66666666666666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E13:J13 B13:C13" name="Range1_12"/>
    <protectedRange algorithmName="SHA-512" hashValue="ON39YdpmFHfN9f47KpiRvqrKx0V9+erV1CNkpWzYhW/Qyc6aT8rEyCrvauWSYGZK2ia3o7vd3akF07acHAFpOA==" saltValue="yVW9XmDwTqEnmpSGai0KYg==" spinCount="100000" sqref="D13" name="Range1_1_5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B4:C4" name="Range1_1_2_4"/>
    <protectedRange algorithmName="SHA-512" hashValue="ON39YdpmFHfN9f47KpiRvqrKx0V9+erV1CNkpWzYhW/Qyc6aT8rEyCrvauWSYGZK2ia3o7vd3akF07acHAFpOA==" saltValue="yVW9XmDwTqEnmpSGai0KYg==" spinCount="100000" sqref="D4" name="Range1_1_1_2_2"/>
    <protectedRange algorithmName="SHA-512" hashValue="ON39YdpmFHfN9f47KpiRvqrKx0V9+erV1CNkpWzYhW/Qyc6aT8rEyCrvauWSYGZK2ia3o7vd3akF07acHAFpOA==" saltValue="yVW9XmDwTqEnmpSGai0KYg==" spinCount="100000" sqref="E4:J4" name="Range1_4_1"/>
  </protectedRanges>
  <hyperlinks>
    <hyperlink ref="Q1" location="'National Indoor 2023'!A1" display="Back to Ranking" xr:uid="{B940D991-F4DA-4654-8584-562167FED31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D31DDF-4905-432C-8F60-387E4AAF162D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E2335-EF94-4BD4-842C-27485714D677}">
  <dimension ref="A1:Q2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67</v>
      </c>
      <c r="C2" s="17">
        <v>44954</v>
      </c>
      <c r="D2" s="18" t="s">
        <v>64</v>
      </c>
      <c r="E2" s="19">
        <v>198</v>
      </c>
      <c r="F2" s="40">
        <v>200.001</v>
      </c>
      <c r="G2" s="19">
        <v>198</v>
      </c>
      <c r="H2" s="19">
        <v>194</v>
      </c>
      <c r="I2" s="19">
        <v>197</v>
      </c>
      <c r="J2" s="19"/>
      <c r="K2" s="23">
        <v>5</v>
      </c>
      <c r="L2" s="23">
        <v>987.00099999999998</v>
      </c>
      <c r="M2" s="24">
        <v>197.40019999999998</v>
      </c>
      <c r="N2" s="25">
        <v>4</v>
      </c>
      <c r="O2" s="26">
        <v>201.40019999999998</v>
      </c>
    </row>
    <row r="3" spans="1:17" x14ac:dyDescent="0.25">
      <c r="A3" s="15" t="s">
        <v>48</v>
      </c>
      <c r="B3" s="16" t="s">
        <v>67</v>
      </c>
      <c r="C3" s="17">
        <v>44982</v>
      </c>
      <c r="D3" s="18" t="s">
        <v>64</v>
      </c>
      <c r="E3" s="19">
        <v>194</v>
      </c>
      <c r="F3" s="19">
        <v>195</v>
      </c>
      <c r="G3" s="40">
        <v>200</v>
      </c>
      <c r="H3" s="19">
        <v>199.001</v>
      </c>
      <c r="I3" s="19">
        <v>198</v>
      </c>
      <c r="J3" s="19">
        <v>193</v>
      </c>
      <c r="K3" s="23">
        <v>6</v>
      </c>
      <c r="L3" s="23">
        <v>1179.001</v>
      </c>
      <c r="M3" s="24">
        <v>196.50016666666667</v>
      </c>
      <c r="N3" s="25">
        <v>8</v>
      </c>
      <c r="O3" s="26">
        <v>204.50016666666667</v>
      </c>
    </row>
    <row r="4" spans="1:17" x14ac:dyDescent="0.25">
      <c r="A4" s="15" t="s">
        <v>24</v>
      </c>
      <c r="B4" s="16" t="s">
        <v>67</v>
      </c>
      <c r="C4" s="17">
        <v>44992</v>
      </c>
      <c r="D4" s="18" t="s">
        <v>64</v>
      </c>
      <c r="E4" s="19">
        <v>194</v>
      </c>
      <c r="F4" s="19">
        <v>196</v>
      </c>
      <c r="G4" s="19">
        <v>185</v>
      </c>
      <c r="H4" s="19"/>
      <c r="I4" s="19"/>
      <c r="J4" s="19"/>
      <c r="K4" s="23">
        <v>3</v>
      </c>
      <c r="L4" s="23">
        <v>575</v>
      </c>
      <c r="M4" s="24">
        <v>191.66666666666666</v>
      </c>
      <c r="N4" s="25">
        <v>2</v>
      </c>
      <c r="O4" s="26">
        <f t="shared" ref="O4" si="0">SUM(M4+N4)</f>
        <v>193.66666666666666</v>
      </c>
    </row>
    <row r="5" spans="1:17" x14ac:dyDescent="0.25">
      <c r="A5" s="15" t="s">
        <v>24</v>
      </c>
      <c r="B5" s="16" t="s">
        <v>67</v>
      </c>
      <c r="C5" s="17">
        <v>45045</v>
      </c>
      <c r="D5" s="18" t="s">
        <v>64</v>
      </c>
      <c r="E5" s="19">
        <v>192</v>
      </c>
      <c r="F5" s="19">
        <v>195</v>
      </c>
      <c r="G5" s="19">
        <v>198.001</v>
      </c>
      <c r="H5" s="19">
        <v>196.001</v>
      </c>
      <c r="I5" s="19">
        <v>197</v>
      </c>
      <c r="J5" s="19">
        <v>191</v>
      </c>
      <c r="K5" s="23">
        <v>6</v>
      </c>
      <c r="L5" s="23">
        <v>1169.002</v>
      </c>
      <c r="M5" s="24">
        <v>194.83366666666666</v>
      </c>
      <c r="N5" s="25">
        <v>4</v>
      </c>
      <c r="O5" s="26">
        <v>198.83366666666666</v>
      </c>
    </row>
    <row r="6" spans="1:17" x14ac:dyDescent="0.25">
      <c r="A6" s="15" t="s">
        <v>48</v>
      </c>
      <c r="B6" s="16" t="s">
        <v>67</v>
      </c>
      <c r="C6" s="62">
        <v>45209</v>
      </c>
      <c r="D6" s="18" t="s">
        <v>64</v>
      </c>
      <c r="E6" s="19">
        <v>195</v>
      </c>
      <c r="F6" s="19">
        <v>188</v>
      </c>
      <c r="G6" s="19">
        <v>193</v>
      </c>
      <c r="H6" s="19"/>
      <c r="I6" s="19"/>
      <c r="J6" s="19"/>
      <c r="K6" s="23">
        <v>3</v>
      </c>
      <c r="L6" s="23">
        <v>576</v>
      </c>
      <c r="M6" s="24">
        <v>192</v>
      </c>
      <c r="N6" s="25">
        <v>2</v>
      </c>
      <c r="O6" s="26">
        <v>194</v>
      </c>
    </row>
    <row r="9" spans="1:17" x14ac:dyDescent="0.25">
      <c r="K9" s="8">
        <f>SUM(K2:K8)</f>
        <v>23</v>
      </c>
      <c r="L9" s="8">
        <f>SUM(L2:L8)</f>
        <v>4486.0039999999999</v>
      </c>
      <c r="M9" s="7">
        <f>SUM(L9/K9)</f>
        <v>195.04365217391305</v>
      </c>
      <c r="N9" s="8">
        <f>SUM(N2:N8)</f>
        <v>20</v>
      </c>
      <c r="O9" s="13">
        <f>SUM(M9+N9)</f>
        <v>215.04365217391305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15" t="s">
        <v>20</v>
      </c>
      <c r="B16" s="16" t="s">
        <v>67</v>
      </c>
      <c r="C16" s="17">
        <v>44964</v>
      </c>
      <c r="D16" s="18" t="s">
        <v>64</v>
      </c>
      <c r="E16" s="19">
        <v>190</v>
      </c>
      <c r="F16" s="19">
        <v>191</v>
      </c>
      <c r="G16" s="19">
        <v>190</v>
      </c>
      <c r="H16" s="19"/>
      <c r="I16" s="19"/>
      <c r="J16" s="19"/>
      <c r="K16" s="23">
        <v>3</v>
      </c>
      <c r="L16" s="23">
        <v>571</v>
      </c>
      <c r="M16" s="24">
        <v>190.33333333333334</v>
      </c>
      <c r="N16" s="25">
        <v>3</v>
      </c>
      <c r="O16" s="26">
        <v>193.33333333333334</v>
      </c>
    </row>
    <row r="17" spans="1:15" x14ac:dyDescent="0.25">
      <c r="A17" s="63" t="s">
        <v>20</v>
      </c>
      <c r="B17" s="64" t="s">
        <v>67</v>
      </c>
      <c r="C17" s="65">
        <v>45020</v>
      </c>
      <c r="D17" s="66" t="s">
        <v>64</v>
      </c>
      <c r="E17" s="67">
        <v>196</v>
      </c>
      <c r="F17" s="68">
        <v>197</v>
      </c>
      <c r="G17" s="68">
        <v>192</v>
      </c>
      <c r="H17" s="57"/>
      <c r="I17" s="57"/>
      <c r="J17" s="57"/>
      <c r="K17" s="23">
        <v>3</v>
      </c>
      <c r="L17" s="23">
        <v>585</v>
      </c>
      <c r="M17" s="24">
        <v>195</v>
      </c>
      <c r="N17" s="25">
        <v>3</v>
      </c>
      <c r="O17" s="26">
        <v>198</v>
      </c>
    </row>
    <row r="18" spans="1:15" x14ac:dyDescent="0.25">
      <c r="A18" s="15" t="s">
        <v>71</v>
      </c>
      <c r="B18" s="16" t="s">
        <v>67</v>
      </c>
      <c r="C18" s="17">
        <v>45213</v>
      </c>
      <c r="D18" s="49" t="s">
        <v>31</v>
      </c>
      <c r="E18" s="19">
        <v>196</v>
      </c>
      <c r="F18" s="19">
        <v>192</v>
      </c>
      <c r="G18" s="19">
        <v>193</v>
      </c>
      <c r="H18" s="19">
        <v>192</v>
      </c>
      <c r="I18" s="19">
        <v>197</v>
      </c>
      <c r="J18" s="19">
        <v>197</v>
      </c>
      <c r="K18" s="23">
        <v>6</v>
      </c>
      <c r="L18" s="23">
        <v>1167</v>
      </c>
      <c r="M18" s="24">
        <v>194.5</v>
      </c>
      <c r="N18" s="25">
        <v>14</v>
      </c>
      <c r="O18" s="26">
        <v>208.5</v>
      </c>
    </row>
    <row r="19" spans="1:15" x14ac:dyDescent="0.25">
      <c r="A19" s="15" t="s">
        <v>71</v>
      </c>
      <c r="B19" s="16" t="s">
        <v>67</v>
      </c>
      <c r="C19" s="17">
        <v>45244</v>
      </c>
      <c r="D19" s="49" t="s">
        <v>31</v>
      </c>
      <c r="E19" s="19">
        <v>191</v>
      </c>
      <c r="F19" s="19">
        <v>195</v>
      </c>
      <c r="G19" s="19">
        <v>197</v>
      </c>
      <c r="H19" s="19"/>
      <c r="I19" s="19"/>
      <c r="J19" s="19"/>
      <c r="K19" s="23">
        <v>3</v>
      </c>
      <c r="L19" s="23">
        <v>583</v>
      </c>
      <c r="M19" s="24">
        <v>194.33333333333334</v>
      </c>
      <c r="N19" s="25">
        <v>3</v>
      </c>
      <c r="O19" s="26">
        <v>197.33333333333334</v>
      </c>
    </row>
    <row r="22" spans="1:15" x14ac:dyDescent="0.25">
      <c r="K22" s="8">
        <f>SUM(K16:K21)</f>
        <v>15</v>
      </c>
      <c r="L22" s="8">
        <f>SUM(L16:L21)</f>
        <v>2906</v>
      </c>
      <c r="M22" s="7">
        <f>SUM(L22/K22)</f>
        <v>193.73333333333332</v>
      </c>
      <c r="N22" s="8">
        <f>SUM(N16:N21)</f>
        <v>23</v>
      </c>
      <c r="O22" s="13">
        <f>SUM(M22+N22)</f>
        <v>216.73333333333332</v>
      </c>
    </row>
    <row r="25" spans="1:15" ht="30" x14ac:dyDescent="0.25">
      <c r="A25" s="1" t="s">
        <v>1</v>
      </c>
      <c r="B25" s="2" t="s">
        <v>2</v>
      </c>
      <c r="C25" s="2" t="s">
        <v>3</v>
      </c>
      <c r="D25" s="3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4" t="s">
        <v>10</v>
      </c>
      <c r="K25" s="4" t="s">
        <v>11</v>
      </c>
      <c r="L25" s="3" t="s">
        <v>12</v>
      </c>
      <c r="M25" s="5" t="s">
        <v>13</v>
      </c>
      <c r="N25" s="2" t="s">
        <v>14</v>
      </c>
      <c r="O25" s="6" t="s">
        <v>15</v>
      </c>
    </row>
    <row r="26" spans="1:15" x14ac:dyDescent="0.25">
      <c r="A26" s="15" t="s">
        <v>26</v>
      </c>
      <c r="B26" s="16" t="s">
        <v>67</v>
      </c>
      <c r="C26" s="17">
        <v>45272</v>
      </c>
      <c r="D26" s="18" t="s">
        <v>64</v>
      </c>
      <c r="E26" s="19">
        <v>191</v>
      </c>
      <c r="F26" s="19">
        <v>185</v>
      </c>
      <c r="G26" s="19">
        <v>181</v>
      </c>
      <c r="H26" s="19"/>
      <c r="I26" s="19"/>
      <c r="J26" s="19"/>
      <c r="K26" s="23">
        <v>3</v>
      </c>
      <c r="L26" s="23">
        <v>557</v>
      </c>
      <c r="M26" s="24">
        <v>185.66666666666666</v>
      </c>
      <c r="N26" s="25">
        <v>2</v>
      </c>
      <c r="O26" s="26">
        <v>187.66666666666666</v>
      </c>
    </row>
    <row r="29" spans="1:15" x14ac:dyDescent="0.25">
      <c r="K29" s="8">
        <f>SUM(K26:K28)</f>
        <v>3</v>
      </c>
      <c r="L29" s="8">
        <f>SUM(L26:L28)</f>
        <v>557</v>
      </c>
      <c r="M29" s="7">
        <f>SUM(L29/K29)</f>
        <v>185.66666666666666</v>
      </c>
      <c r="N29" s="8">
        <f>SUM(N26:N28)</f>
        <v>2</v>
      </c>
      <c r="O29" s="13">
        <f>SUM(M29+N29)</f>
        <v>187.66666666666666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5 B25" name="Range1_2"/>
    <protectedRange algorithmName="SHA-512" hashValue="ON39YdpmFHfN9f47KpiRvqrKx0V9+erV1CNkpWzYhW/Qyc6aT8rEyCrvauWSYGZK2ia3o7vd3akF07acHAFpOA==" saltValue="yVW9XmDwTqEnmpSGai0KYg==" spinCount="100000" sqref="B2:C2" name="Range1_2_3"/>
    <protectedRange algorithmName="SHA-512" hashValue="ON39YdpmFHfN9f47KpiRvqrKx0V9+erV1CNkpWzYhW/Qyc6aT8rEyCrvauWSYGZK2ia3o7vd3akF07acHAFpOA==" saltValue="yVW9XmDwTqEnmpSGai0KYg==" spinCount="100000" sqref="D2 D4:D6 D16:D19 D26" name="Range1_1_1_1_2"/>
    <protectedRange algorithmName="SHA-512" hashValue="ON39YdpmFHfN9f47KpiRvqrKx0V9+erV1CNkpWzYhW/Qyc6aT8rEyCrvauWSYGZK2ia3o7vd3akF07acHAFpOA==" saltValue="yVW9XmDwTqEnmpSGai0KYg==" spinCount="100000" sqref="E2:J2" name="Range1_3_1_1_2"/>
    <protectedRange algorithmName="SHA-512" hashValue="ON39YdpmFHfN9f47KpiRvqrKx0V9+erV1CNkpWzYhW/Qyc6aT8rEyCrvauWSYGZK2ia3o7vd3akF07acHAFpOA==" saltValue="yVW9XmDwTqEnmpSGai0KYg==" spinCount="100000" sqref="B16:C16 E16:J16 B26:C26 E26:J26" name="Range1_8"/>
    <protectedRange algorithmName="SHA-512" hashValue="ON39YdpmFHfN9f47KpiRvqrKx0V9+erV1CNkpWzYhW/Qyc6aT8rEyCrvauWSYGZK2ia3o7vd3akF07acHAFpOA==" saltValue="yVW9XmDwTqEnmpSGai0KYg==" spinCount="100000" sqref="B3:C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" name="Range1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I5:J6 B5:C6" name="Range1_20"/>
    <protectedRange algorithmName="SHA-512" hashValue="ON39YdpmFHfN9f47KpiRvqrKx0V9+erV1CNkpWzYhW/Qyc6aT8rEyCrvauWSYGZK2ia3o7vd3akF07acHAFpOA==" saltValue="yVW9XmDwTqEnmpSGai0KYg==" spinCount="100000" sqref="E5:H6" name="Range1_3_8"/>
    <protectedRange sqref="B17:C19 E17:J19" name="Range1_8_1"/>
  </protectedRanges>
  <hyperlinks>
    <hyperlink ref="Q1" location="'National Indoor 2023'!A1" display="Back to Ranking" xr:uid="{1D5B723E-4027-4B92-872D-AA7E02AF930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3818B2-2F40-4AD7-8BAE-84A32B8836EC}">
          <x14:formula1>
            <xm:f>'C:\Users\abra2\Desktop\ABRA Files and More\AUTO BENCH REST ASSOCIATION FILE\ABRA 2019\Georgia\[Georgia Results 01 19 20.xlsm]DATA SHEET'!#REF!</xm:f>
          </x14:formula1>
          <xm:sqref>B1 B15 B25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4BFEB-2998-41C5-843D-17F2BE87F3A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136</v>
      </c>
      <c r="C2" s="17">
        <v>45269</v>
      </c>
      <c r="D2" s="18" t="s">
        <v>64</v>
      </c>
      <c r="E2" s="19">
        <v>197</v>
      </c>
      <c r="F2" s="19">
        <v>199</v>
      </c>
      <c r="G2" s="19">
        <v>198</v>
      </c>
      <c r="H2" s="19">
        <v>198</v>
      </c>
      <c r="I2" s="19">
        <v>196</v>
      </c>
      <c r="J2" s="19">
        <v>198</v>
      </c>
      <c r="K2" s="23">
        <v>6</v>
      </c>
      <c r="L2" s="23">
        <v>1186</v>
      </c>
      <c r="M2" s="24">
        <v>197.66666666666666</v>
      </c>
      <c r="N2" s="25">
        <v>4</v>
      </c>
      <c r="O2" s="26">
        <v>201.66666666666666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1186</v>
      </c>
      <c r="M4" s="13">
        <f>SUM(L4/K4)</f>
        <v>197.66666666666666</v>
      </c>
      <c r="N4" s="8">
        <f>SUM(N2:N3)</f>
        <v>4</v>
      </c>
      <c r="O4" s="13">
        <f>SUM(M4+N4)</f>
        <v>201.66666666666666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J2" name="Range1_3_5_1_1"/>
  </protectedRanges>
  <hyperlinks>
    <hyperlink ref="Q1" location="'National Indoor 2023'!A1" display="Back to Ranking" xr:uid="{63102A82-72F4-4EAE-8809-A9552FC74A65}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8025E-C08D-4537-B793-254FFB88A554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9.8554687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154</v>
      </c>
      <c r="C2" s="17">
        <v>45269</v>
      </c>
      <c r="D2" s="18" t="s">
        <v>64</v>
      </c>
      <c r="E2" s="19">
        <v>198</v>
      </c>
      <c r="F2" s="19">
        <v>197</v>
      </c>
      <c r="G2" s="19">
        <v>195</v>
      </c>
      <c r="H2" s="19">
        <v>199</v>
      </c>
      <c r="I2" s="19">
        <v>194</v>
      </c>
      <c r="J2" s="19">
        <v>194</v>
      </c>
      <c r="K2" s="23">
        <v>6</v>
      </c>
      <c r="L2" s="23">
        <v>1177</v>
      </c>
      <c r="M2" s="24">
        <v>196.16666666666666</v>
      </c>
      <c r="N2" s="25">
        <v>4</v>
      </c>
      <c r="O2" s="26">
        <v>200.16666666666666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1177</v>
      </c>
      <c r="M4" s="13">
        <f>SUM(L4/K4)</f>
        <v>196.16666666666666</v>
      </c>
      <c r="N4" s="8">
        <f>SUM(N2:N3)</f>
        <v>4</v>
      </c>
      <c r="O4" s="13">
        <f>SUM(M4+N4)</f>
        <v>200.16666666666666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5_1"/>
  </protectedRanges>
  <hyperlinks>
    <hyperlink ref="Q1" location="'National Indoor 2023'!A1" display="Back to Ranking" xr:uid="{5E696CB8-018C-4098-8CF6-5E169DF6C763}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57AD0-9B6B-4EFC-B72C-5F1ED02A960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9.8554687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163</v>
      </c>
      <c r="C2" s="17">
        <v>45269</v>
      </c>
      <c r="D2" s="18" t="s">
        <v>64</v>
      </c>
      <c r="E2" s="19">
        <v>159</v>
      </c>
      <c r="F2" s="19">
        <v>196</v>
      </c>
      <c r="G2" s="19">
        <v>199</v>
      </c>
      <c r="H2" s="40">
        <v>200.001</v>
      </c>
      <c r="I2" s="19">
        <v>197</v>
      </c>
      <c r="J2" s="19">
        <v>197</v>
      </c>
      <c r="K2" s="23">
        <v>6</v>
      </c>
      <c r="L2" s="23">
        <v>1148.001</v>
      </c>
      <c r="M2" s="24">
        <v>191.33349999999999</v>
      </c>
      <c r="N2" s="25">
        <v>8</v>
      </c>
      <c r="O2" s="26">
        <v>199.33349999999999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1148.001</v>
      </c>
      <c r="M4" s="13">
        <f>SUM(L4/K4)</f>
        <v>191.33349999999999</v>
      </c>
      <c r="N4" s="8">
        <f>SUM(N2:N3)</f>
        <v>8</v>
      </c>
      <c r="O4" s="13">
        <f>SUM(M4+N4)</f>
        <v>199.33349999999999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J2" name="Range1_3_5_1_1"/>
  </protectedRanges>
  <hyperlinks>
    <hyperlink ref="Q1" location="'National Indoor 2023'!A1" display="Back to Ranking" xr:uid="{7B0DA9A4-7BCD-4D46-ADF5-0EA1F88DAA14}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F15D6-BA16-4071-A4B3-72C915FDBAFD}">
  <dimension ref="A1:Q4"/>
  <sheetViews>
    <sheetView workbookViewId="0"/>
  </sheetViews>
  <sheetFormatPr defaultRowHeight="15" x14ac:dyDescent="0.25"/>
  <cols>
    <col min="1" max="1" width="27.28515625" customWidth="1"/>
    <col min="2" max="2" width="19.8554687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155</v>
      </c>
      <c r="C2" s="17">
        <v>45269</v>
      </c>
      <c r="D2" s="18" t="s">
        <v>64</v>
      </c>
      <c r="E2" s="19">
        <v>194</v>
      </c>
      <c r="F2" s="19">
        <v>199</v>
      </c>
      <c r="G2" s="19">
        <v>196</v>
      </c>
      <c r="H2" s="19">
        <v>196</v>
      </c>
      <c r="I2" s="19">
        <v>193</v>
      </c>
      <c r="J2" s="19">
        <v>196</v>
      </c>
      <c r="K2" s="23">
        <v>6</v>
      </c>
      <c r="L2" s="23">
        <v>1174</v>
      </c>
      <c r="M2" s="24">
        <v>195.66666666666666</v>
      </c>
      <c r="N2" s="25">
        <v>4</v>
      </c>
      <c r="O2" s="26">
        <v>199.66666666666666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1174</v>
      </c>
      <c r="M4" s="13">
        <f>SUM(L4/K4)</f>
        <v>195.66666666666666</v>
      </c>
      <c r="N4" s="8">
        <f>SUM(N2:N3)</f>
        <v>4</v>
      </c>
      <c r="O4" s="13">
        <f>SUM(M4+N4)</f>
        <v>199.66666666666666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5_1"/>
  </protectedRanges>
  <hyperlinks>
    <hyperlink ref="Q1" location="'National Indoor 2023'!A1" display="Back to Ranking" xr:uid="{B2D1BFB4-315D-4A66-A805-4F6309D67B67}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45E7A-B396-49C3-B04F-4F1553AFD30A}">
  <dimension ref="A1:Q1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61</v>
      </c>
      <c r="C2" s="17">
        <v>44953</v>
      </c>
      <c r="D2" s="18" t="s">
        <v>50</v>
      </c>
      <c r="E2" s="19">
        <v>193</v>
      </c>
      <c r="F2" s="19">
        <v>196</v>
      </c>
      <c r="G2" s="19">
        <v>192</v>
      </c>
      <c r="H2" s="19"/>
      <c r="I2" s="19"/>
      <c r="J2" s="19"/>
      <c r="K2" s="23">
        <v>3</v>
      </c>
      <c r="L2" s="23">
        <v>581</v>
      </c>
      <c r="M2" s="24">
        <v>193.66666666666666</v>
      </c>
      <c r="N2" s="25">
        <v>11</v>
      </c>
      <c r="O2" s="26">
        <v>204.66666666666666</v>
      </c>
    </row>
    <row r="3" spans="1:17" x14ac:dyDescent="0.25">
      <c r="A3" s="15" t="s">
        <v>26</v>
      </c>
      <c r="B3" s="16" t="s">
        <v>61</v>
      </c>
      <c r="C3" s="17">
        <v>44954</v>
      </c>
      <c r="D3" s="18" t="s">
        <v>47</v>
      </c>
      <c r="E3" s="19">
        <v>190</v>
      </c>
      <c r="F3" s="19">
        <v>186</v>
      </c>
      <c r="G3" s="19">
        <v>195</v>
      </c>
      <c r="H3" s="19">
        <v>194</v>
      </c>
      <c r="I3" s="19">
        <v>197</v>
      </c>
      <c r="J3" s="19">
        <v>191</v>
      </c>
      <c r="K3" s="23">
        <v>6</v>
      </c>
      <c r="L3" s="23">
        <v>1153</v>
      </c>
      <c r="M3" s="24">
        <v>192.16666666666666</v>
      </c>
      <c r="N3" s="25">
        <v>26</v>
      </c>
      <c r="O3" s="26">
        <v>218.16666666666666</v>
      </c>
    </row>
    <row r="4" spans="1:17" x14ac:dyDescent="0.25">
      <c r="A4" s="15" t="s">
        <v>26</v>
      </c>
      <c r="B4" s="16" t="s">
        <v>61</v>
      </c>
      <c r="C4" s="17">
        <v>45044</v>
      </c>
      <c r="D4" s="18" t="s">
        <v>47</v>
      </c>
      <c r="E4" s="19">
        <v>195</v>
      </c>
      <c r="F4" s="19">
        <v>191</v>
      </c>
      <c r="G4" s="19">
        <v>195</v>
      </c>
      <c r="H4" s="19">
        <v>195</v>
      </c>
      <c r="I4" s="19"/>
      <c r="J4" s="19"/>
      <c r="K4" s="23">
        <v>4</v>
      </c>
      <c r="L4" s="23">
        <v>776</v>
      </c>
      <c r="M4" s="24">
        <v>194</v>
      </c>
      <c r="N4" s="25">
        <v>13</v>
      </c>
      <c r="O4" s="26">
        <v>207</v>
      </c>
    </row>
    <row r="5" spans="1:17" x14ac:dyDescent="0.25">
      <c r="A5" s="15" t="s">
        <v>26</v>
      </c>
      <c r="B5" s="16" t="s">
        <v>61</v>
      </c>
      <c r="C5" s="17">
        <v>45227</v>
      </c>
      <c r="D5" s="18" t="s">
        <v>47</v>
      </c>
      <c r="E5" s="19">
        <v>195</v>
      </c>
      <c r="F5" s="19">
        <v>196</v>
      </c>
      <c r="G5" s="19">
        <v>196</v>
      </c>
      <c r="H5" s="19">
        <v>196</v>
      </c>
      <c r="I5" s="19">
        <v>193</v>
      </c>
      <c r="J5" s="19"/>
      <c r="K5" s="23">
        <v>5</v>
      </c>
      <c r="L5" s="23">
        <v>976</v>
      </c>
      <c r="M5" s="24">
        <v>195.2</v>
      </c>
      <c r="N5" s="25">
        <v>6</v>
      </c>
      <c r="O5" s="26">
        <v>201.2</v>
      </c>
    </row>
    <row r="6" spans="1:17" x14ac:dyDescent="0.25">
      <c r="A6" s="15" t="s">
        <v>26</v>
      </c>
      <c r="B6" s="16" t="s">
        <v>61</v>
      </c>
      <c r="C6" s="17">
        <v>45255</v>
      </c>
      <c r="D6" s="18" t="s">
        <v>47</v>
      </c>
      <c r="E6" s="19">
        <v>193</v>
      </c>
      <c r="F6" s="19">
        <v>193</v>
      </c>
      <c r="G6" s="19">
        <v>192</v>
      </c>
      <c r="H6" s="19">
        <v>198</v>
      </c>
      <c r="I6" s="19">
        <v>191</v>
      </c>
      <c r="J6" s="19">
        <v>195</v>
      </c>
      <c r="K6" s="23">
        <v>6</v>
      </c>
      <c r="L6" s="23">
        <v>1162</v>
      </c>
      <c r="M6" s="24">
        <v>193.66666666666666</v>
      </c>
      <c r="N6" s="25">
        <v>8</v>
      </c>
      <c r="O6" s="26">
        <v>201.66666666666666</v>
      </c>
    </row>
    <row r="7" spans="1:17" x14ac:dyDescent="0.25">
      <c r="M7" s="42"/>
      <c r="O7" s="42"/>
    </row>
    <row r="8" spans="1:17" x14ac:dyDescent="0.25">
      <c r="M8" s="42"/>
      <c r="O8" s="42"/>
    </row>
    <row r="9" spans="1:17" x14ac:dyDescent="0.25">
      <c r="K9" s="8">
        <f>SUM(K2:K8)</f>
        <v>24</v>
      </c>
      <c r="L9" s="8">
        <f>SUM(L2:L8)</f>
        <v>4648</v>
      </c>
      <c r="M9" s="13">
        <f>SUM(L9/K9)</f>
        <v>193.66666666666666</v>
      </c>
      <c r="N9" s="8">
        <f>SUM(N2:N8)</f>
        <v>64</v>
      </c>
      <c r="O9" s="13">
        <f>SUM(M9+N9)</f>
        <v>257.66666666666663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5" t="s">
        <v>24</v>
      </c>
      <c r="B13" s="16" t="s">
        <v>61</v>
      </c>
      <c r="C13" s="17">
        <v>45227</v>
      </c>
      <c r="D13" s="18" t="s">
        <v>47</v>
      </c>
      <c r="E13" s="19">
        <v>196</v>
      </c>
      <c r="F13" s="19">
        <v>198</v>
      </c>
      <c r="G13" s="19">
        <v>197</v>
      </c>
      <c r="H13" s="19">
        <v>198</v>
      </c>
      <c r="I13" s="19">
        <v>195</v>
      </c>
      <c r="J13" s="19"/>
      <c r="K13" s="23">
        <v>5</v>
      </c>
      <c r="L13" s="23">
        <v>984</v>
      </c>
      <c r="M13" s="24">
        <v>196.8</v>
      </c>
      <c r="N13" s="25">
        <v>6</v>
      </c>
      <c r="O13" s="26">
        <v>202.8</v>
      </c>
    </row>
    <row r="14" spans="1:17" x14ac:dyDescent="0.25">
      <c r="A14" s="15" t="s">
        <v>24</v>
      </c>
      <c r="B14" s="16" t="s">
        <v>61</v>
      </c>
      <c r="C14" s="17">
        <v>45255</v>
      </c>
      <c r="D14" s="18" t="s">
        <v>47</v>
      </c>
      <c r="E14" s="19">
        <v>193</v>
      </c>
      <c r="F14" s="19">
        <v>197</v>
      </c>
      <c r="G14" s="19">
        <v>198.01</v>
      </c>
      <c r="H14" s="19">
        <v>197</v>
      </c>
      <c r="I14" s="19">
        <v>197</v>
      </c>
      <c r="J14" s="19">
        <v>193</v>
      </c>
      <c r="K14" s="23">
        <v>6</v>
      </c>
      <c r="L14" s="23">
        <v>1175.01</v>
      </c>
      <c r="M14" s="24">
        <v>195.83500000000001</v>
      </c>
      <c r="N14" s="25">
        <v>8</v>
      </c>
      <c r="O14" s="26">
        <v>203.83500000000001</v>
      </c>
    </row>
    <row r="15" spans="1:17" x14ac:dyDescent="0.25">
      <c r="M15" s="42"/>
      <c r="O15" s="42"/>
    </row>
    <row r="16" spans="1:17" x14ac:dyDescent="0.25">
      <c r="M16" s="42"/>
      <c r="O16" s="42"/>
    </row>
    <row r="17" spans="11:15" x14ac:dyDescent="0.25">
      <c r="K17" s="8">
        <f>SUM(K13:K16)</f>
        <v>11</v>
      </c>
      <c r="L17" s="8">
        <f>SUM(L13:L16)</f>
        <v>2159.0100000000002</v>
      </c>
      <c r="M17" s="13">
        <f>SUM(L17/K17)</f>
        <v>196.27363636363637</v>
      </c>
      <c r="N17" s="8">
        <f>SUM(N13:N16)</f>
        <v>14</v>
      </c>
      <c r="O17" s="13">
        <f>SUM(M17+N17)</f>
        <v>210.27363636363637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 B13:C13 E13:J13 E14:J14 B14:C14" name="Range1_6_1_1"/>
    <protectedRange algorithmName="SHA-512" hashValue="ON39YdpmFHfN9f47KpiRvqrKx0V9+erV1CNkpWzYhW/Qyc6aT8rEyCrvauWSYGZK2ia3o7vd3akF07acHAFpOA==" saltValue="yVW9XmDwTqEnmpSGai0KYg==" spinCount="100000" sqref="D2 D13 D14" name="Range1_1_4_1_1"/>
    <protectedRange sqref="E3:J3 B3:C3" name="Range1_2_1"/>
    <protectedRange sqref="D3" name="Range1_1_1"/>
    <protectedRange sqref="I4:J4 B4:C4 B5:C5 I5:J5 I6:J6 B6:C6" name="Range1_5_2"/>
    <protectedRange sqref="D4 D5 D6" name="Range1_1_3_2"/>
    <protectedRange sqref="E4:H4 E5:H5 E6:H6" name="Range1_3_1_2"/>
  </protectedRanges>
  <hyperlinks>
    <hyperlink ref="Q1" location="'National Indoor 2023'!A1" display="Back to Ranking" xr:uid="{05939C9A-77A2-4965-965E-988F409D0976}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70D5E-3AF3-425B-9C74-7B6F323FD26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141</v>
      </c>
      <c r="C2" s="17">
        <v>45269</v>
      </c>
      <c r="D2" s="18" t="s">
        <v>64</v>
      </c>
      <c r="E2" s="19">
        <v>199</v>
      </c>
      <c r="F2" s="19">
        <v>197</v>
      </c>
      <c r="G2" s="19">
        <v>199</v>
      </c>
      <c r="H2" s="19">
        <v>195</v>
      </c>
      <c r="I2" s="19">
        <v>199</v>
      </c>
      <c r="J2" s="19">
        <v>196</v>
      </c>
      <c r="K2" s="23">
        <v>6</v>
      </c>
      <c r="L2" s="23">
        <v>1185</v>
      </c>
      <c r="M2" s="24">
        <v>197.5</v>
      </c>
      <c r="N2" s="25">
        <v>4</v>
      </c>
      <c r="O2" s="26">
        <v>201.5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1185</v>
      </c>
      <c r="M4" s="13">
        <f>SUM(L4/K4)</f>
        <v>197.5</v>
      </c>
      <c r="N4" s="8">
        <f>SUM(N2:N3)</f>
        <v>4</v>
      </c>
      <c r="O4" s="13">
        <f>SUM(M4+N4)</f>
        <v>201.5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5_1"/>
  </protectedRanges>
  <hyperlinks>
    <hyperlink ref="Q1" location="'National Indoor 2023'!A1" display="Back to Ranking" xr:uid="{89426445-4B34-4820-A203-CF7FCA106A5D}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85E7-A08C-4D25-8E3F-8603B680140D}">
  <dimension ref="A1:Q7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88</v>
      </c>
      <c r="C2" s="17">
        <v>45020</v>
      </c>
      <c r="D2" s="18" t="s">
        <v>31</v>
      </c>
      <c r="E2" s="19">
        <v>198</v>
      </c>
      <c r="F2" s="19">
        <v>196</v>
      </c>
      <c r="G2" s="19">
        <v>194</v>
      </c>
      <c r="H2" s="19"/>
      <c r="I2" s="19"/>
      <c r="J2" s="19"/>
      <c r="K2" s="23">
        <v>3</v>
      </c>
      <c r="L2" s="23">
        <v>588</v>
      </c>
      <c r="M2" s="24">
        <v>196</v>
      </c>
      <c r="N2" s="25">
        <v>6</v>
      </c>
      <c r="O2" s="26">
        <v>202</v>
      </c>
    </row>
    <row r="3" spans="1:17" x14ac:dyDescent="0.25">
      <c r="A3" s="15" t="s">
        <v>24</v>
      </c>
      <c r="B3" s="16" t="s">
        <v>88</v>
      </c>
      <c r="C3" s="17">
        <v>45024</v>
      </c>
      <c r="D3" s="18" t="s">
        <v>31</v>
      </c>
      <c r="E3" s="19">
        <v>198.001</v>
      </c>
      <c r="F3" s="19">
        <v>196</v>
      </c>
      <c r="G3" s="19">
        <v>194</v>
      </c>
      <c r="H3" s="19">
        <v>195</v>
      </c>
      <c r="I3" s="19">
        <v>194</v>
      </c>
      <c r="J3" s="19"/>
      <c r="K3" s="23">
        <v>5</v>
      </c>
      <c r="L3" s="23">
        <v>977.00099999999998</v>
      </c>
      <c r="M3" s="24">
        <v>195.40019999999998</v>
      </c>
      <c r="N3" s="25">
        <v>4</v>
      </c>
      <c r="O3" s="26">
        <v>199.40019999999998</v>
      </c>
    </row>
    <row r="4" spans="1:17" x14ac:dyDescent="0.25">
      <c r="A4" s="15" t="s">
        <v>24</v>
      </c>
      <c r="B4" s="16" t="s">
        <v>88</v>
      </c>
      <c r="C4" s="17">
        <v>45034</v>
      </c>
      <c r="D4" s="18" t="s">
        <v>31</v>
      </c>
      <c r="E4" s="19">
        <v>197.001</v>
      </c>
      <c r="F4" s="19">
        <v>198.001</v>
      </c>
      <c r="G4" s="19">
        <v>197</v>
      </c>
      <c r="H4" s="19"/>
      <c r="I4" s="19"/>
      <c r="J4" s="19"/>
      <c r="K4" s="23">
        <v>3</v>
      </c>
      <c r="L4" s="23">
        <v>592.00199999999995</v>
      </c>
      <c r="M4" s="24">
        <v>197.33399999999997</v>
      </c>
      <c r="N4" s="25">
        <v>3</v>
      </c>
      <c r="O4" s="26">
        <v>200.33399999999997</v>
      </c>
    </row>
    <row r="7" spans="1:17" x14ac:dyDescent="0.25">
      <c r="K7" s="8">
        <f>SUM(K2:K6)</f>
        <v>11</v>
      </c>
      <c r="L7" s="8">
        <f>SUM(L2:L6)</f>
        <v>2157.0029999999997</v>
      </c>
      <c r="M7" s="7">
        <f>SUM(L7/K7)</f>
        <v>196.09118181818178</v>
      </c>
      <c r="N7" s="8">
        <f>SUM(N2:N6)</f>
        <v>13</v>
      </c>
      <c r="O7" s="13">
        <f>SUM(M7+N7)</f>
        <v>209.09118181818178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7"/>
    <protectedRange algorithmName="SHA-512" hashValue="ON39YdpmFHfN9f47KpiRvqrKx0V9+erV1CNkpWzYhW/Qyc6aT8rEyCrvauWSYGZK2ia3o7vd3akF07acHAFpOA==" saltValue="yVW9XmDwTqEnmpSGai0KYg==" spinCount="100000" sqref="D2" name="Range1_1_18"/>
    <protectedRange algorithmName="SHA-512" hashValue="ON39YdpmFHfN9f47KpiRvqrKx0V9+erV1CNkpWzYhW/Qyc6aT8rEyCrvauWSYGZK2ia3o7vd3akF07acHAFpOA==" saltValue="yVW9XmDwTqEnmpSGai0KYg==" spinCount="100000" sqref="B3:C3 E3:J3" name="Range1_27_1"/>
    <protectedRange algorithmName="SHA-512" hashValue="ON39YdpmFHfN9f47KpiRvqrKx0V9+erV1CNkpWzYhW/Qyc6aT8rEyCrvauWSYGZK2ia3o7vd3akF07acHAFpOA==" saltValue="yVW9XmDwTqEnmpSGai0KYg==" spinCount="100000" sqref="D3" name="Range1_1_18_1"/>
  </protectedRanges>
  <hyperlinks>
    <hyperlink ref="Q1" location="'National Indoor 2023'!A1" display="Back to Ranking" xr:uid="{2BC45719-92E1-4290-9DD7-FD81AAA10D0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086481-F257-44E8-A030-1FCA8CAA0A6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17922-E45E-48C3-9FE4-DDD29F9D43A0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9.8554687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160</v>
      </c>
      <c r="C2" s="17">
        <v>45269</v>
      </c>
      <c r="D2" s="18" t="s">
        <v>64</v>
      </c>
      <c r="E2" s="19">
        <v>196</v>
      </c>
      <c r="F2" s="19">
        <v>197</v>
      </c>
      <c r="G2" s="19">
        <v>199</v>
      </c>
      <c r="H2" s="19">
        <v>196</v>
      </c>
      <c r="I2" s="19">
        <v>193</v>
      </c>
      <c r="J2" s="19">
        <v>193</v>
      </c>
      <c r="K2" s="23">
        <v>6</v>
      </c>
      <c r="L2" s="23">
        <v>1174</v>
      </c>
      <c r="M2" s="24">
        <v>195.66666666666666</v>
      </c>
      <c r="N2" s="25">
        <v>4</v>
      </c>
      <c r="O2" s="26">
        <v>199.66666666666666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1174</v>
      </c>
      <c r="M4" s="13">
        <f>SUM(L4/K4)</f>
        <v>195.66666666666666</v>
      </c>
      <c r="N4" s="8">
        <f>SUM(N2:N3)</f>
        <v>4</v>
      </c>
      <c r="O4" s="13">
        <f>SUM(M4+N4)</f>
        <v>199.66666666666666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J2" name="Range1_3_5_1_1"/>
  </protectedRanges>
  <hyperlinks>
    <hyperlink ref="Q1" location="'National Indoor 2023'!A1" display="Back to Ranking" xr:uid="{B9881C5C-CF29-4B73-88B9-F58762D534A1}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CE9C3-468B-42FD-85AC-1E083FFCB1C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114</v>
      </c>
      <c r="C2" s="17">
        <v>45269</v>
      </c>
      <c r="D2" s="18" t="s">
        <v>64</v>
      </c>
      <c r="E2" s="74">
        <v>188</v>
      </c>
      <c r="F2" s="74">
        <v>180</v>
      </c>
      <c r="G2" s="74">
        <v>189</v>
      </c>
      <c r="H2" s="74">
        <v>192</v>
      </c>
      <c r="I2" s="74">
        <v>194</v>
      </c>
      <c r="J2" s="74">
        <v>190</v>
      </c>
      <c r="K2" s="23">
        <v>6</v>
      </c>
      <c r="L2" s="23">
        <v>1133</v>
      </c>
      <c r="M2" s="24">
        <v>188.83333333333334</v>
      </c>
      <c r="N2" s="25">
        <v>6</v>
      </c>
      <c r="O2" s="26">
        <v>194.83333333333334</v>
      </c>
    </row>
    <row r="4" spans="1:17" x14ac:dyDescent="0.25">
      <c r="K4" s="8">
        <f>SUM(K2:K3)</f>
        <v>6</v>
      </c>
      <c r="L4" s="8">
        <f>SUM(L2:L3)</f>
        <v>1133</v>
      </c>
      <c r="M4" s="7">
        <f>SUM(L4/K4)</f>
        <v>188.83333333333334</v>
      </c>
      <c r="N4" s="8">
        <f>SUM(N2:N3)</f>
        <v>6</v>
      </c>
      <c r="O4" s="13">
        <f>SUM(M4+N4)</f>
        <v>194.83333333333334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8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J2" name="Range1_1_2_19_1_2"/>
  </protectedRanges>
  <hyperlinks>
    <hyperlink ref="Q1" location="'National Indoor 2023'!A1" display="Back to Ranking" xr:uid="{6E40AB5D-19FB-47B9-88FC-C703CA3F63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5BDEEB-4298-4D1D-9CF7-B52BB21DD9F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E937F-478D-4181-9145-3F5246946F43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46</v>
      </c>
      <c r="C2" s="17">
        <v>44954</v>
      </c>
      <c r="D2" s="18" t="s">
        <v>47</v>
      </c>
      <c r="E2" s="19">
        <v>194</v>
      </c>
      <c r="F2" s="19">
        <v>199</v>
      </c>
      <c r="G2" s="19">
        <v>198</v>
      </c>
      <c r="H2" s="19">
        <v>196</v>
      </c>
      <c r="I2" s="19">
        <v>198</v>
      </c>
      <c r="J2" s="40">
        <v>200.01</v>
      </c>
      <c r="K2" s="23">
        <v>6</v>
      </c>
      <c r="L2" s="23">
        <v>1185.01</v>
      </c>
      <c r="M2" s="24">
        <v>197.50166666666667</v>
      </c>
      <c r="N2" s="25">
        <v>8</v>
      </c>
      <c r="O2" s="26">
        <v>205.50166666666667</v>
      </c>
    </row>
    <row r="3" spans="1:17" x14ac:dyDescent="0.25">
      <c r="A3" s="15" t="s">
        <v>24</v>
      </c>
      <c r="B3" s="16" t="s">
        <v>46</v>
      </c>
      <c r="C3" s="17">
        <v>44982</v>
      </c>
      <c r="D3" s="18" t="s">
        <v>47</v>
      </c>
      <c r="E3" s="19">
        <v>197</v>
      </c>
      <c r="F3" s="19">
        <v>198</v>
      </c>
      <c r="G3" s="19">
        <v>198</v>
      </c>
      <c r="H3" s="40">
        <v>200</v>
      </c>
      <c r="I3" s="19">
        <v>199</v>
      </c>
      <c r="J3" s="19"/>
      <c r="K3" s="23">
        <v>5</v>
      </c>
      <c r="L3" s="23">
        <v>992</v>
      </c>
      <c r="M3" s="24">
        <v>198.4</v>
      </c>
      <c r="N3" s="25">
        <v>3</v>
      </c>
      <c r="O3" s="26">
        <f t="shared" ref="O3" si="0">SUM(M3+N3)</f>
        <v>201.4</v>
      </c>
    </row>
    <row r="4" spans="1:17" x14ac:dyDescent="0.25">
      <c r="A4" s="15" t="s">
        <v>24</v>
      </c>
      <c r="B4" s="16" t="s">
        <v>46</v>
      </c>
      <c r="C4" s="17">
        <v>45073</v>
      </c>
      <c r="D4" s="18" t="s">
        <v>47</v>
      </c>
      <c r="E4" s="19">
        <v>198</v>
      </c>
      <c r="F4" s="19">
        <v>197</v>
      </c>
      <c r="G4" s="19">
        <v>198</v>
      </c>
      <c r="H4" s="19">
        <v>198</v>
      </c>
      <c r="I4" s="19">
        <v>199</v>
      </c>
      <c r="J4" s="19"/>
      <c r="K4" s="23">
        <v>5</v>
      </c>
      <c r="L4" s="23">
        <v>990</v>
      </c>
      <c r="M4" s="24">
        <v>198</v>
      </c>
      <c r="N4" s="25">
        <v>5</v>
      </c>
      <c r="O4" s="26">
        <v>203</v>
      </c>
    </row>
    <row r="6" spans="1:17" x14ac:dyDescent="0.25">
      <c r="K6" s="8">
        <f>SUM(K2:K5)</f>
        <v>16</v>
      </c>
      <c r="L6" s="8">
        <f>SUM(L2:L5)</f>
        <v>3167.01</v>
      </c>
      <c r="M6" s="7">
        <f>SUM(L6/K6)</f>
        <v>197.93812500000001</v>
      </c>
      <c r="N6" s="8">
        <f>SUM(N2:N5)</f>
        <v>16</v>
      </c>
      <c r="O6" s="13">
        <f>SUM(M6+N6)</f>
        <v>213.93812500000001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2_1"/>
    <protectedRange sqref="D2" name="Range1_1_1"/>
    <protectedRange sqref="E2:H2" name="Range1_3_1"/>
    <protectedRange sqref="I3:J3 B3:C3" name="Range1_5"/>
    <protectedRange sqref="D3" name="Range1_1_3"/>
    <protectedRange sqref="E3:H3" name="Range1_3_1_1"/>
    <protectedRange sqref="I4:J4 B4:C4" name="Range1_8"/>
    <protectedRange sqref="D4" name="Range1_1_6"/>
    <protectedRange sqref="E4:H4" name="Range1_3_2"/>
  </protectedRanges>
  <hyperlinks>
    <hyperlink ref="Q1" location="'National Indoor 2023'!A1" display="Back to Ranking" xr:uid="{3F3166EA-9587-4814-A2C4-5007AD15B3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7A8963-6BCF-49C6-87E1-15C76AF6A7F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DAC48-E054-45E1-AC12-988BEFB9FE3F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105</v>
      </c>
      <c r="C2" s="17">
        <v>45255</v>
      </c>
      <c r="D2" s="18" t="s">
        <v>47</v>
      </c>
      <c r="E2" s="19">
        <v>192</v>
      </c>
      <c r="F2" s="19">
        <v>195</v>
      </c>
      <c r="G2" s="19">
        <v>196</v>
      </c>
      <c r="H2" s="19">
        <v>195</v>
      </c>
      <c r="I2" s="19">
        <v>198</v>
      </c>
      <c r="J2" s="19">
        <v>189</v>
      </c>
      <c r="K2" s="23">
        <v>6</v>
      </c>
      <c r="L2" s="23">
        <v>1165</v>
      </c>
      <c r="M2" s="24">
        <v>194.16666666666666</v>
      </c>
      <c r="N2" s="25">
        <v>8</v>
      </c>
      <c r="O2" s="26">
        <v>202.16666666666666</v>
      </c>
    </row>
    <row r="5" spans="1:17" x14ac:dyDescent="0.25">
      <c r="K5" s="8">
        <f>SUM(K2:K4)</f>
        <v>6</v>
      </c>
      <c r="L5" s="8">
        <f>SUM(L2:L4)</f>
        <v>1165</v>
      </c>
      <c r="M5" s="7">
        <f>SUM(L5/K5)</f>
        <v>194.16666666666666</v>
      </c>
      <c r="N5" s="8">
        <f>SUM(N2:N4)</f>
        <v>8</v>
      </c>
      <c r="O5" s="13">
        <f>SUM(M5+N5)</f>
        <v>202.16666666666666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6_2"/>
    <protectedRange sqref="D2" name="Range1_1_4_2"/>
  </protectedRanges>
  <hyperlinks>
    <hyperlink ref="Q1" location="'National Indoor 2023'!A1" display="Back to Ranking" xr:uid="{A56794EE-9A19-4097-9959-4AF0A0BFD3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0F1789-6E67-41E0-865B-7485A25F52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31328-FBD8-4B6A-83F4-0775036F7F30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99</v>
      </c>
      <c r="C2" s="62">
        <v>45209</v>
      </c>
      <c r="D2" s="18" t="s">
        <v>31</v>
      </c>
      <c r="E2" s="19">
        <v>192</v>
      </c>
      <c r="F2" s="19">
        <v>193</v>
      </c>
      <c r="G2" s="19">
        <v>198</v>
      </c>
      <c r="H2" s="19"/>
      <c r="I2" s="19"/>
      <c r="J2" s="19"/>
      <c r="K2" s="23">
        <v>3</v>
      </c>
      <c r="L2" s="23">
        <v>583</v>
      </c>
      <c r="M2" s="24">
        <v>194.33333333333334</v>
      </c>
      <c r="N2" s="25">
        <v>6</v>
      </c>
      <c r="O2" s="26">
        <v>200.33333333333334</v>
      </c>
    </row>
    <row r="5" spans="1:17" x14ac:dyDescent="0.25">
      <c r="K5" s="8">
        <f>SUM(K2:K4)</f>
        <v>3</v>
      </c>
      <c r="L5" s="8">
        <f>SUM(L2:L4)</f>
        <v>583</v>
      </c>
      <c r="M5" s="7">
        <f>SUM(L5/K5)</f>
        <v>194.33333333333334</v>
      </c>
      <c r="N5" s="8">
        <f>SUM(N2:N4)</f>
        <v>6</v>
      </c>
      <c r="O5" s="13">
        <f>SUM(M5+N5)</f>
        <v>200.33333333333334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6"/>
    <protectedRange sqref="D2" name="Range1_1_4"/>
  </protectedRanges>
  <hyperlinks>
    <hyperlink ref="Q1" location="'National Indoor 2023'!A1" display="Back to Ranking" xr:uid="{61393039-BECB-43A1-93D6-3A8F09A3B4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1CB42B-0B5B-4E49-9764-12F5CD6647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34389-080D-426F-BABF-3EE784A251A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119</v>
      </c>
      <c r="C2" s="17">
        <v>45269</v>
      </c>
      <c r="D2" s="18" t="s">
        <v>64</v>
      </c>
      <c r="E2" s="40">
        <v>200</v>
      </c>
      <c r="F2" s="19">
        <v>199</v>
      </c>
      <c r="G2" s="40">
        <v>200.001</v>
      </c>
      <c r="H2" s="40">
        <v>200</v>
      </c>
      <c r="I2" s="19">
        <v>199</v>
      </c>
      <c r="J2" s="19">
        <v>199</v>
      </c>
      <c r="K2" s="23">
        <v>6</v>
      </c>
      <c r="L2" s="23">
        <v>1197.001</v>
      </c>
      <c r="M2" s="24">
        <v>199.50016666666667</v>
      </c>
      <c r="N2" s="25">
        <v>14</v>
      </c>
      <c r="O2" s="26">
        <v>213.50016666666667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1197.001</v>
      </c>
      <c r="M4" s="13">
        <f>SUM(L4/K4)</f>
        <v>199.50016666666667</v>
      </c>
      <c r="N4" s="8">
        <f>SUM(N2:N3)</f>
        <v>14</v>
      </c>
      <c r="O4" s="13">
        <f>SUM(M4+N4)</f>
        <v>213.50016666666667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5_1"/>
  </protectedRanges>
  <hyperlinks>
    <hyperlink ref="Q1" location="'National Indoor 2023'!A1" display="Back to Ranking" xr:uid="{467F3635-8D44-4AB6-B5E5-691BD46ED4CC}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193A0-2AC1-4628-81A1-712D66EC27B8}">
  <sheetPr codeName="Sheet30"/>
  <dimension ref="A1:Q2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34</v>
      </c>
      <c r="C2" s="17">
        <v>44936</v>
      </c>
      <c r="D2" s="18" t="s">
        <v>64</v>
      </c>
      <c r="E2" s="19">
        <v>199</v>
      </c>
      <c r="F2" s="19">
        <v>199</v>
      </c>
      <c r="G2" s="19">
        <v>197</v>
      </c>
      <c r="H2" s="19"/>
      <c r="I2" s="19"/>
      <c r="J2" s="19"/>
      <c r="K2" s="23">
        <v>3</v>
      </c>
      <c r="L2" s="23">
        <v>595</v>
      </c>
      <c r="M2" s="24">
        <v>198.33333333333334</v>
      </c>
      <c r="N2" s="25">
        <v>4</v>
      </c>
      <c r="O2" s="26">
        <v>202.33333333333334</v>
      </c>
    </row>
    <row r="3" spans="1:17" x14ac:dyDescent="0.25">
      <c r="A3" s="15" t="s">
        <v>24</v>
      </c>
      <c r="B3" s="16" t="s">
        <v>34</v>
      </c>
      <c r="C3" s="17">
        <v>45006</v>
      </c>
      <c r="D3" s="18" t="s">
        <v>64</v>
      </c>
      <c r="E3" s="40">
        <v>200</v>
      </c>
      <c r="F3" s="19">
        <v>199</v>
      </c>
      <c r="G3" s="19">
        <v>198</v>
      </c>
      <c r="H3" s="19"/>
      <c r="I3" s="19"/>
      <c r="J3" s="19"/>
      <c r="K3" s="23">
        <v>3</v>
      </c>
      <c r="L3" s="23">
        <v>597</v>
      </c>
      <c r="M3" s="24">
        <v>199</v>
      </c>
      <c r="N3" s="25">
        <v>9</v>
      </c>
      <c r="O3" s="26">
        <v>206</v>
      </c>
    </row>
    <row r="4" spans="1:17" x14ac:dyDescent="0.25">
      <c r="A4" s="15" t="s">
        <v>48</v>
      </c>
      <c r="B4" s="16" t="s">
        <v>34</v>
      </c>
      <c r="C4" s="61">
        <v>45209</v>
      </c>
      <c r="D4" s="18" t="s">
        <v>64</v>
      </c>
      <c r="E4" s="19">
        <v>199</v>
      </c>
      <c r="F4" s="40">
        <v>200</v>
      </c>
      <c r="G4" s="40">
        <v>200.00200000000001</v>
      </c>
      <c r="H4" s="19"/>
      <c r="I4" s="19"/>
      <c r="J4" s="19"/>
      <c r="K4" s="23">
        <v>3</v>
      </c>
      <c r="L4" s="23">
        <v>599.00199999999995</v>
      </c>
      <c r="M4" s="24">
        <v>199.66733333333332</v>
      </c>
      <c r="N4" s="25">
        <v>9</v>
      </c>
      <c r="O4" s="26">
        <v>208.66733333333332</v>
      </c>
    </row>
    <row r="6" spans="1:17" x14ac:dyDescent="0.25">
      <c r="K6" s="8">
        <f>SUM(K2:K5)</f>
        <v>9</v>
      </c>
      <c r="L6" s="8">
        <f>SUM(L2:L5)</f>
        <v>1791.002</v>
      </c>
      <c r="M6" s="7">
        <f>SUM(L6/K6)</f>
        <v>199.00022222222222</v>
      </c>
      <c r="N6" s="8">
        <f>SUM(N2:N5)</f>
        <v>22</v>
      </c>
      <c r="O6" s="13">
        <f>SUM(M6+N6)</f>
        <v>221.00022222222222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5" t="s">
        <v>20</v>
      </c>
      <c r="B13" s="16" t="s">
        <v>34</v>
      </c>
      <c r="C13" s="17">
        <v>44954</v>
      </c>
      <c r="D13" s="18" t="s">
        <v>64</v>
      </c>
      <c r="E13" s="19">
        <v>193</v>
      </c>
      <c r="F13" s="19">
        <v>194</v>
      </c>
      <c r="G13" s="19">
        <v>196</v>
      </c>
      <c r="H13" s="19">
        <v>196.001</v>
      </c>
      <c r="I13" s="19">
        <v>194</v>
      </c>
      <c r="J13" s="19"/>
      <c r="K13" s="23">
        <v>5</v>
      </c>
      <c r="L13" s="23">
        <v>973.00099999999998</v>
      </c>
      <c r="M13" s="24">
        <v>194.6002</v>
      </c>
      <c r="N13" s="25">
        <v>15</v>
      </c>
      <c r="O13" s="26">
        <v>209.6002</v>
      </c>
    </row>
    <row r="14" spans="1:17" x14ac:dyDescent="0.25">
      <c r="A14" s="15" t="s">
        <v>20</v>
      </c>
      <c r="B14" s="16" t="s">
        <v>34</v>
      </c>
      <c r="C14" s="17">
        <v>44964</v>
      </c>
      <c r="D14" s="18" t="s">
        <v>64</v>
      </c>
      <c r="E14" s="19">
        <v>198</v>
      </c>
      <c r="F14" s="19">
        <v>197</v>
      </c>
      <c r="G14" s="19">
        <v>198</v>
      </c>
      <c r="H14" s="19"/>
      <c r="I14" s="19"/>
      <c r="J14" s="19"/>
      <c r="K14" s="23">
        <v>3</v>
      </c>
      <c r="L14" s="23">
        <v>593</v>
      </c>
      <c r="M14" s="24">
        <v>197.66666666666666</v>
      </c>
      <c r="N14" s="25">
        <v>5</v>
      </c>
      <c r="O14" s="26">
        <v>202.66666666666666</v>
      </c>
    </row>
    <row r="15" spans="1:17" x14ac:dyDescent="0.25">
      <c r="A15" s="15" t="s">
        <v>71</v>
      </c>
      <c r="B15" s="16" t="s">
        <v>34</v>
      </c>
      <c r="C15" s="17">
        <v>44982</v>
      </c>
      <c r="D15" s="18" t="s">
        <v>64</v>
      </c>
      <c r="E15" s="19">
        <v>198</v>
      </c>
      <c r="F15" s="19">
        <v>191</v>
      </c>
      <c r="G15" s="19">
        <v>196</v>
      </c>
      <c r="H15" s="19">
        <v>198</v>
      </c>
      <c r="I15" s="19">
        <v>199</v>
      </c>
      <c r="J15" s="19">
        <v>198</v>
      </c>
      <c r="K15" s="23">
        <v>6</v>
      </c>
      <c r="L15" s="23">
        <v>1180</v>
      </c>
      <c r="M15" s="24">
        <v>196.66666666666666</v>
      </c>
      <c r="N15" s="25">
        <v>26</v>
      </c>
      <c r="O15" s="26">
        <v>222.66666666666666</v>
      </c>
    </row>
    <row r="16" spans="1:17" x14ac:dyDescent="0.25">
      <c r="A16" s="15" t="s">
        <v>20</v>
      </c>
      <c r="B16" s="16" t="s">
        <v>34</v>
      </c>
      <c r="C16" s="17">
        <v>44992</v>
      </c>
      <c r="D16" s="18" t="s">
        <v>64</v>
      </c>
      <c r="E16" s="19">
        <v>197</v>
      </c>
      <c r="F16" s="19">
        <v>197</v>
      </c>
      <c r="G16" s="19">
        <v>197</v>
      </c>
      <c r="H16" s="19"/>
      <c r="I16" s="19"/>
      <c r="J16" s="19"/>
      <c r="K16" s="23">
        <v>3</v>
      </c>
      <c r="L16" s="23">
        <v>591</v>
      </c>
      <c r="M16" s="24">
        <v>197</v>
      </c>
      <c r="N16" s="25">
        <v>11</v>
      </c>
      <c r="O16" s="26">
        <v>208</v>
      </c>
    </row>
    <row r="17" spans="1:15" x14ac:dyDescent="0.25">
      <c r="A17" s="15" t="s">
        <v>20</v>
      </c>
      <c r="B17" s="16" t="s">
        <v>34</v>
      </c>
      <c r="C17" s="17">
        <v>45020</v>
      </c>
      <c r="D17" s="18" t="s">
        <v>64</v>
      </c>
      <c r="E17" s="19">
        <v>190</v>
      </c>
      <c r="F17" s="19">
        <v>195</v>
      </c>
      <c r="G17" s="19">
        <v>196</v>
      </c>
      <c r="H17" s="19"/>
      <c r="I17" s="19"/>
      <c r="J17" s="19"/>
      <c r="K17" s="23">
        <v>3</v>
      </c>
      <c r="L17" s="23">
        <v>581</v>
      </c>
      <c r="M17" s="24">
        <v>193.66666666666666</v>
      </c>
      <c r="N17" s="25">
        <v>2</v>
      </c>
      <c r="O17" s="26">
        <v>195.66666666666666</v>
      </c>
    </row>
    <row r="18" spans="1:15" x14ac:dyDescent="0.25">
      <c r="A18" s="15" t="s">
        <v>20</v>
      </c>
      <c r="B18" s="16" t="s">
        <v>34</v>
      </c>
      <c r="C18" s="17">
        <v>45024</v>
      </c>
      <c r="D18" s="18" t="s">
        <v>64</v>
      </c>
      <c r="E18" s="19">
        <v>196</v>
      </c>
      <c r="F18" s="19">
        <v>197</v>
      </c>
      <c r="G18" s="19">
        <v>196</v>
      </c>
      <c r="H18" s="40">
        <v>200</v>
      </c>
      <c r="I18" s="19">
        <v>197</v>
      </c>
      <c r="J18" s="19"/>
      <c r="K18" s="23">
        <v>5</v>
      </c>
      <c r="L18" s="23">
        <v>986</v>
      </c>
      <c r="M18" s="24">
        <v>197.2</v>
      </c>
      <c r="N18" s="25">
        <v>13</v>
      </c>
      <c r="O18" s="26">
        <v>210.2</v>
      </c>
    </row>
    <row r="19" spans="1:15" x14ac:dyDescent="0.25">
      <c r="A19" s="15" t="s">
        <v>20</v>
      </c>
      <c r="B19" s="16" t="s">
        <v>34</v>
      </c>
      <c r="C19" s="17">
        <v>45034</v>
      </c>
      <c r="D19" s="18" t="s">
        <v>64</v>
      </c>
      <c r="E19" s="19">
        <v>195</v>
      </c>
      <c r="F19" s="69">
        <v>195</v>
      </c>
      <c r="G19" s="19">
        <v>198</v>
      </c>
      <c r="H19" s="19"/>
      <c r="I19" s="19"/>
      <c r="J19" s="19"/>
      <c r="K19" s="23">
        <v>3</v>
      </c>
      <c r="L19" s="23">
        <v>588</v>
      </c>
      <c r="M19" s="24">
        <v>196</v>
      </c>
      <c r="N19" s="25">
        <v>9</v>
      </c>
      <c r="O19" s="26">
        <v>205</v>
      </c>
    </row>
    <row r="20" spans="1:15" x14ac:dyDescent="0.25">
      <c r="A20" s="15" t="s">
        <v>20</v>
      </c>
      <c r="B20" s="16" t="s">
        <v>34</v>
      </c>
      <c r="C20" s="17">
        <v>45045</v>
      </c>
      <c r="D20" s="18" t="s">
        <v>64</v>
      </c>
      <c r="E20" s="19">
        <v>198</v>
      </c>
      <c r="F20" s="40">
        <v>200</v>
      </c>
      <c r="G20" s="19">
        <v>197</v>
      </c>
      <c r="H20" s="19">
        <v>196</v>
      </c>
      <c r="I20" s="40">
        <v>200</v>
      </c>
      <c r="J20" s="48">
        <v>196</v>
      </c>
      <c r="K20" s="23">
        <v>6</v>
      </c>
      <c r="L20" s="23">
        <v>1187</v>
      </c>
      <c r="M20" s="24">
        <v>197.83333333333334</v>
      </c>
      <c r="N20" s="25">
        <v>30</v>
      </c>
      <c r="O20" s="26">
        <v>207.83333333333334</v>
      </c>
    </row>
    <row r="21" spans="1:15" x14ac:dyDescent="0.25">
      <c r="A21" s="15" t="s">
        <v>71</v>
      </c>
      <c r="B21" s="16" t="s">
        <v>34</v>
      </c>
      <c r="C21" s="17">
        <v>45213</v>
      </c>
      <c r="D21" s="49" t="s">
        <v>31</v>
      </c>
      <c r="E21" s="19">
        <v>196.001</v>
      </c>
      <c r="F21" s="19">
        <v>192</v>
      </c>
      <c r="G21" s="19">
        <v>194</v>
      </c>
      <c r="H21" s="19">
        <v>194</v>
      </c>
      <c r="I21" s="19">
        <v>198.001</v>
      </c>
      <c r="J21" s="19">
        <v>194</v>
      </c>
      <c r="K21" s="23">
        <v>6</v>
      </c>
      <c r="L21" s="23">
        <v>1168.002</v>
      </c>
      <c r="M21" s="24">
        <v>194.667</v>
      </c>
      <c r="N21" s="25">
        <v>20</v>
      </c>
      <c r="O21" s="26">
        <v>214.667</v>
      </c>
    </row>
    <row r="22" spans="1:15" x14ac:dyDescent="0.25">
      <c r="A22" s="15" t="s">
        <v>71</v>
      </c>
      <c r="B22" s="16" t="s">
        <v>34</v>
      </c>
      <c r="C22" s="17">
        <v>45244</v>
      </c>
      <c r="D22" s="49" t="s">
        <v>31</v>
      </c>
      <c r="E22" s="19">
        <v>197</v>
      </c>
      <c r="F22" s="19">
        <v>197</v>
      </c>
      <c r="G22" s="19">
        <v>194</v>
      </c>
      <c r="H22" s="19"/>
      <c r="I22" s="19"/>
      <c r="J22" s="19"/>
      <c r="K22" s="23">
        <v>3</v>
      </c>
      <c r="L22" s="23">
        <v>588</v>
      </c>
      <c r="M22" s="24">
        <v>196</v>
      </c>
      <c r="N22" s="25">
        <v>9</v>
      </c>
      <c r="O22" s="26">
        <v>205</v>
      </c>
    </row>
    <row r="24" spans="1:15" x14ac:dyDescent="0.25">
      <c r="K24" s="8">
        <f>SUM(K13:K23)</f>
        <v>43</v>
      </c>
      <c r="L24" s="8">
        <f>SUM(L13:L23)</f>
        <v>8435.0030000000006</v>
      </c>
      <c r="M24" s="7">
        <f>SUM(L24/K24)</f>
        <v>196.1628604651163</v>
      </c>
      <c r="N24" s="8">
        <f>SUM(N13:N23)</f>
        <v>140</v>
      </c>
      <c r="O24" s="13">
        <f>SUM(M24+N24)</f>
        <v>336.1628604651163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13:C13 E13:J13" name="Range1_5_1"/>
    <protectedRange algorithmName="SHA-512" hashValue="ON39YdpmFHfN9f47KpiRvqrKx0V9+erV1CNkpWzYhW/Qyc6aT8rEyCrvauWSYGZK2ia3o7vd3akF07acHAFpOA==" saltValue="yVW9XmDwTqEnmpSGai0KYg==" spinCount="100000" sqref="D13:D20 D2:D4 D21 D22" name="Range1_1_3_1"/>
    <protectedRange algorithmName="SHA-512" hashValue="ON39YdpmFHfN9f47KpiRvqrKx0V9+erV1CNkpWzYhW/Qyc6aT8rEyCrvauWSYGZK2ia3o7vd3akF07acHAFpOA==" saltValue="yVW9XmDwTqEnmpSGai0KYg==" spinCount="100000" sqref="B14:C14 E14 G14:J14" name="Range1_8"/>
    <protectedRange algorithmName="SHA-512" hashValue="ON39YdpmFHfN9f47KpiRvqrKx0V9+erV1CNkpWzYhW/Qyc6aT8rEyCrvauWSYGZK2ia3o7vd3akF07acHAFpOA==" saltValue="yVW9XmDwTqEnmpSGai0KYg==" spinCount="100000" sqref="F14" name="Range1_3_3"/>
    <protectedRange algorithmName="SHA-512" hashValue="ON39YdpmFHfN9f47KpiRvqrKx0V9+erV1CNkpWzYhW/Qyc6aT8rEyCrvauWSYGZK2ia3o7vd3akF07acHAFpOA==" saltValue="yVW9XmDwTqEnmpSGai0KYg==" spinCount="100000" sqref="E15:J15 B15:C15" name="Range1_5"/>
    <protectedRange algorithmName="SHA-512" hashValue="ON39YdpmFHfN9f47KpiRvqrKx0V9+erV1CNkpWzYhW/Qyc6aT8rEyCrvauWSYGZK2ia3o7vd3akF07acHAFpOA==" saltValue="yVW9XmDwTqEnmpSGai0KYg==" spinCount="100000" sqref="B16:C16 E16 G16:J16" name="Range1_25"/>
    <protectedRange algorithmName="SHA-512" hashValue="ON39YdpmFHfN9f47KpiRvqrKx0V9+erV1CNkpWzYhW/Qyc6aT8rEyCrvauWSYGZK2ia3o7vd3akF07acHAFpOA==" saltValue="yVW9XmDwTqEnmpSGai0KYg==" spinCount="100000" sqref="F16" name="Range1_3_7"/>
    <protectedRange sqref="B17:C17 E17:J17" name="Range1_8_1"/>
    <protectedRange sqref="I18:J20 B18:C20 B21:C21 I21:J21 I22:J22 B22:C22" name="Range1_48"/>
    <protectedRange sqref="E18:H20 E21:H21 E22:H22" name="Range1_3_16"/>
  </protectedRanges>
  <hyperlinks>
    <hyperlink ref="Q1" location="'National Indoor 2023'!A1" display="Back to Ranking" xr:uid="{E0E9FE58-3898-43BF-9552-F2B0204289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DFBC91-0468-46E2-9A66-3FEDA91F7ED0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9687B-1462-4128-AEE2-5144167BE97D}"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125</v>
      </c>
      <c r="C2" s="17">
        <v>45269</v>
      </c>
      <c r="D2" s="18" t="s">
        <v>64</v>
      </c>
      <c r="E2" s="19">
        <v>199</v>
      </c>
      <c r="F2" s="19">
        <v>198</v>
      </c>
      <c r="G2" s="19">
        <v>199</v>
      </c>
      <c r="H2" s="19">
        <v>198</v>
      </c>
      <c r="I2" s="40">
        <v>200.001</v>
      </c>
      <c r="J2" s="40">
        <v>200.001</v>
      </c>
      <c r="K2" s="23">
        <v>6</v>
      </c>
      <c r="L2" s="23">
        <v>1194.002</v>
      </c>
      <c r="M2" s="24">
        <v>199.00033333333332</v>
      </c>
      <c r="N2" s="25">
        <v>12</v>
      </c>
      <c r="O2" s="26">
        <v>211.00033333333332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1194.002</v>
      </c>
      <c r="M4" s="13">
        <f>SUM(L4/K4)</f>
        <v>199.00033333333332</v>
      </c>
      <c r="N4" s="8">
        <f>SUM(N2:N3)</f>
        <v>12</v>
      </c>
      <c r="O4" s="13">
        <f>SUM(M4+N4)</f>
        <v>211.00033333333332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J2" name="Range1_3_5_1_1"/>
  </protectedRanges>
  <hyperlinks>
    <hyperlink ref="Q1" location="'National Indoor 2023'!A1" display="Back to Ranking" xr:uid="{B537B2B9-749E-4AC9-881A-CEFA587B7C90}"/>
  </hyperlink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F088B-7763-4AF1-AF1D-9560F69B1950}"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27</v>
      </c>
      <c r="B2" s="16" t="s">
        <v>83</v>
      </c>
      <c r="C2" s="17">
        <v>45010</v>
      </c>
      <c r="D2" s="17" t="s">
        <v>47</v>
      </c>
      <c r="E2" s="19">
        <v>166</v>
      </c>
      <c r="F2" s="19">
        <v>155</v>
      </c>
      <c r="G2" s="19">
        <v>168</v>
      </c>
      <c r="H2" s="19">
        <v>179</v>
      </c>
      <c r="I2" s="19">
        <v>114</v>
      </c>
      <c r="J2" s="19"/>
      <c r="K2" s="23">
        <f>COUNT(E2:J2)</f>
        <v>5</v>
      </c>
      <c r="L2" s="23">
        <f>SUM(E2:J2)</f>
        <v>782</v>
      </c>
      <c r="M2" s="24">
        <f>AVERAGE(E2:J2)</f>
        <v>156.4</v>
      </c>
      <c r="N2" s="25">
        <v>3</v>
      </c>
      <c r="O2" s="26">
        <f>SUM(M2,N2)</f>
        <v>159.4</v>
      </c>
    </row>
    <row r="4" spans="1:17" x14ac:dyDescent="0.25">
      <c r="K4" s="8">
        <f>SUM(K2:K3)</f>
        <v>5</v>
      </c>
      <c r="L4" s="8">
        <f>SUM(L2:L3)</f>
        <v>782</v>
      </c>
      <c r="M4" s="7">
        <f>SUM(L4/K4)</f>
        <v>156.4</v>
      </c>
      <c r="N4" s="8">
        <f>SUM(N2:N3)</f>
        <v>3</v>
      </c>
      <c r="O4" s="13">
        <f>SUM(M4+N4)</f>
        <v>159.4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5" t="s">
        <v>26</v>
      </c>
      <c r="B13" s="16" t="s">
        <v>83</v>
      </c>
      <c r="C13" s="17">
        <v>45073</v>
      </c>
      <c r="D13" s="18" t="s">
        <v>47</v>
      </c>
      <c r="E13" s="19">
        <v>170</v>
      </c>
      <c r="F13" s="19">
        <v>174</v>
      </c>
      <c r="G13" s="19">
        <v>174</v>
      </c>
      <c r="H13" s="19">
        <v>178</v>
      </c>
      <c r="I13" s="19">
        <v>185</v>
      </c>
      <c r="J13" s="19"/>
      <c r="K13" s="23">
        <v>5</v>
      </c>
      <c r="L13" s="23">
        <v>881</v>
      </c>
      <c r="M13" s="24">
        <v>176.2</v>
      </c>
      <c r="N13" s="25">
        <v>2</v>
      </c>
      <c r="O13" s="26">
        <v>178.2</v>
      </c>
    </row>
    <row r="15" spans="1:17" x14ac:dyDescent="0.25">
      <c r="K15" s="8">
        <f>SUM(K13:K14)</f>
        <v>5</v>
      </c>
      <c r="L15" s="8">
        <f>SUM(L13:L14)</f>
        <v>881</v>
      </c>
      <c r="M15" s="7">
        <f>SUM(L15/K15)</f>
        <v>176.2</v>
      </c>
      <c r="N15" s="8">
        <f>SUM(N13:N14)</f>
        <v>2</v>
      </c>
      <c r="O15" s="13">
        <f>SUM(M15+N15)</f>
        <v>178.2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B2:C2 I2:J2" name="Range1_10"/>
    <protectedRange algorithmName="SHA-512" hashValue="ON39YdpmFHfN9f47KpiRvqrKx0V9+erV1CNkpWzYhW/Qyc6aT8rEyCrvauWSYGZK2ia3o7vd3akF07acHAFpOA==" saltValue="yVW9XmDwTqEnmpSGai0KYg==" spinCount="100000" sqref="E2:H2" name="Range1_3_1"/>
    <protectedRange sqref="E13:J13 B13:C13" name="Range1_9"/>
    <protectedRange sqref="D13" name="Range1_1_7"/>
  </protectedRanges>
  <hyperlinks>
    <hyperlink ref="Q1" location="'National Indoor 2023'!A1" display="Back to Ranking" xr:uid="{6F429157-2E83-4D91-814B-9B57EBF158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9C3B93-0A90-4AFC-B764-14EF95251D60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54BB-7315-41E3-9F1C-8A6FE0B15076}">
  <dimension ref="A1:Q5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100</v>
      </c>
      <c r="C2" s="17">
        <v>45244</v>
      </c>
      <c r="D2" s="18" t="s">
        <v>31</v>
      </c>
      <c r="E2" s="19">
        <v>165</v>
      </c>
      <c r="F2" s="19">
        <v>149</v>
      </c>
      <c r="G2" s="19">
        <v>181</v>
      </c>
      <c r="H2" s="19"/>
      <c r="I2" s="19"/>
      <c r="J2" s="19"/>
      <c r="K2" s="23">
        <v>3</v>
      </c>
      <c r="L2" s="23">
        <v>495</v>
      </c>
      <c r="M2" s="24">
        <v>165</v>
      </c>
      <c r="N2" s="25">
        <v>4</v>
      </c>
      <c r="O2" s="26">
        <v>169</v>
      </c>
    </row>
    <row r="5" spans="1:17" x14ac:dyDescent="0.25">
      <c r="K5" s="8">
        <f>SUM(K2:K4)</f>
        <v>3</v>
      </c>
      <c r="L5" s="8">
        <f>SUM(L2:L4)</f>
        <v>495</v>
      </c>
      <c r="M5" s="7">
        <f>SUM(L5/K5)</f>
        <v>165</v>
      </c>
      <c r="N5" s="8">
        <f>SUM(N2:N4)</f>
        <v>4</v>
      </c>
      <c r="O5" s="13">
        <f>SUM(M5+N5)</f>
        <v>169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6"/>
    <protectedRange sqref="D2" name="Range1_1_4"/>
  </protectedRanges>
  <hyperlinks>
    <hyperlink ref="Q1" location="'National Indoor 2023'!A1" display="Back to Ranking" xr:uid="{1838DF03-0AD1-45B6-A63F-70C545D562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B6C1D5-3473-46D6-89A3-770CAAEEE1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B9349-86CB-4A2C-BCE3-EA05C11BBBDC}">
  <sheetPr codeName="Sheet31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2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45</v>
      </c>
      <c r="C2" s="17">
        <v>44950</v>
      </c>
      <c r="D2" s="18" t="s">
        <v>31</v>
      </c>
      <c r="E2" s="19">
        <v>194</v>
      </c>
      <c r="F2" s="19">
        <v>198</v>
      </c>
      <c r="G2" s="19">
        <v>199</v>
      </c>
      <c r="H2" s="19"/>
      <c r="I2" s="19"/>
      <c r="J2" s="19"/>
      <c r="K2" s="23">
        <v>3</v>
      </c>
      <c r="L2" s="23">
        <v>591</v>
      </c>
      <c r="M2" s="24">
        <v>197</v>
      </c>
      <c r="N2" s="25">
        <v>8</v>
      </c>
      <c r="O2" s="26">
        <v>205</v>
      </c>
    </row>
    <row r="3" spans="1:17" x14ac:dyDescent="0.25">
      <c r="A3" s="15" t="s">
        <v>24</v>
      </c>
      <c r="B3" s="16" t="s">
        <v>45</v>
      </c>
      <c r="C3" s="17">
        <v>44978</v>
      </c>
      <c r="D3" s="18" t="s">
        <v>31</v>
      </c>
      <c r="E3" s="19">
        <v>198</v>
      </c>
      <c r="F3" s="40">
        <v>200</v>
      </c>
      <c r="G3" s="19">
        <v>199</v>
      </c>
      <c r="H3" s="19"/>
      <c r="I3" s="19"/>
      <c r="J3" s="19"/>
      <c r="K3" s="23">
        <v>3</v>
      </c>
      <c r="L3" s="23">
        <v>597</v>
      </c>
      <c r="M3" s="24">
        <v>199</v>
      </c>
      <c r="N3" s="25">
        <v>9</v>
      </c>
      <c r="O3" s="26">
        <v>208</v>
      </c>
    </row>
    <row r="4" spans="1:17" x14ac:dyDescent="0.25">
      <c r="A4" s="15" t="s">
        <v>24</v>
      </c>
      <c r="B4" s="16" t="s">
        <v>45</v>
      </c>
      <c r="C4" s="17">
        <v>45006</v>
      </c>
      <c r="D4" s="18" t="s">
        <v>31</v>
      </c>
      <c r="E4" s="19">
        <v>198.001</v>
      </c>
      <c r="F4" s="19">
        <v>193</v>
      </c>
      <c r="G4" s="19">
        <v>199</v>
      </c>
      <c r="H4" s="19"/>
      <c r="I4" s="19"/>
      <c r="J4" s="19"/>
      <c r="K4" s="23">
        <v>3</v>
      </c>
      <c r="L4" s="23">
        <v>590.00099999999998</v>
      </c>
      <c r="M4" s="24">
        <v>196.667</v>
      </c>
      <c r="N4" s="25">
        <v>2</v>
      </c>
      <c r="O4" s="26">
        <v>198.667</v>
      </c>
    </row>
    <row r="5" spans="1:17" x14ac:dyDescent="0.25">
      <c r="A5" s="15" t="s">
        <v>24</v>
      </c>
      <c r="B5" s="16" t="s">
        <v>45</v>
      </c>
      <c r="C5" s="17">
        <v>45024</v>
      </c>
      <c r="D5" s="18" t="s">
        <v>31</v>
      </c>
      <c r="E5" s="19">
        <v>195</v>
      </c>
      <c r="F5" s="19">
        <v>194</v>
      </c>
      <c r="G5" s="19">
        <v>197</v>
      </c>
      <c r="H5" s="19">
        <v>197</v>
      </c>
      <c r="I5" s="19">
        <v>196</v>
      </c>
      <c r="J5" s="19"/>
      <c r="K5" s="23">
        <v>5</v>
      </c>
      <c r="L5" s="23">
        <v>979</v>
      </c>
      <c r="M5" s="24">
        <v>195.8</v>
      </c>
      <c r="N5" s="25">
        <v>2</v>
      </c>
      <c r="O5" s="26">
        <v>197.8</v>
      </c>
    </row>
    <row r="6" spans="1:17" x14ac:dyDescent="0.25">
      <c r="A6" s="15" t="s">
        <v>48</v>
      </c>
      <c r="B6" s="16" t="s">
        <v>36</v>
      </c>
      <c r="C6" s="17">
        <v>45244</v>
      </c>
      <c r="D6" s="18" t="s">
        <v>31</v>
      </c>
      <c r="E6" s="19">
        <v>194</v>
      </c>
      <c r="F6" s="19">
        <v>195</v>
      </c>
      <c r="G6" s="19">
        <v>193</v>
      </c>
      <c r="H6" s="19"/>
      <c r="I6" s="19"/>
      <c r="J6" s="19"/>
      <c r="K6" s="23">
        <v>3</v>
      </c>
      <c r="L6" s="23">
        <v>582</v>
      </c>
      <c r="M6" s="24">
        <v>194</v>
      </c>
      <c r="N6" s="25">
        <v>3</v>
      </c>
      <c r="O6" s="26">
        <v>197</v>
      </c>
    </row>
    <row r="8" spans="1:17" x14ac:dyDescent="0.25">
      <c r="K8" s="8">
        <f>SUM(K2:K7)</f>
        <v>17</v>
      </c>
      <c r="L8" s="8">
        <f>SUM(L2:L7)</f>
        <v>3339.0010000000002</v>
      </c>
      <c r="M8" s="7">
        <f>SUM(L8/K8)</f>
        <v>196.41182352941178</v>
      </c>
      <c r="N8" s="8">
        <f>SUM(N2:N7)</f>
        <v>24</v>
      </c>
      <c r="O8" s="13">
        <f>SUM(M8+N8)</f>
        <v>220.41182352941178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3:H3" name="Range1_3_4"/>
  </protectedRanges>
  <hyperlinks>
    <hyperlink ref="Q1" location="'National Indoor 2023'!A1" display="Back to Ranking" xr:uid="{BA141C10-BD5B-4D4C-8880-90B9D6E7A48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6705C7-01B2-4D33-BC52-E808E9D03EB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7A1DE-618B-4A93-85E8-28BF94D46798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76</v>
      </c>
      <c r="C2" s="17">
        <v>44982</v>
      </c>
      <c r="D2" s="18" t="s">
        <v>47</v>
      </c>
      <c r="E2" s="19">
        <v>186</v>
      </c>
      <c r="F2" s="19">
        <v>186</v>
      </c>
      <c r="G2" s="19">
        <v>193</v>
      </c>
      <c r="H2" s="19">
        <v>188</v>
      </c>
      <c r="I2" s="19">
        <v>188</v>
      </c>
      <c r="J2" s="19"/>
      <c r="K2" s="23">
        <v>5</v>
      </c>
      <c r="L2" s="23">
        <v>941</v>
      </c>
      <c r="M2" s="24">
        <v>188.2</v>
      </c>
      <c r="N2" s="25">
        <v>5</v>
      </c>
      <c r="O2" s="26">
        <f t="shared" ref="O2" si="0">SUM(M2+N2)</f>
        <v>193.2</v>
      </c>
    </row>
    <row r="5" spans="1:17" x14ac:dyDescent="0.25">
      <c r="K5" s="8">
        <f>SUM(K2:K4)</f>
        <v>5</v>
      </c>
      <c r="L5" s="8">
        <f>SUM(L2:L4)</f>
        <v>941</v>
      </c>
      <c r="M5" s="7">
        <f>SUM(L5/K5)</f>
        <v>188.2</v>
      </c>
      <c r="N5" s="8">
        <f>SUM(N2:N4)</f>
        <v>5</v>
      </c>
      <c r="O5" s="13">
        <f>SUM(M5+N5)</f>
        <v>193.2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6"/>
    <protectedRange sqref="D2" name="Range1_1_4"/>
  </protectedRanges>
  <hyperlinks>
    <hyperlink ref="Q1" location="'National Indoor 2023'!A1" display="Back to Ranking" xr:uid="{BB915757-1A8D-4511-B96A-B39798D219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96BED9-F188-4F95-9ED4-BBE5ADAC61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E7BAE-738D-4DE9-A5B2-E6CB6067B04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9.8554687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162</v>
      </c>
      <c r="C2" s="17">
        <v>45269</v>
      </c>
      <c r="D2" s="18" t="s">
        <v>64</v>
      </c>
      <c r="E2" s="19">
        <v>197</v>
      </c>
      <c r="F2" s="19">
        <v>196</v>
      </c>
      <c r="G2" s="19">
        <v>191</v>
      </c>
      <c r="H2" s="19">
        <v>195</v>
      </c>
      <c r="I2" s="19">
        <v>197</v>
      </c>
      <c r="J2" s="19">
        <v>193</v>
      </c>
      <c r="K2" s="23">
        <v>6</v>
      </c>
      <c r="L2" s="23">
        <v>1169</v>
      </c>
      <c r="M2" s="24">
        <v>194.83333333333334</v>
      </c>
      <c r="N2" s="25">
        <v>4</v>
      </c>
      <c r="O2" s="26">
        <v>198.83333333333334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1169</v>
      </c>
      <c r="M4" s="13">
        <f>SUM(L4/K4)</f>
        <v>194.83333333333334</v>
      </c>
      <c r="N4" s="8">
        <f>SUM(N2:N3)</f>
        <v>4</v>
      </c>
      <c r="O4" s="13">
        <f>SUM(M4+N4)</f>
        <v>198.83333333333334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J2" name="Range1_3_5_1_1"/>
  </protectedRanges>
  <hyperlinks>
    <hyperlink ref="Q1" location="'National Indoor 2023'!A1" display="Back to Ranking" xr:uid="{2E598BB7-8F8F-4CA3-B40D-E4D28F7D975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FF018-3F06-4E5B-8979-4E353BCF397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142</v>
      </c>
      <c r="C2" s="17">
        <v>45269</v>
      </c>
      <c r="D2" s="18" t="s">
        <v>64</v>
      </c>
      <c r="E2" s="19">
        <v>197</v>
      </c>
      <c r="F2" s="19">
        <v>199</v>
      </c>
      <c r="G2" s="19">
        <v>198</v>
      </c>
      <c r="H2" s="40">
        <v>200</v>
      </c>
      <c r="I2" s="19">
        <v>194</v>
      </c>
      <c r="J2" s="19">
        <v>197</v>
      </c>
      <c r="K2" s="23">
        <v>6</v>
      </c>
      <c r="L2" s="23">
        <v>1185</v>
      </c>
      <c r="M2" s="24">
        <v>197.5</v>
      </c>
      <c r="N2" s="25">
        <v>4</v>
      </c>
      <c r="O2" s="26">
        <v>201.5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1185</v>
      </c>
      <c r="M4" s="13">
        <f>SUM(L4/K4)</f>
        <v>197.5</v>
      </c>
      <c r="N4" s="8">
        <f>SUM(N2:N3)</f>
        <v>4</v>
      </c>
      <c r="O4" s="13">
        <f>SUM(M4+N4)</f>
        <v>201.5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5_1"/>
  </protectedRanges>
  <hyperlinks>
    <hyperlink ref="Q1" location="'National Indoor 2023'!A1" display="Back to Ranking" xr:uid="{73CC1303-BB56-4761-A24D-AE32123EE8D7}"/>
  </hyperlink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D4E2-1BD8-4662-A5DB-9DFC469B92A8}">
  <sheetPr codeName="Sheet33"/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20</v>
      </c>
      <c r="B2" s="16" t="s">
        <v>32</v>
      </c>
      <c r="C2" s="17">
        <v>44936</v>
      </c>
      <c r="D2" s="18" t="s">
        <v>31</v>
      </c>
      <c r="E2" s="19">
        <v>193</v>
      </c>
      <c r="F2" s="19">
        <v>195</v>
      </c>
      <c r="G2" s="19">
        <v>193</v>
      </c>
      <c r="H2" s="19"/>
      <c r="I2" s="19"/>
      <c r="J2" s="19"/>
      <c r="K2" s="23">
        <v>3</v>
      </c>
      <c r="L2" s="23">
        <v>581</v>
      </c>
      <c r="M2" s="24">
        <v>193.66666666666666</v>
      </c>
      <c r="N2" s="25">
        <v>5</v>
      </c>
      <c r="O2" s="26">
        <v>198.66666666666666</v>
      </c>
    </row>
    <row r="3" spans="1:17" x14ac:dyDescent="0.25">
      <c r="A3" s="15" t="s">
        <v>20</v>
      </c>
      <c r="B3" s="16" t="s">
        <v>32</v>
      </c>
      <c r="C3" s="17">
        <v>44950</v>
      </c>
      <c r="D3" s="18" t="s">
        <v>31</v>
      </c>
      <c r="E3" s="19">
        <v>192</v>
      </c>
      <c r="F3" s="19">
        <v>188</v>
      </c>
      <c r="G3" s="19">
        <v>191</v>
      </c>
      <c r="H3" s="19"/>
      <c r="I3" s="19"/>
      <c r="J3" s="19"/>
      <c r="K3" s="23">
        <v>3</v>
      </c>
      <c r="L3" s="23">
        <v>571</v>
      </c>
      <c r="M3" s="24">
        <v>190.33333333333334</v>
      </c>
      <c r="N3" s="25">
        <v>9</v>
      </c>
      <c r="O3" s="26">
        <v>199.33333333333334</v>
      </c>
    </row>
    <row r="4" spans="1:17" x14ac:dyDescent="0.25">
      <c r="A4" s="15" t="s">
        <v>20</v>
      </c>
      <c r="B4" s="16" t="s">
        <v>32</v>
      </c>
      <c r="C4" s="17">
        <v>44954</v>
      </c>
      <c r="D4" s="18" t="s">
        <v>64</v>
      </c>
      <c r="E4" s="19">
        <v>191</v>
      </c>
      <c r="F4" s="19">
        <v>193</v>
      </c>
      <c r="G4" s="19">
        <v>195</v>
      </c>
      <c r="H4" s="19">
        <v>196</v>
      </c>
      <c r="I4" s="19">
        <v>193</v>
      </c>
      <c r="J4" s="19"/>
      <c r="K4" s="23">
        <v>5</v>
      </c>
      <c r="L4" s="23">
        <v>968</v>
      </c>
      <c r="M4" s="24">
        <v>193.6</v>
      </c>
      <c r="N4" s="25">
        <v>4</v>
      </c>
      <c r="O4" s="26">
        <v>197.6</v>
      </c>
    </row>
    <row r="5" spans="1:17" x14ac:dyDescent="0.25">
      <c r="A5" s="15" t="s">
        <v>20</v>
      </c>
      <c r="B5" s="16" t="s">
        <v>32</v>
      </c>
      <c r="C5" s="17">
        <v>44964</v>
      </c>
      <c r="D5" s="18" t="s">
        <v>31</v>
      </c>
      <c r="E5" s="19">
        <v>192</v>
      </c>
      <c r="F5" s="19">
        <v>197.01</v>
      </c>
      <c r="G5" s="19">
        <v>198.01</v>
      </c>
      <c r="H5" s="19"/>
      <c r="I5" s="19"/>
      <c r="J5" s="19"/>
      <c r="K5" s="23">
        <v>3</v>
      </c>
      <c r="L5" s="23">
        <v>587.02</v>
      </c>
      <c r="M5" s="24">
        <v>195.67333333333332</v>
      </c>
      <c r="N5" s="25">
        <v>8</v>
      </c>
      <c r="O5" s="26">
        <v>203.67333333333332</v>
      </c>
    </row>
    <row r="6" spans="1:17" x14ac:dyDescent="0.25">
      <c r="A6" s="15" t="s">
        <v>20</v>
      </c>
      <c r="B6" s="16" t="s">
        <v>32</v>
      </c>
      <c r="C6" s="17">
        <v>44978</v>
      </c>
      <c r="D6" s="18" t="s">
        <v>31</v>
      </c>
      <c r="E6" s="19">
        <v>193</v>
      </c>
      <c r="F6" s="19">
        <v>194</v>
      </c>
      <c r="G6" s="19">
        <v>192</v>
      </c>
      <c r="H6" s="19"/>
      <c r="I6" s="19"/>
      <c r="J6" s="19"/>
      <c r="K6" s="23">
        <v>3</v>
      </c>
      <c r="L6" s="23">
        <v>579</v>
      </c>
      <c r="M6" s="24">
        <v>193</v>
      </c>
      <c r="N6" s="25">
        <v>3</v>
      </c>
      <c r="O6" s="26">
        <v>196</v>
      </c>
    </row>
    <row r="7" spans="1:17" x14ac:dyDescent="0.25">
      <c r="A7" s="15" t="s">
        <v>71</v>
      </c>
      <c r="B7" s="16" t="s">
        <v>32</v>
      </c>
      <c r="C7" s="17">
        <v>44982</v>
      </c>
      <c r="D7" s="49" t="s">
        <v>64</v>
      </c>
      <c r="E7" s="19">
        <v>183</v>
      </c>
      <c r="F7" s="19">
        <v>195</v>
      </c>
      <c r="G7" s="19">
        <v>192</v>
      </c>
      <c r="H7" s="19">
        <v>193</v>
      </c>
      <c r="I7" s="19">
        <v>193</v>
      </c>
      <c r="J7" s="19">
        <v>188</v>
      </c>
      <c r="K7" s="23">
        <v>6</v>
      </c>
      <c r="L7" s="23">
        <v>1144</v>
      </c>
      <c r="M7" s="24">
        <v>190.66666666666666</v>
      </c>
      <c r="N7" s="25">
        <v>6</v>
      </c>
      <c r="O7" s="26">
        <v>196.66666666666666</v>
      </c>
    </row>
    <row r="8" spans="1:17" x14ac:dyDescent="0.25">
      <c r="A8" s="15" t="s">
        <v>20</v>
      </c>
      <c r="B8" s="16" t="s">
        <v>32</v>
      </c>
      <c r="C8" s="17">
        <v>44992</v>
      </c>
      <c r="D8" s="18" t="s">
        <v>31</v>
      </c>
      <c r="E8" s="19">
        <v>186</v>
      </c>
      <c r="F8" s="19">
        <v>191</v>
      </c>
      <c r="G8" s="19">
        <v>191</v>
      </c>
      <c r="H8" s="19"/>
      <c r="I8" s="19"/>
      <c r="J8" s="19"/>
      <c r="K8" s="23">
        <v>3</v>
      </c>
      <c r="L8" s="23">
        <v>568</v>
      </c>
      <c r="M8" s="24">
        <v>189.33333333333334</v>
      </c>
      <c r="N8" s="25">
        <v>4</v>
      </c>
      <c r="O8" s="26">
        <v>193.33333333333334</v>
      </c>
    </row>
    <row r="9" spans="1:17" x14ac:dyDescent="0.25">
      <c r="A9" s="15" t="s">
        <v>20</v>
      </c>
      <c r="B9" s="16" t="s">
        <v>32</v>
      </c>
      <c r="C9" s="17">
        <v>45020</v>
      </c>
      <c r="D9" s="18" t="s">
        <v>31</v>
      </c>
      <c r="E9" s="19">
        <v>197</v>
      </c>
      <c r="F9" s="19">
        <v>200</v>
      </c>
      <c r="G9" s="19">
        <v>196.001</v>
      </c>
      <c r="H9" s="19"/>
      <c r="I9" s="19"/>
      <c r="J9" s="19"/>
      <c r="K9" s="23">
        <v>3</v>
      </c>
      <c r="L9" s="23">
        <v>593.00099999999998</v>
      </c>
      <c r="M9" s="24">
        <v>197.667</v>
      </c>
      <c r="N9" s="25">
        <v>9</v>
      </c>
      <c r="O9" s="26">
        <v>206.667</v>
      </c>
    </row>
    <row r="10" spans="1:17" x14ac:dyDescent="0.25">
      <c r="A10" s="15" t="s">
        <v>20</v>
      </c>
      <c r="B10" s="16" t="s">
        <v>32</v>
      </c>
      <c r="C10" s="17">
        <v>45024</v>
      </c>
      <c r="D10" s="18" t="s">
        <v>31</v>
      </c>
      <c r="E10" s="19">
        <v>196.001</v>
      </c>
      <c r="F10" s="19">
        <v>195</v>
      </c>
      <c r="G10" s="19">
        <v>195</v>
      </c>
      <c r="H10" s="19">
        <v>199</v>
      </c>
      <c r="I10" s="19">
        <v>194</v>
      </c>
      <c r="J10" s="19"/>
      <c r="K10" s="23">
        <v>5</v>
      </c>
      <c r="L10" s="23">
        <v>979.00099999999998</v>
      </c>
      <c r="M10" s="24">
        <v>195.80019999999999</v>
      </c>
      <c r="N10" s="25">
        <v>6</v>
      </c>
      <c r="O10" s="26">
        <v>201.80019999999999</v>
      </c>
    </row>
    <row r="11" spans="1:17" x14ac:dyDescent="0.25">
      <c r="A11" s="15" t="s">
        <v>20</v>
      </c>
      <c r="B11" s="16" t="s">
        <v>32</v>
      </c>
      <c r="C11" s="17">
        <v>45034</v>
      </c>
      <c r="D11" s="18" t="s">
        <v>31</v>
      </c>
      <c r="E11" s="19">
        <v>194</v>
      </c>
      <c r="F11" s="48">
        <v>196</v>
      </c>
      <c r="G11" s="48">
        <v>195</v>
      </c>
      <c r="H11" s="71"/>
      <c r="I11" s="71"/>
      <c r="J11" s="71"/>
      <c r="K11" s="23">
        <v>3</v>
      </c>
      <c r="L11" s="23">
        <v>585</v>
      </c>
      <c r="M11" s="24">
        <v>195</v>
      </c>
      <c r="N11" s="25">
        <v>4</v>
      </c>
      <c r="O11" s="26">
        <v>199</v>
      </c>
    </row>
    <row r="12" spans="1:17" x14ac:dyDescent="0.25">
      <c r="A12" s="15" t="s">
        <v>20</v>
      </c>
      <c r="B12" s="16" t="s">
        <v>32</v>
      </c>
      <c r="C12" s="17">
        <v>45045</v>
      </c>
      <c r="D12" s="18" t="s">
        <v>31</v>
      </c>
      <c r="E12" s="19">
        <v>197</v>
      </c>
      <c r="F12" s="19">
        <v>197</v>
      </c>
      <c r="G12" s="48">
        <v>196</v>
      </c>
      <c r="H12" s="48">
        <v>194</v>
      </c>
      <c r="I12" s="48">
        <v>191</v>
      </c>
      <c r="J12" s="48">
        <v>196</v>
      </c>
      <c r="K12" s="23">
        <v>6</v>
      </c>
      <c r="L12" s="23">
        <v>1171.001</v>
      </c>
      <c r="M12" s="24">
        <v>195.16683333333333</v>
      </c>
      <c r="N12" s="25">
        <v>12</v>
      </c>
      <c r="O12" s="26">
        <v>207.16683333333333</v>
      </c>
    </row>
    <row r="13" spans="1:17" x14ac:dyDescent="0.25">
      <c r="A13" s="15" t="s">
        <v>71</v>
      </c>
      <c r="B13" s="16" t="s">
        <v>32</v>
      </c>
      <c r="C13" s="62">
        <v>45209</v>
      </c>
      <c r="D13" s="49" t="s">
        <v>31</v>
      </c>
      <c r="E13" s="19">
        <v>199</v>
      </c>
      <c r="F13" s="19">
        <v>197</v>
      </c>
      <c r="G13" s="19">
        <v>198</v>
      </c>
      <c r="H13" s="19"/>
      <c r="I13" s="19"/>
      <c r="J13" s="19"/>
      <c r="K13" s="23">
        <v>3</v>
      </c>
      <c r="L13" s="23">
        <v>594</v>
      </c>
      <c r="M13" s="24">
        <v>198</v>
      </c>
      <c r="N13" s="25">
        <v>5</v>
      </c>
      <c r="O13" s="26">
        <v>203</v>
      </c>
    </row>
    <row r="14" spans="1:17" x14ac:dyDescent="0.25">
      <c r="A14" s="15" t="s">
        <v>71</v>
      </c>
      <c r="B14" s="16" t="s">
        <v>32</v>
      </c>
      <c r="C14" s="17">
        <v>45213</v>
      </c>
      <c r="D14" s="49" t="s">
        <v>31</v>
      </c>
      <c r="E14" s="19">
        <v>195</v>
      </c>
      <c r="F14" s="19">
        <v>197</v>
      </c>
      <c r="G14" s="19">
        <v>190</v>
      </c>
      <c r="H14" s="19">
        <v>195</v>
      </c>
      <c r="I14" s="19">
        <v>198</v>
      </c>
      <c r="J14" s="19">
        <v>196</v>
      </c>
      <c r="K14" s="23">
        <v>6</v>
      </c>
      <c r="L14" s="23">
        <v>1171</v>
      </c>
      <c r="M14" s="24">
        <v>195.16666666666666</v>
      </c>
      <c r="N14" s="25">
        <v>18</v>
      </c>
      <c r="O14" s="26">
        <v>213.16666666666666</v>
      </c>
    </row>
    <row r="15" spans="1:17" x14ac:dyDescent="0.25">
      <c r="A15" s="15" t="s">
        <v>71</v>
      </c>
      <c r="B15" s="16" t="s">
        <v>32</v>
      </c>
      <c r="C15" s="17">
        <v>45244</v>
      </c>
      <c r="D15" s="49" t="s">
        <v>31</v>
      </c>
      <c r="E15" s="19">
        <v>194</v>
      </c>
      <c r="F15" s="19">
        <v>196</v>
      </c>
      <c r="G15" s="19">
        <v>197.001</v>
      </c>
      <c r="H15" s="19"/>
      <c r="I15" s="19"/>
      <c r="J15" s="19"/>
      <c r="K15" s="23">
        <v>3</v>
      </c>
      <c r="L15" s="23">
        <v>587.00099999999998</v>
      </c>
      <c r="M15" s="24">
        <v>195.667</v>
      </c>
      <c r="N15" s="25">
        <v>6</v>
      </c>
      <c r="O15" s="26">
        <v>201.667</v>
      </c>
    </row>
    <row r="16" spans="1:17" x14ac:dyDescent="0.25">
      <c r="A16" s="15" t="s">
        <v>71</v>
      </c>
      <c r="B16" s="16" t="s">
        <v>110</v>
      </c>
      <c r="C16" s="17">
        <v>45269</v>
      </c>
      <c r="D16" s="18" t="s">
        <v>64</v>
      </c>
      <c r="E16" s="73">
        <v>196</v>
      </c>
      <c r="F16" s="73">
        <v>195</v>
      </c>
      <c r="G16" s="73">
        <v>199</v>
      </c>
      <c r="H16" s="73">
        <v>197</v>
      </c>
      <c r="I16" s="73">
        <v>199</v>
      </c>
      <c r="J16" s="73">
        <v>197</v>
      </c>
      <c r="K16" s="23">
        <v>6</v>
      </c>
      <c r="L16" s="23">
        <v>1183</v>
      </c>
      <c r="M16" s="24">
        <v>197.16666666666666</v>
      </c>
      <c r="N16" s="25">
        <v>10</v>
      </c>
      <c r="O16" s="26">
        <v>207.16666666666666</v>
      </c>
    </row>
    <row r="17" spans="1:15" x14ac:dyDescent="0.25">
      <c r="A17" s="15" t="s">
        <v>20</v>
      </c>
      <c r="B17" s="16" t="s">
        <v>32</v>
      </c>
      <c r="C17" s="17">
        <v>45272</v>
      </c>
      <c r="D17" s="49" t="s">
        <v>64</v>
      </c>
      <c r="E17" s="19">
        <v>197</v>
      </c>
      <c r="F17" s="19">
        <v>198</v>
      </c>
      <c r="G17" s="19">
        <v>196.001</v>
      </c>
      <c r="H17" s="19"/>
      <c r="I17" s="19"/>
      <c r="J17" s="19"/>
      <c r="K17" s="23">
        <v>3</v>
      </c>
      <c r="L17" s="23">
        <v>591.00099999999998</v>
      </c>
      <c r="M17" s="24">
        <v>197.00033333333332</v>
      </c>
      <c r="N17" s="25">
        <v>7</v>
      </c>
      <c r="O17" s="26">
        <v>204.00033333333332</v>
      </c>
    </row>
    <row r="19" spans="1:15" x14ac:dyDescent="0.25">
      <c r="K19" s="8">
        <f>SUM(K2:K18)</f>
        <v>64</v>
      </c>
      <c r="L19" s="8">
        <f>SUM(L2:L18)</f>
        <v>12452.025000000001</v>
      </c>
      <c r="M19" s="7">
        <f>SUM(L19/K19)</f>
        <v>194.56289062500002</v>
      </c>
      <c r="N19" s="8">
        <f>SUM(N2:N18)</f>
        <v>116</v>
      </c>
      <c r="O19" s="13">
        <f>SUM(M19+N19)</f>
        <v>310.56289062500002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12_1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B4:C4 E4:J4" name="Range1_5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B5:C5 E5:J5" name="Range1_8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B6:C6 E6:J6" name="Range1_18"/>
    <protectedRange algorithmName="SHA-512" hashValue="ON39YdpmFHfN9f47KpiRvqrKx0V9+erV1CNkpWzYhW/Qyc6aT8rEyCrvauWSYGZK2ia3o7vd3akF07acHAFpOA==" saltValue="yVW9XmDwTqEnmpSGai0KYg==" spinCount="100000" sqref="D6" name="Range1_1_11"/>
    <protectedRange algorithmName="SHA-512" hashValue="ON39YdpmFHfN9f47KpiRvqrKx0V9+erV1CNkpWzYhW/Qyc6aT8rEyCrvauWSYGZK2ia3o7vd3akF07acHAFpOA==" saltValue="yVW9XmDwTqEnmpSGai0KYg==" spinCount="100000" sqref="E7:J7 B7:C7" name="Range1_5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B8:C8 E8:J8" name="Range1_25"/>
    <protectedRange algorithmName="SHA-512" hashValue="ON39YdpmFHfN9f47KpiRvqrKx0V9+erV1CNkpWzYhW/Qyc6aT8rEyCrvauWSYGZK2ia3o7vd3akF07acHAFpOA==" saltValue="yVW9XmDwTqEnmpSGai0KYg==" spinCount="100000" sqref="D8" name="Range1_1_14"/>
    <protectedRange sqref="B9:C10 E9:J10" name="Range1_49"/>
    <protectedRange sqref="D9:D10" name="Range1_1_32"/>
    <protectedRange sqref="B11:C12 E11:J12 E13:J14 B13:C14 B15:C15 E15:J15" name="Range1_50"/>
    <protectedRange sqref="D11:D12 D13:D14 D15" name="Range1_1_33"/>
    <protectedRange algorithmName="SHA-512" hashValue="ON39YdpmFHfN9f47KpiRvqrKx0V9+erV1CNkpWzYhW/Qyc6aT8rEyCrvauWSYGZK2ia3o7vd3akF07acHAFpOA==" saltValue="yVW9XmDwTqEnmpSGai0KYg==" spinCount="100000" sqref="B16:C16 B17:C17" name="Range1_19"/>
    <protectedRange algorithmName="SHA-512" hashValue="ON39YdpmFHfN9f47KpiRvqrKx0V9+erV1CNkpWzYhW/Qyc6aT8rEyCrvauWSYGZK2ia3o7vd3akF07acHAFpOA==" saltValue="yVW9XmDwTqEnmpSGai0KYg==" spinCount="100000" sqref="D16 D17" name="Range1_1_9_1"/>
  </protectedRanges>
  <hyperlinks>
    <hyperlink ref="Q1" location="'National Indoor 2023'!A1" display="Back to Ranking" xr:uid="{D76747EC-7D6D-4EFC-9EDF-4F9E60041B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0D4F8A-8D81-430F-ADDA-9C7EE525328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809DD-64F2-45CF-B061-0671F88ABE62}"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62</v>
      </c>
      <c r="C2" s="17">
        <v>44953</v>
      </c>
      <c r="D2" s="18" t="s">
        <v>50</v>
      </c>
      <c r="E2" s="19">
        <v>195</v>
      </c>
      <c r="F2" s="19">
        <v>196</v>
      </c>
      <c r="G2" s="19">
        <v>198</v>
      </c>
      <c r="H2" s="19"/>
      <c r="I2" s="19"/>
      <c r="J2" s="19"/>
      <c r="K2" s="23">
        <v>3</v>
      </c>
      <c r="L2" s="23">
        <v>589</v>
      </c>
      <c r="M2" s="24">
        <v>196.33333333333334</v>
      </c>
      <c r="N2" s="25">
        <v>2</v>
      </c>
      <c r="O2" s="26">
        <v>198.33333333333334</v>
      </c>
    </row>
    <row r="3" spans="1:17" x14ac:dyDescent="0.25">
      <c r="A3" s="15" t="s">
        <v>24</v>
      </c>
      <c r="B3" s="16" t="s">
        <v>62</v>
      </c>
      <c r="C3" s="17">
        <v>44954</v>
      </c>
      <c r="D3" s="18" t="s">
        <v>47</v>
      </c>
      <c r="E3" s="19">
        <v>199</v>
      </c>
      <c r="F3" s="19">
        <v>198</v>
      </c>
      <c r="G3" s="19">
        <v>199</v>
      </c>
      <c r="H3" s="40">
        <v>200</v>
      </c>
      <c r="I3" s="40">
        <v>200</v>
      </c>
      <c r="J3" s="40">
        <v>200</v>
      </c>
      <c r="K3" s="23">
        <v>6</v>
      </c>
      <c r="L3" s="23">
        <v>1196</v>
      </c>
      <c r="M3" s="24">
        <v>199.33333333333334</v>
      </c>
      <c r="N3" s="25">
        <v>18</v>
      </c>
      <c r="O3" s="26">
        <v>217.33333333333334</v>
      </c>
    </row>
    <row r="4" spans="1:17" x14ac:dyDescent="0.25">
      <c r="A4" s="15" t="s">
        <v>24</v>
      </c>
      <c r="B4" s="16" t="s">
        <v>62</v>
      </c>
      <c r="C4" s="17">
        <v>44982</v>
      </c>
      <c r="D4" s="18" t="s">
        <v>47</v>
      </c>
      <c r="E4" s="19">
        <v>199.01</v>
      </c>
      <c r="F4" s="19">
        <v>167</v>
      </c>
      <c r="G4" s="19">
        <v>200</v>
      </c>
      <c r="H4" s="19">
        <v>194</v>
      </c>
      <c r="I4" s="19">
        <v>196</v>
      </c>
      <c r="J4" s="19"/>
      <c r="K4" s="23">
        <v>5</v>
      </c>
      <c r="L4" s="23">
        <v>956</v>
      </c>
      <c r="M4" s="24">
        <v>191.2</v>
      </c>
      <c r="N4" s="25">
        <v>4</v>
      </c>
      <c r="O4" s="26">
        <f t="shared" ref="O4" si="0">SUM(M4+N4)</f>
        <v>195.2</v>
      </c>
    </row>
    <row r="5" spans="1:17" x14ac:dyDescent="0.25">
      <c r="A5" s="15" t="s">
        <v>24</v>
      </c>
      <c r="B5" s="16" t="s">
        <v>62</v>
      </c>
      <c r="C5" s="17">
        <v>45010</v>
      </c>
      <c r="D5" s="17" t="s">
        <v>47</v>
      </c>
      <c r="E5" s="19">
        <v>197</v>
      </c>
      <c r="F5" s="19">
        <v>199</v>
      </c>
      <c r="G5" s="19">
        <v>198</v>
      </c>
      <c r="H5" s="19">
        <v>196</v>
      </c>
      <c r="I5" s="19">
        <v>197</v>
      </c>
      <c r="J5" s="19"/>
      <c r="K5" s="23">
        <f>COUNT(E5:J5)</f>
        <v>5</v>
      </c>
      <c r="L5" s="23">
        <f>SUM(E5:J5)</f>
        <v>987</v>
      </c>
      <c r="M5" s="24">
        <f>AVERAGE(E5:J5)</f>
        <v>197.4</v>
      </c>
      <c r="N5" s="25">
        <v>9</v>
      </c>
      <c r="O5" s="26">
        <f>SUM(M5,N5)</f>
        <v>206.4</v>
      </c>
    </row>
    <row r="6" spans="1:17" x14ac:dyDescent="0.25">
      <c r="A6" s="15" t="s">
        <v>24</v>
      </c>
      <c r="B6" s="16" t="s">
        <v>62</v>
      </c>
      <c r="C6" s="17">
        <v>45044</v>
      </c>
      <c r="D6" s="18" t="s">
        <v>47</v>
      </c>
      <c r="E6" s="19">
        <v>196</v>
      </c>
      <c r="F6" s="19">
        <v>195</v>
      </c>
      <c r="G6" s="19">
        <v>199</v>
      </c>
      <c r="H6" s="19">
        <v>196</v>
      </c>
      <c r="I6" s="19"/>
      <c r="J6" s="19"/>
      <c r="K6" s="23">
        <v>4</v>
      </c>
      <c r="L6" s="23">
        <v>786</v>
      </c>
      <c r="M6" s="24">
        <v>196.5</v>
      </c>
      <c r="N6" s="25">
        <v>4</v>
      </c>
      <c r="O6" s="26">
        <v>200.5</v>
      </c>
    </row>
    <row r="7" spans="1:17" x14ac:dyDescent="0.25">
      <c r="A7" s="15" t="s">
        <v>24</v>
      </c>
      <c r="B7" s="16" t="s">
        <v>62</v>
      </c>
      <c r="C7" s="17">
        <v>45073</v>
      </c>
      <c r="D7" s="18" t="s">
        <v>47</v>
      </c>
      <c r="E7" s="19">
        <v>196</v>
      </c>
      <c r="F7" s="19">
        <v>197.01</v>
      </c>
      <c r="G7" s="19">
        <v>198</v>
      </c>
      <c r="H7" s="19">
        <v>198</v>
      </c>
      <c r="I7" s="19">
        <v>198</v>
      </c>
      <c r="J7" s="19"/>
      <c r="K7" s="23">
        <v>5</v>
      </c>
      <c r="L7" s="23">
        <v>987.01</v>
      </c>
      <c r="M7" s="24">
        <v>197.40199999999999</v>
      </c>
      <c r="N7" s="25">
        <v>5</v>
      </c>
      <c r="O7" s="26">
        <v>202.40199999999999</v>
      </c>
    </row>
    <row r="8" spans="1:17" x14ac:dyDescent="0.25">
      <c r="M8" s="42"/>
      <c r="O8" s="42"/>
    </row>
    <row r="9" spans="1:17" x14ac:dyDescent="0.25">
      <c r="M9" s="42"/>
      <c r="O9" s="42"/>
    </row>
    <row r="10" spans="1:17" x14ac:dyDescent="0.25">
      <c r="K10" s="8">
        <f>SUM(K2:K9)</f>
        <v>28</v>
      </c>
      <c r="L10" s="8">
        <f>SUM(L2:L9)</f>
        <v>5501.01</v>
      </c>
      <c r="M10" s="13">
        <f>SUM(L10/K10)</f>
        <v>196.46464285714288</v>
      </c>
      <c r="N10" s="8">
        <f>SUM(N2:N9)</f>
        <v>42</v>
      </c>
      <c r="O10" s="13">
        <f>SUM(M10+N10)</f>
        <v>238.46464285714288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J2" name="Range1_3_2_1"/>
    <protectedRange sqref="I3:J3 B3:C3" name="Range1"/>
    <protectedRange sqref="D3" name="Range1_1"/>
    <protectedRange sqref="E3:H3" name="Range1_3"/>
    <protectedRange sqref="B4:C4" name="Range1_5"/>
    <protectedRange sqref="D4" name="Range1_1_3"/>
    <protectedRange sqref="E4:J4" name="Range1_3_1"/>
    <protectedRange algorithmName="SHA-512" hashValue="ON39YdpmFHfN9f47KpiRvqrKx0V9+erV1CNkpWzYhW/Qyc6aT8rEyCrvauWSYGZK2ia3o7vd3akF07acHAFpOA==" saltValue="yVW9XmDwTqEnmpSGai0KYg==" spinCount="100000" sqref="I6:J6 B6:C6" name="Range1_28"/>
    <protectedRange algorithmName="SHA-512" hashValue="ON39YdpmFHfN9f47KpiRvqrKx0V9+erV1CNkpWzYhW/Qyc6aT8rEyCrvauWSYGZK2ia3o7vd3akF07acHAFpOA==" saltValue="yVW9XmDwTqEnmpSGai0KYg==" spinCount="100000" sqref="D6" name="Range1_1_27"/>
    <protectedRange algorithmName="SHA-512" hashValue="ON39YdpmFHfN9f47KpiRvqrKx0V9+erV1CNkpWzYhW/Qyc6aT8rEyCrvauWSYGZK2ia3o7vd3akF07acHAFpOA==" saltValue="yVW9XmDwTqEnmpSGai0KYg==" spinCount="100000" sqref="E6:H6" name="Range1_3_13"/>
    <protectedRange sqref="I7:J7 B7:C7" name="Range1_8"/>
    <protectedRange sqref="D7" name="Range1_1_6"/>
    <protectedRange sqref="E7:H7" name="Range1_3_2"/>
  </protectedRanges>
  <hyperlinks>
    <hyperlink ref="Q1" location="'National Indoor 2023'!A1" display="Back to Ranking" xr:uid="{7F737866-86CF-40AC-96BD-BB27BA42B8C1}"/>
  </hyperlink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69383-A148-4287-AC1D-14189FB83B1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9.8554687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153</v>
      </c>
      <c r="C2" s="17">
        <v>45269</v>
      </c>
      <c r="D2" s="18" t="s">
        <v>64</v>
      </c>
      <c r="E2" s="19">
        <v>197</v>
      </c>
      <c r="F2" s="19">
        <v>190</v>
      </c>
      <c r="G2" s="19">
        <v>199</v>
      </c>
      <c r="H2" s="19">
        <v>196</v>
      </c>
      <c r="I2" s="19">
        <v>199</v>
      </c>
      <c r="J2" s="19">
        <v>197</v>
      </c>
      <c r="K2" s="23">
        <v>6</v>
      </c>
      <c r="L2" s="23">
        <v>1178</v>
      </c>
      <c r="M2" s="24">
        <v>196.33333333333334</v>
      </c>
      <c r="N2" s="25">
        <v>4</v>
      </c>
      <c r="O2" s="26">
        <v>200.33333333333334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1178</v>
      </c>
      <c r="M4" s="13">
        <f>SUM(L4/K4)</f>
        <v>196.33333333333334</v>
      </c>
      <c r="N4" s="8">
        <f>SUM(N2:N3)</f>
        <v>4</v>
      </c>
      <c r="O4" s="13">
        <f>SUM(M4+N4)</f>
        <v>200.33333333333334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5_1"/>
  </protectedRanges>
  <hyperlinks>
    <hyperlink ref="Q1" location="'National Indoor 2023'!A1" display="Back to Ranking" xr:uid="{75C58AD6-4848-40BD-875B-E5DD826C9BAB}"/>
  </hyperlink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BD363-DCD5-4A26-9871-EE60154CF2B8}"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74</v>
      </c>
      <c r="C2" s="17">
        <v>44982</v>
      </c>
      <c r="D2" s="18" t="s">
        <v>47</v>
      </c>
      <c r="E2" s="19">
        <v>195</v>
      </c>
      <c r="F2" s="19">
        <v>197</v>
      </c>
      <c r="G2" s="19">
        <v>197</v>
      </c>
      <c r="H2" s="19">
        <v>197</v>
      </c>
      <c r="I2" s="19">
        <v>195</v>
      </c>
      <c r="J2" s="19"/>
      <c r="K2" s="23">
        <v>5</v>
      </c>
      <c r="L2" s="23">
        <v>981</v>
      </c>
      <c r="M2" s="24">
        <v>196.2</v>
      </c>
      <c r="N2" s="25">
        <v>2</v>
      </c>
      <c r="O2" s="26">
        <f t="shared" ref="O2" si="0">SUM(M2+N2)</f>
        <v>198.2</v>
      </c>
    </row>
    <row r="3" spans="1:17" x14ac:dyDescent="0.25">
      <c r="A3" s="15" t="s">
        <v>24</v>
      </c>
      <c r="B3" s="16" t="s">
        <v>74</v>
      </c>
      <c r="C3" s="17">
        <v>45010</v>
      </c>
      <c r="D3" s="17" t="s">
        <v>47</v>
      </c>
      <c r="E3" s="19">
        <v>195</v>
      </c>
      <c r="F3" s="19">
        <v>193</v>
      </c>
      <c r="G3" s="19">
        <v>197</v>
      </c>
      <c r="H3" s="19">
        <v>197</v>
      </c>
      <c r="I3" s="19">
        <v>198</v>
      </c>
      <c r="J3" s="19"/>
      <c r="K3" s="23">
        <f>COUNT(E3:J3)</f>
        <v>5</v>
      </c>
      <c r="L3" s="23">
        <f>SUM(E3:J3)</f>
        <v>980</v>
      </c>
      <c r="M3" s="24">
        <f>AVERAGE(E3:J3)</f>
        <v>196</v>
      </c>
      <c r="N3" s="25">
        <v>5</v>
      </c>
      <c r="O3" s="26">
        <f>SUM(M3,N3)</f>
        <v>201</v>
      </c>
    </row>
    <row r="6" spans="1:17" x14ac:dyDescent="0.25">
      <c r="K6" s="8">
        <f>SUM(K2:K5)</f>
        <v>10</v>
      </c>
      <c r="L6" s="8">
        <f>SUM(L2:L5)</f>
        <v>1961</v>
      </c>
      <c r="M6" s="7">
        <f>SUM(L6/K6)</f>
        <v>196.1</v>
      </c>
      <c r="N6" s="8">
        <f>SUM(N2:N5)</f>
        <v>7</v>
      </c>
      <c r="O6" s="13">
        <f>SUM(M6+N6)</f>
        <v>203.1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5" t="s">
        <v>26</v>
      </c>
      <c r="B11" s="16" t="s">
        <v>74</v>
      </c>
      <c r="C11" s="17">
        <v>44982</v>
      </c>
      <c r="D11" s="18" t="s">
        <v>47</v>
      </c>
      <c r="E11" s="19">
        <v>185</v>
      </c>
      <c r="F11" s="19">
        <v>189</v>
      </c>
      <c r="G11" s="19">
        <v>189</v>
      </c>
      <c r="H11" s="19">
        <v>185</v>
      </c>
      <c r="I11" s="19">
        <v>184</v>
      </c>
      <c r="J11" s="19"/>
      <c r="K11" s="23">
        <v>5</v>
      </c>
      <c r="L11" s="23">
        <v>932</v>
      </c>
      <c r="M11" s="24">
        <v>186.4</v>
      </c>
      <c r="N11" s="25">
        <v>2</v>
      </c>
      <c r="O11" s="26">
        <f t="shared" ref="O11" si="1">SUM(M11+N11)</f>
        <v>188.4</v>
      </c>
    </row>
    <row r="12" spans="1:17" x14ac:dyDescent="0.25">
      <c r="A12" s="15" t="s">
        <v>26</v>
      </c>
      <c r="B12" s="16" t="s">
        <v>74</v>
      </c>
      <c r="C12" s="17">
        <v>45010</v>
      </c>
      <c r="D12" s="17" t="s">
        <v>47</v>
      </c>
      <c r="E12" s="19">
        <v>197</v>
      </c>
      <c r="F12" s="19">
        <v>200</v>
      </c>
      <c r="G12" s="19">
        <v>199</v>
      </c>
      <c r="H12" s="19">
        <v>199</v>
      </c>
      <c r="I12" s="19">
        <v>195</v>
      </c>
      <c r="J12" s="19"/>
      <c r="K12" s="23">
        <f>COUNT(E12:J12)</f>
        <v>5</v>
      </c>
      <c r="L12" s="23">
        <f>SUM(E12:J12)</f>
        <v>990</v>
      </c>
      <c r="M12" s="24">
        <f>AVERAGE(E12:J12)</f>
        <v>198</v>
      </c>
      <c r="N12" s="25">
        <v>15</v>
      </c>
      <c r="O12" s="26">
        <f>SUM(M12,N12)</f>
        <v>213</v>
      </c>
    </row>
    <row r="15" spans="1:17" x14ac:dyDescent="0.25">
      <c r="K15" s="8">
        <f>SUM(K11:K14)</f>
        <v>10</v>
      </c>
      <c r="L15" s="8">
        <f>SUM(L11:L14)</f>
        <v>1922</v>
      </c>
      <c r="M15" s="7">
        <f>SUM(L15/K15)</f>
        <v>192.2</v>
      </c>
      <c r="N15" s="8">
        <f>SUM(N11:N14)</f>
        <v>17</v>
      </c>
      <c r="O15" s="13">
        <f>SUM(M15+N15)</f>
        <v>209.2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sqref="B2:C2" name="Range1_5"/>
    <protectedRange sqref="D2" name="Range1_1_3"/>
    <protectedRange sqref="E2:J2" name="Range1_3_1"/>
    <protectedRange sqref="E11:J11 B11:C11" name="Range1_6"/>
    <protectedRange sqref="D11" name="Range1_1_4"/>
    <protectedRange algorithmName="SHA-512" hashValue="ON39YdpmFHfN9f47KpiRvqrKx0V9+erV1CNkpWzYhW/Qyc6aT8rEyCrvauWSYGZK2ia3o7vd3akF07acHAFpOA==" saltValue="yVW9XmDwTqEnmpSGai0KYg==" spinCount="100000" sqref="B3:C3 I3:J3" name="Range1_28"/>
    <protectedRange algorithmName="SHA-512" hashValue="ON39YdpmFHfN9f47KpiRvqrKx0V9+erV1CNkpWzYhW/Qyc6aT8rEyCrvauWSYGZK2ia3o7vd3akF07acHAFpOA==" saltValue="yVW9XmDwTqEnmpSGai0KYg==" spinCount="100000" sqref="D3" name="Range1_1_27"/>
    <protectedRange algorithmName="SHA-512" hashValue="ON39YdpmFHfN9f47KpiRvqrKx0V9+erV1CNkpWzYhW/Qyc6aT8rEyCrvauWSYGZK2ia3o7vd3akF07acHAFpOA==" saltValue="yVW9XmDwTqEnmpSGai0KYg==" spinCount="100000" sqref="E3:H3" name="Range1_3_13"/>
    <protectedRange sqref="B12:C12 E12:J12" name="Range1_6_2"/>
    <protectedRange sqref="D12" name="Range1_1_4_2"/>
  </protectedRanges>
  <hyperlinks>
    <hyperlink ref="Q1" location="'National Indoor 2023'!A1" display="Back to Ranking" xr:uid="{B8152F74-A68E-4758-BCF1-A270D4D9297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08276D-DA15-4366-9578-7A35B55468AA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A41FE-CCD3-4425-8EED-E0A93D1BCB0E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79</v>
      </c>
      <c r="C2" s="17">
        <v>44982</v>
      </c>
      <c r="D2" s="18" t="s">
        <v>47</v>
      </c>
      <c r="E2" s="19">
        <v>182</v>
      </c>
      <c r="F2" s="19">
        <v>175</v>
      </c>
      <c r="G2" s="19">
        <v>180</v>
      </c>
      <c r="H2" s="19">
        <v>178</v>
      </c>
      <c r="I2" s="19">
        <v>167</v>
      </c>
      <c r="J2" s="19"/>
      <c r="K2" s="23">
        <v>5</v>
      </c>
      <c r="L2" s="23">
        <v>882</v>
      </c>
      <c r="M2" s="24">
        <v>176.4</v>
      </c>
      <c r="N2" s="25">
        <v>2</v>
      </c>
      <c r="O2" s="26">
        <f t="shared" ref="O2" si="0">SUM(M2+N2)</f>
        <v>178.4</v>
      </c>
    </row>
    <row r="3" spans="1:17" x14ac:dyDescent="0.25">
      <c r="A3" s="15" t="s">
        <v>26</v>
      </c>
      <c r="B3" s="16" t="s">
        <v>79</v>
      </c>
      <c r="C3" s="17">
        <v>45044</v>
      </c>
      <c r="D3" s="18" t="s">
        <v>47</v>
      </c>
      <c r="E3" s="19">
        <v>182</v>
      </c>
      <c r="F3" s="19">
        <v>179</v>
      </c>
      <c r="G3" s="19">
        <v>186</v>
      </c>
      <c r="H3" s="19">
        <v>187</v>
      </c>
      <c r="I3" s="19"/>
      <c r="J3" s="19"/>
      <c r="K3" s="23">
        <v>4</v>
      </c>
      <c r="L3" s="23">
        <v>734</v>
      </c>
      <c r="M3" s="24">
        <v>183.5</v>
      </c>
      <c r="N3" s="25">
        <v>3</v>
      </c>
      <c r="O3" s="26">
        <v>186.5</v>
      </c>
    </row>
    <row r="6" spans="1:17" x14ac:dyDescent="0.25">
      <c r="K6" s="8">
        <f>SUM(K2:K5)</f>
        <v>9</v>
      </c>
      <c r="L6" s="8">
        <f>SUM(L2:L5)</f>
        <v>1616</v>
      </c>
      <c r="M6" s="7">
        <f>SUM(L6/K6)</f>
        <v>179.55555555555554</v>
      </c>
      <c r="N6" s="8">
        <f>SUM(N2:N5)</f>
        <v>5</v>
      </c>
      <c r="O6" s="13">
        <f>SUM(M6+N6)</f>
        <v>184.55555555555554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6"/>
    <protectedRange sqref="D2" name="Range1_1_4"/>
    <protectedRange sqref="E3:J3 B3:C3" name="Range1_6_2"/>
    <protectedRange sqref="D3" name="Range1_1_4_2"/>
  </protectedRanges>
  <hyperlinks>
    <hyperlink ref="Q1" location="'National Indoor 2023'!A1" display="Back to Ranking" xr:uid="{1381935B-0360-43F9-9360-D46A63990CD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53849D-4F6C-4D2A-99E0-360412BA30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09267-8B90-4D47-B511-1DAB94D0B043}"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89</v>
      </c>
      <c r="C2" s="17">
        <v>45010</v>
      </c>
      <c r="D2" s="17" t="s">
        <v>47</v>
      </c>
      <c r="E2" s="19">
        <v>193</v>
      </c>
      <c r="F2" s="19">
        <v>194</v>
      </c>
      <c r="G2" s="19">
        <v>195</v>
      </c>
      <c r="H2" s="19">
        <v>197</v>
      </c>
      <c r="I2" s="19">
        <v>196</v>
      </c>
      <c r="J2" s="19"/>
      <c r="K2" s="23">
        <f>COUNT(E2:J2)</f>
        <v>5</v>
      </c>
      <c r="L2" s="23">
        <f>SUM(E2:J2)</f>
        <v>975</v>
      </c>
      <c r="M2" s="24">
        <f>AVERAGE(E2:J2)</f>
        <v>195</v>
      </c>
      <c r="N2" s="25">
        <v>2</v>
      </c>
      <c r="O2" s="26">
        <f>SUM(M2,N2)</f>
        <v>197</v>
      </c>
    </row>
    <row r="4" spans="1:17" x14ac:dyDescent="0.25">
      <c r="K4" s="8">
        <f>SUM(K2:K3)</f>
        <v>5</v>
      </c>
      <c r="L4" s="8">
        <f>SUM(L2:L3)</f>
        <v>975</v>
      </c>
      <c r="M4" s="7">
        <f>SUM(L4/K4)</f>
        <v>195</v>
      </c>
      <c r="N4" s="8">
        <f>SUM(N2:N3)</f>
        <v>2</v>
      </c>
      <c r="O4" s="13">
        <f>SUM(M4+N4)</f>
        <v>197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15" t="s">
        <v>26</v>
      </c>
      <c r="B10" s="16" t="s">
        <v>89</v>
      </c>
      <c r="C10" s="17">
        <v>45010</v>
      </c>
      <c r="D10" s="17" t="s">
        <v>47</v>
      </c>
      <c r="E10" s="19">
        <v>190</v>
      </c>
      <c r="F10" s="19">
        <v>196</v>
      </c>
      <c r="G10" s="19">
        <v>196</v>
      </c>
      <c r="H10" s="19">
        <v>193</v>
      </c>
      <c r="I10" s="19">
        <v>194</v>
      </c>
      <c r="J10" s="19"/>
      <c r="K10" s="23">
        <f>COUNT(E10:J10)</f>
        <v>5</v>
      </c>
      <c r="L10" s="23">
        <f>SUM(E10:J10)</f>
        <v>969</v>
      </c>
      <c r="M10" s="24">
        <f>AVERAGE(E10:J10)</f>
        <v>193.8</v>
      </c>
      <c r="N10" s="25">
        <v>4</v>
      </c>
      <c r="O10" s="26">
        <f>SUM(M10,N10)</f>
        <v>197.8</v>
      </c>
    </row>
    <row r="12" spans="1:17" x14ac:dyDescent="0.25">
      <c r="K12" s="8">
        <f>SUM(K10:K11)</f>
        <v>5</v>
      </c>
      <c r="L12" s="8">
        <f>SUM(L10:L11)</f>
        <v>969</v>
      </c>
      <c r="M12" s="7">
        <f>SUM(L12/K12)</f>
        <v>193.8</v>
      </c>
      <c r="N12" s="8">
        <f>SUM(N10:N11)</f>
        <v>4</v>
      </c>
      <c r="O12" s="13">
        <f>SUM(M12+N12)</f>
        <v>197.8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I2:J2 B2:C2" name="Range1_28_1"/>
    <protectedRange algorithmName="SHA-512" hashValue="ON39YdpmFHfN9f47KpiRvqrKx0V9+erV1CNkpWzYhW/Qyc6aT8rEyCrvauWSYGZK2ia3o7vd3akF07acHAFpOA==" saltValue="yVW9XmDwTqEnmpSGai0KYg==" spinCount="100000" sqref="D2" name="Range1_1_27_1"/>
    <protectedRange algorithmName="SHA-512" hashValue="ON39YdpmFHfN9f47KpiRvqrKx0V9+erV1CNkpWzYhW/Qyc6aT8rEyCrvauWSYGZK2ia3o7vd3akF07acHAFpOA==" saltValue="yVW9XmDwTqEnmpSGai0KYg==" spinCount="100000" sqref="E2:H2" name="Range1_3_13_1"/>
    <protectedRange sqref="B10:C10 E10:J10" name="Range1_6_2"/>
    <protectedRange sqref="D10" name="Range1_1_4_2"/>
  </protectedRanges>
  <hyperlinks>
    <hyperlink ref="Q1" location="'National Indoor 2023'!A1" display="Back to Ranking" xr:uid="{55C52C8C-F40D-4CBD-BD82-BD476B3536C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9D2AA5-40F7-4BC9-8F8E-E6646B7B9658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64DB1-5125-4459-A47A-F62F6969D681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92</v>
      </c>
      <c r="C2" s="17">
        <v>45044</v>
      </c>
      <c r="D2" s="18" t="s">
        <v>47</v>
      </c>
      <c r="E2" s="43">
        <v>175</v>
      </c>
      <c r="F2" s="43">
        <v>182</v>
      </c>
      <c r="G2" s="43">
        <v>178</v>
      </c>
      <c r="H2" s="43">
        <v>178</v>
      </c>
      <c r="I2" s="43"/>
      <c r="J2" s="43"/>
      <c r="K2" s="23">
        <v>4</v>
      </c>
      <c r="L2" s="23">
        <v>713</v>
      </c>
      <c r="M2" s="24">
        <v>178.25</v>
      </c>
      <c r="N2" s="25">
        <v>2</v>
      </c>
      <c r="O2" s="26">
        <v>180.25</v>
      </c>
    </row>
    <row r="3" spans="1:17" x14ac:dyDescent="0.25">
      <c r="A3" s="15" t="s">
        <v>26</v>
      </c>
      <c r="B3" s="16" t="s">
        <v>92</v>
      </c>
      <c r="C3" s="17">
        <v>45073</v>
      </c>
      <c r="D3" s="18" t="s">
        <v>47</v>
      </c>
      <c r="E3" s="19">
        <v>186</v>
      </c>
      <c r="F3" s="19">
        <v>187</v>
      </c>
      <c r="G3" s="19">
        <v>191</v>
      </c>
      <c r="H3" s="19">
        <v>188</v>
      </c>
      <c r="I3" s="19">
        <v>186</v>
      </c>
      <c r="J3" s="19"/>
      <c r="K3" s="23">
        <v>5</v>
      </c>
      <c r="L3" s="23">
        <v>938</v>
      </c>
      <c r="M3" s="24">
        <v>187.6</v>
      </c>
      <c r="N3" s="25">
        <v>13</v>
      </c>
      <c r="O3" s="26">
        <v>200.6</v>
      </c>
    </row>
    <row r="4" spans="1:17" x14ac:dyDescent="0.25">
      <c r="A4" s="15" t="s">
        <v>26</v>
      </c>
      <c r="B4" s="16" t="s">
        <v>92</v>
      </c>
      <c r="C4" s="17">
        <v>45192</v>
      </c>
      <c r="D4" s="18" t="s">
        <v>47</v>
      </c>
      <c r="E4" s="43">
        <v>179</v>
      </c>
      <c r="F4" s="43">
        <v>182</v>
      </c>
      <c r="G4" s="43">
        <v>184</v>
      </c>
      <c r="H4" s="43">
        <v>182</v>
      </c>
      <c r="I4" s="43">
        <v>185</v>
      </c>
      <c r="J4" s="43"/>
      <c r="K4" s="23">
        <v>5</v>
      </c>
      <c r="L4" s="23">
        <v>912</v>
      </c>
      <c r="M4" s="24">
        <v>182.4</v>
      </c>
      <c r="N4" s="25">
        <v>2</v>
      </c>
      <c r="O4" s="26">
        <v>184.4</v>
      </c>
    </row>
    <row r="7" spans="1:17" x14ac:dyDescent="0.25">
      <c r="K7" s="8">
        <f>SUM(K2:K6)</f>
        <v>14</v>
      </c>
      <c r="L7" s="8">
        <f>SUM(L2:L6)</f>
        <v>2563</v>
      </c>
      <c r="M7" s="7">
        <f>SUM(L7/K7)</f>
        <v>183.07142857142858</v>
      </c>
      <c r="N7" s="8">
        <f>SUM(N2:N6)</f>
        <v>17</v>
      </c>
      <c r="O7" s="13">
        <f>SUM(M7+N7)</f>
        <v>200.07142857142858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6_2"/>
    <protectedRange sqref="D2" name="Range1_1_4_2"/>
    <protectedRange sqref="E3:J3 B3:C3" name="Range1_9"/>
    <protectedRange sqref="D3" name="Range1_1_7"/>
  </protectedRanges>
  <hyperlinks>
    <hyperlink ref="Q1" location="'National Indoor 2023'!A1" display="Back to Ranking" xr:uid="{C98110B5-CDEA-43B2-B7D1-1AFA44DA76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C8C271-B24D-4023-8F66-999F934573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4CB2B-8E14-4DED-A760-48023D9FDA52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129</v>
      </c>
      <c r="C2" s="17">
        <v>45269</v>
      </c>
      <c r="D2" s="18" t="s">
        <v>64</v>
      </c>
      <c r="E2" s="19">
        <v>197</v>
      </c>
      <c r="F2" s="19">
        <v>199</v>
      </c>
      <c r="G2" s="19">
        <v>198</v>
      </c>
      <c r="H2" s="40">
        <v>200</v>
      </c>
      <c r="I2" s="19">
        <v>198</v>
      </c>
      <c r="J2" s="19">
        <v>199</v>
      </c>
      <c r="K2" s="23">
        <v>6</v>
      </c>
      <c r="L2" s="23">
        <v>1191</v>
      </c>
      <c r="M2" s="24">
        <v>198.5</v>
      </c>
      <c r="N2" s="25">
        <v>4</v>
      </c>
      <c r="O2" s="26">
        <v>202.5</v>
      </c>
    </row>
    <row r="3" spans="1:17" x14ac:dyDescent="0.25">
      <c r="M3" s="42"/>
      <c r="O3" s="42"/>
    </row>
    <row r="4" spans="1:17" x14ac:dyDescent="0.25">
      <c r="K4" s="8">
        <f>SUM(K2:K3)</f>
        <v>6</v>
      </c>
      <c r="L4" s="8">
        <f>SUM(L2:L3)</f>
        <v>1191</v>
      </c>
      <c r="M4" s="13">
        <f>SUM(L4/K4)</f>
        <v>198.5</v>
      </c>
      <c r="N4" s="8">
        <f>SUM(N2:N3)</f>
        <v>4</v>
      </c>
      <c r="O4" s="13">
        <f>SUM(M4+N4)</f>
        <v>202.5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5_1"/>
  </protectedRanges>
  <hyperlinks>
    <hyperlink ref="Q1" location="'National Indoor 2023'!A1" display="Back to Ranking" xr:uid="{657122A5-0080-4D42-B6EF-6C41694BC05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86</vt:i4>
      </vt:variant>
    </vt:vector>
  </HeadingPairs>
  <TitlesOfParts>
    <vt:vector size="86" baseType="lpstr">
      <vt:lpstr>National Indoor 2023</vt:lpstr>
      <vt:lpstr>Arthur Cole</vt:lpstr>
      <vt:lpstr>Bill Cordle</vt:lpstr>
      <vt:lpstr>Bill Dooley</vt:lpstr>
      <vt:lpstr>Bill Smith</vt:lpstr>
      <vt:lpstr>Billy Miller</vt:lpstr>
      <vt:lpstr>Bobby Young</vt:lpstr>
      <vt:lpstr>Brian Gilman</vt:lpstr>
      <vt:lpstr>Bruce Cameron</vt:lpstr>
      <vt:lpstr>Bruce Postlethwait</vt:lpstr>
      <vt:lpstr>Bub King</vt:lpstr>
      <vt:lpstr>Bud Stell</vt:lpstr>
      <vt:lpstr>Cecil Combs</vt:lpstr>
      <vt:lpstr>Charles Knight</vt:lpstr>
      <vt:lpstr>Charles Miller</vt:lpstr>
      <vt:lpstr>Chris Irvin</vt:lpstr>
      <vt:lpstr>Chuck Miller</vt:lpstr>
      <vt:lpstr>Chuck Morrell</vt:lpstr>
      <vt:lpstr>Claude Pennington</vt:lpstr>
      <vt:lpstr>Clovis Duncan</vt:lpstr>
      <vt:lpstr>Cody Dockery</vt:lpstr>
      <vt:lpstr>Dale Cauthen</vt:lpstr>
      <vt:lpstr>Dale Taft</vt:lpstr>
      <vt:lpstr>Danny Sissom</vt:lpstr>
      <vt:lpstr>Danny Starks</vt:lpstr>
      <vt:lpstr>Dave Shipe</vt:lpstr>
      <vt:lpstr>David Jennings</vt:lpstr>
      <vt:lpstr>David Bourland</vt:lpstr>
      <vt:lpstr>Dean Irvin</vt:lpstr>
      <vt:lpstr>Dennis Huffman</vt:lpstr>
      <vt:lpstr>Dennis Thompson</vt:lpstr>
      <vt:lpstr>Don Kowalsky</vt:lpstr>
      <vt:lpstr>Don Tucker</vt:lpstr>
      <vt:lpstr>Doug Gates</vt:lpstr>
      <vt:lpstr>Evan Stapleton</vt:lpstr>
      <vt:lpstr>Frank Karowski</vt:lpstr>
      <vt:lpstr>Freddy Gieselbreth</vt:lpstr>
      <vt:lpstr>Gary Gallion</vt:lpstr>
      <vt:lpstr>Gregg Grissom</vt:lpstr>
      <vt:lpstr>Henry Brewer</vt:lpstr>
      <vt:lpstr>Jack Hutchinson</vt:lpstr>
      <vt:lpstr>Jamie Penton</vt:lpstr>
      <vt:lpstr>Jason Edwards</vt:lpstr>
      <vt:lpstr>Jason Osborne</vt:lpstr>
      <vt:lpstr>Jason Rasnake</vt:lpstr>
      <vt:lpstr>Jay Boyd</vt:lpstr>
      <vt:lpstr>Jeff Kite</vt:lpstr>
      <vt:lpstr>Jeff Ralls</vt:lpstr>
      <vt:lpstr>Jerry Graves</vt:lpstr>
      <vt:lpstr>Jim Parker</vt:lpstr>
      <vt:lpstr>Jim Parnell</vt:lpstr>
      <vt:lpstr>Joe Craig</vt:lpstr>
      <vt:lpstr>John Laseter</vt:lpstr>
      <vt:lpstr>John Prince</vt:lpstr>
      <vt:lpstr>Jud Denniston</vt:lpstr>
      <vt:lpstr>Judy Gallion</vt:lpstr>
      <vt:lpstr>Kelly Edwards</vt:lpstr>
      <vt:lpstr>Ken Mix</vt:lpstr>
      <vt:lpstr>Larry McGill</vt:lpstr>
      <vt:lpstr>Matthew Tignor</vt:lpstr>
      <vt:lpstr>Mike Gross</vt:lpstr>
      <vt:lpstr>Pam Gates</vt:lpstr>
      <vt:lpstr>Ralph Vanhorn</vt:lpstr>
      <vt:lpstr>Randy Brown</vt:lpstr>
      <vt:lpstr>Randy Canter</vt:lpstr>
      <vt:lpstr>Rhet Metheney</vt:lpstr>
      <vt:lpstr>Roger Foshee</vt:lpstr>
      <vt:lpstr>Roy Cressinger</vt:lpstr>
      <vt:lpstr>Rusty Little</vt:lpstr>
      <vt:lpstr>Shane Petit</vt:lpstr>
      <vt:lpstr>Shawn Hudson</vt:lpstr>
      <vt:lpstr>Sherman White</vt:lpstr>
      <vt:lpstr>Stanley Canter</vt:lpstr>
      <vt:lpstr>Steve Bates</vt:lpstr>
      <vt:lpstr>Steve Hayes</vt:lpstr>
      <vt:lpstr>Steve Larcon</vt:lpstr>
      <vt:lpstr>Steve Pennington</vt:lpstr>
      <vt:lpstr>Terry Cannon</vt:lpstr>
      <vt:lpstr>Tia Craig</vt:lpstr>
      <vt:lpstr>Tom Tignor</vt:lpstr>
      <vt:lpstr>Tommy Cole</vt:lpstr>
      <vt:lpstr>Tony Rogers</vt:lpstr>
      <vt:lpstr>Troy Gibbens</vt:lpstr>
      <vt:lpstr>Tucker Malone</vt:lpstr>
      <vt:lpstr>Van Presson</vt:lpstr>
      <vt:lpstr>Wesley Scott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cp:lastPrinted>2022-02-19T19:27:22Z</cp:lastPrinted>
  <dcterms:created xsi:type="dcterms:W3CDTF">2020-01-30T01:18:37Z</dcterms:created>
  <dcterms:modified xsi:type="dcterms:W3CDTF">2023-12-26T20:03:01Z</dcterms:modified>
</cp:coreProperties>
</file>