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Mississippi\Indoor\"/>
    </mc:Choice>
  </mc:AlternateContent>
  <xr:revisionPtr revIDLastSave="1" documentId="8_{0C9EEFDF-F986-49B6-8E64-EB0D93BF314D}" xr6:coauthVersionLast="36" xr6:coauthVersionMax="47" xr10:uidLastSave="{999A6AC8-2289-49AC-9D40-4AC409446C78}"/>
  <bookViews>
    <workbookView xWindow="-120" yWindow="-120" windowWidth="29040" windowHeight="15720" xr2:uid="{A35FAFAA-3A44-445C-BAAA-3002DD1ECE94}"/>
  </bookViews>
  <sheets>
    <sheet name="Mississippi 2025" sheetId="1" r:id="rId1"/>
    <sheet name="Aiden Bodnar" sheetId="317" r:id="rId2"/>
    <sheet name="Al Kennedy" sheetId="321" r:id="rId3"/>
    <sheet name="Anthony Gulang" sheetId="325" r:id="rId4"/>
    <sheet name="Atley Sims" sheetId="308" r:id="rId5"/>
    <sheet name="Brenna Bohannon" sheetId="316" r:id="rId6"/>
    <sheet name="Bruce Karsh" sheetId="315" r:id="rId7"/>
    <sheet name="Bud Stell" sheetId="314" r:id="rId8"/>
    <sheet name="Charles Chaplin" sheetId="309" r:id="rId9"/>
    <sheet name="Charlie Barba" sheetId="323" r:id="rId10"/>
    <sheet name="Charlie Huebner" sheetId="306" r:id="rId11"/>
    <sheet name="Charlie Knight" sheetId="322" r:id="rId12"/>
    <sheet name="Chris Lott" sheetId="302" r:id="rId13"/>
    <sheet name="Don Tucker" sheetId="256" r:id="rId14"/>
    <sheet name="Freddy Geiselbreth" sheetId="295" r:id="rId15"/>
    <sheet name="Gary Flint" sheetId="319" r:id="rId16"/>
    <sheet name="James Coats" sheetId="327" r:id="rId17"/>
    <sheet name="Jason Edwards" sheetId="294" r:id="rId18"/>
    <sheet name="John Laseter" sheetId="252" r:id="rId19"/>
    <sheet name="Jon Flynt" sheetId="313" r:id="rId20"/>
    <sheet name="J.R. Anderson" sheetId="300" r:id="rId21"/>
    <sheet name="Keith Holifield" sheetId="307" r:id="rId22"/>
    <sheet name="Kelly Edwards" sheetId="296" r:id="rId23"/>
    <sheet name="Larry Smith" sheetId="311" r:id="rId24"/>
    <sheet name="Leo Beatty" sheetId="304" r:id="rId25"/>
    <sheet name="Mark Coats" sheetId="320" r:id="rId26"/>
    <sheet name="Mark Crownover" sheetId="328" r:id="rId27"/>
    <sheet name="Matthew Dubose" sheetId="298" r:id="rId28"/>
    <sheet name="Matthew Dunston" sheetId="318" r:id="rId29"/>
    <sheet name="Mike Burns" sheetId="301" r:id="rId30"/>
    <sheet name="Randy Smith" sheetId="326" r:id="rId31"/>
    <sheet name="Richard Byrd" sheetId="312" r:id="rId32"/>
    <sheet name="Stephen McLeod" sheetId="305" r:id="rId33"/>
    <sheet name="Tate Hicks" sheetId="299" r:id="rId34"/>
    <sheet name="Thomas Wallace" sheetId="238" r:id="rId35"/>
    <sheet name="Tom Morgan" sheetId="324" r:id="rId36"/>
    <sheet name="Tony Kitchens" sheetId="297" r:id="rId37"/>
    <sheet name="Trent Cochran" sheetId="303" r:id="rId38"/>
    <sheet name="Tyler Griffin" sheetId="310" r:id="rId39"/>
    <sheet name="Tyler Thornton" sheetId="250" r:id="rId40"/>
  </sheets>
  <externalReferences>
    <externalReference r:id="rId41"/>
    <externalReference r:id="rId42"/>
    <externalReference r:id="rId43"/>
  </externalReferences>
  <definedNames>
    <definedName name="_xlnm._FilterDatabase" localSheetId="0" hidden="1">'Mississippi 2025'!$C$28:$I$28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  <c r="U10" i="301"/>
  <c r="T10" i="301"/>
  <c r="R10" i="301"/>
  <c r="S10" i="301" s="1"/>
  <c r="V10" i="301" s="1"/>
  <c r="Q10" i="301"/>
  <c r="I12" i="1"/>
  <c r="H12" i="1"/>
  <c r="G12" i="1"/>
  <c r="F12" i="1"/>
  <c r="E12" i="1"/>
  <c r="D12" i="1"/>
  <c r="U4" i="328"/>
  <c r="T4" i="328"/>
  <c r="R4" i="328"/>
  <c r="Q4" i="328"/>
  <c r="S4" i="328" l="1"/>
  <c r="V4" i="328" s="1"/>
  <c r="A7" i="1"/>
  <c r="A8" i="1" s="1"/>
  <c r="A73" i="1" l="1"/>
  <c r="A74" i="1" s="1"/>
  <c r="A75" i="1" s="1"/>
  <c r="A76" i="1" s="1"/>
  <c r="I75" i="1"/>
  <c r="H75" i="1"/>
  <c r="G75" i="1"/>
  <c r="F75" i="1"/>
  <c r="E75" i="1"/>
  <c r="D75" i="1"/>
  <c r="U4" i="327"/>
  <c r="T4" i="327"/>
  <c r="R4" i="327"/>
  <c r="Q4" i="327"/>
  <c r="I51" i="1"/>
  <c r="H51" i="1"/>
  <c r="G51" i="1"/>
  <c r="F51" i="1"/>
  <c r="E51" i="1"/>
  <c r="D51" i="1"/>
  <c r="U4" i="326"/>
  <c r="T4" i="326"/>
  <c r="R4" i="326"/>
  <c r="Q4" i="326"/>
  <c r="A46" i="1"/>
  <c r="A47" i="1" s="1"/>
  <c r="A48" i="1" s="1"/>
  <c r="A49" i="1" s="1"/>
  <c r="A50" i="1" s="1"/>
  <c r="A51" i="1" s="1"/>
  <c r="A52" i="1" s="1"/>
  <c r="A53" i="1" s="1"/>
  <c r="A54" i="1" s="1"/>
  <c r="I49" i="1"/>
  <c r="H49" i="1"/>
  <c r="G49" i="1"/>
  <c r="F49" i="1"/>
  <c r="E49" i="1"/>
  <c r="D49" i="1"/>
  <c r="U11" i="311"/>
  <c r="T11" i="311"/>
  <c r="R11" i="311"/>
  <c r="Q11" i="311"/>
  <c r="A30" i="1"/>
  <c r="A31" i="1" s="1"/>
  <c r="A32" i="1" s="1"/>
  <c r="A33" i="1" s="1"/>
  <c r="A34" i="1" s="1"/>
  <c r="A35" i="1" s="1"/>
  <c r="A36" i="1" s="1"/>
  <c r="A37" i="1" s="1"/>
  <c r="I32" i="1"/>
  <c r="H32" i="1"/>
  <c r="G32" i="1"/>
  <c r="F32" i="1"/>
  <c r="E32" i="1"/>
  <c r="D32" i="1"/>
  <c r="U4" i="325"/>
  <c r="T4" i="325"/>
  <c r="R4" i="325"/>
  <c r="Q4" i="325"/>
  <c r="S4" i="327" l="1"/>
  <c r="V4" i="327" s="1"/>
  <c r="S4" i="326"/>
  <c r="V4" i="326" s="1"/>
  <c r="S11" i="311"/>
  <c r="V11" i="311" s="1"/>
  <c r="S4" i="325"/>
  <c r="V4" i="325" s="1"/>
  <c r="I19" i="1"/>
  <c r="H19" i="1"/>
  <c r="G19" i="1"/>
  <c r="F19" i="1"/>
  <c r="E19" i="1"/>
  <c r="D19" i="1"/>
  <c r="U4" i="324"/>
  <c r="T4" i="324"/>
  <c r="R4" i="324"/>
  <c r="S4" i="324" s="1"/>
  <c r="V4" i="324" s="1"/>
  <c r="Q4" i="324"/>
  <c r="U5" i="323" l="1"/>
  <c r="H15" i="1" s="1"/>
  <c r="T5" i="323"/>
  <c r="G15" i="1" s="1"/>
  <c r="R5" i="323"/>
  <c r="Q5" i="323"/>
  <c r="D15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U6" i="322"/>
  <c r="H10" i="1" s="1"/>
  <c r="T6" i="322"/>
  <c r="G10" i="1" s="1"/>
  <c r="R6" i="322"/>
  <c r="E10" i="1" s="1"/>
  <c r="Q6" i="322"/>
  <c r="D10" i="1" s="1"/>
  <c r="U7" i="321"/>
  <c r="H72" i="1" s="1"/>
  <c r="T7" i="321"/>
  <c r="G72" i="1" s="1"/>
  <c r="R7" i="321"/>
  <c r="Q7" i="321"/>
  <c r="D72" i="1" s="1"/>
  <c r="U5" i="320"/>
  <c r="H74" i="1" s="1"/>
  <c r="T5" i="320"/>
  <c r="G74" i="1" s="1"/>
  <c r="R5" i="320"/>
  <c r="E74" i="1" s="1"/>
  <c r="Q5" i="320"/>
  <c r="D74" i="1" s="1"/>
  <c r="U15" i="304"/>
  <c r="T15" i="304"/>
  <c r="R15" i="304"/>
  <c r="Q15" i="304"/>
  <c r="G34" i="1"/>
  <c r="F34" i="1"/>
  <c r="E34" i="1"/>
  <c r="D34" i="1"/>
  <c r="U4" i="319"/>
  <c r="H34" i="1" s="1"/>
  <c r="T4" i="319"/>
  <c r="R4" i="319"/>
  <c r="S4" i="319" s="1"/>
  <c r="Q4" i="319"/>
  <c r="E30" i="1"/>
  <c r="U4" i="318"/>
  <c r="H30" i="1" s="1"/>
  <c r="T4" i="318"/>
  <c r="G30" i="1" s="1"/>
  <c r="R4" i="318"/>
  <c r="Q4" i="318"/>
  <c r="D30" i="1" s="1"/>
  <c r="G73" i="1"/>
  <c r="U11" i="309"/>
  <c r="H73" i="1" s="1"/>
  <c r="T11" i="309"/>
  <c r="R11" i="309"/>
  <c r="E73" i="1" s="1"/>
  <c r="Q11" i="309"/>
  <c r="D73" i="1" s="1"/>
  <c r="H65" i="1"/>
  <c r="G65" i="1"/>
  <c r="E65" i="1"/>
  <c r="U4" i="317"/>
  <c r="T4" i="317"/>
  <c r="R4" i="317"/>
  <c r="Q4" i="317"/>
  <c r="D65" i="1" s="1"/>
  <c r="I18" i="1"/>
  <c r="H18" i="1"/>
  <c r="G18" i="1"/>
  <c r="F18" i="1"/>
  <c r="E18" i="1"/>
  <c r="I17" i="1"/>
  <c r="H17" i="1"/>
  <c r="G17" i="1"/>
  <c r="F17" i="1"/>
  <c r="E17" i="1"/>
  <c r="E13" i="1"/>
  <c r="G21" i="1"/>
  <c r="D18" i="1"/>
  <c r="U4" i="316"/>
  <c r="T4" i="316"/>
  <c r="R4" i="316"/>
  <c r="S4" i="316" s="1"/>
  <c r="V4" i="316" s="1"/>
  <c r="Q4" i="316"/>
  <c r="U5" i="315"/>
  <c r="H11" i="1" s="1"/>
  <c r="T5" i="315"/>
  <c r="G11" i="1" s="1"/>
  <c r="R5" i="315"/>
  <c r="E11" i="1" s="1"/>
  <c r="Q5" i="315"/>
  <c r="D11" i="1" s="1"/>
  <c r="D17" i="1"/>
  <c r="U4" i="314"/>
  <c r="T4" i="314"/>
  <c r="R4" i="314"/>
  <c r="S4" i="314" s="1"/>
  <c r="V4" i="314" s="1"/>
  <c r="Q4" i="314"/>
  <c r="U5" i="313"/>
  <c r="H13" i="1" s="1"/>
  <c r="T5" i="313"/>
  <c r="G13" i="1" s="1"/>
  <c r="R5" i="313"/>
  <c r="Q5" i="313"/>
  <c r="D13" i="1" s="1"/>
  <c r="U13" i="250"/>
  <c r="H21" i="1" s="1"/>
  <c r="T13" i="250"/>
  <c r="R13" i="250"/>
  <c r="E21" i="1" s="1"/>
  <c r="Q13" i="250"/>
  <c r="D21" i="1" s="1"/>
  <c r="U16" i="256"/>
  <c r="H7" i="1" s="1"/>
  <c r="T16" i="256"/>
  <c r="G7" i="1" s="1"/>
  <c r="R16" i="256"/>
  <c r="E7" i="1" s="1"/>
  <c r="Q16" i="256"/>
  <c r="D7" i="1" s="1"/>
  <c r="E76" i="1"/>
  <c r="D76" i="1"/>
  <c r="U4" i="312"/>
  <c r="H76" i="1" s="1"/>
  <c r="T4" i="312"/>
  <c r="G76" i="1" s="1"/>
  <c r="R4" i="312"/>
  <c r="Q4" i="312"/>
  <c r="H64" i="1"/>
  <c r="U5" i="311"/>
  <c r="T5" i="311"/>
  <c r="G64" i="1" s="1"/>
  <c r="R5" i="311"/>
  <c r="Q5" i="311"/>
  <c r="D64" i="1" s="1"/>
  <c r="G54" i="1"/>
  <c r="F54" i="1"/>
  <c r="E54" i="1"/>
  <c r="D54" i="1"/>
  <c r="U4" i="310"/>
  <c r="H54" i="1" s="1"/>
  <c r="T4" i="310"/>
  <c r="R4" i="310"/>
  <c r="S4" i="310" s="1"/>
  <c r="Q4" i="310"/>
  <c r="U4" i="309"/>
  <c r="H52" i="1" s="1"/>
  <c r="T4" i="309"/>
  <c r="G52" i="1" s="1"/>
  <c r="R4" i="309"/>
  <c r="Q4" i="309"/>
  <c r="D52" i="1" s="1"/>
  <c r="D50" i="1"/>
  <c r="U4" i="308"/>
  <c r="H50" i="1" s="1"/>
  <c r="T4" i="308"/>
  <c r="G50" i="1" s="1"/>
  <c r="R4" i="308"/>
  <c r="S4" i="308" s="1"/>
  <c r="V4" i="308" s="1"/>
  <c r="I50" i="1" s="1"/>
  <c r="Q4" i="308"/>
  <c r="U6" i="307"/>
  <c r="H46" i="1" s="1"/>
  <c r="T6" i="307"/>
  <c r="G46" i="1" s="1"/>
  <c r="R6" i="307"/>
  <c r="E46" i="1" s="1"/>
  <c r="Q6" i="307"/>
  <c r="D46" i="1" s="1"/>
  <c r="U16" i="297"/>
  <c r="H44" i="1" s="1"/>
  <c r="T16" i="297"/>
  <c r="G44" i="1" s="1"/>
  <c r="R16" i="297"/>
  <c r="Q16" i="297"/>
  <c r="D44" i="1" s="1"/>
  <c r="H20" i="1"/>
  <c r="G20" i="1"/>
  <c r="E16" i="1"/>
  <c r="U4" i="306"/>
  <c r="T4" i="306"/>
  <c r="R4" i="306"/>
  <c r="E20" i="1" s="1"/>
  <c r="Q4" i="306"/>
  <c r="D20" i="1" s="1"/>
  <c r="U5" i="305"/>
  <c r="H16" i="1" s="1"/>
  <c r="T5" i="305"/>
  <c r="G16" i="1" s="1"/>
  <c r="R5" i="305"/>
  <c r="Q5" i="305"/>
  <c r="D16" i="1" s="1"/>
  <c r="E62" i="1"/>
  <c r="U6" i="304"/>
  <c r="H63" i="1" s="1"/>
  <c r="T6" i="304"/>
  <c r="G63" i="1" s="1"/>
  <c r="R6" i="304"/>
  <c r="Q6" i="304"/>
  <c r="D63" i="1" s="1"/>
  <c r="U5" i="303"/>
  <c r="H62" i="1" s="1"/>
  <c r="T5" i="303"/>
  <c r="G62" i="1" s="1"/>
  <c r="R5" i="303"/>
  <c r="Q5" i="303"/>
  <c r="D62" i="1" s="1"/>
  <c r="G53" i="1"/>
  <c r="E53" i="1"/>
  <c r="H48" i="1"/>
  <c r="G48" i="1"/>
  <c r="E48" i="1"/>
  <c r="U4" i="302"/>
  <c r="H53" i="1" s="1"/>
  <c r="T4" i="302"/>
  <c r="R4" i="302"/>
  <c r="Q4" i="302"/>
  <c r="D53" i="1" s="1"/>
  <c r="U4" i="301"/>
  <c r="T4" i="301"/>
  <c r="R4" i="301"/>
  <c r="Q4" i="301"/>
  <c r="D48" i="1" s="1"/>
  <c r="H37" i="1"/>
  <c r="G37" i="1"/>
  <c r="H35" i="1"/>
  <c r="G35" i="1"/>
  <c r="D37" i="1"/>
  <c r="U4" i="300"/>
  <c r="T4" i="300"/>
  <c r="R4" i="300"/>
  <c r="E37" i="1" s="1"/>
  <c r="Q4" i="300"/>
  <c r="U4" i="299"/>
  <c r="H36" i="1" s="1"/>
  <c r="T4" i="299"/>
  <c r="G36" i="1" s="1"/>
  <c r="R4" i="299"/>
  <c r="Q4" i="299"/>
  <c r="D36" i="1" s="1"/>
  <c r="D35" i="1"/>
  <c r="U4" i="298"/>
  <c r="T4" i="298"/>
  <c r="R4" i="298"/>
  <c r="E35" i="1" s="1"/>
  <c r="Q4" i="298"/>
  <c r="U5" i="297"/>
  <c r="H33" i="1" s="1"/>
  <c r="T5" i="297"/>
  <c r="G33" i="1" s="1"/>
  <c r="R5" i="297"/>
  <c r="E33" i="1" s="1"/>
  <c r="Q5" i="297"/>
  <c r="D33" i="1" s="1"/>
  <c r="H22" i="1"/>
  <c r="G22" i="1"/>
  <c r="U4" i="296"/>
  <c r="T4" i="296"/>
  <c r="R4" i="296"/>
  <c r="E22" i="1" s="1"/>
  <c r="Q4" i="296"/>
  <c r="D22" i="1" s="1"/>
  <c r="U10" i="295"/>
  <c r="H8" i="1" s="1"/>
  <c r="T10" i="295"/>
  <c r="G8" i="1" s="1"/>
  <c r="R10" i="295"/>
  <c r="E8" i="1" s="1"/>
  <c r="Q10" i="295"/>
  <c r="D8" i="1" s="1"/>
  <c r="U4" i="294"/>
  <c r="H14" i="1" s="1"/>
  <c r="T4" i="294"/>
  <c r="G14" i="1" s="1"/>
  <c r="R4" i="294"/>
  <c r="E14" i="1" s="1"/>
  <c r="Q4" i="294"/>
  <c r="D14" i="1" s="1"/>
  <c r="H31" i="1"/>
  <c r="G31" i="1"/>
  <c r="D31" i="1"/>
  <c r="U5" i="256"/>
  <c r="H47" i="1" s="1"/>
  <c r="T5" i="256"/>
  <c r="G47" i="1" s="1"/>
  <c r="R5" i="256"/>
  <c r="E47" i="1" s="1"/>
  <c r="Q5" i="256"/>
  <c r="D47" i="1" s="1"/>
  <c r="U11" i="252"/>
  <c r="H6" i="1" s="1"/>
  <c r="T11" i="252"/>
  <c r="G6" i="1" s="1"/>
  <c r="R11" i="252"/>
  <c r="E6" i="1" s="1"/>
  <c r="Q11" i="252"/>
  <c r="D6" i="1" s="1"/>
  <c r="U7" i="250"/>
  <c r="H61" i="1" s="1"/>
  <c r="T7" i="250"/>
  <c r="G61" i="1" s="1"/>
  <c r="R7" i="250"/>
  <c r="E61" i="1" s="1"/>
  <c r="Q7" i="250"/>
  <c r="D61" i="1" s="1"/>
  <c r="U4" i="238"/>
  <c r="T4" i="238"/>
  <c r="R4" i="238"/>
  <c r="E31" i="1" s="1"/>
  <c r="Q4" i="238"/>
  <c r="S7" i="321" l="1"/>
  <c r="V7" i="321" s="1"/>
  <c r="I72" i="1" s="1"/>
  <c r="E72" i="1"/>
  <c r="S5" i="323"/>
  <c r="E15" i="1"/>
  <c r="S6" i="322"/>
  <c r="V4" i="310"/>
  <c r="I54" i="1" s="1"/>
  <c r="S5" i="305"/>
  <c r="V5" i="305" s="1"/>
  <c r="I16" i="1" s="1"/>
  <c r="S4" i="312"/>
  <c r="S15" i="304"/>
  <c r="V15" i="304" s="1"/>
  <c r="V4" i="319"/>
  <c r="I34" i="1" s="1"/>
  <c r="S4" i="296"/>
  <c r="S5" i="320"/>
  <c r="S4" i="309"/>
  <c r="S4" i="299"/>
  <c r="F50" i="1"/>
  <c r="S4" i="318"/>
  <c r="E36" i="1"/>
  <c r="S4" i="317"/>
  <c r="F72" i="1"/>
  <c r="S4" i="306"/>
  <c r="S4" i="298"/>
  <c r="S4" i="302"/>
  <c r="E50" i="1"/>
  <c r="S6" i="304"/>
  <c r="V6" i="304" s="1"/>
  <c r="I63" i="1" s="1"/>
  <c r="E52" i="1"/>
  <c r="S13" i="250"/>
  <c r="S5" i="311"/>
  <c r="E64" i="1"/>
  <c r="S16" i="297"/>
  <c r="V16" i="297" s="1"/>
  <c r="I44" i="1" s="1"/>
  <c r="S11" i="309"/>
  <c r="E44" i="1"/>
  <c r="S5" i="315"/>
  <c r="S5" i="313"/>
  <c r="S16" i="256"/>
  <c r="F16" i="1"/>
  <c r="E63" i="1"/>
  <c r="S6" i="307"/>
  <c r="S5" i="303"/>
  <c r="S4" i="301"/>
  <c r="S4" i="300"/>
  <c r="S5" i="297"/>
  <c r="S10" i="295"/>
  <c r="S4" i="294"/>
  <c r="S11" i="252"/>
  <c r="S5" i="256"/>
  <c r="S7" i="250"/>
  <c r="F61" i="1" s="1"/>
  <c r="S4" i="238"/>
  <c r="F31" i="1" s="1"/>
  <c r="V6" i="322" l="1"/>
  <c r="I10" i="1" s="1"/>
  <c r="F10" i="1"/>
  <c r="V5" i="323"/>
  <c r="I15" i="1" s="1"/>
  <c r="F15" i="1"/>
  <c r="V4" i="318"/>
  <c r="I30" i="1" s="1"/>
  <c r="F30" i="1"/>
  <c r="V4" i="300"/>
  <c r="I37" i="1" s="1"/>
  <c r="F37" i="1"/>
  <c r="V4" i="309"/>
  <c r="I52" i="1" s="1"/>
  <c r="F52" i="1"/>
  <c r="F63" i="1"/>
  <c r="V4" i="298"/>
  <c r="I35" i="1" s="1"/>
  <c r="F35" i="1"/>
  <c r="V4" i="301"/>
  <c r="I48" i="1" s="1"/>
  <c r="F48" i="1"/>
  <c r="V4" i="296"/>
  <c r="I22" i="1" s="1"/>
  <c r="F22" i="1"/>
  <c r="V4" i="294"/>
  <c r="I14" i="1" s="1"/>
  <c r="F14" i="1"/>
  <c r="V5" i="315"/>
  <c r="I11" i="1" s="1"/>
  <c r="F11" i="1"/>
  <c r="V4" i="306"/>
  <c r="I20" i="1" s="1"/>
  <c r="F20" i="1"/>
  <c r="V4" i="312"/>
  <c r="I76" i="1" s="1"/>
  <c r="F76" i="1"/>
  <c r="V4" i="299"/>
  <c r="I36" i="1" s="1"/>
  <c r="F36" i="1"/>
  <c r="V5" i="320"/>
  <c r="I74" i="1" s="1"/>
  <c r="F74" i="1"/>
  <c r="V4" i="302"/>
  <c r="I53" i="1" s="1"/>
  <c r="F53" i="1"/>
  <c r="V11" i="309"/>
  <c r="I73" i="1" s="1"/>
  <c r="F73" i="1"/>
  <c r="V4" i="317"/>
  <c r="I65" i="1" s="1"/>
  <c r="F65" i="1"/>
  <c r="V13" i="250"/>
  <c r="I21" i="1" s="1"/>
  <c r="F21" i="1"/>
  <c r="V5" i="311"/>
  <c r="I64" i="1" s="1"/>
  <c r="F64" i="1"/>
  <c r="F44" i="1"/>
  <c r="V16" i="256"/>
  <c r="I7" i="1" s="1"/>
  <c r="F7" i="1"/>
  <c r="V5" i="313"/>
  <c r="I13" i="1" s="1"/>
  <c r="F13" i="1"/>
  <c r="V6" i="307"/>
  <c r="I46" i="1" s="1"/>
  <c r="F46" i="1"/>
  <c r="V5" i="297"/>
  <c r="I33" i="1" s="1"/>
  <c r="F33" i="1"/>
  <c r="V5" i="303"/>
  <c r="I62" i="1" s="1"/>
  <c r="F62" i="1"/>
  <c r="V10" i="295"/>
  <c r="I8" i="1" s="1"/>
  <c r="F8" i="1"/>
  <c r="V11" i="252"/>
  <c r="I6" i="1" s="1"/>
  <c r="F6" i="1"/>
  <c r="V5" i="256"/>
  <c r="I47" i="1" s="1"/>
  <c r="F47" i="1"/>
  <c r="V7" i="250"/>
  <c r="I61" i="1" s="1"/>
  <c r="V4" i="238"/>
  <c r="I31" i="1" s="1"/>
</calcChain>
</file>

<file path=xl/sharedStrings.xml><?xml version="1.0" encoding="utf-8"?>
<sst xmlns="http://schemas.openxmlformats.org/spreadsheetml/2006/main" count="1470" uniqueCount="85">
  <si>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</si>
  <si>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</si>
  <si>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</si>
  <si>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</si>
  <si>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</si>
  <si>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</si>
  <si>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</si>
  <si>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</si>
  <si>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</si>
  <si>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</si>
  <si>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</si>
  <si>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</si>
  <si>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</si>
  <si>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</si>
  <si>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Outlaw Heavy</t>
  </si>
  <si>
    <t xml:space="preserve">Outlaw Hvy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</si>
  <si>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</si>
  <si>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</si>
  <si>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</si>
  <si>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</si>
  <si>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</si>
  <si>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</si>
  <si>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</si>
  <si>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</si>
  <si>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</si>
  <si>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</si>
  <si>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</si>
  <si>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</si>
  <si>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</si>
  <si>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</si>
  <si>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</si>
  <si>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</si>
  <si>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</si>
  <si>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</si>
  <si>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Factory</t>
  </si>
  <si>
    <t>Outlaw Fac</t>
  </si>
  <si>
    <t>Unlimited</t>
  </si>
  <si>
    <t xml:space="preserve">Unlimited </t>
  </si>
  <si>
    <t>Mississippi INDOOR</t>
  </si>
  <si>
    <t>John Laseter</t>
  </si>
  <si>
    <t>Thomas Wallace</t>
  </si>
  <si>
    <t>Don Tucker</t>
  </si>
  <si>
    <t>Tyler Thornton</t>
  </si>
  <si>
    <t>Laurel, MS</t>
  </si>
  <si>
    <t>Jason Edwards</t>
  </si>
  <si>
    <t>Freddy Geiselbreth</t>
  </si>
  <si>
    <t>Kelly Edwards</t>
  </si>
  <si>
    <t>Tony Kitchens</t>
  </si>
  <si>
    <t>Matthew Dubose</t>
  </si>
  <si>
    <t>Tate Hicks</t>
  </si>
  <si>
    <t>J.R Anderson</t>
  </si>
  <si>
    <t>J.R. Anderson</t>
  </si>
  <si>
    <t>Mike Burns</t>
  </si>
  <si>
    <t>Chris Lott</t>
  </si>
  <si>
    <t>Trent Cochran</t>
  </si>
  <si>
    <t>Leo Beatty</t>
  </si>
  <si>
    <t>Freddy Gelselbreth</t>
  </si>
  <si>
    <t>Stephen McLeod</t>
  </si>
  <si>
    <t>Charlie Huebner</t>
  </si>
  <si>
    <t>Keith Holifield</t>
  </si>
  <si>
    <t>Atley Sims</t>
  </si>
  <si>
    <t>Charles Chaplin</t>
  </si>
  <si>
    <t>Tyler Griffin</t>
  </si>
  <si>
    <t>Larry Smith</t>
  </si>
  <si>
    <t>Factory</t>
  </si>
  <si>
    <t>Richard Byrd</t>
  </si>
  <si>
    <t xml:space="preserve">Factory </t>
  </si>
  <si>
    <t>Jon Flynt</t>
  </si>
  <si>
    <t>Bud Stell</t>
  </si>
  <si>
    <t>Bruce Karsh</t>
  </si>
  <si>
    <t>Brenna Bohannon</t>
  </si>
  <si>
    <t>Aiden Bodnar</t>
  </si>
  <si>
    <t>Jon Flint</t>
  </si>
  <si>
    <t>Matthew Dunston</t>
  </si>
  <si>
    <t>Gary Flint</t>
  </si>
  <si>
    <t>Mark Coats</t>
  </si>
  <si>
    <t>Al Kennedy</t>
  </si>
  <si>
    <t>Charlie Knight</t>
  </si>
  <si>
    <t>Charlie Barba</t>
  </si>
  <si>
    <t>Tom Morgan</t>
  </si>
  <si>
    <t>Anthony Gulang</t>
  </si>
  <si>
    <t>Randy Smith</t>
  </si>
  <si>
    <t>James Coats</t>
  </si>
  <si>
    <t>Laurel, MS - IDR</t>
  </si>
  <si>
    <t>Mark Crownover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</si>
</sst>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1" fontId="15" fillId="0" borderId="1" xfId="0" applyNumberFormat="1" applyFont="1" applyBorder="1" applyAlignment="1" applyProtection="1">
      <alignment horizontal="center"/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7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7" fillId="4" borderId="0" xfId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334"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1-2025-Indoor%20(4%20card)%20ABRA%202025%20(Town,%20ST)%20Scoring%20MASTER%20%20ver%202.3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uckhollow%20indoor%2012-5-25-ABRA%202025%20Scor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uckhollow%20indoor%2012-6-25-ABRA%202025%20Sco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76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9.140625" style="13"/>
    <col min="2" max="2" width="17.28515625" style="13" customWidth="1"/>
    <col min="3" max="3" width="22.85546875" style="13" customWidth="1"/>
    <col min="4" max="4" width="15.7109375" style="13" bestFit="1" customWidth="1"/>
    <col min="5" max="5" width="16.140625" style="13" bestFit="1" customWidth="1"/>
    <col min="6" max="7" width="9.140625" style="14"/>
    <col min="8" max="8" width="9.140625" style="15"/>
    <col min="9" max="9" width="16.28515625" style="14" bestFit="1" customWidth="1"/>
    <col min="10" max="16384" width="9.140625" style="11"/>
  </cols>
  <sheetData>
    <row r="1" spans="1:9" ht="13.9" x14ac:dyDescent="0.25">
      <c r="A1" s="9" t="s">
        <v>13</v>
      </c>
      <c r="B1" s="9"/>
      <c r="C1" s="9"/>
      <c r="D1" s="9"/>
      <c r="E1" s="9"/>
      <c r="F1" s="10"/>
      <c r="G1" s="10"/>
      <c r="H1" s="20"/>
      <c r="I1" s="10"/>
    </row>
    <row r="2" spans="1:9" ht="28.9" x14ac:dyDescent="0.25">
      <c r="A2" s="49" t="s">
        <v>16</v>
      </c>
      <c r="B2" s="50"/>
      <c r="C2" s="50"/>
      <c r="D2" s="50"/>
      <c r="E2" s="50"/>
      <c r="F2" s="50"/>
      <c r="G2" s="50"/>
      <c r="H2" s="50"/>
      <c r="I2" s="50"/>
    </row>
    <row r="3" spans="1:9" ht="18" x14ac:dyDescent="0.35">
      <c r="A3" s="51" t="s">
        <v>38</v>
      </c>
      <c r="B3" s="52"/>
      <c r="C3" s="52"/>
      <c r="D3" s="52"/>
      <c r="E3" s="52"/>
      <c r="F3" s="52"/>
      <c r="G3" s="52"/>
      <c r="H3" s="52"/>
      <c r="I3" s="52"/>
    </row>
    <row r="4" spans="1:9" ht="13.9" x14ac:dyDescent="0.25">
      <c r="A4" s="9"/>
      <c r="B4" s="9"/>
      <c r="C4" s="9"/>
      <c r="D4" s="9"/>
      <c r="E4" s="9"/>
      <c r="F4" s="10"/>
      <c r="G4" s="10"/>
      <c r="H4" s="20"/>
      <c r="I4" s="10"/>
    </row>
    <row r="5" spans="1:9" ht="13.9" x14ac:dyDescent="0.25">
      <c r="A5" s="17" t="s">
        <v>0</v>
      </c>
      <c r="B5" s="17" t="s">
        <v>1</v>
      </c>
      <c r="C5" s="17" t="s">
        <v>2</v>
      </c>
      <c r="D5" s="17" t="s">
        <v>10</v>
      </c>
      <c r="E5" s="17" t="s">
        <v>7</v>
      </c>
      <c r="F5" s="18" t="s">
        <v>8</v>
      </c>
      <c r="G5" s="18" t="s">
        <v>32</v>
      </c>
      <c r="H5" s="19" t="s">
        <v>6</v>
      </c>
      <c r="I5" s="18" t="s">
        <v>9</v>
      </c>
    </row>
    <row r="6" spans="1:9" ht="13.9" x14ac:dyDescent="0.25">
      <c r="A6" s="17">
        <v>1</v>
      </c>
      <c r="B6" s="17" t="s">
        <v>14</v>
      </c>
      <c r="C6" s="31" t="s">
        <v>39</v>
      </c>
      <c r="D6" s="19">
        <f>SUM('John Laseter'!Q11)</f>
        <v>30</v>
      </c>
      <c r="E6" s="19">
        <f>SUM('John Laseter'!R11)</f>
        <v>5945.07</v>
      </c>
      <c r="F6" s="18">
        <f>SUM('John Laseter'!S11)</f>
        <v>198.16899999999998</v>
      </c>
      <c r="G6" s="19">
        <f>SUM('John Laseter'!T11)</f>
        <v>120</v>
      </c>
      <c r="H6" s="19">
        <f>SUM('John Laseter'!U11)</f>
        <v>87</v>
      </c>
      <c r="I6" s="18">
        <f>SUM('John Laseter'!V11)</f>
        <v>285.16899999999998</v>
      </c>
    </row>
    <row r="7" spans="1:9" ht="13.9" x14ac:dyDescent="0.25">
      <c r="A7" s="17">
        <f>+A6+1</f>
        <v>2</v>
      </c>
      <c r="B7" s="17" t="s">
        <v>14</v>
      </c>
      <c r="C7" s="31" t="s">
        <v>41</v>
      </c>
      <c r="D7" s="19">
        <f>SUM('Don Tucker'!Q16)</f>
        <v>24</v>
      </c>
      <c r="E7" s="19">
        <f>SUM('Don Tucker'!R16)</f>
        <v>4671</v>
      </c>
      <c r="F7" s="18">
        <f>SUM('Don Tucker'!S16)</f>
        <v>194.625</v>
      </c>
      <c r="G7" s="19">
        <f>SUM('Don Tucker'!T16)</f>
        <v>58</v>
      </c>
      <c r="H7" s="19">
        <f>SUM('Don Tucker'!U16)</f>
        <v>25</v>
      </c>
      <c r="I7" s="18">
        <f>SUM('Don Tucker'!V16)</f>
        <v>219.625</v>
      </c>
    </row>
    <row r="8" spans="1:9" ht="13.9" x14ac:dyDescent="0.25">
      <c r="A8" s="17">
        <f>+A7+1</f>
        <v>3</v>
      </c>
      <c r="B8" s="17" t="s">
        <v>14</v>
      </c>
      <c r="C8" s="31" t="s">
        <v>45</v>
      </c>
      <c r="D8" s="19">
        <f>SUM('Freddy Geiselbreth'!Q10)</f>
        <v>26</v>
      </c>
      <c r="E8" s="19">
        <f>SUM('Freddy Geiselbreth'!R10)</f>
        <v>5072</v>
      </c>
      <c r="F8" s="18">
        <f>SUM('Freddy Geiselbreth'!S10)</f>
        <v>195.07692307692307</v>
      </c>
      <c r="G8" s="19">
        <f>SUM('Freddy Geiselbreth'!T10)</f>
        <v>59</v>
      </c>
      <c r="H8" s="19">
        <f>SUM('Freddy Geiselbreth'!U10)</f>
        <v>20</v>
      </c>
      <c r="I8" s="18">
        <f>SUM('Freddy Geiselbreth'!V10)</f>
        <v>215.07692307692307</v>
      </c>
    </row>
    <row r="9" spans="1:9" ht="13.9" x14ac:dyDescent="0.25">
      <c r="A9" s="44"/>
      <c r="B9" s="44"/>
      <c r="C9" s="45"/>
      <c r="D9" s="46"/>
      <c r="E9" s="46"/>
      <c r="F9" s="47"/>
      <c r="G9" s="46"/>
      <c r="H9" s="46"/>
      <c r="I9" s="47"/>
    </row>
    <row r="10" spans="1:9" ht="13.9" x14ac:dyDescent="0.25">
      <c r="A10" s="17">
        <v>4</v>
      </c>
      <c r="B10" s="17" t="s">
        <v>14</v>
      </c>
      <c r="C10" s="31" t="s">
        <v>77</v>
      </c>
      <c r="D10" s="19">
        <f>+'Charlie Knight'!Q6</f>
        <v>14</v>
      </c>
      <c r="E10" s="19">
        <f>+'Charlie Knight'!R6</f>
        <v>2776.01</v>
      </c>
      <c r="F10" s="18">
        <f>+'Charlie Knight'!S6</f>
        <v>198.28642857142859</v>
      </c>
      <c r="G10" s="19">
        <f>+'Charlie Knight'!T6</f>
        <v>64</v>
      </c>
      <c r="H10" s="19">
        <f>+'Charlie Knight'!U6</f>
        <v>27</v>
      </c>
      <c r="I10" s="18">
        <f>+'Charlie Knight'!V6</f>
        <v>225.28642857142859</v>
      </c>
    </row>
    <row r="11" spans="1:9" ht="13.9" x14ac:dyDescent="0.25">
      <c r="A11" s="17">
        <f t="shared" ref="A11:A22" si="0">+A10+1</f>
        <v>5</v>
      </c>
      <c r="B11" s="17" t="s">
        <v>14</v>
      </c>
      <c r="C11" s="31" t="s">
        <v>69</v>
      </c>
      <c r="D11" s="19">
        <f>SUM('Bruce Karsh'!Q5)</f>
        <v>7</v>
      </c>
      <c r="E11" s="19">
        <f>SUM('Bruce Karsh'!R5)</f>
        <v>1376.01</v>
      </c>
      <c r="F11" s="18">
        <f>SUM('Bruce Karsh'!S5)</f>
        <v>196.57285714285715</v>
      </c>
      <c r="G11" s="19">
        <f>SUM('Bruce Karsh'!T5)</f>
        <v>19</v>
      </c>
      <c r="H11" s="19">
        <f>SUM('Bruce Karsh'!U5)</f>
        <v>12</v>
      </c>
      <c r="I11" s="18">
        <f>SUM('Bruce Karsh'!V5)</f>
        <v>208.57285714285715</v>
      </c>
    </row>
    <row r="12" spans="1:9" ht="13.9" x14ac:dyDescent="0.25">
      <c r="A12" s="17">
        <f t="shared" si="0"/>
        <v>6</v>
      </c>
      <c r="B12" s="17" t="s">
        <v>14</v>
      </c>
      <c r="C12" s="31" t="s">
        <v>84</v>
      </c>
      <c r="D12" s="19">
        <f>+'Mark Crownover'!Q4</f>
        <v>6</v>
      </c>
      <c r="E12" s="19">
        <f>+'Mark Crownover'!R4</f>
        <v>1189</v>
      </c>
      <c r="F12" s="18">
        <f>+'Mark Crownover'!S4</f>
        <v>198.16666666666666</v>
      </c>
      <c r="G12" s="19">
        <f>+'Mark Crownover'!T4</f>
        <v>15</v>
      </c>
      <c r="H12" s="19">
        <f>+'Mark Crownover'!U4</f>
        <v>8</v>
      </c>
      <c r="I12" s="18">
        <f>+'Mark Crownover'!V4</f>
        <v>206.16666666666666</v>
      </c>
    </row>
    <row r="13" spans="1:9" x14ac:dyDescent="0.25">
      <c r="A13" s="17">
        <f t="shared" si="0"/>
        <v>7</v>
      </c>
      <c r="B13" s="17" t="s">
        <v>14</v>
      </c>
      <c r="C13" s="31" t="s">
        <v>67</v>
      </c>
      <c r="D13" s="19">
        <f>SUM('Jon Flynt'!Q5)</f>
        <v>6</v>
      </c>
      <c r="E13" s="19">
        <f>SUM('Jon Flynt'!R5)</f>
        <v>1182.01</v>
      </c>
      <c r="F13" s="18">
        <f>SUM('Jon Flynt'!S5)</f>
        <v>197.00166666666667</v>
      </c>
      <c r="G13" s="19">
        <f>SUM('Jon Flynt'!T5)</f>
        <v>22</v>
      </c>
      <c r="H13" s="19">
        <f>SUM('Jon Flynt'!U5)</f>
        <v>7</v>
      </c>
      <c r="I13" s="18">
        <f>SUM('Jon Flynt'!V5)</f>
        <v>204.00166666666667</v>
      </c>
    </row>
    <row r="14" spans="1:9" ht="13.9" x14ac:dyDescent="0.25">
      <c r="A14" s="17">
        <f t="shared" si="0"/>
        <v>8</v>
      </c>
      <c r="B14" s="17" t="s">
        <v>14</v>
      </c>
      <c r="C14" s="31" t="s">
        <v>44</v>
      </c>
      <c r="D14" s="19">
        <f>SUM('Jason Edwards'!Q4)</f>
        <v>3</v>
      </c>
      <c r="E14" s="19">
        <f>SUM('Jason Edwards'!R4)</f>
        <v>587</v>
      </c>
      <c r="F14" s="18">
        <f>SUM('Jason Edwards'!S4)</f>
        <v>195.66666666666666</v>
      </c>
      <c r="G14" s="19">
        <f>SUM('Jason Edwards'!T4)</f>
        <v>8</v>
      </c>
      <c r="H14" s="19">
        <f>SUM('Jason Edwards'!U4)</f>
        <v>6</v>
      </c>
      <c r="I14" s="18">
        <f>SUM('Jason Edwards'!V4)</f>
        <v>201.66666666666666</v>
      </c>
    </row>
    <row r="15" spans="1:9" ht="13.9" x14ac:dyDescent="0.25">
      <c r="A15" s="17">
        <f t="shared" si="0"/>
        <v>9</v>
      </c>
      <c r="B15" s="17" t="s">
        <v>14</v>
      </c>
      <c r="C15" s="31" t="s">
        <v>78</v>
      </c>
      <c r="D15" s="19">
        <f>+'Charlie Barba'!Q5</f>
        <v>8</v>
      </c>
      <c r="E15" s="19">
        <f>+'Charlie Barba'!R5</f>
        <v>1560</v>
      </c>
      <c r="F15" s="18">
        <f>+'Charlie Barba'!S5</f>
        <v>195</v>
      </c>
      <c r="G15" s="19">
        <f>+'Charlie Barba'!T5</f>
        <v>12</v>
      </c>
      <c r="H15" s="19">
        <f>+'Charlie Barba'!U5</f>
        <v>5</v>
      </c>
      <c r="I15" s="18">
        <f>+'Charlie Barba'!V5</f>
        <v>200</v>
      </c>
    </row>
    <row r="16" spans="1:9" ht="13.9" x14ac:dyDescent="0.25">
      <c r="A16" s="17">
        <f t="shared" si="0"/>
        <v>10</v>
      </c>
      <c r="B16" s="17" t="s">
        <v>14</v>
      </c>
      <c r="C16" s="31" t="s">
        <v>57</v>
      </c>
      <c r="D16" s="19">
        <f>SUM('Stephen McLeod'!Q5)</f>
        <v>6</v>
      </c>
      <c r="E16" s="19">
        <f>SUM('Stephen McLeod'!R5)</f>
        <v>1166</v>
      </c>
      <c r="F16" s="18">
        <f>SUM('Stephen McLeod'!S5)</f>
        <v>194.33333333333334</v>
      </c>
      <c r="G16" s="19">
        <f>SUM('Stephen McLeod'!T5)</f>
        <v>13</v>
      </c>
      <c r="H16" s="19">
        <f>SUM('Stephen McLeod'!U5)</f>
        <v>5</v>
      </c>
      <c r="I16" s="18">
        <f>SUM('Stephen McLeod'!V5)</f>
        <v>199.33333333333334</v>
      </c>
    </row>
    <row r="17" spans="1:9" ht="13.9" x14ac:dyDescent="0.25">
      <c r="A17" s="17">
        <f t="shared" si="0"/>
        <v>11</v>
      </c>
      <c r="B17" s="17" t="s">
        <v>14</v>
      </c>
      <c r="C17" s="31" t="s">
        <v>68</v>
      </c>
      <c r="D17" s="19">
        <f>SUM('Bud Stell'!Q4)</f>
        <v>3</v>
      </c>
      <c r="E17" s="19">
        <f>SUM('Bud Stell'!R4)</f>
        <v>588</v>
      </c>
      <c r="F17" s="18">
        <f>SUM('Bud Stell'!S4)</f>
        <v>196</v>
      </c>
      <c r="G17" s="19">
        <f>SUM('Bud Stell'!T4)</f>
        <v>6</v>
      </c>
      <c r="H17" s="19">
        <f>SUM('Bud Stell'!U4)</f>
        <v>2</v>
      </c>
      <c r="I17" s="18">
        <f>SUM('Bud Stell'!V4)</f>
        <v>198</v>
      </c>
    </row>
    <row r="18" spans="1:9" ht="13.9" x14ac:dyDescent="0.25">
      <c r="A18" s="17">
        <f t="shared" si="0"/>
        <v>12</v>
      </c>
      <c r="B18" s="17" t="s">
        <v>14</v>
      </c>
      <c r="C18" s="31" t="s">
        <v>70</v>
      </c>
      <c r="D18" s="19">
        <f>SUM('Brenna Bohannon'!Q4)</f>
        <v>3</v>
      </c>
      <c r="E18" s="19">
        <f>SUM('Brenna Bohannon'!R4)</f>
        <v>586</v>
      </c>
      <c r="F18" s="18">
        <f>SUM('Brenna Bohannon'!S4)</f>
        <v>195.33333333333334</v>
      </c>
      <c r="G18" s="19">
        <f>SUM('Brenna Bohannon'!T4)</f>
        <v>8</v>
      </c>
      <c r="H18" s="19">
        <f>SUM('Brenna Bohannon'!U4)</f>
        <v>2</v>
      </c>
      <c r="I18" s="18">
        <f>SUM('Brenna Bohannon'!V4)</f>
        <v>197.33333333333334</v>
      </c>
    </row>
    <row r="19" spans="1:9" ht="13.9" x14ac:dyDescent="0.25">
      <c r="A19" s="17">
        <f t="shared" si="0"/>
        <v>13</v>
      </c>
      <c r="B19" s="17" t="s">
        <v>14</v>
      </c>
      <c r="C19" s="31" t="s">
        <v>79</v>
      </c>
      <c r="D19" s="19">
        <f>+'Tom Morgan'!Q4</f>
        <v>4</v>
      </c>
      <c r="E19" s="19">
        <f>+'Tom Morgan'!R4</f>
        <v>772</v>
      </c>
      <c r="F19" s="18">
        <f>+'Tom Morgan'!S4</f>
        <v>193</v>
      </c>
      <c r="G19" s="19">
        <f>+'Tom Morgan'!T4</f>
        <v>6</v>
      </c>
      <c r="H19" s="19">
        <f>+'Tom Morgan'!U4</f>
        <v>4</v>
      </c>
      <c r="I19" s="18">
        <f>+'Tom Morgan'!V4</f>
        <v>197</v>
      </c>
    </row>
    <row r="20" spans="1:9" ht="13.9" x14ac:dyDescent="0.25">
      <c r="A20" s="17">
        <f t="shared" si="0"/>
        <v>14</v>
      </c>
      <c r="B20" s="17" t="s">
        <v>14</v>
      </c>
      <c r="C20" s="31" t="s">
        <v>58</v>
      </c>
      <c r="D20" s="19">
        <f>SUM('Charlie Huebner'!Q4)</f>
        <v>3</v>
      </c>
      <c r="E20" s="19">
        <f>SUM('Charlie Huebner'!R4)</f>
        <v>581</v>
      </c>
      <c r="F20" s="18">
        <f>SUM('Charlie Huebner'!S4)</f>
        <v>193.66666666666666</v>
      </c>
      <c r="G20" s="19">
        <f>SUM('Charlie Huebner'!T4)</f>
        <v>3</v>
      </c>
      <c r="H20" s="19">
        <f>SUM('Charlie Huebner'!U4)</f>
        <v>2</v>
      </c>
      <c r="I20" s="18">
        <f>SUM('Charlie Huebner'!V4)</f>
        <v>195.66666666666666</v>
      </c>
    </row>
    <row r="21" spans="1:9" ht="13.9" x14ac:dyDescent="0.25">
      <c r="A21" s="17">
        <f t="shared" si="0"/>
        <v>15</v>
      </c>
      <c r="B21" s="17" t="s">
        <v>14</v>
      </c>
      <c r="C21" s="31" t="s">
        <v>42</v>
      </c>
      <c r="D21" s="19">
        <f>SUM('Tyler Thornton'!Q13)</f>
        <v>3</v>
      </c>
      <c r="E21" s="19">
        <f>SUM('Tyler Thornton'!R13)</f>
        <v>574</v>
      </c>
      <c r="F21" s="18">
        <f>SUM('Tyler Thornton'!S13)</f>
        <v>191.33333333333334</v>
      </c>
      <c r="G21" s="19">
        <f>SUM('Tyler Thornton'!T13)</f>
        <v>5</v>
      </c>
      <c r="H21" s="19">
        <f>SUM('Tyler Thornton'!U13)</f>
        <v>2</v>
      </c>
      <c r="I21" s="18">
        <f>SUM('Tyler Thornton'!V13)</f>
        <v>193.33333333333334</v>
      </c>
    </row>
    <row r="22" spans="1:9" ht="13.9" x14ac:dyDescent="0.25">
      <c r="A22" s="17">
        <f t="shared" si="0"/>
        <v>16</v>
      </c>
      <c r="B22" s="17" t="s">
        <v>14</v>
      </c>
      <c r="C22" s="31" t="s">
        <v>46</v>
      </c>
      <c r="D22" s="19">
        <f>SUM('Kelly Edwards'!Q4)</f>
        <v>3</v>
      </c>
      <c r="E22" s="19">
        <f>SUM('Kelly Edwards'!R4)</f>
        <v>572</v>
      </c>
      <c r="F22" s="18">
        <f>SUM('Kelly Edwards'!S4)</f>
        <v>190.66666666666666</v>
      </c>
      <c r="G22" s="19">
        <f>SUM('Kelly Edwards'!T4)</f>
        <v>2</v>
      </c>
      <c r="H22" s="19">
        <f>SUM('Kelly Edwards'!U4)</f>
        <v>2</v>
      </c>
      <c r="I22" s="18">
        <f>SUM('Kelly Edwards'!V4)</f>
        <v>192.66666666666666</v>
      </c>
    </row>
    <row r="24" spans="1:9" ht="13.9" x14ac:dyDescent="0.25">
      <c r="A24" s="9"/>
      <c r="B24" s="9"/>
      <c r="C24" s="9"/>
      <c r="D24" s="9"/>
      <c r="E24" s="9"/>
      <c r="F24" s="10"/>
      <c r="G24" s="10"/>
      <c r="H24" s="20"/>
      <c r="I24" s="10"/>
    </row>
    <row r="25" spans="1:9" ht="28.9" x14ac:dyDescent="0.25">
      <c r="A25" s="49" t="s">
        <v>17</v>
      </c>
      <c r="B25" s="50"/>
      <c r="C25" s="50"/>
      <c r="D25" s="50"/>
      <c r="E25" s="50"/>
      <c r="F25" s="50"/>
      <c r="G25" s="50"/>
      <c r="H25" s="50"/>
      <c r="I25" s="50"/>
    </row>
    <row r="26" spans="1:9" ht="18" x14ac:dyDescent="0.35">
      <c r="A26" s="51" t="s">
        <v>38</v>
      </c>
      <c r="B26" s="52"/>
      <c r="C26" s="52"/>
      <c r="D26" s="52"/>
      <c r="E26" s="52"/>
      <c r="F26" s="52"/>
      <c r="G26" s="52"/>
      <c r="H26" s="52"/>
      <c r="I26" s="52"/>
    </row>
    <row r="27" spans="1:9" ht="17.45" x14ac:dyDescent="0.3">
      <c r="A27" s="9"/>
      <c r="B27" s="9"/>
      <c r="C27" s="9"/>
      <c r="D27" s="12"/>
      <c r="E27" s="9"/>
      <c r="F27" s="10"/>
      <c r="G27" s="10"/>
      <c r="H27" s="20"/>
      <c r="I27" s="10"/>
    </row>
    <row r="28" spans="1:9" ht="13.9" x14ac:dyDescent="0.25">
      <c r="A28" s="17" t="s">
        <v>0</v>
      </c>
      <c r="B28" s="17" t="s">
        <v>1</v>
      </c>
      <c r="C28" s="17" t="s">
        <v>2</v>
      </c>
      <c r="D28" s="17" t="s">
        <v>10</v>
      </c>
      <c r="E28" s="17" t="s">
        <v>7</v>
      </c>
      <c r="F28" s="18" t="s">
        <v>8</v>
      </c>
      <c r="G28" s="18" t="s">
        <v>32</v>
      </c>
      <c r="H28" s="19" t="s">
        <v>6</v>
      </c>
      <c r="I28" s="18" t="s">
        <v>9</v>
      </c>
    </row>
    <row r="29" spans="1:9" ht="13.9" x14ac:dyDescent="0.25">
      <c r="A29" s="17">
        <v>1</v>
      </c>
      <c r="B29" s="17" t="s">
        <v>12</v>
      </c>
      <c r="C29" s="31" t="s">
        <v>52</v>
      </c>
      <c r="D29" s="19">
        <f>+'Mike Burns'!Q10</f>
        <v>6</v>
      </c>
      <c r="E29" s="19">
        <f>+'Mike Burns'!R10</f>
        <v>1187</v>
      </c>
      <c r="F29" s="18">
        <f>+'Mike Burns'!S10</f>
        <v>197.83333333333334</v>
      </c>
      <c r="G29" s="19">
        <f>+'Mike Burns'!T10</f>
        <v>19</v>
      </c>
      <c r="H29" s="19">
        <f>+'Mike Burns'!U10</f>
        <v>10</v>
      </c>
      <c r="I29" s="18">
        <f>+'Mike Burns'!V10</f>
        <v>207.83333333333334</v>
      </c>
    </row>
    <row r="30" spans="1:9" ht="13.9" x14ac:dyDescent="0.25">
      <c r="A30" s="17">
        <f>+A29+1</f>
        <v>2</v>
      </c>
      <c r="B30" s="17" t="s">
        <v>12</v>
      </c>
      <c r="C30" s="31" t="s">
        <v>73</v>
      </c>
      <c r="D30" s="19">
        <f>SUM('Matthew Dunston'!Q4)</f>
        <v>3</v>
      </c>
      <c r="E30" s="19">
        <f>SUM('Matthew Dunston'!R4)</f>
        <v>585</v>
      </c>
      <c r="F30" s="18">
        <f>SUM('Matthew Dunston'!S4)</f>
        <v>195</v>
      </c>
      <c r="G30" s="19">
        <f>SUM('Matthew Dunston'!T4)</f>
        <v>3</v>
      </c>
      <c r="H30" s="19">
        <f>SUM('Matthew Dunston'!U4)</f>
        <v>11</v>
      </c>
      <c r="I30" s="18">
        <f>SUM('Matthew Dunston'!V4)</f>
        <v>206</v>
      </c>
    </row>
    <row r="31" spans="1:9" ht="13.9" x14ac:dyDescent="0.25">
      <c r="A31" s="17">
        <f t="shared" ref="A31:A37" si="1">+A30+1</f>
        <v>3</v>
      </c>
      <c r="B31" s="17" t="s">
        <v>12</v>
      </c>
      <c r="C31" s="31" t="s">
        <v>40</v>
      </c>
      <c r="D31" s="19">
        <f>SUM('Thomas Wallace'!Q4)</f>
        <v>3</v>
      </c>
      <c r="E31" s="19">
        <f>SUM('Thomas Wallace'!R4)</f>
        <v>588.01</v>
      </c>
      <c r="F31" s="18">
        <f>SUM('Thomas Wallace'!S4)</f>
        <v>196.00333333333333</v>
      </c>
      <c r="G31" s="19">
        <f>SUM('Thomas Wallace'!T4)</f>
        <v>3</v>
      </c>
      <c r="H31" s="19">
        <f>SUM('Thomas Wallace'!U4)</f>
        <v>9</v>
      </c>
      <c r="I31" s="18">
        <f>SUM('Thomas Wallace'!V4)</f>
        <v>205.00333333333333</v>
      </c>
    </row>
    <row r="32" spans="1:9" ht="13.9" x14ac:dyDescent="0.25">
      <c r="A32" s="17">
        <f t="shared" si="1"/>
        <v>4</v>
      </c>
      <c r="B32" s="17" t="s">
        <v>12</v>
      </c>
      <c r="C32" s="31" t="s">
        <v>80</v>
      </c>
      <c r="D32" s="19">
        <f>+'Anthony Gulang'!Q4</f>
        <v>4</v>
      </c>
      <c r="E32" s="19">
        <f>+'Anthony Gulang'!R4</f>
        <v>787</v>
      </c>
      <c r="F32" s="18">
        <f>+'Anthony Gulang'!S4</f>
        <v>196.75</v>
      </c>
      <c r="G32" s="19">
        <f>+'Anthony Gulang'!T4</f>
        <v>10</v>
      </c>
      <c r="H32" s="19">
        <f>+'Anthony Gulang'!U4</f>
        <v>5</v>
      </c>
      <c r="I32" s="18">
        <f>+'Anthony Gulang'!V4</f>
        <v>201.75</v>
      </c>
    </row>
    <row r="33" spans="1:9" ht="13.9" x14ac:dyDescent="0.25">
      <c r="A33" s="17">
        <f t="shared" si="1"/>
        <v>5</v>
      </c>
      <c r="B33" s="17" t="s">
        <v>12</v>
      </c>
      <c r="C33" s="31" t="s">
        <v>47</v>
      </c>
      <c r="D33" s="19">
        <f>SUM('Tony Kitchens'!Q5)</f>
        <v>6</v>
      </c>
      <c r="E33" s="19">
        <f>SUM('Tony Kitchens'!R5)</f>
        <v>1130</v>
      </c>
      <c r="F33" s="18">
        <f>SUM('Tony Kitchens'!S5)</f>
        <v>188.33333333333334</v>
      </c>
      <c r="G33" s="19">
        <f>SUM('Tony Kitchens'!T5)</f>
        <v>8</v>
      </c>
      <c r="H33" s="19">
        <f>SUM('Tony Kitchens'!U5)</f>
        <v>9</v>
      </c>
      <c r="I33" s="18">
        <f>SUM('Tony Kitchens'!V5)</f>
        <v>197.33333333333334</v>
      </c>
    </row>
    <row r="34" spans="1:9" ht="13.9" x14ac:dyDescent="0.25">
      <c r="A34" s="17">
        <f t="shared" si="1"/>
        <v>6</v>
      </c>
      <c r="B34" s="17" t="s">
        <v>12</v>
      </c>
      <c r="C34" s="31" t="s">
        <v>74</v>
      </c>
      <c r="D34" s="19">
        <f>SUM('Gary Flint'!Q4)</f>
        <v>3</v>
      </c>
      <c r="E34" s="19">
        <f>SUM('Gary Flint'!R4)</f>
        <v>574</v>
      </c>
      <c r="F34" s="18">
        <f>SUM('Gary Flint'!S4)</f>
        <v>191.33333333333334</v>
      </c>
      <c r="G34" s="19">
        <f>SUM('Gary Flint'!T4)</f>
        <v>1</v>
      </c>
      <c r="H34" s="19">
        <f>SUM('Gary Flint'!U4)</f>
        <v>4</v>
      </c>
      <c r="I34" s="18">
        <f>SUM('Gary Flint'!V4)</f>
        <v>195.33333333333334</v>
      </c>
    </row>
    <row r="35" spans="1:9" x14ac:dyDescent="0.25">
      <c r="A35" s="17">
        <f t="shared" si="1"/>
        <v>7</v>
      </c>
      <c r="B35" s="17" t="s">
        <v>12</v>
      </c>
      <c r="C35" s="31" t="s">
        <v>48</v>
      </c>
      <c r="D35" s="19">
        <f>SUM('Matthew Dubose'!Q4)</f>
        <v>3</v>
      </c>
      <c r="E35" s="19">
        <f>SUM('Matthew Dubose'!R4)</f>
        <v>567.01</v>
      </c>
      <c r="F35" s="18">
        <f>SUM('Matthew Dubose'!S4)</f>
        <v>189.00333333333333</v>
      </c>
      <c r="G35" s="19">
        <f>SUM('Matthew Dubose'!T4)</f>
        <v>7</v>
      </c>
      <c r="H35" s="19">
        <f>SUM('Matthew Dubose'!U4)</f>
        <v>5</v>
      </c>
      <c r="I35" s="18">
        <f>SUM('Matthew Dubose'!V4)</f>
        <v>194.00333333333333</v>
      </c>
    </row>
    <row r="36" spans="1:9" ht="13.9" x14ac:dyDescent="0.25">
      <c r="A36" s="17">
        <f t="shared" si="1"/>
        <v>8</v>
      </c>
      <c r="B36" s="17" t="s">
        <v>12</v>
      </c>
      <c r="C36" s="31" t="s">
        <v>49</v>
      </c>
      <c r="D36" s="19">
        <f>SUM('Tate Hicks'!Q4)</f>
        <v>3</v>
      </c>
      <c r="E36" s="19">
        <f>SUM('Tate Hicks'!R4)</f>
        <v>567</v>
      </c>
      <c r="F36" s="18">
        <f>SUM('Tate Hicks'!S4)</f>
        <v>189</v>
      </c>
      <c r="G36" s="19">
        <f>SUM('Tate Hicks'!T4)</f>
        <v>4</v>
      </c>
      <c r="H36" s="19">
        <f>SUM('Tate Hicks'!U4)</f>
        <v>2</v>
      </c>
      <c r="I36" s="18">
        <f>SUM('Tate Hicks'!V4)</f>
        <v>191</v>
      </c>
    </row>
    <row r="37" spans="1:9" ht="13.9" x14ac:dyDescent="0.25">
      <c r="A37" s="17">
        <f t="shared" si="1"/>
        <v>9</v>
      </c>
      <c r="B37" s="17" t="s">
        <v>12</v>
      </c>
      <c r="C37" s="31" t="s">
        <v>50</v>
      </c>
      <c r="D37" s="19">
        <f>SUM('J.R. Anderson'!Q4)</f>
        <v>3</v>
      </c>
      <c r="E37" s="19">
        <f>SUM('J.R. Anderson'!R4)</f>
        <v>564</v>
      </c>
      <c r="F37" s="18">
        <f>SUM('J.R. Anderson'!S4)</f>
        <v>188</v>
      </c>
      <c r="G37" s="19">
        <f>SUM('J.R. Anderson'!T4)</f>
        <v>4</v>
      </c>
      <c r="H37" s="19">
        <f>SUM('J.R. Anderson'!U4)</f>
        <v>2</v>
      </c>
      <c r="I37" s="18">
        <f>SUM('J.R. Anderson'!V4)</f>
        <v>190</v>
      </c>
    </row>
    <row r="39" spans="1:9" ht="13.9" x14ac:dyDescent="0.25">
      <c r="A39" s="9"/>
      <c r="B39" s="9"/>
      <c r="C39" s="9"/>
      <c r="D39" s="9"/>
      <c r="E39" s="9"/>
      <c r="F39" s="10"/>
      <c r="G39" s="10"/>
      <c r="H39" s="20"/>
      <c r="I39" s="10"/>
    </row>
    <row r="40" spans="1:9" ht="28.5" x14ac:dyDescent="0.2">
      <c r="A40" s="49" t="s">
        <v>18</v>
      </c>
      <c r="B40" s="50"/>
      <c r="C40" s="50"/>
      <c r="D40" s="50"/>
      <c r="E40" s="50"/>
      <c r="F40" s="50"/>
      <c r="G40" s="50"/>
      <c r="H40" s="50"/>
      <c r="I40" s="50"/>
    </row>
    <row r="41" spans="1:9" ht="18.75" x14ac:dyDescent="0.3">
      <c r="A41" s="51" t="s">
        <v>38</v>
      </c>
      <c r="B41" s="52"/>
      <c r="C41" s="52"/>
      <c r="D41" s="52"/>
      <c r="E41" s="52"/>
      <c r="F41" s="52"/>
      <c r="G41" s="52"/>
      <c r="H41" s="52"/>
      <c r="I41" s="52"/>
    </row>
    <row r="42" spans="1:9" ht="18" x14ac:dyDescent="0.25">
      <c r="A42" s="9"/>
      <c r="B42" s="9"/>
      <c r="C42" s="9"/>
      <c r="D42" s="12"/>
      <c r="E42" s="9"/>
      <c r="F42" s="10"/>
      <c r="G42" s="10"/>
      <c r="H42" s="20"/>
      <c r="I42" s="10"/>
    </row>
    <row r="43" spans="1:9" x14ac:dyDescent="0.25">
      <c r="A43" s="17" t="s">
        <v>0</v>
      </c>
      <c r="B43" s="17" t="s">
        <v>1</v>
      </c>
      <c r="C43" s="17" t="s">
        <v>2</v>
      </c>
      <c r="D43" s="17" t="s">
        <v>10</v>
      </c>
      <c r="E43" s="17" t="s">
        <v>7</v>
      </c>
      <c r="F43" s="18" t="s">
        <v>8</v>
      </c>
      <c r="G43" s="18" t="s">
        <v>32</v>
      </c>
      <c r="H43" s="19" t="s">
        <v>6</v>
      </c>
      <c r="I43" s="18" t="s">
        <v>9</v>
      </c>
    </row>
    <row r="44" spans="1:9" x14ac:dyDescent="0.25">
      <c r="A44" s="13">
        <v>1</v>
      </c>
      <c r="B44" s="13" t="s">
        <v>34</v>
      </c>
      <c r="C44" s="31" t="s">
        <v>47</v>
      </c>
      <c r="D44" s="19">
        <f>SUM('Tony Kitchens'!Q16)</f>
        <v>24</v>
      </c>
      <c r="E44" s="19">
        <f>SUM('Tony Kitchens'!R16)</f>
        <v>4425</v>
      </c>
      <c r="F44" s="18">
        <f>SUM('Tony Kitchens'!S16)</f>
        <v>184.375</v>
      </c>
      <c r="G44" s="19">
        <f>SUM('Tony Kitchens'!T16)</f>
        <v>24</v>
      </c>
      <c r="H44" s="19">
        <f>SUM('Tony Kitchens'!U16)</f>
        <v>45</v>
      </c>
      <c r="I44" s="18">
        <f>SUM('Tony Kitchens'!V16)</f>
        <v>229.375</v>
      </c>
    </row>
    <row r="45" spans="1:9" x14ac:dyDescent="0.25">
      <c r="A45" s="53"/>
      <c r="B45" s="53"/>
      <c r="C45" s="45"/>
      <c r="D45" s="46"/>
      <c r="E45" s="46"/>
      <c r="F45" s="47"/>
      <c r="G45" s="46"/>
      <c r="H45" s="46"/>
      <c r="I45" s="47"/>
    </row>
    <row r="46" spans="1:9" x14ac:dyDescent="0.25">
      <c r="A46" s="13">
        <f>+A44+1</f>
        <v>2</v>
      </c>
      <c r="B46" s="13" t="s">
        <v>34</v>
      </c>
      <c r="C46" s="31" t="s">
        <v>59</v>
      </c>
      <c r="D46" s="19">
        <f>SUM('Keith Holifield'!Q6)</f>
        <v>10</v>
      </c>
      <c r="E46" s="19">
        <f>SUM('Keith Holifield'!R6)</f>
        <v>1798</v>
      </c>
      <c r="F46" s="18">
        <f>SUM('Keith Holifield'!S6)</f>
        <v>179.8</v>
      </c>
      <c r="G46" s="19">
        <f>SUM('Keith Holifield'!T6)</f>
        <v>8</v>
      </c>
      <c r="H46" s="19">
        <f>SUM('Keith Holifield'!U6)</f>
        <v>20</v>
      </c>
      <c r="I46" s="18">
        <f>SUM('Keith Holifield'!V6)</f>
        <v>199.8</v>
      </c>
    </row>
    <row r="47" spans="1:9" x14ac:dyDescent="0.25">
      <c r="A47" s="13">
        <f t="shared" ref="A47:A54" si="2">+A46+1</f>
        <v>3</v>
      </c>
      <c r="B47" s="13" t="s">
        <v>34</v>
      </c>
      <c r="C47" s="31" t="s">
        <v>41</v>
      </c>
      <c r="D47" s="19">
        <f>SUM('Don Tucker'!Q5)</f>
        <v>6</v>
      </c>
      <c r="E47" s="19">
        <f>SUM('Don Tucker'!R5)</f>
        <v>1109</v>
      </c>
      <c r="F47" s="18">
        <f>SUM('Don Tucker'!S5)</f>
        <v>184.83333333333334</v>
      </c>
      <c r="G47" s="17">
        <f>SUM('Don Tucker'!T5)</f>
        <v>5</v>
      </c>
      <c r="H47" s="19">
        <f>SUM('Don Tucker'!U5)</f>
        <v>11</v>
      </c>
      <c r="I47" s="18">
        <f>SUM('Don Tucker'!V5)</f>
        <v>195.83333333333334</v>
      </c>
    </row>
    <row r="48" spans="1:9" x14ac:dyDescent="0.25">
      <c r="A48" s="13">
        <f t="shared" si="2"/>
        <v>4</v>
      </c>
      <c r="B48" s="13" t="s">
        <v>34</v>
      </c>
      <c r="C48" s="31" t="s">
        <v>52</v>
      </c>
      <c r="D48" s="19">
        <f>SUM('Mike Burns'!Q4)</f>
        <v>3</v>
      </c>
      <c r="E48" s="19">
        <f>SUM('Mike Burns'!R4)</f>
        <v>545</v>
      </c>
      <c r="F48" s="18">
        <f>SUM('Mike Burns'!S4)</f>
        <v>181.66666666666666</v>
      </c>
      <c r="G48" s="19">
        <f>SUM('Mike Burns'!T4)</f>
        <v>0</v>
      </c>
      <c r="H48" s="19">
        <f>SUM('Mike Burns'!U4)</f>
        <v>8</v>
      </c>
      <c r="I48" s="18">
        <f>SUM('Mike Burns'!V4)</f>
        <v>189.66666666666666</v>
      </c>
    </row>
    <row r="49" spans="1:9" x14ac:dyDescent="0.25">
      <c r="A49" s="13">
        <f t="shared" si="2"/>
        <v>5</v>
      </c>
      <c r="B49" s="13" t="s">
        <v>34</v>
      </c>
      <c r="C49" s="48" t="s">
        <v>63</v>
      </c>
      <c r="D49" s="19">
        <f>+'Larry Smith'!Q11</f>
        <v>4</v>
      </c>
      <c r="E49" s="19">
        <f>+'Larry Smith'!R11</f>
        <v>727</v>
      </c>
      <c r="F49" s="18">
        <f>+'Larry Smith'!S11</f>
        <v>181.75</v>
      </c>
      <c r="G49" s="19">
        <f>+'Larry Smith'!T11</f>
        <v>1</v>
      </c>
      <c r="H49" s="19">
        <f>+'Larry Smith'!U11</f>
        <v>5</v>
      </c>
      <c r="I49" s="18">
        <f>+'Larry Smith'!V11</f>
        <v>186.75</v>
      </c>
    </row>
    <row r="50" spans="1:9" x14ac:dyDescent="0.25">
      <c r="A50" s="13">
        <f t="shared" si="2"/>
        <v>6</v>
      </c>
      <c r="B50" s="13" t="s">
        <v>34</v>
      </c>
      <c r="C50" s="31" t="s">
        <v>60</v>
      </c>
      <c r="D50" s="19">
        <f>SUM('Atley Sims'!Q4)</f>
        <v>3</v>
      </c>
      <c r="E50" s="19">
        <f>SUM('Atley Sims'!R4)</f>
        <v>553</v>
      </c>
      <c r="F50" s="18">
        <f>SUM('Atley Sims'!S4)</f>
        <v>184.33333333333334</v>
      </c>
      <c r="G50" s="19">
        <f>SUM('Atley Sims'!T4)</f>
        <v>4</v>
      </c>
      <c r="H50" s="19">
        <f>SUM('Atley Sims'!U4)</f>
        <v>2</v>
      </c>
      <c r="I50" s="18">
        <f>SUM('Atley Sims'!V4)</f>
        <v>186.33333333333334</v>
      </c>
    </row>
    <row r="51" spans="1:9" x14ac:dyDescent="0.25">
      <c r="A51" s="13">
        <f t="shared" si="2"/>
        <v>7</v>
      </c>
      <c r="B51" s="13" t="s">
        <v>34</v>
      </c>
      <c r="C51" s="48" t="s">
        <v>81</v>
      </c>
      <c r="D51" s="19">
        <f>+'Randy Smith'!Q4</f>
        <v>4</v>
      </c>
      <c r="E51" s="19">
        <f>+'Randy Smith'!R4</f>
        <v>719</v>
      </c>
      <c r="F51" s="18">
        <f>+'Randy Smith'!S4</f>
        <v>179.75</v>
      </c>
      <c r="G51" s="19">
        <f>+'Randy Smith'!T4</f>
        <v>3</v>
      </c>
      <c r="H51" s="19">
        <f>+'Randy Smith'!U4</f>
        <v>2</v>
      </c>
      <c r="I51" s="18">
        <f>+'Randy Smith'!V4</f>
        <v>181.75</v>
      </c>
    </row>
    <row r="52" spans="1:9" x14ac:dyDescent="0.25">
      <c r="A52" s="13">
        <f t="shared" si="2"/>
        <v>8</v>
      </c>
      <c r="B52" s="13" t="s">
        <v>34</v>
      </c>
      <c r="C52" s="31" t="s">
        <v>61</v>
      </c>
      <c r="D52" s="19">
        <f>SUM('Charles Chaplin'!Q4)</f>
        <v>3</v>
      </c>
      <c r="E52" s="19">
        <f>SUM('Charles Chaplin'!R4)</f>
        <v>507</v>
      </c>
      <c r="F52" s="18">
        <f>SUM('Charles Chaplin'!S4)</f>
        <v>169</v>
      </c>
      <c r="G52" s="19">
        <f>SUM('Charles Chaplin'!T4)</f>
        <v>1</v>
      </c>
      <c r="H52" s="19">
        <f>SUM('Charles Chaplin'!U4)</f>
        <v>2</v>
      </c>
      <c r="I52" s="18">
        <f>SUM('Charles Chaplin'!V4)</f>
        <v>171</v>
      </c>
    </row>
    <row r="53" spans="1:9" x14ac:dyDescent="0.25">
      <c r="A53" s="13">
        <f t="shared" si="2"/>
        <v>9</v>
      </c>
      <c r="B53" s="13" t="s">
        <v>34</v>
      </c>
      <c r="C53" s="31" t="s">
        <v>53</v>
      </c>
      <c r="D53" s="19">
        <f>SUM('Chris Lott'!Q4)</f>
        <v>3</v>
      </c>
      <c r="E53" s="19">
        <f>SUM('Chris Lott'!R4)</f>
        <v>502</v>
      </c>
      <c r="F53" s="18">
        <f>SUM('Chris Lott'!S4)</f>
        <v>167.33333333333334</v>
      </c>
      <c r="G53" s="19">
        <f>SUM('Chris Lott'!T4)</f>
        <v>1</v>
      </c>
      <c r="H53" s="19">
        <f>SUM('Chris Lott'!U4)</f>
        <v>3</v>
      </c>
      <c r="I53" s="18">
        <f>SUM('Chris Lott'!V4)</f>
        <v>170.33333333333334</v>
      </c>
    </row>
    <row r="54" spans="1:9" x14ac:dyDescent="0.25">
      <c r="A54" s="13">
        <f t="shared" si="2"/>
        <v>10</v>
      </c>
      <c r="B54" s="13" t="s">
        <v>34</v>
      </c>
      <c r="C54" s="31" t="s">
        <v>62</v>
      </c>
      <c r="D54" s="19">
        <f>SUM('Tyler Griffin'!Q4)</f>
        <v>3</v>
      </c>
      <c r="E54" s="19">
        <f>SUM('Tyler Griffin'!R4)</f>
        <v>502</v>
      </c>
      <c r="F54" s="18">
        <f>SUM('Tyler Griffin'!S4)</f>
        <v>167.33333333333334</v>
      </c>
      <c r="G54" s="19">
        <f>SUM('Tyler Griffin'!T4)</f>
        <v>1</v>
      </c>
      <c r="H54" s="19">
        <f>SUM('Tyler Griffin'!U4)</f>
        <v>2</v>
      </c>
      <c r="I54" s="18">
        <f>SUM('Tyler Griffin'!V4)</f>
        <v>169.33333333333334</v>
      </c>
    </row>
    <row r="56" spans="1:9" x14ac:dyDescent="0.25">
      <c r="A56" s="9"/>
      <c r="B56" s="9"/>
      <c r="C56" s="9"/>
      <c r="D56" s="9"/>
      <c r="E56" s="9"/>
      <c r="F56" s="10"/>
      <c r="G56" s="10"/>
      <c r="H56" s="20"/>
      <c r="I56" s="10"/>
    </row>
    <row r="57" spans="1:9" ht="28.5" x14ac:dyDescent="0.2">
      <c r="A57" s="49" t="s">
        <v>19</v>
      </c>
      <c r="B57" s="50"/>
      <c r="C57" s="50"/>
      <c r="D57" s="50"/>
      <c r="E57" s="50"/>
      <c r="F57" s="50"/>
      <c r="G57" s="50"/>
      <c r="H57" s="50"/>
      <c r="I57" s="50"/>
    </row>
    <row r="58" spans="1:9" ht="18.75" x14ac:dyDescent="0.3">
      <c r="A58" s="51" t="s">
        <v>38</v>
      </c>
      <c r="B58" s="52"/>
      <c r="C58" s="52"/>
      <c r="D58" s="52"/>
      <c r="E58" s="52"/>
      <c r="F58" s="52"/>
      <c r="G58" s="52"/>
      <c r="H58" s="52"/>
      <c r="I58" s="52"/>
    </row>
    <row r="59" spans="1:9" x14ac:dyDescent="0.25">
      <c r="A59" s="9"/>
      <c r="B59" s="9"/>
      <c r="C59" s="9"/>
      <c r="D59" s="9"/>
      <c r="E59" s="9"/>
      <c r="F59" s="10"/>
      <c r="G59" s="10"/>
      <c r="H59" s="20"/>
      <c r="I59" s="10"/>
    </row>
    <row r="60" spans="1:9" x14ac:dyDescent="0.25">
      <c r="A60" s="17" t="s">
        <v>0</v>
      </c>
      <c r="B60" s="17" t="s">
        <v>1</v>
      </c>
      <c r="C60" s="17" t="s">
        <v>2</v>
      </c>
      <c r="D60" s="17" t="s">
        <v>10</v>
      </c>
      <c r="E60" s="17" t="s">
        <v>7</v>
      </c>
      <c r="F60" s="18" t="s">
        <v>8</v>
      </c>
      <c r="G60" s="18" t="s">
        <v>32</v>
      </c>
      <c r="H60" s="19" t="s">
        <v>6</v>
      </c>
      <c r="I60" s="18" t="s">
        <v>9</v>
      </c>
    </row>
    <row r="61" spans="1:9" x14ac:dyDescent="0.25">
      <c r="A61" s="13">
        <v>1</v>
      </c>
      <c r="B61" s="13" t="s">
        <v>36</v>
      </c>
      <c r="C61" s="31" t="s">
        <v>42</v>
      </c>
      <c r="D61" s="19">
        <f>SUM('Tyler Thornton'!Q7)</f>
        <v>13</v>
      </c>
      <c r="E61" s="19">
        <f>SUM('Tyler Thornton'!R7)</f>
        <v>2527.0299999999997</v>
      </c>
      <c r="F61" s="18">
        <f>SUM('Tyler Thornton'!S7)</f>
        <v>194.38692307692307</v>
      </c>
      <c r="G61" s="19">
        <f>SUM('Tyler Thornton'!T7)</f>
        <v>34</v>
      </c>
      <c r="H61" s="19">
        <f>SUM('Tyler Thornton'!U7)</f>
        <v>29</v>
      </c>
      <c r="I61" s="18">
        <f>SUM('Tyler Thornton'!V7)</f>
        <v>223.38692307692307</v>
      </c>
    </row>
    <row r="62" spans="1:9" x14ac:dyDescent="0.25">
      <c r="A62" s="13">
        <v>2</v>
      </c>
      <c r="B62" s="13" t="s">
        <v>36</v>
      </c>
      <c r="C62" s="31" t="s">
        <v>54</v>
      </c>
      <c r="D62" s="19">
        <f>SUM('Trent Cochran'!Q5)</f>
        <v>6</v>
      </c>
      <c r="E62" s="19">
        <f>SUM('Trent Cochran'!R5)</f>
        <v>1174</v>
      </c>
      <c r="F62" s="18">
        <f>SUM('Trent Cochran'!S5)</f>
        <v>195.66666666666666</v>
      </c>
      <c r="G62" s="19">
        <f>SUM('Trent Cochran'!T5)</f>
        <v>7</v>
      </c>
      <c r="H62" s="19">
        <f>SUM('Trent Cochran'!U5)</f>
        <v>13</v>
      </c>
      <c r="I62" s="18">
        <f>SUM('Trent Cochran'!V5)</f>
        <v>208.66666666666666</v>
      </c>
    </row>
    <row r="63" spans="1:9" x14ac:dyDescent="0.25">
      <c r="A63" s="13">
        <v>3</v>
      </c>
      <c r="B63" s="13" t="s">
        <v>36</v>
      </c>
      <c r="C63" s="31" t="s">
        <v>55</v>
      </c>
      <c r="D63" s="19">
        <f>SUM('Leo Beatty'!Q6)</f>
        <v>10</v>
      </c>
      <c r="E63" s="19">
        <f>SUM('Leo Beatty'!R6)</f>
        <v>1935</v>
      </c>
      <c r="F63" s="18">
        <f>SUM('Leo Beatty'!S6)</f>
        <v>193.5</v>
      </c>
      <c r="G63" s="19">
        <f>SUM('Leo Beatty'!T6)</f>
        <v>16</v>
      </c>
      <c r="H63" s="19">
        <f>SUM('Leo Beatty'!U6)</f>
        <v>11</v>
      </c>
      <c r="I63" s="18">
        <f>SUM('Leo Beatty'!V6)</f>
        <v>204.5</v>
      </c>
    </row>
    <row r="64" spans="1:9" x14ac:dyDescent="0.25">
      <c r="A64" s="13">
        <v>4</v>
      </c>
      <c r="B64" s="13" t="s">
        <v>36</v>
      </c>
      <c r="C64" s="31" t="s">
        <v>63</v>
      </c>
      <c r="D64" s="19">
        <f>SUM('Larry Smith'!Q5)</f>
        <v>6</v>
      </c>
      <c r="E64" s="19">
        <f>SUM('Larry Smith'!R5)</f>
        <v>1154.01</v>
      </c>
      <c r="F64" s="18">
        <f>SUM('Larry Smith'!S5)</f>
        <v>192.33500000000001</v>
      </c>
      <c r="G64" s="19">
        <f>SUM('Larry Smith'!T5)</f>
        <v>14</v>
      </c>
      <c r="H64" s="19">
        <f>SUM('Larry Smith'!U5)</f>
        <v>10</v>
      </c>
      <c r="I64" s="18">
        <f>SUM('Larry Smith'!V5)</f>
        <v>202.33500000000001</v>
      </c>
    </row>
    <row r="65" spans="1:9" x14ac:dyDescent="0.25">
      <c r="A65" s="13">
        <v>5</v>
      </c>
      <c r="B65" s="13" t="s">
        <v>36</v>
      </c>
      <c r="C65" s="31" t="s">
        <v>71</v>
      </c>
      <c r="D65" s="19">
        <f>SUM('Aiden Bodnar'!Q4)</f>
        <v>3</v>
      </c>
      <c r="E65" s="19">
        <f>SUM('Aiden Bodnar'!R4)</f>
        <v>503</v>
      </c>
      <c r="F65" s="18">
        <f>SUM('Aiden Bodnar'!S4)</f>
        <v>167.66666666666666</v>
      </c>
      <c r="G65" s="19">
        <f>SUM('Aiden Bodnar'!T4)</f>
        <v>2</v>
      </c>
      <c r="H65" s="19">
        <f>SUM('Aiden Bodnar'!U4)</f>
        <v>5</v>
      </c>
      <c r="I65" s="18">
        <f>SUM('Aiden Bodnar'!V4)</f>
        <v>172.66666666666666</v>
      </c>
    </row>
    <row r="66" spans="1:9" x14ac:dyDescent="0.25">
      <c r="C66" s="16"/>
    </row>
    <row r="67" spans="1:9" x14ac:dyDescent="0.25">
      <c r="A67" s="9"/>
      <c r="B67" s="9"/>
      <c r="C67" s="9"/>
      <c r="D67" s="9"/>
      <c r="E67" s="9"/>
      <c r="F67" s="10"/>
      <c r="G67" s="10"/>
      <c r="H67" s="20"/>
      <c r="I67" s="10"/>
    </row>
    <row r="68" spans="1:9" ht="28.5" x14ac:dyDescent="0.2">
      <c r="A68" s="49" t="s">
        <v>20</v>
      </c>
      <c r="B68" s="50"/>
      <c r="C68" s="50"/>
      <c r="D68" s="50"/>
      <c r="E68" s="50"/>
      <c r="F68" s="50"/>
      <c r="G68" s="50"/>
      <c r="H68" s="50"/>
      <c r="I68" s="50"/>
    </row>
    <row r="69" spans="1:9" ht="18.75" x14ac:dyDescent="0.3">
      <c r="A69" s="51" t="s">
        <v>38</v>
      </c>
      <c r="B69" s="52"/>
      <c r="C69" s="52"/>
      <c r="D69" s="52"/>
      <c r="E69" s="52"/>
      <c r="F69" s="52"/>
      <c r="G69" s="52"/>
      <c r="H69" s="52"/>
      <c r="I69" s="52"/>
    </row>
    <row r="70" spans="1:9" x14ac:dyDescent="0.25">
      <c r="A70" s="9"/>
      <c r="B70" s="9"/>
      <c r="C70" s="9"/>
      <c r="D70" s="9"/>
      <c r="E70" s="9"/>
      <c r="F70" s="10"/>
      <c r="G70" s="10"/>
      <c r="H70" s="20"/>
      <c r="I70" s="10"/>
    </row>
    <row r="71" spans="1:9" x14ac:dyDescent="0.25">
      <c r="A71" s="17" t="s">
        <v>0</v>
      </c>
      <c r="B71" s="17" t="s">
        <v>1</v>
      </c>
      <c r="C71" s="17" t="s">
        <v>2</v>
      </c>
      <c r="D71" s="17" t="s">
        <v>10</v>
      </c>
      <c r="E71" s="17" t="s">
        <v>7</v>
      </c>
      <c r="F71" s="18" t="s">
        <v>8</v>
      </c>
      <c r="G71" s="18" t="s">
        <v>32</v>
      </c>
      <c r="H71" s="19" t="s">
        <v>6</v>
      </c>
      <c r="I71" s="18" t="s">
        <v>9</v>
      </c>
    </row>
    <row r="72" spans="1:9" x14ac:dyDescent="0.25">
      <c r="A72" s="13">
        <v>1</v>
      </c>
      <c r="B72" s="13" t="s">
        <v>64</v>
      </c>
      <c r="C72" s="41" t="s">
        <v>76</v>
      </c>
      <c r="D72" s="15">
        <f>SUM('Al Kennedy'!Q7)</f>
        <v>15</v>
      </c>
      <c r="E72" s="15">
        <f>SUM('Al Kennedy'!R7)</f>
        <v>2657</v>
      </c>
      <c r="F72" s="14">
        <f>SUM('Al Kennedy'!S7)</f>
        <v>177.13333333333333</v>
      </c>
      <c r="G72" s="15">
        <f>SUM('Al Kennedy'!T7)</f>
        <v>9</v>
      </c>
      <c r="H72" s="15">
        <f>SUM('Al Kennedy'!U7)</f>
        <v>33</v>
      </c>
      <c r="I72" s="14">
        <f>SUM('Al Kennedy'!V7)</f>
        <v>210.13333333333333</v>
      </c>
    </row>
    <row r="73" spans="1:9" x14ac:dyDescent="0.25">
      <c r="A73" s="13">
        <f>+A72+1</f>
        <v>2</v>
      </c>
      <c r="B73" s="13" t="s">
        <v>64</v>
      </c>
      <c r="C73" s="31" t="s">
        <v>61</v>
      </c>
      <c r="D73" s="19">
        <f>SUM('Charles Chaplin'!Q11)</f>
        <v>9</v>
      </c>
      <c r="E73" s="19">
        <f>SUM('Charles Chaplin'!R11)</f>
        <v>1649</v>
      </c>
      <c r="F73" s="18">
        <f>SUM('Charles Chaplin'!S11)</f>
        <v>183.22222222222223</v>
      </c>
      <c r="G73" s="19">
        <f>SUM('Charles Chaplin'!T11)</f>
        <v>5</v>
      </c>
      <c r="H73" s="19">
        <f>SUM('Charles Chaplin'!U11)</f>
        <v>15</v>
      </c>
      <c r="I73" s="18">
        <f>SUM('Charles Chaplin'!V11)</f>
        <v>198.22222222222223</v>
      </c>
    </row>
    <row r="74" spans="1:9" x14ac:dyDescent="0.25">
      <c r="A74" s="13">
        <f t="shared" ref="A74:A76" si="3">+A73+1</f>
        <v>3</v>
      </c>
      <c r="B74" s="13" t="s">
        <v>64</v>
      </c>
      <c r="C74" s="41" t="s">
        <v>75</v>
      </c>
      <c r="D74" s="15">
        <f>SUM('Mark Coats'!Q5)</f>
        <v>7</v>
      </c>
      <c r="E74" s="15">
        <f>SUM('Mark Coats'!R5)</f>
        <v>1236</v>
      </c>
      <c r="F74" s="14">
        <f>SUM('Mark Coats'!S5)</f>
        <v>176.57142857142858</v>
      </c>
      <c r="G74" s="15">
        <f>SUM('Mark Coats'!T5)</f>
        <v>3</v>
      </c>
      <c r="H74" s="15">
        <f>SUM('Mark Coats'!U5)</f>
        <v>15</v>
      </c>
      <c r="I74" s="14">
        <f>SUM('Mark Coats'!V5)</f>
        <v>191.57142857142858</v>
      </c>
    </row>
    <row r="75" spans="1:9" x14ac:dyDescent="0.25">
      <c r="A75" s="13">
        <f t="shared" si="3"/>
        <v>4</v>
      </c>
      <c r="B75" s="13" t="s">
        <v>64</v>
      </c>
      <c r="C75" s="31" t="s">
        <v>82</v>
      </c>
      <c r="D75" s="19">
        <f>+'James Coats'!Q4</f>
        <v>4</v>
      </c>
      <c r="E75" s="19">
        <f>+'James Coats'!R4</f>
        <v>666</v>
      </c>
      <c r="F75" s="18">
        <f>+'James Coats'!S4</f>
        <v>166.5</v>
      </c>
      <c r="G75" s="19">
        <f>+'James Coats'!T4</f>
        <v>1</v>
      </c>
      <c r="H75" s="19">
        <f>+'James Coats'!U4</f>
        <v>6</v>
      </c>
      <c r="I75" s="18">
        <f>+'James Coats'!V4</f>
        <v>172.5</v>
      </c>
    </row>
    <row r="76" spans="1:9" x14ac:dyDescent="0.25">
      <c r="A76" s="13">
        <f t="shared" si="3"/>
        <v>5</v>
      </c>
      <c r="B76" s="13" t="s">
        <v>64</v>
      </c>
      <c r="C76" s="31" t="s">
        <v>65</v>
      </c>
      <c r="D76" s="19">
        <f>SUM('Richard Byrd'!Q4)</f>
        <v>3</v>
      </c>
      <c r="E76" s="19">
        <f>SUM('Richard Byrd'!R4)</f>
        <v>443</v>
      </c>
      <c r="F76" s="18">
        <f>SUM('Richard Byrd'!S4)</f>
        <v>147.66666666666666</v>
      </c>
      <c r="G76" s="19">
        <f>SUM('Richard Byrd'!T4)</f>
        <v>0</v>
      </c>
      <c r="H76" s="19">
        <f>SUM('Richard Byrd'!U4)</f>
        <v>5</v>
      </c>
      <c r="I76" s="18">
        <f>SUM('Richard Byrd'!V4)</f>
        <v>152.66666666666666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C61:C65 C72:C73 C44:C54 C29:C37 C6:C22" name="Range1_8"/>
    <protectedRange algorithmName="SHA-512" hashValue="ON39YdpmFHfN9f47KpiRvqrKx0V9+erV1CNkpWzYhW/Qyc6aT8rEyCrvauWSYGZK2ia3o7vd3akF07acHAFpOA==" saltValue="yVW9XmDwTqEnmpSGai0KYg==" spinCount="100000" sqref="C66" name="Range1_7_3"/>
  </protectedRanges>
  <sortState ref="C72:I76">
    <sortCondition descending="1" ref="I72:I76"/>
  </sortState>
  <mergeCells count="10">
    <mergeCell ref="A57:I57"/>
    <mergeCell ref="A58:I58"/>
    <mergeCell ref="A68:I68"/>
    <mergeCell ref="A69:I69"/>
    <mergeCell ref="A2:I2"/>
    <mergeCell ref="A3:I3"/>
    <mergeCell ref="A25:I25"/>
    <mergeCell ref="A26:I26"/>
    <mergeCell ref="A40:I40"/>
    <mergeCell ref="A41:I41"/>
  </mergeCells>
  <hyperlinks>
    <hyperlink ref="C6" location="'John Laseter'!A1" display="John Laseter" xr:uid="{3232B396-C9A0-4FA4-A396-2D867A20F59D}"/>
    <hyperlink ref="C31" location="'Thomas Wallace'!A1" display="Thomas Wallace" xr:uid="{0C5079F5-A966-40E6-9AF6-06F18D366806}"/>
    <hyperlink ref="C47" location="'Don Tucker'!A1" display="Don Tucker" xr:uid="{0DFCE847-C92D-41CE-9B36-E8425B3E9E54}"/>
    <hyperlink ref="C61" location="'Tyler Thornton'!A1" display="Tyler Thornton" xr:uid="{A0099C6B-5015-45E8-8E84-8C95BD897112}"/>
    <hyperlink ref="C14" location="'Jason Edwards'!A1" display="Jason Edwards" xr:uid="{DB56B2A7-D1F7-4030-BA62-A51D11C6E229}"/>
    <hyperlink ref="C8" location="'Freddy Geiselbreth'!A1" display="Freddy Geiselbreth" xr:uid="{806B9B0E-2FD3-415B-8EF0-8A92B96C988C}"/>
    <hyperlink ref="C22" location="'Kelly Edwards'!A1" display="Kelly Edwards" xr:uid="{EDC1EE8A-8718-44D0-BE87-605B07BEA556}"/>
    <hyperlink ref="C33" location="'Tony Kitchens'!A1" display="Tony Kitchens" xr:uid="{79873910-643A-406C-B6BA-1B54C43D2B09}"/>
    <hyperlink ref="C35" location="'Matthew Dubose'!A1" display="Matthew Dubose" xr:uid="{D3DA297F-435D-41D5-A123-D746B4AF158D}"/>
    <hyperlink ref="C36" location="'Tate Hicks'!A1" display="Tate Hicks" xr:uid="{51C15E38-358B-46A3-83D2-007AD6FAC4F6}"/>
    <hyperlink ref="C37" location="'J.R. Anderson'!A1" display="J.R Anderson" xr:uid="{6372FA9B-307D-479D-B90A-AE702790052A}"/>
    <hyperlink ref="C48" location="'Mike Burns'!A1" display="Don Tucker" xr:uid="{32BD0522-972E-4C82-B7E4-E314490CFE20}"/>
    <hyperlink ref="C53" location="'Chris Lott'!A1" display="Chris Lott" xr:uid="{1118453E-CE3D-4348-A02B-E2AB10E5DC1E}"/>
    <hyperlink ref="C62" location="'Trent Cochran'!A1" display="Trent Cochran" xr:uid="{B22D46A5-EBD7-4D1B-8F78-D6D3F182BD2E}"/>
    <hyperlink ref="C63" location="'Leo Beatty'!A1" display="Leo Beatty" xr:uid="{2B43BE4B-5BC2-405A-B1A3-A8E874900828}"/>
    <hyperlink ref="C16" location="'Stephen McLeod'!A1" display="Stephen McLeod" xr:uid="{4ADA4129-301B-4569-8BD8-F64EEA9FCD52}"/>
    <hyperlink ref="C20" location="'Charlie Huebner'!A1" display="Charlie Huebner" xr:uid="{D93B2358-897F-4352-BAA7-BECBFEB8534D}"/>
    <hyperlink ref="C44" location="'Tony Kitchens'!A1" display="Tony Kitchens" xr:uid="{4B4DBCDE-F6AA-416A-8456-B66973F3A1BF}"/>
    <hyperlink ref="C46" location="'Kieth Holifield'!A1" display="Keith Holifield" xr:uid="{BD4C03D7-5346-449E-9DB9-4B946C028CCD}"/>
    <hyperlink ref="C50" location="'Atley Sims'!A1" display="Atley Sims" xr:uid="{E1E31658-B909-4C56-882A-18A5FA31753C}"/>
    <hyperlink ref="C52" location="'Charles Chaplin'!A1" display="Charles Chaplin" xr:uid="{79ABDD46-F03B-4A7A-863C-71E33C62E31F}"/>
    <hyperlink ref="C54" location="'Tyler Griffin'!A1" display="Tyler Griffin" xr:uid="{4950AB85-5070-4DC8-8032-BB83515C92E1}"/>
    <hyperlink ref="C64" location="'Larry Smith'!A1" display="Larry Smith" xr:uid="{327A18CA-BBA5-42F1-8874-0EB9A09DD6AB}"/>
    <hyperlink ref="C76" location="'Richard Byrd'!A1" display="Richard Byrd" xr:uid="{B5B52A8B-FB33-4701-8984-108B426C05BC}"/>
    <hyperlink ref="C7" location="'Don Tucker'!A1" display="Don Tucker" xr:uid="{67705627-C8BE-4F85-81D9-669E079A1890}"/>
    <hyperlink ref="C21" location="'Tyler Thornton'!A1" display="Tyler Thornton" xr:uid="{658A2F06-75C0-4CC0-9657-AC99AD31FB7D}"/>
    <hyperlink ref="C13" location="'Jon Flynt'!A1" display="Jon Flynt" xr:uid="{40AF53D3-8090-419F-A1D6-A1B27A8E6CED}"/>
    <hyperlink ref="C17" location="'Bud Stell'!A1" display="Bud Stell" xr:uid="{A6A340D1-BD4E-4263-A7B7-BD2891514477}"/>
    <hyperlink ref="C11" location="'Bruce Karsh'!A1" display="Bruce Karsh" xr:uid="{736606A8-7B11-462A-A51B-E9BB0490CC68}"/>
    <hyperlink ref="C18" location="'Brenna Bohannon'!A1" display="Brenna Bohannon" xr:uid="{C0F48938-3797-4C96-B4CB-BECFF8965EE6}"/>
    <hyperlink ref="C65" location="'Aiden Bodnar'!A1" display="Aiden Bodnar" xr:uid="{7FF3143D-DCC2-4B52-B687-FE0E309801BE}"/>
    <hyperlink ref="C73" location="'Charles Chaplin'!A1" display="Charles Chaplin" xr:uid="{50F93642-A91A-4444-B90B-556C5C7C1A80}"/>
    <hyperlink ref="C30" location="'Matthew Dunston'!A1" display="Matthew Dunston" xr:uid="{FD4617C7-1CE9-48E5-960C-722E269D07D3}"/>
    <hyperlink ref="C34" location="'Gary Flint'!A1" display="Gary Flint" xr:uid="{E53F99C2-8763-40B0-A4BB-458581B6B72B}"/>
    <hyperlink ref="C74" location="'Mark Coats'!A1" display="Mark Coats" xr:uid="{C98676FA-8839-4BAF-955C-53D3240C81A7}"/>
    <hyperlink ref="C72" location="'Al Kennedy'!A1" display="Al Kennedy" xr:uid="{25ACA10D-38C5-47F7-98F1-80A403E9E08B}"/>
    <hyperlink ref="C10" location="'Charlie Knight'!A1" display="Charlie Knight" xr:uid="{0C1B2F15-8853-41F8-AF1A-BF948A727225}"/>
    <hyperlink ref="C15" location="'Charlie Barba'!A1" display="Charlie Barba" xr:uid="{346E0B87-1796-4244-8F6B-C74DF5852C59}"/>
    <hyperlink ref="C19" location="'Tom Morgan'!A1" display="Tom Morgan" xr:uid="{2434B5E3-72FC-4D25-BDB1-54AD432156DC}"/>
    <hyperlink ref="C32" location="'Anthony Gulang'!A1" display="Anthony Gulang" xr:uid="{8276EA7F-7244-4B61-A8DA-C4B4EE9EB455}"/>
    <hyperlink ref="C49" location="'Larry Smith'!A1" display="Larry Smith" xr:uid="{624DA7E2-34A1-40B8-87A6-5F789B1C2E78}"/>
    <hyperlink ref="C51" location="'Randy Smith'!A1" display="Randy Smith" xr:uid="{D5C6AD45-9847-4B48-8D13-43F2CEEAC0DE}"/>
    <hyperlink ref="C75" location="'James Coats'!A1" display="James Coats" xr:uid="{07C3AADF-6F94-4974-ABEA-E1F904EBBAF7}"/>
    <hyperlink ref="C12" location="'Mark Crownover'!A1" display="Mark Crownover" xr:uid="{8F9F6D88-60E2-4114-9B6D-2B38E2A03972}"/>
    <hyperlink ref="C29" location="'Mike Burns'!A1" display="Mike Burns" xr:uid="{1B198273-54E4-48D6-B85E-A03513B62D87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CE03-5CE4-49CC-924B-D433F4A1178A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78</v>
      </c>
      <c r="C2" s="2">
        <v>45933</v>
      </c>
      <c r="D2" s="3" t="s">
        <v>43</v>
      </c>
      <c r="E2" s="4">
        <v>194</v>
      </c>
      <c r="F2" s="21">
        <v>2</v>
      </c>
      <c r="G2" s="4">
        <v>194</v>
      </c>
      <c r="H2" s="21">
        <v>3</v>
      </c>
      <c r="I2" s="4">
        <v>198</v>
      </c>
      <c r="J2" s="21">
        <v>3</v>
      </c>
      <c r="K2" s="40">
        <v>198</v>
      </c>
      <c r="L2" s="21">
        <v>2</v>
      </c>
      <c r="M2" s="4"/>
      <c r="N2" s="21"/>
      <c r="O2" s="4"/>
      <c r="P2" s="21"/>
      <c r="Q2" s="5">
        <v>4</v>
      </c>
      <c r="R2" s="5">
        <v>780</v>
      </c>
      <c r="S2" s="6">
        <v>195</v>
      </c>
      <c r="T2" s="37">
        <v>10</v>
      </c>
      <c r="U2" s="7">
        <v>2</v>
      </c>
      <c r="V2" s="8">
        <v>197</v>
      </c>
    </row>
    <row r="3" spans="1:24" x14ac:dyDescent="0.25">
      <c r="A3" s="42" t="s">
        <v>15</v>
      </c>
      <c r="B3" s="1" t="s">
        <v>78</v>
      </c>
      <c r="C3" s="2">
        <v>45961</v>
      </c>
      <c r="D3" s="43" t="s">
        <v>43</v>
      </c>
      <c r="E3" s="4">
        <v>195</v>
      </c>
      <c r="F3" s="21">
        <v>0</v>
      </c>
      <c r="G3" s="4">
        <v>197</v>
      </c>
      <c r="H3" s="21">
        <v>2</v>
      </c>
      <c r="I3" s="4">
        <v>195</v>
      </c>
      <c r="J3" s="21">
        <v>0</v>
      </c>
      <c r="K3" s="4">
        <v>193</v>
      </c>
      <c r="L3" s="21">
        <v>0</v>
      </c>
      <c r="M3" s="4"/>
      <c r="N3" s="21"/>
      <c r="O3" s="4"/>
      <c r="P3" s="21"/>
      <c r="Q3" s="7">
        <v>4</v>
      </c>
      <c r="R3" s="7">
        <v>780</v>
      </c>
      <c r="S3" s="6">
        <v>195</v>
      </c>
      <c r="T3" s="37">
        <v>2</v>
      </c>
      <c r="U3" s="7">
        <v>3</v>
      </c>
      <c r="V3" s="6">
        <v>198</v>
      </c>
    </row>
    <row r="5" spans="1:24" x14ac:dyDescent="0.25">
      <c r="Q5" s="34">
        <f>SUM(Q2:Q4)</f>
        <v>8</v>
      </c>
      <c r="R5" s="34">
        <f>SUM(R2:R4)</f>
        <v>1560</v>
      </c>
      <c r="S5" s="35">
        <f>SUM(R5/Q5)</f>
        <v>195</v>
      </c>
      <c r="T5" s="34">
        <f>SUM(T2:T4)</f>
        <v>12</v>
      </c>
      <c r="U5" s="34">
        <f>SUM(U2:U4)</f>
        <v>5</v>
      </c>
      <c r="V5" s="36">
        <f>SUM(S5+U5)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J2 T2 L2:P2" name="Range1_3_5_1"/>
    <protectedRange algorithmName="SHA-512" hashValue="ON39YdpmFHfN9f47KpiRvqrKx0V9+erV1CNkpWzYhW/Qyc6aT8rEyCrvauWSYGZK2ia3o7vd3akF07acHAFpOA==" saltValue="yVW9XmDwTqEnmpSGai0KYg==" spinCount="100000" sqref="B3: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T3 E3:P3" name="Range1_3_5_1_1"/>
  </protectedRanges>
  <conditionalFormatting sqref="E2">
    <cfRule type="top10" dxfId="284" priority="13" rank="1"/>
  </conditionalFormatting>
  <conditionalFormatting sqref="G2">
    <cfRule type="top10" dxfId="283" priority="12" rank="1"/>
  </conditionalFormatting>
  <conditionalFormatting sqref="E2:J2 L2:P2">
    <cfRule type="cellIs" dxfId="282" priority="11" operator="greaterThanOrEqual">
      <formula>200</formula>
    </cfRule>
  </conditionalFormatting>
  <conditionalFormatting sqref="I2">
    <cfRule type="top10" dxfId="281" priority="10" rank="1"/>
  </conditionalFormatting>
  <conditionalFormatting sqref="M2">
    <cfRule type="top10" dxfId="280" priority="9" rank="1"/>
  </conditionalFormatting>
  <conditionalFormatting sqref="O2">
    <cfRule type="top10" dxfId="279" priority="8" rank="1"/>
  </conditionalFormatting>
  <conditionalFormatting sqref="E3">
    <cfRule type="top10" dxfId="278" priority="7" rank="1"/>
  </conditionalFormatting>
  <conditionalFormatting sqref="G3">
    <cfRule type="top10" dxfId="277" priority="6" rank="1"/>
  </conditionalFormatting>
  <conditionalFormatting sqref="E3:P3">
    <cfRule type="cellIs" dxfId="276" priority="5" operator="greaterThanOrEqual">
      <formula>200</formula>
    </cfRule>
  </conditionalFormatting>
  <conditionalFormatting sqref="I3">
    <cfRule type="top10" dxfId="275" priority="4" rank="1"/>
  </conditionalFormatting>
  <conditionalFormatting sqref="K3">
    <cfRule type="top10" dxfId="274" priority="3" rank="1"/>
  </conditionalFormatting>
  <conditionalFormatting sqref="M3">
    <cfRule type="top10" dxfId="273" priority="2" rank="1"/>
  </conditionalFormatting>
  <conditionalFormatting sqref="O3">
    <cfRule type="top10" dxfId="272" priority="1" rank="1"/>
  </conditionalFormatting>
  <hyperlinks>
    <hyperlink ref="X1" location="'Mississippi 2025'!A1" display="Return to Rankings" xr:uid="{25BB3FD3-C81C-4FC7-AB8F-2DD7ED656DD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8A711F-4B48-485F-A8A0-789196ECC8AD}">
          <x14:formula1>
            <xm:f>'C:\Users\jmfg1\Downloads\[_10-31-2025-Indoor (4 card) ABRA 2025 (Town, ST) Scoring MASTER  ver 2.3 (2).xlsm]DATA'!#REF!</xm:f>
          </x14:formula1>
          <xm:sqref>B3</xm:sqref>
        </x14:dataValidation>
        <x14:dataValidation type="list" allowBlank="1" showInputMessage="1" showErrorMessage="1" xr:uid="{60E0A795-D82A-43A6-93A0-FC557D235930}">
          <x14:formula1>
            <xm:f>'C:\Users\jmfg1\Downloads\[_10-31-2025-Indoor (4 card) ABRA 2025 (Town, ST) Scoring MASTER  ver 2.3 (2).xlsm]DATA'!#REF!</xm:f>
          </x14:formula1>
          <xm:sqref>D3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4A893-6E38-4ACC-850F-09CA279E63A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58</v>
      </c>
      <c r="C2" s="2">
        <v>45835</v>
      </c>
      <c r="D2" s="3" t="s">
        <v>43</v>
      </c>
      <c r="E2" s="4">
        <v>193</v>
      </c>
      <c r="F2" s="21">
        <v>2</v>
      </c>
      <c r="G2" s="4">
        <v>195</v>
      </c>
      <c r="H2" s="21">
        <v>0</v>
      </c>
      <c r="I2" s="4">
        <v>193</v>
      </c>
      <c r="J2" s="21">
        <v>1</v>
      </c>
      <c r="K2" s="4"/>
      <c r="L2" s="21"/>
      <c r="M2" s="4"/>
      <c r="N2" s="21"/>
      <c r="O2" s="4"/>
      <c r="P2" s="21"/>
      <c r="Q2" s="5">
        <v>3</v>
      </c>
      <c r="R2" s="5">
        <v>581</v>
      </c>
      <c r="S2" s="6">
        <v>193.66666666666666</v>
      </c>
      <c r="T2" s="37">
        <v>3</v>
      </c>
      <c r="U2" s="7">
        <v>2</v>
      </c>
      <c r="V2" s="8">
        <v>195.66666666666666</v>
      </c>
    </row>
    <row r="4" spans="1:24" x14ac:dyDescent="0.25">
      <c r="Q4" s="34">
        <f>SUM(Q2:Q3)</f>
        <v>3</v>
      </c>
      <c r="R4" s="34">
        <f>SUM(R2:R3)</f>
        <v>581</v>
      </c>
      <c r="S4" s="35">
        <f>SUM(R4/Q4)</f>
        <v>193.66666666666666</v>
      </c>
      <c r="T4" s="34">
        <f>SUM(T2:T3)</f>
        <v>3</v>
      </c>
      <c r="U4" s="34">
        <f>SUM(U2:U3)</f>
        <v>2</v>
      </c>
      <c r="V4" s="36">
        <f>SUM(S4+U4)</f>
        <v>195.66666666666666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164EFD4A-BF67-4C20-8784-CAD21779B089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DD0F-7E83-4AFE-A1C0-8DD7751E4256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77</v>
      </c>
      <c r="C2" s="2">
        <v>45933</v>
      </c>
      <c r="D2" s="3" t="s">
        <v>43</v>
      </c>
      <c r="E2" s="4">
        <v>199.01</v>
      </c>
      <c r="F2" s="21">
        <v>7</v>
      </c>
      <c r="G2" s="4">
        <v>198</v>
      </c>
      <c r="H2" s="21">
        <v>4</v>
      </c>
      <c r="I2" s="4">
        <v>200</v>
      </c>
      <c r="J2" s="21">
        <v>10</v>
      </c>
      <c r="K2" s="4">
        <v>199</v>
      </c>
      <c r="L2" s="21">
        <v>2</v>
      </c>
      <c r="M2" s="4"/>
      <c r="N2" s="21"/>
      <c r="O2" s="4"/>
      <c r="P2" s="21"/>
      <c r="Q2" s="5">
        <v>4</v>
      </c>
      <c r="R2" s="5">
        <v>796.01</v>
      </c>
      <c r="S2" s="6">
        <v>199.0025</v>
      </c>
      <c r="T2" s="37">
        <v>23</v>
      </c>
      <c r="U2" s="7">
        <v>11</v>
      </c>
      <c r="V2" s="8">
        <v>210.0025</v>
      </c>
    </row>
    <row r="3" spans="1:24" x14ac:dyDescent="0.25">
      <c r="A3" s="42" t="s">
        <v>15</v>
      </c>
      <c r="B3" s="1" t="s">
        <v>77</v>
      </c>
      <c r="C3" s="2">
        <v>45996</v>
      </c>
      <c r="D3" s="43" t="s">
        <v>83</v>
      </c>
      <c r="E3" s="4">
        <v>197</v>
      </c>
      <c r="F3" s="21">
        <v>7</v>
      </c>
      <c r="G3" s="4">
        <v>199</v>
      </c>
      <c r="H3" s="21">
        <v>5</v>
      </c>
      <c r="I3" s="4">
        <v>197</v>
      </c>
      <c r="J3" s="21">
        <v>8</v>
      </c>
      <c r="K3" s="4">
        <v>199</v>
      </c>
      <c r="L3" s="21">
        <v>4</v>
      </c>
      <c r="M3" s="4"/>
      <c r="N3" s="21"/>
      <c r="O3" s="4"/>
      <c r="P3" s="21"/>
      <c r="Q3" s="7">
        <v>4</v>
      </c>
      <c r="R3" s="7">
        <v>792</v>
      </c>
      <c r="S3" s="6">
        <v>198</v>
      </c>
      <c r="T3" s="37">
        <v>24</v>
      </c>
      <c r="U3" s="7">
        <v>6</v>
      </c>
      <c r="V3" s="6">
        <v>204</v>
      </c>
    </row>
    <row r="4" spans="1:24" x14ac:dyDescent="0.25">
      <c r="A4" s="42" t="s">
        <v>15</v>
      </c>
      <c r="B4" s="1" t="s">
        <v>77</v>
      </c>
      <c r="C4" s="2">
        <v>45997</v>
      </c>
      <c r="D4" s="43" t="s">
        <v>83</v>
      </c>
      <c r="E4" s="4">
        <v>195</v>
      </c>
      <c r="F4" s="21">
        <v>1</v>
      </c>
      <c r="G4" s="4">
        <v>200</v>
      </c>
      <c r="H4" s="21">
        <v>1</v>
      </c>
      <c r="I4" s="4">
        <v>199</v>
      </c>
      <c r="J4" s="21">
        <v>4</v>
      </c>
      <c r="K4" s="4">
        <v>199</v>
      </c>
      <c r="L4" s="21">
        <v>2</v>
      </c>
      <c r="M4" s="4">
        <v>197</v>
      </c>
      <c r="N4" s="21">
        <v>5</v>
      </c>
      <c r="O4" s="4">
        <v>198</v>
      </c>
      <c r="P4" s="21">
        <v>4</v>
      </c>
      <c r="Q4" s="7">
        <v>6</v>
      </c>
      <c r="R4" s="7">
        <v>1188</v>
      </c>
      <c r="S4" s="6">
        <v>198</v>
      </c>
      <c r="T4" s="37">
        <v>17</v>
      </c>
      <c r="U4" s="7">
        <v>10</v>
      </c>
      <c r="V4" s="6">
        <v>208</v>
      </c>
    </row>
    <row r="6" spans="1:24" x14ac:dyDescent="0.25">
      <c r="Q6" s="34">
        <f>SUM(Q2:Q5)</f>
        <v>14</v>
      </c>
      <c r="R6" s="34">
        <f>SUM(R2:R5)</f>
        <v>2776.01</v>
      </c>
      <c r="S6" s="35">
        <f>SUM(R6/Q6)</f>
        <v>198.28642857142859</v>
      </c>
      <c r="T6" s="34">
        <f>SUM(T2:T5)</f>
        <v>64</v>
      </c>
      <c r="U6" s="34">
        <f>SUM(U2:U5)</f>
        <v>27</v>
      </c>
      <c r="V6" s="36">
        <f>SUM(S6+U6)</f>
        <v>225.28642857142859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3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E4:P4 T4" name="Range1_3_5_5"/>
  </protectedRanges>
  <conditionalFormatting sqref="E2">
    <cfRule type="top10" dxfId="271" priority="21" rank="1"/>
  </conditionalFormatting>
  <conditionalFormatting sqref="G2">
    <cfRule type="top10" dxfId="270" priority="20" rank="1"/>
  </conditionalFormatting>
  <conditionalFormatting sqref="E2:P2">
    <cfRule type="cellIs" dxfId="269" priority="19" operator="greaterThanOrEqual">
      <formula>200</formula>
    </cfRule>
  </conditionalFormatting>
  <conditionalFormatting sqref="I2">
    <cfRule type="top10" dxfId="268" priority="18" rank="1"/>
  </conditionalFormatting>
  <conditionalFormatting sqref="K2">
    <cfRule type="top10" dxfId="267" priority="17" rank="1"/>
  </conditionalFormatting>
  <conditionalFormatting sqref="M2">
    <cfRule type="top10" dxfId="266" priority="16" rank="1"/>
  </conditionalFormatting>
  <conditionalFormatting sqref="O2">
    <cfRule type="top10" dxfId="265" priority="15" rank="1"/>
  </conditionalFormatting>
  <conditionalFormatting sqref="E3">
    <cfRule type="top10" dxfId="264" priority="14" rank="1"/>
  </conditionalFormatting>
  <conditionalFormatting sqref="G3">
    <cfRule type="top10" dxfId="263" priority="13" rank="1"/>
  </conditionalFormatting>
  <conditionalFormatting sqref="E3:P3">
    <cfRule type="cellIs" dxfId="262" priority="12" operator="greaterThanOrEqual">
      <formula>200</formula>
    </cfRule>
  </conditionalFormatting>
  <conditionalFormatting sqref="I3">
    <cfRule type="top10" dxfId="261" priority="11" rank="1"/>
  </conditionalFormatting>
  <conditionalFormatting sqref="K3">
    <cfRule type="top10" dxfId="260" priority="10" rank="1"/>
  </conditionalFormatting>
  <conditionalFormatting sqref="M3">
    <cfRule type="top10" dxfId="259" priority="9" rank="1"/>
  </conditionalFormatting>
  <conditionalFormatting sqref="O3">
    <cfRule type="top10" dxfId="258" priority="8" rank="1"/>
  </conditionalFormatting>
  <conditionalFormatting sqref="E4">
    <cfRule type="top10" dxfId="257" priority="7" rank="1"/>
  </conditionalFormatting>
  <conditionalFormatting sqref="G4">
    <cfRule type="top10" dxfId="256" priority="6" rank="1"/>
  </conditionalFormatting>
  <conditionalFormatting sqref="E4:P4">
    <cfRule type="cellIs" dxfId="255" priority="5" operator="greaterThanOrEqual">
      <formula>200</formula>
    </cfRule>
  </conditionalFormatting>
  <conditionalFormatting sqref="I4">
    <cfRule type="top10" dxfId="254" priority="4" rank="1"/>
  </conditionalFormatting>
  <conditionalFormatting sqref="K4">
    <cfRule type="top10" dxfId="253" priority="3" rank="1"/>
  </conditionalFormatting>
  <conditionalFormatting sqref="M4">
    <cfRule type="top10" dxfId="252" priority="2" rank="1"/>
  </conditionalFormatting>
  <conditionalFormatting sqref="O4">
    <cfRule type="top10" dxfId="251" priority="1" rank="1"/>
  </conditionalFormatting>
  <hyperlinks>
    <hyperlink ref="X1" location="'Mississippi 2025'!A1" display="Return to Rankings" xr:uid="{77FA07BE-3CF2-4230-902F-0E118CED102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1DC1543-640D-4EB0-9E3D-1022769A7C50}">
          <x14:formula1>
            <xm:f>'C:\Users\jmfg1\Downloads\[buckhollow indoor 12-5-25-ABRA 2025 Scoring.xlsm]DATA'!#REF!</xm:f>
          </x14:formula1>
          <xm:sqref>D3</xm:sqref>
        </x14:dataValidation>
        <x14:dataValidation type="list" allowBlank="1" showInputMessage="1" showErrorMessage="1" xr:uid="{99BD8CCD-9464-421E-8FB2-5D290AE2319E}">
          <x14:formula1>
            <xm:f>'C:\Users\jmfg1\Downloads\[buckhollow indoor 12-5-25-ABRA 2025 Scoring.xlsm]DATA'!#REF!</xm:f>
          </x14:formula1>
          <xm:sqref>B3</xm:sqref>
        </x14:dataValidation>
        <x14:dataValidation type="list" allowBlank="1" showInputMessage="1" showErrorMessage="1" xr:uid="{219DC98B-ABB4-4EDC-8021-133E0971F91B}">
          <x14:formula1>
            <xm:f>'[buckhollow indoor 12-6-25-ABRA 2025 Scoring.xlsm]DATA'!#REF!</xm:f>
          </x14:formula1>
          <xm:sqref>D4</xm:sqref>
        </x14:dataValidation>
        <x14:dataValidation type="list" allowBlank="1" showInputMessage="1" showErrorMessage="1" xr:uid="{9721D35D-C599-4790-8C63-6DEB5C313967}">
          <x14:formula1>
            <xm:f>'[buckhollow indoor 12-6-25-ABRA 2025 Scoring.xlsm]DATA'!#REF!</xm:f>
          </x14:formula1>
          <xm:sqref>B4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E4FD-A614-4444-8137-BD29AE193E9F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35</v>
      </c>
      <c r="B2" s="1" t="s">
        <v>53</v>
      </c>
      <c r="C2" s="2">
        <v>45814</v>
      </c>
      <c r="D2" s="3" t="s">
        <v>43</v>
      </c>
      <c r="E2" s="4">
        <v>165</v>
      </c>
      <c r="F2" s="21">
        <v>0</v>
      </c>
      <c r="G2" s="32">
        <v>169</v>
      </c>
      <c r="H2" s="21">
        <v>1</v>
      </c>
      <c r="I2" s="4">
        <v>168</v>
      </c>
      <c r="J2" s="21">
        <v>0</v>
      </c>
      <c r="K2" s="4"/>
      <c r="L2" s="21"/>
      <c r="M2" s="4"/>
      <c r="N2" s="21"/>
      <c r="O2" s="4"/>
      <c r="P2" s="21"/>
      <c r="Q2" s="5">
        <v>3</v>
      </c>
      <c r="R2" s="5">
        <v>502</v>
      </c>
      <c r="S2" s="6">
        <v>167.33333333333334</v>
      </c>
      <c r="T2" s="37">
        <v>1</v>
      </c>
      <c r="U2" s="7">
        <v>3</v>
      </c>
      <c r="V2" s="8">
        <v>170.33333333333334</v>
      </c>
    </row>
    <row r="4" spans="1:24" x14ac:dyDescent="0.25">
      <c r="Q4" s="34">
        <f>SUM(Q2:Q3)</f>
        <v>3</v>
      </c>
      <c r="R4" s="34">
        <f>SUM(R2:R3)</f>
        <v>502</v>
      </c>
      <c r="S4" s="35">
        <f>SUM(R4/Q4)</f>
        <v>167.33333333333334</v>
      </c>
      <c r="T4" s="34">
        <f>SUM(T2:T3)</f>
        <v>1</v>
      </c>
      <c r="U4" s="34">
        <f>SUM(U2:U3)</f>
        <v>3</v>
      </c>
      <c r="V4" s="36">
        <f>SUM(S4+U4)</f>
        <v>170.33333333333334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80A9F67A-257F-4F8F-8F22-B0EA0155A512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BAA4-25D8-46E6-AB14-80EDE947BA0B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35</v>
      </c>
      <c r="B2" s="1" t="s">
        <v>41</v>
      </c>
      <c r="C2" s="2">
        <v>45814</v>
      </c>
      <c r="D2" s="3" t="s">
        <v>43</v>
      </c>
      <c r="E2" s="32">
        <v>183</v>
      </c>
      <c r="F2" s="21">
        <v>1</v>
      </c>
      <c r="G2" s="32">
        <v>186</v>
      </c>
      <c r="H2" s="21">
        <v>2</v>
      </c>
      <c r="I2" s="4">
        <v>183</v>
      </c>
      <c r="J2" s="21">
        <v>1</v>
      </c>
      <c r="K2" s="33"/>
      <c r="L2" s="21"/>
      <c r="M2" s="33"/>
      <c r="N2" s="21"/>
      <c r="O2" s="4"/>
      <c r="P2" s="21"/>
      <c r="Q2" s="5">
        <v>3</v>
      </c>
      <c r="R2" s="5">
        <v>552</v>
      </c>
      <c r="S2" s="6">
        <v>184</v>
      </c>
      <c r="T2" s="37">
        <v>4</v>
      </c>
      <c r="U2" s="7">
        <v>7</v>
      </c>
      <c r="V2" s="8">
        <v>191</v>
      </c>
    </row>
    <row r="3" spans="1:24" x14ac:dyDescent="0.25">
      <c r="A3" s="38" t="s">
        <v>35</v>
      </c>
      <c r="B3" s="1" t="s">
        <v>41</v>
      </c>
      <c r="C3" s="2">
        <v>45835</v>
      </c>
      <c r="D3" s="3" t="s">
        <v>43</v>
      </c>
      <c r="E3" s="32">
        <v>185</v>
      </c>
      <c r="F3" s="21">
        <v>0</v>
      </c>
      <c r="G3" s="32">
        <v>188</v>
      </c>
      <c r="H3" s="21">
        <v>1</v>
      </c>
      <c r="I3" s="4">
        <v>184</v>
      </c>
      <c r="J3" s="21">
        <v>0</v>
      </c>
      <c r="K3" s="33"/>
      <c r="L3" s="21"/>
      <c r="M3" s="33"/>
      <c r="N3" s="21"/>
      <c r="O3" s="4"/>
      <c r="P3" s="21"/>
      <c r="Q3" s="5">
        <v>3</v>
      </c>
      <c r="R3" s="5">
        <v>557</v>
      </c>
      <c r="S3" s="6">
        <v>185.66666666666666</v>
      </c>
      <c r="T3" s="37">
        <v>1</v>
      </c>
      <c r="U3" s="7">
        <v>4</v>
      </c>
      <c r="V3" s="8">
        <v>189.66666666666666</v>
      </c>
    </row>
    <row r="5" spans="1:24" x14ac:dyDescent="0.25">
      <c r="Q5" s="34">
        <f>SUM(Q2:Q4)</f>
        <v>6</v>
      </c>
      <c r="R5" s="34">
        <f>SUM(R2:R4)</f>
        <v>1109</v>
      </c>
      <c r="S5" s="35">
        <f>SUM(R5/Q5)</f>
        <v>184.83333333333334</v>
      </c>
      <c r="T5" s="34">
        <f>SUM(T2:T4)</f>
        <v>5</v>
      </c>
      <c r="U5" s="34">
        <f>SUM(U2:U4)</f>
        <v>11</v>
      </c>
      <c r="V5" s="36">
        <f>SUM(S5+U5)</f>
        <v>195.83333333333334</v>
      </c>
    </row>
    <row r="8" spans="1:24" x14ac:dyDescent="0.25">
      <c r="A8" s="23" t="s">
        <v>1</v>
      </c>
      <c r="B8" s="24" t="s">
        <v>2</v>
      </c>
      <c r="C8" s="22" t="s">
        <v>3</v>
      </c>
      <c r="D8" s="25" t="s">
        <v>4</v>
      </c>
      <c r="E8" s="26" t="s">
        <v>21</v>
      </c>
      <c r="F8" s="26" t="s">
        <v>22</v>
      </c>
      <c r="G8" s="26" t="s">
        <v>23</v>
      </c>
      <c r="H8" s="26" t="s">
        <v>22</v>
      </c>
      <c r="I8" s="26" t="s">
        <v>24</v>
      </c>
      <c r="J8" s="26" t="s">
        <v>22</v>
      </c>
      <c r="K8" s="26" t="s">
        <v>25</v>
      </c>
      <c r="L8" s="26" t="s">
        <v>22</v>
      </c>
      <c r="M8" s="26" t="s">
        <v>26</v>
      </c>
      <c r="N8" s="26" t="s">
        <v>22</v>
      </c>
      <c r="O8" s="26" t="s">
        <v>27</v>
      </c>
      <c r="P8" s="26" t="s">
        <v>22</v>
      </c>
      <c r="Q8" s="27" t="s">
        <v>28</v>
      </c>
      <c r="R8" s="28" t="s">
        <v>29</v>
      </c>
      <c r="S8" s="29" t="s">
        <v>5</v>
      </c>
      <c r="T8" s="29" t="s">
        <v>30</v>
      </c>
      <c r="U8" s="28" t="s">
        <v>6</v>
      </c>
      <c r="V8" s="29" t="s">
        <v>31</v>
      </c>
    </row>
    <row r="9" spans="1:24" x14ac:dyDescent="0.25">
      <c r="A9" s="38" t="s">
        <v>15</v>
      </c>
      <c r="B9" s="1" t="s">
        <v>41</v>
      </c>
      <c r="C9" s="2">
        <v>45870</v>
      </c>
      <c r="D9" s="3" t="s">
        <v>43</v>
      </c>
      <c r="E9" s="4">
        <v>199</v>
      </c>
      <c r="F9" s="21">
        <v>3</v>
      </c>
      <c r="G9" s="39">
        <v>200</v>
      </c>
      <c r="H9" s="21">
        <v>5</v>
      </c>
      <c r="I9" s="4">
        <v>197</v>
      </c>
      <c r="J9" s="21">
        <v>5</v>
      </c>
      <c r="K9" s="4"/>
      <c r="L9" s="21"/>
      <c r="M9" s="4"/>
      <c r="N9" s="21"/>
      <c r="O9" s="4"/>
      <c r="P9" s="21"/>
      <c r="Q9" s="5">
        <v>3</v>
      </c>
      <c r="R9" s="5">
        <v>596</v>
      </c>
      <c r="S9" s="6">
        <v>198.66666666666666</v>
      </c>
      <c r="T9" s="37">
        <v>13</v>
      </c>
      <c r="U9" s="7">
        <v>6</v>
      </c>
      <c r="V9" s="8">
        <v>204.66666666666666</v>
      </c>
    </row>
    <row r="10" spans="1:24" x14ac:dyDescent="0.25">
      <c r="A10" s="38" t="s">
        <v>15</v>
      </c>
      <c r="B10" s="1" t="s">
        <v>41</v>
      </c>
      <c r="C10" s="2">
        <v>45905</v>
      </c>
      <c r="D10" s="3" t="s">
        <v>43</v>
      </c>
      <c r="E10" s="4">
        <v>196</v>
      </c>
      <c r="F10" s="21">
        <v>2</v>
      </c>
      <c r="G10" s="4">
        <v>196</v>
      </c>
      <c r="H10" s="21">
        <v>2</v>
      </c>
      <c r="I10" s="4">
        <v>198</v>
      </c>
      <c r="J10" s="21">
        <v>5</v>
      </c>
      <c r="K10" s="4"/>
      <c r="L10" s="21"/>
      <c r="M10" s="4"/>
      <c r="N10" s="21"/>
      <c r="O10" s="4"/>
      <c r="P10" s="21"/>
      <c r="Q10" s="5">
        <v>3</v>
      </c>
      <c r="R10" s="5">
        <v>590</v>
      </c>
      <c r="S10" s="6">
        <v>196.66666666666666</v>
      </c>
      <c r="T10" s="37">
        <v>9</v>
      </c>
      <c r="U10" s="7">
        <v>5</v>
      </c>
      <c r="V10" s="8">
        <v>201.66666666666666</v>
      </c>
    </row>
    <row r="11" spans="1:24" x14ac:dyDescent="0.25">
      <c r="A11" s="38" t="s">
        <v>15</v>
      </c>
      <c r="B11" s="1" t="s">
        <v>41</v>
      </c>
      <c r="C11" s="2">
        <v>45933</v>
      </c>
      <c r="D11" s="3" t="s">
        <v>43</v>
      </c>
      <c r="E11" s="4">
        <v>199</v>
      </c>
      <c r="F11" s="21">
        <v>4</v>
      </c>
      <c r="G11" s="4">
        <v>195</v>
      </c>
      <c r="H11" s="21">
        <v>1</v>
      </c>
      <c r="I11" s="4">
        <v>196</v>
      </c>
      <c r="J11" s="21">
        <v>3</v>
      </c>
      <c r="K11" s="4">
        <v>200</v>
      </c>
      <c r="L11" s="21">
        <v>3</v>
      </c>
      <c r="M11" s="4"/>
      <c r="N11" s="21"/>
      <c r="O11" s="4"/>
      <c r="P11" s="21"/>
      <c r="Q11" s="5">
        <v>4</v>
      </c>
      <c r="R11" s="5">
        <v>790</v>
      </c>
      <c r="S11" s="6">
        <v>197.5</v>
      </c>
      <c r="T11" s="37">
        <v>11</v>
      </c>
      <c r="U11" s="7">
        <v>6</v>
      </c>
      <c r="V11" s="8">
        <v>203.5</v>
      </c>
    </row>
    <row r="12" spans="1:24" x14ac:dyDescent="0.25">
      <c r="A12" s="42" t="s">
        <v>15</v>
      </c>
      <c r="B12" s="1" t="s">
        <v>41</v>
      </c>
      <c r="C12" s="2">
        <v>45961</v>
      </c>
      <c r="D12" s="43" t="s">
        <v>43</v>
      </c>
      <c r="E12" s="4">
        <v>194</v>
      </c>
      <c r="F12" s="21">
        <v>1</v>
      </c>
      <c r="G12" s="4">
        <v>194</v>
      </c>
      <c r="H12" s="21">
        <v>0</v>
      </c>
      <c r="I12" s="4">
        <v>186</v>
      </c>
      <c r="J12" s="21">
        <v>1</v>
      </c>
      <c r="K12" s="4">
        <v>195</v>
      </c>
      <c r="L12" s="21">
        <v>1</v>
      </c>
      <c r="M12" s="4"/>
      <c r="N12" s="21"/>
      <c r="O12" s="4"/>
      <c r="P12" s="21"/>
      <c r="Q12" s="7">
        <v>4</v>
      </c>
      <c r="R12" s="7">
        <v>769</v>
      </c>
      <c r="S12" s="6">
        <v>192.25</v>
      </c>
      <c r="T12" s="37">
        <v>3</v>
      </c>
      <c r="U12" s="7">
        <v>2</v>
      </c>
      <c r="V12" s="6">
        <v>194.25</v>
      </c>
    </row>
    <row r="13" spans="1:24" x14ac:dyDescent="0.25">
      <c r="A13" s="42" t="s">
        <v>15</v>
      </c>
      <c r="B13" s="1" t="s">
        <v>41</v>
      </c>
      <c r="C13" s="2">
        <v>45996</v>
      </c>
      <c r="D13" s="43" t="s">
        <v>83</v>
      </c>
      <c r="E13" s="4">
        <v>196</v>
      </c>
      <c r="F13" s="21">
        <v>2</v>
      </c>
      <c r="G13" s="4">
        <v>192</v>
      </c>
      <c r="H13" s="21">
        <v>3</v>
      </c>
      <c r="I13" s="4">
        <v>196</v>
      </c>
      <c r="J13" s="21">
        <v>1</v>
      </c>
      <c r="K13" s="4">
        <v>193</v>
      </c>
      <c r="L13" s="21">
        <v>4</v>
      </c>
      <c r="M13" s="4"/>
      <c r="N13" s="21"/>
      <c r="O13" s="4"/>
      <c r="P13" s="21"/>
      <c r="Q13" s="7">
        <v>4</v>
      </c>
      <c r="R13" s="7">
        <v>777</v>
      </c>
      <c r="S13" s="6">
        <v>194.25</v>
      </c>
      <c r="T13" s="37">
        <v>10</v>
      </c>
      <c r="U13" s="7">
        <v>2</v>
      </c>
      <c r="V13" s="6">
        <v>196.25</v>
      </c>
    </row>
    <row r="14" spans="1:24" x14ac:dyDescent="0.25">
      <c r="A14" s="42" t="s">
        <v>15</v>
      </c>
      <c r="B14" s="1" t="s">
        <v>41</v>
      </c>
      <c r="C14" s="2">
        <v>45997</v>
      </c>
      <c r="D14" s="43" t="s">
        <v>83</v>
      </c>
      <c r="E14" s="4">
        <v>193</v>
      </c>
      <c r="F14" s="21">
        <v>2</v>
      </c>
      <c r="G14" s="4">
        <v>192</v>
      </c>
      <c r="H14" s="21">
        <v>4</v>
      </c>
      <c r="I14" s="4">
        <v>187</v>
      </c>
      <c r="J14" s="21">
        <v>2</v>
      </c>
      <c r="K14" s="4">
        <v>186</v>
      </c>
      <c r="L14" s="21">
        <v>1</v>
      </c>
      <c r="M14" s="4">
        <v>194</v>
      </c>
      <c r="N14" s="21">
        <v>1</v>
      </c>
      <c r="O14" s="4">
        <v>197</v>
      </c>
      <c r="P14" s="21">
        <v>2</v>
      </c>
      <c r="Q14" s="7">
        <v>6</v>
      </c>
      <c r="R14" s="7">
        <v>1149</v>
      </c>
      <c r="S14" s="6">
        <v>191.5</v>
      </c>
      <c r="T14" s="37">
        <v>12</v>
      </c>
      <c r="U14" s="7">
        <v>4</v>
      </c>
      <c r="V14" s="6">
        <v>195.5</v>
      </c>
    </row>
    <row r="16" spans="1:24" x14ac:dyDescent="0.25">
      <c r="Q16" s="34">
        <f>SUM(Q9:Q15)</f>
        <v>24</v>
      </c>
      <c r="R16" s="34">
        <f>SUM(R9:R15)</f>
        <v>4671</v>
      </c>
      <c r="S16" s="35">
        <f>SUM(R16/Q16)</f>
        <v>194.625</v>
      </c>
      <c r="T16" s="34">
        <f>SUM(T9:T15)</f>
        <v>58</v>
      </c>
      <c r="U16" s="34">
        <f>SUM(U9:U15)</f>
        <v>25</v>
      </c>
      <c r="V16" s="36">
        <f>SUM(S16+U16)</f>
        <v>219.625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8 B9:C9" name="Range1_2_1_1"/>
    <protectedRange algorithmName="SHA-512" hashValue="ON39YdpmFHfN9f47KpiRvqrKx0V9+erV1CNkpWzYhW/Qyc6aT8rEyCrvauWSYGZK2ia3o7vd3akF07acHAFpOA==" saltValue="yVW9XmDwTqEnmpSGai0KYg==" spinCount="100000" sqref="D2:D3 D9" name="Range1_1_8_1_1"/>
    <protectedRange algorithmName="SHA-512" hashValue="ON39YdpmFHfN9f47KpiRvqrKx0V9+erV1CNkpWzYhW/Qyc6aT8rEyCrvauWSYGZK2ia3o7vd3akF07acHAFpOA==" saltValue="yVW9XmDwTqEnmpSGai0KYg==" spinCount="100000" sqref="P2:P3 P9" name="Range1_3_3_1_1"/>
    <protectedRange algorithmName="SHA-512" hashValue="ON39YdpmFHfN9f47KpiRvqrKx0V9+erV1CNkpWzYhW/Qyc6aT8rEyCrvauWSYGZK2ia3o7vd3akF07acHAFpOA==" saltValue="yVW9XmDwTqEnmpSGai0KYg==" spinCount="100000" sqref="T2:T3 E2:O3 E9:O9 T9" name="Range1_3_5_12_1_1"/>
    <protectedRange algorithmName="SHA-512" hashValue="ON39YdpmFHfN9f47KpiRvqrKx0V9+erV1CNkpWzYhW/Qyc6aT8rEyCrvauWSYGZK2ia3o7vd3akF07acHAFpOA==" saltValue="yVW9XmDwTqEnmpSGai0KYg==" spinCount="100000" sqref="B10:C10" name="Range1_2"/>
    <protectedRange algorithmName="SHA-512" hashValue="ON39YdpmFHfN9f47KpiRvqrKx0V9+erV1CNkpWzYhW/Qyc6aT8rEyCrvauWSYGZK2ia3o7vd3akF07acHAFpOA==" saltValue="yVW9XmDwTqEnmpSGai0KYg==" spinCount="100000" sqref="D10" name="Range1_1_1"/>
    <protectedRange algorithmName="SHA-512" hashValue="ON39YdpmFHfN9f47KpiRvqrKx0V9+erV1CNkpWzYhW/Qyc6aT8rEyCrvauWSYGZK2ia3o7vd3akF07acHAFpOA==" saltValue="yVW9XmDwTqEnmpSGai0KYg==" spinCount="100000" sqref="T10 E10:P10" name="Range1_3_5_1"/>
    <protectedRange algorithmName="SHA-512" hashValue="ON39YdpmFHfN9f47KpiRvqrKx0V9+erV1CNkpWzYhW/Qyc6aT8rEyCrvauWSYGZK2ia3o7vd3akF07acHAFpOA==" saltValue="yVW9XmDwTqEnmpSGai0KYg==" spinCount="100000" sqref="B11:C11" name="Range1_2_1"/>
    <protectedRange algorithmName="SHA-512" hashValue="ON39YdpmFHfN9f47KpiRvqrKx0V9+erV1CNkpWzYhW/Qyc6aT8rEyCrvauWSYGZK2ia3o7vd3akF07acHAFpOA==" saltValue="yVW9XmDwTqEnmpSGai0KYg==" spinCount="100000" sqref="D11" name="Range1_1_1_1"/>
    <protectedRange algorithmName="SHA-512" hashValue="ON39YdpmFHfN9f47KpiRvqrKx0V9+erV1CNkpWzYhW/Qyc6aT8rEyCrvauWSYGZK2ia3o7vd3akF07acHAFpOA==" saltValue="yVW9XmDwTqEnmpSGai0KYg==" spinCount="100000" sqref="T11 E11:P11" name="Range1_3_5_1_1"/>
    <protectedRange algorithmName="SHA-512" hashValue="ON39YdpmFHfN9f47KpiRvqrKx0V9+erV1CNkpWzYhW/Qyc6aT8rEyCrvauWSYGZK2ia3o7vd3akF07acHAFpOA==" saltValue="yVW9XmDwTqEnmpSGai0KYg==" spinCount="100000" sqref="B12:C12" name="Range1_2_2"/>
    <protectedRange algorithmName="SHA-512" hashValue="ON39YdpmFHfN9f47KpiRvqrKx0V9+erV1CNkpWzYhW/Qyc6aT8rEyCrvauWSYGZK2ia3o7vd3akF07acHAFpOA==" saltValue="yVW9XmDwTqEnmpSGai0KYg==" spinCount="100000" sqref="D12" name="Range1_1_1_2"/>
    <protectedRange algorithmName="SHA-512" hashValue="ON39YdpmFHfN9f47KpiRvqrKx0V9+erV1CNkpWzYhW/Qyc6aT8rEyCrvauWSYGZK2ia3o7vd3akF07acHAFpOA==" saltValue="yVW9XmDwTqEnmpSGai0KYg==" spinCount="100000" sqref="E12:J12 T12 L12:P12" name="Range1_3_5_1_2"/>
    <protectedRange algorithmName="SHA-512" hashValue="ON39YdpmFHfN9f47KpiRvqrKx0V9+erV1CNkpWzYhW/Qyc6aT8rEyCrvauWSYGZK2ia3o7vd3akF07acHAFpOA==" saltValue="yVW9XmDwTqEnmpSGai0KYg==" spinCount="100000" sqref="B13:C13" name="Range1_12"/>
    <protectedRange algorithmName="SHA-512" hashValue="ON39YdpmFHfN9f47KpiRvqrKx0V9+erV1CNkpWzYhW/Qyc6aT8rEyCrvauWSYGZK2ia3o7vd3akF07acHAFpOA==" saltValue="yVW9XmDwTqEnmpSGai0KYg==" spinCount="100000" sqref="D13" name="Range1_1_3"/>
    <protectedRange algorithmName="SHA-512" hashValue="ON39YdpmFHfN9f47KpiRvqrKx0V9+erV1CNkpWzYhW/Qyc6aT8rEyCrvauWSYGZK2ia3o7vd3akF07acHAFpOA==" saltValue="yVW9XmDwTqEnmpSGai0KYg==" spinCount="100000" sqref="E13:P13 T13" name="Range1_3_5_3"/>
    <protectedRange algorithmName="SHA-512" hashValue="ON39YdpmFHfN9f47KpiRvqrKx0V9+erV1CNkpWzYhW/Qyc6aT8rEyCrvauWSYGZK2ia3o7vd3akF07acHAFpOA==" saltValue="yVW9XmDwTqEnmpSGai0KYg==" spinCount="100000" sqref="B14:C14" name="Range1_3"/>
    <protectedRange algorithmName="SHA-512" hashValue="ON39YdpmFHfN9f47KpiRvqrKx0V9+erV1CNkpWzYhW/Qyc6aT8rEyCrvauWSYGZK2ia3o7vd3akF07acHAFpOA==" saltValue="yVW9XmDwTqEnmpSGai0KYg==" spinCount="100000" sqref="D14" name="Range1_1_6"/>
    <protectedRange algorithmName="SHA-512" hashValue="ON39YdpmFHfN9f47KpiRvqrKx0V9+erV1CNkpWzYhW/Qyc6aT8rEyCrvauWSYGZK2ia3o7vd3akF07acHAFpOA==" saltValue="yVW9XmDwTqEnmpSGai0KYg==" spinCount="100000" sqref="E14:P14 T14" name="Range1_3_5_5"/>
  </protectedRanges>
  <conditionalFormatting sqref="E10">
    <cfRule type="top10" dxfId="250" priority="34" rank="1"/>
  </conditionalFormatting>
  <conditionalFormatting sqref="E10:P10">
    <cfRule type="cellIs" dxfId="249" priority="32" operator="greaterThanOrEqual">
      <formula>200</formula>
    </cfRule>
  </conditionalFormatting>
  <conditionalFormatting sqref="G10">
    <cfRule type="top10" dxfId="248" priority="33" rank="1"/>
  </conditionalFormatting>
  <conditionalFormatting sqref="I10">
    <cfRule type="top10" dxfId="247" priority="31" rank="1"/>
  </conditionalFormatting>
  <conditionalFormatting sqref="K10">
    <cfRule type="top10" dxfId="246" priority="30" rank="1"/>
  </conditionalFormatting>
  <conditionalFormatting sqref="M10">
    <cfRule type="top10" dxfId="245" priority="29" rank="1"/>
  </conditionalFormatting>
  <conditionalFormatting sqref="O10">
    <cfRule type="top10" dxfId="244" priority="28" rank="1"/>
  </conditionalFormatting>
  <conditionalFormatting sqref="E11">
    <cfRule type="top10" dxfId="243" priority="27" rank="1"/>
  </conditionalFormatting>
  <conditionalFormatting sqref="G11">
    <cfRule type="top10" dxfId="242" priority="26" rank="1"/>
  </conditionalFormatting>
  <conditionalFormatting sqref="E11:P11">
    <cfRule type="cellIs" dxfId="241" priority="25" operator="greaterThanOrEqual">
      <formula>200</formula>
    </cfRule>
  </conditionalFormatting>
  <conditionalFormatting sqref="I11">
    <cfRule type="top10" dxfId="240" priority="24" rank="1"/>
  </conditionalFormatting>
  <conditionalFormatting sqref="K11">
    <cfRule type="top10" dxfId="239" priority="23" rank="1"/>
  </conditionalFormatting>
  <conditionalFormatting sqref="M11">
    <cfRule type="top10" dxfId="238" priority="22" rank="1"/>
  </conditionalFormatting>
  <conditionalFormatting sqref="O11">
    <cfRule type="top10" dxfId="237" priority="21" rank="1"/>
  </conditionalFormatting>
  <conditionalFormatting sqref="E12">
    <cfRule type="top10" dxfId="236" priority="20" rank="1"/>
  </conditionalFormatting>
  <conditionalFormatting sqref="G12">
    <cfRule type="top10" dxfId="235" priority="19" rank="1"/>
  </conditionalFormatting>
  <conditionalFormatting sqref="E12:J12 L12:P12">
    <cfRule type="cellIs" dxfId="234" priority="18" operator="greaterThanOrEqual">
      <formula>200</formula>
    </cfRule>
  </conditionalFormatting>
  <conditionalFormatting sqref="I12">
    <cfRule type="top10" dxfId="233" priority="17" rank="1"/>
  </conditionalFormatting>
  <conditionalFormatting sqref="M12">
    <cfRule type="top10" dxfId="232" priority="16" rank="1"/>
  </conditionalFormatting>
  <conditionalFormatting sqref="O12">
    <cfRule type="top10" dxfId="231" priority="15" rank="1"/>
  </conditionalFormatting>
  <conditionalFormatting sqref="E13">
    <cfRule type="top10" dxfId="230" priority="14" rank="1"/>
  </conditionalFormatting>
  <conditionalFormatting sqref="G13">
    <cfRule type="top10" dxfId="229" priority="13" rank="1"/>
  </conditionalFormatting>
  <conditionalFormatting sqref="E13:P13">
    <cfRule type="cellIs" dxfId="228" priority="12" operator="greaterThanOrEqual">
      <formula>200</formula>
    </cfRule>
  </conditionalFormatting>
  <conditionalFormatting sqref="I13">
    <cfRule type="top10" dxfId="227" priority="11" rank="1"/>
  </conditionalFormatting>
  <conditionalFormatting sqref="K13">
    <cfRule type="top10" dxfId="226" priority="10" rank="1"/>
  </conditionalFormatting>
  <conditionalFormatting sqref="M13">
    <cfRule type="top10" dxfId="225" priority="9" rank="1"/>
  </conditionalFormatting>
  <conditionalFormatting sqref="O13">
    <cfRule type="top10" dxfId="224" priority="8" rank="1"/>
  </conditionalFormatting>
  <conditionalFormatting sqref="E14">
    <cfRule type="top10" dxfId="223" priority="7" rank="1"/>
  </conditionalFormatting>
  <conditionalFormatting sqref="G14">
    <cfRule type="top10" dxfId="222" priority="6" rank="1"/>
  </conditionalFormatting>
  <conditionalFormatting sqref="E14:P14">
    <cfRule type="cellIs" dxfId="221" priority="5" operator="greaterThanOrEqual">
      <formula>200</formula>
    </cfRule>
  </conditionalFormatting>
  <conditionalFormatting sqref="I14">
    <cfRule type="top10" dxfId="220" priority="4" rank="1"/>
  </conditionalFormatting>
  <conditionalFormatting sqref="K14">
    <cfRule type="top10" dxfId="219" priority="3" rank="1"/>
  </conditionalFormatting>
  <conditionalFormatting sqref="M14">
    <cfRule type="top10" dxfId="218" priority="2" rank="1"/>
  </conditionalFormatting>
  <conditionalFormatting sqref="O14">
    <cfRule type="top10" dxfId="217" priority="1" rank="1"/>
  </conditionalFormatting>
  <hyperlinks>
    <hyperlink ref="X1" location="'Mississippi 2025'!A1" display="Return to Rankings" xr:uid="{B1EC522E-1B46-4083-8924-A3700B27DC5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A08DF42-FEA2-477A-957C-440857D2BE66}">
          <x14:formula1>
            <xm:f>'C:\Users\jmfg1\Downloads\[_10-31-2025-Indoor (4 card) ABRA 2025 (Town, ST) Scoring MASTER  ver 2.3 (2).xlsm]DATA'!#REF!</xm:f>
          </x14:formula1>
          <xm:sqref>B12</xm:sqref>
        </x14:dataValidation>
        <x14:dataValidation type="list" allowBlank="1" showInputMessage="1" showErrorMessage="1" xr:uid="{4634A623-4A4D-4773-BBFC-CEC18626AAFB}">
          <x14:formula1>
            <xm:f>'C:\Users\jmfg1\Downloads\[_10-31-2025-Indoor (4 card) ABRA 2025 (Town, ST) Scoring MASTER  ver 2.3 (2).xlsm]DATA'!#REF!</xm:f>
          </x14:formula1>
          <xm:sqref>D12</xm:sqref>
        </x14:dataValidation>
        <x14:dataValidation type="list" allowBlank="1" showInputMessage="1" showErrorMessage="1" xr:uid="{80A6B4D1-1735-45F4-A182-6426124C2C91}">
          <x14:formula1>
            <xm:f>'C:\Users\jmfg1\Downloads\[buckhollow indoor 12-5-25-ABRA 2025 Scoring.xlsm]DATA'!#REF!</xm:f>
          </x14:formula1>
          <xm:sqref>B13 D13</xm:sqref>
        </x14:dataValidation>
        <x14:dataValidation type="list" allowBlank="1" showInputMessage="1" showErrorMessage="1" xr:uid="{E8A78C50-1B8E-4303-AE0A-773B5BBBE762}">
          <x14:formula1>
            <xm:f>'[buckhollow indoor 12-6-25-ABRA 2025 Scoring.xlsm]DATA'!#REF!</xm:f>
          </x14:formula1>
          <xm:sqref>D14</xm:sqref>
        </x14:dataValidation>
        <x14:dataValidation type="list" allowBlank="1" showInputMessage="1" showErrorMessage="1" xr:uid="{8C80A2F0-E60A-4C07-9CAD-D5CC614AE780}">
          <x14:formula1>
            <xm:f>'[buckhollow indoor 12-6-25-ABRA 2025 Scoring.xlsm]DATA'!#REF!</xm:f>
          </x14:formula1>
          <xm:sqref>B14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96127-81C3-4234-8581-F80D55B79E53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45</v>
      </c>
      <c r="C2" s="2">
        <v>45814</v>
      </c>
      <c r="D2" s="3" t="s">
        <v>43</v>
      </c>
      <c r="E2" s="4">
        <v>191</v>
      </c>
      <c r="F2" s="21">
        <v>1</v>
      </c>
      <c r="G2" s="4">
        <v>192</v>
      </c>
      <c r="H2" s="21">
        <v>3</v>
      </c>
      <c r="I2" s="4">
        <v>197</v>
      </c>
      <c r="J2" s="21">
        <v>0</v>
      </c>
      <c r="K2" s="4"/>
      <c r="L2" s="21"/>
      <c r="M2" s="4"/>
      <c r="N2" s="21"/>
      <c r="O2" s="4"/>
      <c r="P2" s="21"/>
      <c r="Q2" s="5">
        <v>3</v>
      </c>
      <c r="R2" s="5">
        <v>580</v>
      </c>
      <c r="S2" s="6">
        <v>193.33333333333334</v>
      </c>
      <c r="T2" s="37">
        <v>4</v>
      </c>
      <c r="U2" s="7">
        <v>3</v>
      </c>
      <c r="V2" s="8">
        <v>196.33333333333334</v>
      </c>
    </row>
    <row r="3" spans="1:24" x14ac:dyDescent="0.25">
      <c r="A3" s="38" t="s">
        <v>15</v>
      </c>
      <c r="B3" s="1" t="s">
        <v>56</v>
      </c>
      <c r="C3" s="2">
        <v>45835</v>
      </c>
      <c r="D3" s="3" t="s">
        <v>43</v>
      </c>
      <c r="E3" s="4">
        <v>199</v>
      </c>
      <c r="F3" s="21">
        <v>3</v>
      </c>
      <c r="G3" s="4">
        <v>197</v>
      </c>
      <c r="H3" s="21">
        <v>4</v>
      </c>
      <c r="I3" s="4">
        <v>197</v>
      </c>
      <c r="J3" s="21">
        <v>2</v>
      </c>
      <c r="K3" s="4"/>
      <c r="L3" s="21"/>
      <c r="M3" s="4"/>
      <c r="N3" s="21"/>
      <c r="O3" s="4"/>
      <c r="P3" s="21"/>
      <c r="Q3" s="5">
        <v>3</v>
      </c>
      <c r="R3" s="5">
        <v>593</v>
      </c>
      <c r="S3" s="6">
        <v>197.66666666666666</v>
      </c>
      <c r="T3" s="37">
        <v>9</v>
      </c>
      <c r="U3" s="7">
        <v>4</v>
      </c>
      <c r="V3" s="8">
        <v>201.66666666666666</v>
      </c>
    </row>
    <row r="4" spans="1:24" x14ac:dyDescent="0.25">
      <c r="A4" s="38" t="s">
        <v>15</v>
      </c>
      <c r="B4" s="1" t="s">
        <v>56</v>
      </c>
      <c r="C4" s="2">
        <v>45870</v>
      </c>
      <c r="D4" s="3" t="s">
        <v>43</v>
      </c>
      <c r="E4" s="4">
        <v>196</v>
      </c>
      <c r="F4" s="21">
        <v>3</v>
      </c>
      <c r="G4" s="4">
        <v>195</v>
      </c>
      <c r="H4" s="21">
        <v>2</v>
      </c>
      <c r="I4" s="4">
        <v>199</v>
      </c>
      <c r="J4" s="21">
        <v>2</v>
      </c>
      <c r="K4" s="4"/>
      <c r="L4" s="21"/>
      <c r="M4" s="4"/>
      <c r="N4" s="21"/>
      <c r="O4" s="4"/>
      <c r="P4" s="21"/>
      <c r="Q4" s="5">
        <v>3</v>
      </c>
      <c r="R4" s="5">
        <v>590</v>
      </c>
      <c r="S4" s="6">
        <v>196.66666666666666</v>
      </c>
      <c r="T4" s="37">
        <v>7</v>
      </c>
      <c r="U4" s="7">
        <v>2</v>
      </c>
      <c r="V4" s="8">
        <v>198.66666666666666</v>
      </c>
    </row>
    <row r="5" spans="1:24" x14ac:dyDescent="0.25">
      <c r="A5" s="38" t="s">
        <v>15</v>
      </c>
      <c r="B5" s="1" t="s">
        <v>56</v>
      </c>
      <c r="C5" s="2">
        <v>45905</v>
      </c>
      <c r="D5" s="3" t="s">
        <v>43</v>
      </c>
      <c r="E5" s="4">
        <v>194</v>
      </c>
      <c r="F5" s="21">
        <v>1</v>
      </c>
      <c r="G5" s="4">
        <v>197</v>
      </c>
      <c r="H5" s="21">
        <v>4</v>
      </c>
      <c r="I5" s="4">
        <v>196</v>
      </c>
      <c r="J5" s="21">
        <v>7</v>
      </c>
      <c r="K5" s="4"/>
      <c r="L5" s="21"/>
      <c r="M5" s="4"/>
      <c r="N5" s="21"/>
      <c r="O5" s="4"/>
      <c r="P5" s="21"/>
      <c r="Q5" s="5">
        <v>3</v>
      </c>
      <c r="R5" s="5">
        <v>587</v>
      </c>
      <c r="S5" s="6">
        <v>195.66666666666666</v>
      </c>
      <c r="T5" s="37">
        <v>12</v>
      </c>
      <c r="U5" s="7">
        <v>2</v>
      </c>
      <c r="V5" s="8">
        <v>197.66666666666666</v>
      </c>
    </row>
    <row r="6" spans="1:24" x14ac:dyDescent="0.25">
      <c r="A6" s="38" t="s">
        <v>15</v>
      </c>
      <c r="B6" s="1" t="s">
        <v>56</v>
      </c>
      <c r="C6" s="2">
        <v>45933</v>
      </c>
      <c r="D6" s="3" t="s">
        <v>43</v>
      </c>
      <c r="E6" s="4">
        <v>198</v>
      </c>
      <c r="F6" s="21">
        <v>1</v>
      </c>
      <c r="G6" s="4">
        <v>197</v>
      </c>
      <c r="H6" s="21">
        <v>3</v>
      </c>
      <c r="I6" s="4">
        <v>193</v>
      </c>
      <c r="J6" s="21">
        <v>2</v>
      </c>
      <c r="K6" s="4">
        <v>194</v>
      </c>
      <c r="L6" s="21">
        <v>0</v>
      </c>
      <c r="M6" s="4"/>
      <c r="N6" s="21"/>
      <c r="O6" s="4"/>
      <c r="P6" s="21"/>
      <c r="Q6" s="5">
        <v>4</v>
      </c>
      <c r="R6" s="5">
        <v>782</v>
      </c>
      <c r="S6" s="6">
        <v>195.5</v>
      </c>
      <c r="T6" s="37">
        <v>6</v>
      </c>
      <c r="U6" s="7">
        <v>2</v>
      </c>
      <c r="V6" s="8">
        <v>197.5</v>
      </c>
    </row>
    <row r="7" spans="1:24" x14ac:dyDescent="0.25">
      <c r="A7" s="42" t="s">
        <v>15</v>
      </c>
      <c r="B7" s="1" t="s">
        <v>56</v>
      </c>
      <c r="C7" s="2">
        <v>45996</v>
      </c>
      <c r="D7" s="43" t="s">
        <v>83</v>
      </c>
      <c r="E7" s="4">
        <v>199</v>
      </c>
      <c r="F7" s="21">
        <v>2</v>
      </c>
      <c r="G7" s="4">
        <v>197</v>
      </c>
      <c r="H7" s="21">
        <v>1</v>
      </c>
      <c r="I7" s="4">
        <v>197</v>
      </c>
      <c r="J7" s="21">
        <v>5</v>
      </c>
      <c r="K7" s="4">
        <v>194</v>
      </c>
      <c r="L7" s="21">
        <v>2</v>
      </c>
      <c r="M7" s="4"/>
      <c r="N7" s="21"/>
      <c r="O7" s="4"/>
      <c r="P7" s="21"/>
      <c r="Q7" s="7">
        <v>4</v>
      </c>
      <c r="R7" s="7">
        <v>787</v>
      </c>
      <c r="S7" s="6">
        <v>196.75</v>
      </c>
      <c r="T7" s="37">
        <v>10</v>
      </c>
      <c r="U7" s="7">
        <v>3</v>
      </c>
      <c r="V7" s="6">
        <v>199.75</v>
      </c>
    </row>
    <row r="8" spans="1:24" x14ac:dyDescent="0.25">
      <c r="A8" s="42" t="s">
        <v>15</v>
      </c>
      <c r="B8" s="1" t="s">
        <v>56</v>
      </c>
      <c r="C8" s="2">
        <v>45997</v>
      </c>
      <c r="D8" s="43" t="s">
        <v>83</v>
      </c>
      <c r="E8" s="4">
        <v>190</v>
      </c>
      <c r="F8" s="21">
        <v>1</v>
      </c>
      <c r="G8" s="4">
        <v>186</v>
      </c>
      <c r="H8" s="21">
        <v>2</v>
      </c>
      <c r="I8" s="4">
        <v>197</v>
      </c>
      <c r="J8" s="21">
        <v>3</v>
      </c>
      <c r="K8" s="4">
        <v>192</v>
      </c>
      <c r="L8" s="21">
        <v>2</v>
      </c>
      <c r="M8" s="4">
        <v>196</v>
      </c>
      <c r="N8" s="21">
        <v>1</v>
      </c>
      <c r="O8" s="4">
        <v>192</v>
      </c>
      <c r="P8" s="21">
        <v>2</v>
      </c>
      <c r="Q8" s="7">
        <v>6</v>
      </c>
      <c r="R8" s="7">
        <v>1153</v>
      </c>
      <c r="S8" s="6">
        <v>192.16666666666666</v>
      </c>
      <c r="T8" s="37">
        <v>11</v>
      </c>
      <c r="U8" s="7">
        <v>4</v>
      </c>
      <c r="V8" s="6">
        <v>196.16666666666666</v>
      </c>
    </row>
    <row r="10" spans="1:24" x14ac:dyDescent="0.25">
      <c r="Q10" s="34">
        <f>SUM(Q2:Q9)</f>
        <v>26</v>
      </c>
      <c r="R10" s="34">
        <f>SUM(R2:R9)</f>
        <v>5072</v>
      </c>
      <c r="S10" s="35">
        <f>SUM(R10/Q10)</f>
        <v>195.07692307692307</v>
      </c>
      <c r="T10" s="34">
        <f>SUM(T2:T9)</f>
        <v>59</v>
      </c>
      <c r="U10" s="34">
        <f>SUM(U2:U9)</f>
        <v>20</v>
      </c>
      <c r="V10" s="36">
        <f>SUM(S10+U10)</f>
        <v>215.07692307692307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 B4:C4" name="Range1_2_1_1"/>
    <protectedRange algorithmName="SHA-512" hashValue="ON39YdpmFHfN9f47KpiRvqrKx0V9+erV1CNkpWzYhW/Qyc6aT8rEyCrvauWSYGZK2ia3o7vd3akF07acHAFpOA==" saltValue="yVW9XmDwTqEnmpSGai0KYg==" spinCount="100000" sqref="D2 D3 D4" name="Range1_1_8_1_1"/>
    <protectedRange algorithmName="SHA-512" hashValue="ON39YdpmFHfN9f47KpiRvqrKx0V9+erV1CNkpWzYhW/Qyc6aT8rEyCrvauWSYGZK2ia3o7vd3akF07acHAFpOA==" saltValue="yVW9XmDwTqEnmpSGai0KYg==" spinCount="100000" sqref="P2 P3 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  <protectedRange algorithmName="SHA-512" hashValue="ON39YdpmFHfN9f47KpiRvqrKx0V9+erV1CNkpWzYhW/Qyc6aT8rEyCrvauWSYGZK2ia3o7vd3akF07acHAFpOA==" saltValue="yVW9XmDwTqEnmpSGai0KYg==" spinCount="100000" sqref="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E5:O5 T5" name="Range1_3_5_1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 E6:O6" name="Range1_3_5_1_1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8:C8" name="Range1_3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E8:P8 T8" name="Range1_3_5_5"/>
  </protectedRanges>
  <conditionalFormatting sqref="E5">
    <cfRule type="top10" dxfId="216" priority="28" rank="1"/>
  </conditionalFormatting>
  <conditionalFormatting sqref="E5:O5">
    <cfRule type="cellIs" dxfId="215" priority="26" operator="greaterThanOrEqual">
      <formula>200</formula>
    </cfRule>
  </conditionalFormatting>
  <conditionalFormatting sqref="G5">
    <cfRule type="top10" dxfId="214" priority="27" rank="1"/>
  </conditionalFormatting>
  <conditionalFormatting sqref="I5">
    <cfRule type="top10" dxfId="213" priority="25" rank="1"/>
  </conditionalFormatting>
  <conditionalFormatting sqref="K5">
    <cfRule type="top10" dxfId="212" priority="24" rank="1"/>
  </conditionalFormatting>
  <conditionalFormatting sqref="M5">
    <cfRule type="top10" dxfId="211" priority="23" rank="1"/>
  </conditionalFormatting>
  <conditionalFormatting sqref="N5">
    <cfRule type="top10" dxfId="210" priority="22" rank="1"/>
  </conditionalFormatting>
  <conditionalFormatting sqref="E6">
    <cfRule type="top10" dxfId="209" priority="21" rank="1"/>
  </conditionalFormatting>
  <conditionalFormatting sqref="G6">
    <cfRule type="top10" dxfId="208" priority="20" rank="1"/>
  </conditionalFormatting>
  <conditionalFormatting sqref="E6:O6">
    <cfRule type="cellIs" dxfId="207" priority="19" operator="greaterThanOrEqual">
      <formula>200</formula>
    </cfRule>
  </conditionalFormatting>
  <conditionalFormatting sqref="I6">
    <cfRule type="top10" dxfId="206" priority="18" rank="1"/>
  </conditionalFormatting>
  <conditionalFormatting sqref="K6">
    <cfRule type="top10" dxfId="205" priority="17" rank="1"/>
  </conditionalFormatting>
  <conditionalFormatting sqref="M6">
    <cfRule type="top10" dxfId="204" priority="16" rank="1"/>
  </conditionalFormatting>
  <conditionalFormatting sqref="N6">
    <cfRule type="top10" dxfId="203" priority="15" rank="1"/>
  </conditionalFormatting>
  <conditionalFormatting sqref="E7">
    <cfRule type="top10" dxfId="202" priority="14" rank="1"/>
  </conditionalFormatting>
  <conditionalFormatting sqref="G7">
    <cfRule type="top10" dxfId="201" priority="13" rank="1"/>
  </conditionalFormatting>
  <conditionalFormatting sqref="E7:P7">
    <cfRule type="cellIs" dxfId="200" priority="12" operator="greaterThanOrEqual">
      <formula>200</formula>
    </cfRule>
  </conditionalFormatting>
  <conditionalFormatting sqref="I7">
    <cfRule type="top10" dxfId="199" priority="11" rank="1"/>
  </conditionalFormatting>
  <conditionalFormatting sqref="K7">
    <cfRule type="top10" dxfId="198" priority="10" rank="1"/>
  </conditionalFormatting>
  <conditionalFormatting sqref="M7">
    <cfRule type="top10" dxfId="197" priority="9" rank="1"/>
  </conditionalFormatting>
  <conditionalFormatting sqref="O7">
    <cfRule type="top10" dxfId="196" priority="8" rank="1"/>
  </conditionalFormatting>
  <conditionalFormatting sqref="E8">
    <cfRule type="top10" dxfId="195" priority="7" rank="1"/>
  </conditionalFormatting>
  <conditionalFormatting sqref="G8">
    <cfRule type="top10" dxfId="194" priority="6" rank="1"/>
  </conditionalFormatting>
  <conditionalFormatting sqref="E8:P8">
    <cfRule type="cellIs" dxfId="193" priority="5" operator="greaterThanOrEqual">
      <formula>200</formula>
    </cfRule>
  </conditionalFormatting>
  <conditionalFormatting sqref="I8">
    <cfRule type="top10" dxfId="192" priority="4" rank="1"/>
  </conditionalFormatting>
  <conditionalFormatting sqref="K8">
    <cfRule type="top10" dxfId="191" priority="3" rank="1"/>
  </conditionalFormatting>
  <conditionalFormatting sqref="M8">
    <cfRule type="top10" dxfId="190" priority="2" rank="1"/>
  </conditionalFormatting>
  <conditionalFormatting sqref="O8">
    <cfRule type="top10" dxfId="189" priority="1" rank="1"/>
  </conditionalFormatting>
  <hyperlinks>
    <hyperlink ref="X1" location="'Mississippi 2025'!A1" display="Return to Rankings" xr:uid="{70F81F1A-A55C-4516-8A1F-21822E1EAFB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558C0F7-28FF-4B35-B828-2C5A932A12EF}">
          <x14:formula1>
            <xm:f>'C:\Users\jmfg1\Downloads\[buckhollow indoor 12-5-25-ABRA 2025 Scoring.xlsm]DATA'!#REF!</xm:f>
          </x14:formula1>
          <xm:sqref>D7</xm:sqref>
        </x14:dataValidation>
        <x14:dataValidation type="list" allowBlank="1" showInputMessage="1" showErrorMessage="1" xr:uid="{D29DD276-68F3-4511-9744-37F34CE785CB}">
          <x14:formula1>
            <xm:f>'C:\Users\jmfg1\Downloads\[buckhollow indoor 12-5-25-ABRA 2025 Scoring.xlsm]DATA'!#REF!</xm:f>
          </x14:formula1>
          <xm:sqref>B7</xm:sqref>
        </x14:dataValidation>
        <x14:dataValidation type="list" allowBlank="1" showInputMessage="1" showErrorMessage="1" xr:uid="{B847259E-2CFA-4A11-8380-1843EE0DD87C}">
          <x14:formula1>
            <xm:f>'[buckhollow indoor 12-6-25-ABRA 2025 Scoring.xlsm]DATA'!#REF!</xm:f>
          </x14:formula1>
          <xm:sqref>D8</xm:sqref>
        </x14:dataValidation>
        <x14:dataValidation type="list" allowBlank="1" showInputMessage="1" showErrorMessage="1" xr:uid="{5D351E24-9395-44DE-8234-A6CEC09E5D1D}">
          <x14:formula1>
            <xm:f>'[buckhollow indoor 12-6-25-ABRA 2025 Scoring.xlsm]DATA'!#REF!</xm:f>
          </x14:formula1>
          <xm:sqref>B8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DE79-BA24-4C26-A42F-CBD692A92807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11</v>
      </c>
      <c r="B2" s="1" t="s">
        <v>74</v>
      </c>
      <c r="C2" s="2">
        <v>45905</v>
      </c>
      <c r="D2" s="3" t="s">
        <v>43</v>
      </c>
      <c r="E2" s="32">
        <v>193</v>
      </c>
      <c r="F2" s="21">
        <v>0</v>
      </c>
      <c r="G2" s="32">
        <v>192</v>
      </c>
      <c r="H2" s="21">
        <v>1</v>
      </c>
      <c r="I2" s="4">
        <v>189</v>
      </c>
      <c r="J2" s="21">
        <v>0</v>
      </c>
      <c r="K2" s="33"/>
      <c r="L2" s="21"/>
      <c r="M2" s="33"/>
      <c r="N2" s="21"/>
      <c r="O2" s="4"/>
      <c r="P2" s="21"/>
      <c r="Q2" s="5">
        <v>3</v>
      </c>
      <c r="R2" s="5">
        <v>574</v>
      </c>
      <c r="S2" s="6">
        <v>191.33333333333334</v>
      </c>
      <c r="T2" s="37">
        <v>1</v>
      </c>
      <c r="U2" s="7">
        <v>4</v>
      </c>
      <c r="V2" s="8">
        <v>195.33333333333334</v>
      </c>
    </row>
    <row r="4" spans="1:24" x14ac:dyDescent="0.25">
      <c r="Q4" s="34">
        <f>SUM(Q2:Q3)</f>
        <v>3</v>
      </c>
      <c r="R4" s="34">
        <f>SUM(R2:R3)</f>
        <v>574</v>
      </c>
      <c r="S4" s="35">
        <f>SUM(R4/Q4)</f>
        <v>191.33333333333334</v>
      </c>
      <c r="T4" s="34">
        <f>SUM(T2:T3)</f>
        <v>1</v>
      </c>
      <c r="U4" s="34">
        <f>SUM(U2:U3)</f>
        <v>4</v>
      </c>
      <c r="V4" s="36">
        <f>SUM(S4+U4)</f>
        <v>195.33333333333334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2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 G2:O2" name="Range1_33_1_1"/>
    <protectedRange algorithmName="SHA-512" hashValue="ON39YdpmFHfN9f47KpiRvqrKx0V9+erV1CNkpWzYhW/Qyc6aT8rEyCrvauWSYGZK2ia3o7vd3akF07acHAFpOA==" saltValue="yVW9XmDwTqEnmpSGai0KYg==" spinCount="100000" sqref="T2" name="Range1_3_5_3_2"/>
  </protectedRanges>
  <conditionalFormatting sqref="E2">
    <cfRule type="top10" dxfId="188" priority="7" rank="1"/>
  </conditionalFormatting>
  <conditionalFormatting sqref="E2:P2">
    <cfRule type="cellIs" dxfId="187" priority="1" operator="greaterThanOrEqual">
      <formula>200</formula>
    </cfRule>
  </conditionalFormatting>
  <conditionalFormatting sqref="G2">
    <cfRule type="top10" dxfId="186" priority="6" rank="1"/>
  </conditionalFormatting>
  <conditionalFormatting sqref="I2">
    <cfRule type="top10" dxfId="185" priority="5" rank="1"/>
  </conditionalFormatting>
  <conditionalFormatting sqref="K2">
    <cfRule type="top10" dxfId="184" priority="4" rank="1"/>
  </conditionalFormatting>
  <conditionalFormatting sqref="M2">
    <cfRule type="top10" dxfId="183" priority="3" rank="1"/>
  </conditionalFormatting>
  <conditionalFormatting sqref="O2">
    <cfRule type="top10" dxfId="182" priority="2" rank="1"/>
  </conditionalFormatting>
  <hyperlinks>
    <hyperlink ref="X1" location="'Mississippi 2025'!A1" display="Return to Rankings" xr:uid="{7E5C01AA-993A-4C8D-ADBD-E70DEEA88EBE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F95C2-D7FD-4E95-9581-177FD03E01AE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42" t="s">
        <v>66</v>
      </c>
      <c r="B2" s="1" t="s">
        <v>82</v>
      </c>
      <c r="C2" s="2">
        <v>45961</v>
      </c>
      <c r="D2" s="43" t="s">
        <v>43</v>
      </c>
      <c r="E2" s="4">
        <v>169</v>
      </c>
      <c r="F2" s="21">
        <v>0</v>
      </c>
      <c r="G2" s="4">
        <v>157</v>
      </c>
      <c r="H2" s="21">
        <v>0</v>
      </c>
      <c r="I2" s="4">
        <v>169</v>
      </c>
      <c r="J2" s="21">
        <v>0</v>
      </c>
      <c r="K2" s="4">
        <v>171</v>
      </c>
      <c r="L2" s="21">
        <v>1</v>
      </c>
      <c r="M2" s="4"/>
      <c r="N2" s="21"/>
      <c r="O2" s="4"/>
      <c r="P2" s="21"/>
      <c r="Q2" s="7">
        <v>4</v>
      </c>
      <c r="R2" s="7">
        <v>666</v>
      </c>
      <c r="S2" s="6">
        <v>166.5</v>
      </c>
      <c r="T2" s="37">
        <v>1</v>
      </c>
      <c r="U2" s="7">
        <v>6</v>
      </c>
      <c r="V2" s="6">
        <v>172.5</v>
      </c>
    </row>
    <row r="4" spans="1:24" x14ac:dyDescent="0.25">
      <c r="Q4" s="34">
        <f>SUM(Q2:Q3)</f>
        <v>4</v>
      </c>
      <c r="R4" s="34">
        <f>SUM(R2:R3)</f>
        <v>666</v>
      </c>
      <c r="S4" s="35">
        <f>SUM(R4/Q4)</f>
        <v>166.5</v>
      </c>
      <c r="T4" s="34">
        <f>SUM(T2:T3)</f>
        <v>1</v>
      </c>
      <c r="U4" s="34">
        <f>SUM(U2:U3)</f>
        <v>6</v>
      </c>
      <c r="V4" s="36">
        <f>SUM(S4+U4)</f>
        <v>172.5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181" priority="7" rank="1"/>
  </conditionalFormatting>
  <conditionalFormatting sqref="G2">
    <cfRule type="top10" dxfId="180" priority="6" rank="1"/>
  </conditionalFormatting>
  <conditionalFormatting sqref="I2">
    <cfRule type="top10" dxfId="179" priority="5" rank="1"/>
  </conditionalFormatting>
  <conditionalFormatting sqref="K2">
    <cfRule type="top10" dxfId="178" priority="4" rank="1"/>
  </conditionalFormatting>
  <conditionalFormatting sqref="M2">
    <cfRule type="top10" dxfId="177" priority="3" rank="1"/>
  </conditionalFormatting>
  <conditionalFormatting sqref="O2">
    <cfRule type="top10" dxfId="176" priority="2" rank="1"/>
  </conditionalFormatting>
  <conditionalFormatting sqref="E2:O2">
    <cfRule type="cellIs" dxfId="175" priority="1" operator="greaterThanOrEqual">
      <formula>193</formula>
    </cfRule>
  </conditionalFormatting>
  <hyperlinks>
    <hyperlink ref="X1" location="'Mississippi 2025'!A1" display="Return to Rankings" xr:uid="{F0F0D19D-9DA2-493C-9812-2CF3507886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D1B642-B360-4AE8-B80C-10E57B1BC166}">
          <x14:formula1>
            <xm:f>'C:\Users\jmfg1\Downloads\[_10-31-2025-Indoor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5ECB91C3-A6E8-414E-A052-2338A591D081}">
          <x14:formula1>
            <xm:f>'C:\Users\jmfg1\Downloads\[_10-31-2025-Indoor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74E0-0EF2-42D1-8EA5-17543798CF2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44</v>
      </c>
      <c r="C2" s="2">
        <v>45814</v>
      </c>
      <c r="D2" s="3" t="s">
        <v>43</v>
      </c>
      <c r="E2" s="4">
        <v>194</v>
      </c>
      <c r="F2" s="21">
        <v>2</v>
      </c>
      <c r="G2" s="4">
        <v>197</v>
      </c>
      <c r="H2" s="21">
        <v>2</v>
      </c>
      <c r="I2" s="4">
        <v>196</v>
      </c>
      <c r="J2" s="21">
        <v>4</v>
      </c>
      <c r="K2" s="4"/>
      <c r="L2" s="21"/>
      <c r="M2" s="4"/>
      <c r="N2" s="21"/>
      <c r="O2" s="4"/>
      <c r="P2" s="21"/>
      <c r="Q2" s="5">
        <v>3</v>
      </c>
      <c r="R2" s="5">
        <v>587</v>
      </c>
      <c r="S2" s="6">
        <v>195.66666666666666</v>
      </c>
      <c r="T2" s="37">
        <v>8</v>
      </c>
      <c r="U2" s="7">
        <v>6</v>
      </c>
      <c r="V2" s="8">
        <v>201.66666666666666</v>
      </c>
    </row>
    <row r="4" spans="1:24" x14ac:dyDescent="0.25">
      <c r="Q4" s="34">
        <f>SUM(Q2:Q3)</f>
        <v>3</v>
      </c>
      <c r="R4" s="34">
        <f>SUM(R2:R3)</f>
        <v>587</v>
      </c>
      <c r="S4" s="35">
        <f>SUM(R4/Q4)</f>
        <v>195.66666666666666</v>
      </c>
      <c r="T4" s="34">
        <f>SUM(T2:T3)</f>
        <v>8</v>
      </c>
      <c r="U4" s="34">
        <f>SUM(U2:U3)</f>
        <v>6</v>
      </c>
      <c r="V4" s="36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FB06A3C1-BDEF-449D-A548-704D5E4D20D4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1D03-4CE2-4481-A38E-852294C7C6E0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39</v>
      </c>
      <c r="C2" s="2">
        <v>45814</v>
      </c>
      <c r="D2" s="3" t="s">
        <v>43</v>
      </c>
      <c r="E2" s="4">
        <v>198</v>
      </c>
      <c r="F2" s="21">
        <v>1</v>
      </c>
      <c r="G2" s="4">
        <v>196</v>
      </c>
      <c r="H2" s="21">
        <v>1</v>
      </c>
      <c r="I2" s="4">
        <v>197.01</v>
      </c>
      <c r="J2" s="21">
        <v>2</v>
      </c>
      <c r="K2" s="4"/>
      <c r="L2" s="21"/>
      <c r="M2" s="4"/>
      <c r="N2" s="21"/>
      <c r="O2" s="4"/>
      <c r="P2" s="21"/>
      <c r="Q2" s="5">
        <v>3</v>
      </c>
      <c r="R2" s="5">
        <v>591.01</v>
      </c>
      <c r="S2" s="6">
        <v>197.00333333333333</v>
      </c>
      <c r="T2" s="37">
        <v>4</v>
      </c>
      <c r="U2" s="7">
        <v>9</v>
      </c>
      <c r="V2" s="8">
        <v>206.00333333333333</v>
      </c>
    </row>
    <row r="3" spans="1:24" x14ac:dyDescent="0.25">
      <c r="A3" s="38" t="s">
        <v>15</v>
      </c>
      <c r="B3" s="1" t="s">
        <v>39</v>
      </c>
      <c r="C3" s="2">
        <v>45835</v>
      </c>
      <c r="D3" s="3" t="s">
        <v>43</v>
      </c>
      <c r="E3" s="4">
        <v>199.01</v>
      </c>
      <c r="F3" s="21">
        <v>7</v>
      </c>
      <c r="G3" s="4">
        <v>199</v>
      </c>
      <c r="H3" s="21">
        <v>3</v>
      </c>
      <c r="I3" s="4">
        <v>198</v>
      </c>
      <c r="J3" s="21">
        <v>2</v>
      </c>
      <c r="K3" s="4"/>
      <c r="L3" s="21"/>
      <c r="M3" s="4"/>
      <c r="N3" s="21"/>
      <c r="O3" s="4"/>
      <c r="P3" s="21"/>
      <c r="Q3" s="5">
        <v>3</v>
      </c>
      <c r="R3" s="5">
        <v>596.01</v>
      </c>
      <c r="S3" s="6">
        <v>198.67</v>
      </c>
      <c r="T3" s="37">
        <v>12</v>
      </c>
      <c r="U3" s="7">
        <v>11</v>
      </c>
      <c r="V3" s="8">
        <v>209.67</v>
      </c>
    </row>
    <row r="4" spans="1:24" x14ac:dyDescent="0.25">
      <c r="A4" s="38" t="s">
        <v>15</v>
      </c>
      <c r="B4" s="1" t="s">
        <v>39</v>
      </c>
      <c r="C4" s="2">
        <v>45870</v>
      </c>
      <c r="D4" s="3" t="s">
        <v>43</v>
      </c>
      <c r="E4" s="39">
        <v>200</v>
      </c>
      <c r="F4" s="21">
        <v>1</v>
      </c>
      <c r="G4" s="4">
        <v>199</v>
      </c>
      <c r="H4" s="21">
        <v>6</v>
      </c>
      <c r="I4" s="39">
        <v>200</v>
      </c>
      <c r="J4" s="21">
        <v>7</v>
      </c>
      <c r="K4" s="4"/>
      <c r="L4" s="21"/>
      <c r="M4" s="4"/>
      <c r="N4" s="21"/>
      <c r="O4" s="4"/>
      <c r="P4" s="21"/>
      <c r="Q4" s="5">
        <v>3</v>
      </c>
      <c r="R4" s="5">
        <v>599</v>
      </c>
      <c r="S4" s="6">
        <v>199.66666666666666</v>
      </c>
      <c r="T4" s="37">
        <v>14</v>
      </c>
      <c r="U4" s="7">
        <v>9</v>
      </c>
      <c r="V4" s="8">
        <v>208.66666666666666</v>
      </c>
    </row>
    <row r="5" spans="1:24" x14ac:dyDescent="0.25">
      <c r="A5" s="38" t="s">
        <v>15</v>
      </c>
      <c r="B5" s="1" t="s">
        <v>39</v>
      </c>
      <c r="C5" s="2">
        <v>45905</v>
      </c>
      <c r="D5" s="3" t="s">
        <v>43</v>
      </c>
      <c r="E5" s="4">
        <v>199</v>
      </c>
      <c r="F5" s="21">
        <v>2</v>
      </c>
      <c r="G5" s="4">
        <v>199</v>
      </c>
      <c r="H5" s="21">
        <v>4</v>
      </c>
      <c r="I5" s="4">
        <v>197</v>
      </c>
      <c r="J5" s="21">
        <v>5</v>
      </c>
      <c r="K5" s="4"/>
      <c r="L5" s="21"/>
      <c r="M5" s="4"/>
      <c r="N5" s="21"/>
      <c r="O5" s="4"/>
      <c r="P5" s="21"/>
      <c r="Q5" s="5">
        <v>3</v>
      </c>
      <c r="R5" s="5">
        <v>595</v>
      </c>
      <c r="S5" s="6">
        <v>198.33333333333334</v>
      </c>
      <c r="T5" s="37">
        <v>11</v>
      </c>
      <c r="U5" s="7">
        <v>9</v>
      </c>
      <c r="V5" s="8">
        <v>207.33333333333334</v>
      </c>
    </row>
    <row r="6" spans="1:24" x14ac:dyDescent="0.25">
      <c r="A6" s="38" t="s">
        <v>15</v>
      </c>
      <c r="B6" s="1" t="s">
        <v>39</v>
      </c>
      <c r="C6" s="2">
        <v>45933</v>
      </c>
      <c r="D6" s="3" t="s">
        <v>43</v>
      </c>
      <c r="E6" s="4">
        <v>198</v>
      </c>
      <c r="F6" s="21">
        <v>5</v>
      </c>
      <c r="G6" s="4">
        <v>195</v>
      </c>
      <c r="H6" s="21">
        <v>5</v>
      </c>
      <c r="I6" s="4">
        <v>199</v>
      </c>
      <c r="J6" s="21">
        <v>3</v>
      </c>
      <c r="K6" s="4">
        <v>197</v>
      </c>
      <c r="L6" s="21">
        <v>3</v>
      </c>
      <c r="M6" s="4"/>
      <c r="N6" s="21"/>
      <c r="O6" s="4"/>
      <c r="P6" s="21"/>
      <c r="Q6" s="5">
        <v>4</v>
      </c>
      <c r="R6" s="5">
        <v>789</v>
      </c>
      <c r="S6" s="6">
        <v>197.25</v>
      </c>
      <c r="T6" s="37">
        <v>16</v>
      </c>
      <c r="U6" s="7">
        <v>3</v>
      </c>
      <c r="V6" s="8">
        <v>200.25</v>
      </c>
    </row>
    <row r="7" spans="1:24" x14ac:dyDescent="0.25">
      <c r="A7" s="42" t="s">
        <v>15</v>
      </c>
      <c r="B7" s="1" t="s">
        <v>39</v>
      </c>
      <c r="C7" s="2">
        <v>45961</v>
      </c>
      <c r="D7" s="43" t="s">
        <v>43</v>
      </c>
      <c r="E7" s="4">
        <v>198</v>
      </c>
      <c r="F7" s="21">
        <v>2</v>
      </c>
      <c r="G7" s="4">
        <v>197</v>
      </c>
      <c r="H7" s="21">
        <v>4</v>
      </c>
      <c r="I7" s="4">
        <v>195</v>
      </c>
      <c r="J7" s="21">
        <v>3</v>
      </c>
      <c r="K7" s="4">
        <v>199.02</v>
      </c>
      <c r="L7" s="21">
        <v>3</v>
      </c>
      <c r="M7" s="4"/>
      <c r="N7" s="21"/>
      <c r="O7" s="4"/>
      <c r="P7" s="21"/>
      <c r="Q7" s="7">
        <v>4</v>
      </c>
      <c r="R7" s="7">
        <v>789.02</v>
      </c>
      <c r="S7" s="6">
        <v>197.255</v>
      </c>
      <c r="T7" s="37">
        <v>12</v>
      </c>
      <c r="U7" s="7">
        <v>5</v>
      </c>
      <c r="V7" s="6">
        <v>202.255</v>
      </c>
    </row>
    <row r="8" spans="1:24" x14ac:dyDescent="0.25">
      <c r="A8" s="42" t="s">
        <v>15</v>
      </c>
      <c r="B8" s="1" t="s">
        <v>39</v>
      </c>
      <c r="C8" s="2">
        <v>45996</v>
      </c>
      <c r="D8" s="43" t="s">
        <v>83</v>
      </c>
      <c r="E8" s="4">
        <v>200</v>
      </c>
      <c r="F8" s="21">
        <v>7</v>
      </c>
      <c r="G8" s="4">
        <v>197</v>
      </c>
      <c r="H8" s="21">
        <v>6</v>
      </c>
      <c r="I8" s="4">
        <v>200</v>
      </c>
      <c r="J8" s="21">
        <v>8</v>
      </c>
      <c r="K8" s="4">
        <v>200</v>
      </c>
      <c r="L8" s="21">
        <v>5</v>
      </c>
      <c r="M8" s="4"/>
      <c r="N8" s="21"/>
      <c r="O8" s="4"/>
      <c r="P8" s="21"/>
      <c r="Q8" s="7">
        <v>4</v>
      </c>
      <c r="R8" s="7">
        <v>797</v>
      </c>
      <c r="S8" s="6">
        <v>199.25</v>
      </c>
      <c r="T8" s="37">
        <v>26</v>
      </c>
      <c r="U8" s="7">
        <v>11</v>
      </c>
      <c r="V8" s="6">
        <v>210.25</v>
      </c>
    </row>
    <row r="9" spans="1:24" x14ac:dyDescent="0.25">
      <c r="A9" s="42" t="s">
        <v>15</v>
      </c>
      <c r="B9" s="1" t="s">
        <v>39</v>
      </c>
      <c r="C9" s="2">
        <v>45997</v>
      </c>
      <c r="D9" s="43" t="s">
        <v>83</v>
      </c>
      <c r="E9" s="4">
        <v>198</v>
      </c>
      <c r="F9" s="21">
        <v>6</v>
      </c>
      <c r="G9" s="4">
        <v>195</v>
      </c>
      <c r="H9" s="21">
        <v>3</v>
      </c>
      <c r="I9" s="4">
        <v>199.01</v>
      </c>
      <c r="J9" s="21">
        <v>4</v>
      </c>
      <c r="K9" s="4">
        <v>199.01</v>
      </c>
      <c r="L9" s="21">
        <v>6</v>
      </c>
      <c r="M9" s="4">
        <v>199</v>
      </c>
      <c r="N9" s="21">
        <v>3</v>
      </c>
      <c r="O9" s="4">
        <v>199.01</v>
      </c>
      <c r="P9" s="21">
        <v>3</v>
      </c>
      <c r="Q9" s="7">
        <v>6</v>
      </c>
      <c r="R9" s="7">
        <v>1189.03</v>
      </c>
      <c r="S9" s="6">
        <v>198.17166666666665</v>
      </c>
      <c r="T9" s="37">
        <v>25</v>
      </c>
      <c r="U9" s="7">
        <v>30</v>
      </c>
      <c r="V9" s="6">
        <v>228.17166666666665</v>
      </c>
    </row>
    <row r="11" spans="1:24" x14ac:dyDescent="0.25">
      <c r="Q11" s="34">
        <f>SUM(Q2:Q10)</f>
        <v>30</v>
      </c>
      <c r="R11" s="34">
        <f>SUM(R2:R10)</f>
        <v>5945.07</v>
      </c>
      <c r="S11" s="35">
        <f>SUM(R11/Q11)</f>
        <v>198.16899999999998</v>
      </c>
      <c r="T11" s="34">
        <f>SUM(T2:T10)</f>
        <v>120</v>
      </c>
      <c r="U11" s="34">
        <f>SUM(U2:U10)</f>
        <v>87</v>
      </c>
      <c r="V11" s="36">
        <f>SUM(S11+U11)</f>
        <v>285.16899999999998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 B4:C4" name="Range1_2_1_1"/>
    <protectedRange algorithmName="SHA-512" hashValue="ON39YdpmFHfN9f47KpiRvqrKx0V9+erV1CNkpWzYhW/Qyc6aT8rEyCrvauWSYGZK2ia3o7vd3akF07acHAFpOA==" saltValue="yVW9XmDwTqEnmpSGai0KYg==" spinCount="100000" sqref="D2 D3 D4" name="Range1_1_8_1_1"/>
    <protectedRange algorithmName="SHA-512" hashValue="ON39YdpmFHfN9f47KpiRvqrKx0V9+erV1CNkpWzYhW/Qyc6aT8rEyCrvauWSYGZK2ia3o7vd3akF07acHAFpOA==" saltValue="yVW9XmDwTqEnmpSGai0KYg==" spinCount="100000" sqref="P2 P3 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  <protectedRange algorithmName="SHA-512" hashValue="ON39YdpmFHfN9f47KpiRvqrKx0V9+erV1CNkpWzYhW/Qyc6aT8rEyCrvauWSYGZK2ia3o7vd3akF07acHAFpOA==" saltValue="yVW9XmDwTqEnmpSGai0KYg==" spinCount="100000" sqref="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 E6:P6" name="Range1_3_5_1_1"/>
    <protectedRange algorithmName="SHA-512" hashValue="ON39YdpmFHfN9f47KpiRvqrKx0V9+erV1CNkpWzYhW/Qyc6aT8rEyCrvauWSYGZK2ia3o7vd3akF07acHAFpOA==" saltValue="yVW9XmDwTqEnmpSGai0KYg==" spinCount="100000" sqref="B7:C7" name="Range1_2_2"/>
    <protectedRange algorithmName="SHA-512" hashValue="ON39YdpmFHfN9f47KpiRvqrKx0V9+erV1CNkpWzYhW/Qyc6aT8rEyCrvauWSYGZK2ia3o7vd3akF07acHAFpOA==" saltValue="yVW9XmDwTqEnmpSGai0KYg==" spinCount="100000" sqref="D7" name="Range1_1_1_2"/>
    <protectedRange algorithmName="SHA-512" hashValue="ON39YdpmFHfN9f47KpiRvqrKx0V9+erV1CNkpWzYhW/Qyc6aT8rEyCrvauWSYGZK2ia3o7vd3akF07acHAFpOA==" saltValue="yVW9XmDwTqEnmpSGai0KYg==" spinCount="100000" sqref="T7 E7:P7" name="Range1_3_5_1_2"/>
    <protectedRange algorithmName="SHA-512" hashValue="ON39YdpmFHfN9f47KpiRvqrKx0V9+erV1CNkpWzYhW/Qyc6aT8rEyCrvauWSYGZK2ia3o7vd3akF07acHAFpOA==" saltValue="yVW9XmDwTqEnmpSGai0KYg==" spinCount="100000" sqref="B8:C8" name="Range1_12"/>
    <protectedRange algorithmName="SHA-512" hashValue="ON39YdpmFHfN9f47KpiRvqrKx0V9+erV1CNkpWzYhW/Qyc6aT8rEyCrvauWSYGZK2ia3o7vd3akF07acHAFpOA==" saltValue="yVW9XmDwTqEnmpSGai0KYg==" spinCount="100000" sqref="D8" name="Range1_1_3"/>
    <protectedRange algorithmName="SHA-512" hashValue="ON39YdpmFHfN9f47KpiRvqrKx0V9+erV1CNkpWzYhW/Qyc6aT8rEyCrvauWSYGZK2ia3o7vd3akF07acHAFpOA==" saltValue="yVW9XmDwTqEnmpSGai0KYg==" spinCount="100000" sqref="E8:P8 T8" name="Range1_3_5_3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E9:P9 T9" name="Range1_3_5_5"/>
  </protectedRanges>
  <conditionalFormatting sqref="E5">
    <cfRule type="top10" dxfId="174" priority="35" rank="1"/>
  </conditionalFormatting>
  <conditionalFormatting sqref="E5:P5">
    <cfRule type="cellIs" dxfId="173" priority="33" operator="greaterThanOrEqual">
      <formula>200</formula>
    </cfRule>
  </conditionalFormatting>
  <conditionalFormatting sqref="G5">
    <cfRule type="top10" dxfId="172" priority="34" rank="1"/>
  </conditionalFormatting>
  <conditionalFormatting sqref="I5">
    <cfRule type="top10" dxfId="171" priority="32" rank="1"/>
  </conditionalFormatting>
  <conditionalFormatting sqref="K5">
    <cfRule type="top10" dxfId="170" priority="31" rank="1"/>
  </conditionalFormatting>
  <conditionalFormatting sqref="M5">
    <cfRule type="top10" dxfId="169" priority="30" rank="1"/>
  </conditionalFormatting>
  <conditionalFormatting sqref="O5">
    <cfRule type="top10" dxfId="168" priority="29" rank="1"/>
  </conditionalFormatting>
  <conditionalFormatting sqref="E6">
    <cfRule type="top10" dxfId="167" priority="28" rank="1"/>
  </conditionalFormatting>
  <conditionalFormatting sqref="G6">
    <cfRule type="top10" dxfId="166" priority="27" rank="1"/>
  </conditionalFormatting>
  <conditionalFormatting sqref="E6:P6">
    <cfRule type="cellIs" dxfId="165" priority="26" operator="greaterThanOrEqual">
      <formula>200</formula>
    </cfRule>
  </conditionalFormatting>
  <conditionalFormatting sqref="I6">
    <cfRule type="top10" dxfId="164" priority="25" rank="1"/>
  </conditionalFormatting>
  <conditionalFormatting sqref="K6">
    <cfRule type="top10" dxfId="163" priority="24" rank="1"/>
  </conditionalFormatting>
  <conditionalFormatting sqref="M6">
    <cfRule type="top10" dxfId="162" priority="23" rank="1"/>
  </conditionalFormatting>
  <conditionalFormatting sqref="O6">
    <cfRule type="top10" dxfId="161" priority="22" rank="1"/>
  </conditionalFormatting>
  <conditionalFormatting sqref="E7">
    <cfRule type="top10" dxfId="160" priority="21" rank="1"/>
  </conditionalFormatting>
  <conditionalFormatting sqref="G7">
    <cfRule type="top10" dxfId="159" priority="20" rank="1"/>
  </conditionalFormatting>
  <conditionalFormatting sqref="E7:P7">
    <cfRule type="cellIs" dxfId="158" priority="19" operator="greaterThanOrEqual">
      <formula>200</formula>
    </cfRule>
  </conditionalFormatting>
  <conditionalFormatting sqref="I7">
    <cfRule type="top10" dxfId="157" priority="18" rank="1"/>
  </conditionalFormatting>
  <conditionalFormatting sqref="K7">
    <cfRule type="top10" dxfId="156" priority="17" rank="1"/>
  </conditionalFormatting>
  <conditionalFormatting sqref="M7">
    <cfRule type="top10" dxfId="155" priority="16" rank="1"/>
  </conditionalFormatting>
  <conditionalFormatting sqref="O7">
    <cfRule type="top10" dxfId="154" priority="15" rank="1"/>
  </conditionalFormatting>
  <conditionalFormatting sqref="E8">
    <cfRule type="top10" dxfId="153" priority="14" rank="1"/>
  </conditionalFormatting>
  <conditionalFormatting sqref="G8">
    <cfRule type="top10" dxfId="152" priority="13" rank="1"/>
  </conditionalFormatting>
  <conditionalFormatting sqref="E8:P8">
    <cfRule type="cellIs" dxfId="151" priority="12" operator="greaterThanOrEqual">
      <formula>200</formula>
    </cfRule>
  </conditionalFormatting>
  <conditionalFormatting sqref="I8">
    <cfRule type="top10" dxfId="150" priority="11" rank="1"/>
  </conditionalFormatting>
  <conditionalFormatting sqref="K8">
    <cfRule type="top10" dxfId="149" priority="10" rank="1"/>
  </conditionalFormatting>
  <conditionalFormatting sqref="M8">
    <cfRule type="top10" dxfId="148" priority="9" rank="1"/>
  </conditionalFormatting>
  <conditionalFormatting sqref="O8">
    <cfRule type="top10" dxfId="147" priority="8" rank="1"/>
  </conditionalFormatting>
  <conditionalFormatting sqref="E9">
    <cfRule type="top10" dxfId="146" priority="7" rank="1"/>
  </conditionalFormatting>
  <conditionalFormatting sqref="G9">
    <cfRule type="top10" dxfId="145" priority="6" rank="1"/>
  </conditionalFormatting>
  <conditionalFormatting sqref="E9:P9">
    <cfRule type="cellIs" dxfId="144" priority="5" operator="greaterThanOrEqual">
      <formula>200</formula>
    </cfRule>
  </conditionalFormatting>
  <conditionalFormatting sqref="I9">
    <cfRule type="top10" dxfId="143" priority="4" rank="1"/>
  </conditionalFormatting>
  <conditionalFormatting sqref="K9">
    <cfRule type="top10" dxfId="142" priority="3" rank="1"/>
  </conditionalFormatting>
  <conditionalFormatting sqref="M9">
    <cfRule type="top10" dxfId="141" priority="2" rank="1"/>
  </conditionalFormatting>
  <conditionalFormatting sqref="O9">
    <cfRule type="top10" dxfId="140" priority="1" rank="1"/>
  </conditionalFormatting>
  <hyperlinks>
    <hyperlink ref="X1" location="'Mississippi 2025'!A1" display="Return to Rankings" xr:uid="{E080B9FD-FAFD-42C0-B65C-27DE6B743E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5EBA5D9-DCE8-48C1-9056-C173E3D04DC7}">
          <x14:formula1>
            <xm:f>'C:\Users\jmfg1\Downloads\[_10-31-2025-Indoor (4 card) ABRA 2025 (Town, ST) Scoring MASTER  ver 2.3 (2).xlsm]DATA'!#REF!</xm:f>
          </x14:formula1>
          <xm:sqref>B7</xm:sqref>
        </x14:dataValidation>
        <x14:dataValidation type="list" allowBlank="1" showInputMessage="1" showErrorMessage="1" xr:uid="{CF9772E7-430B-4D6D-B2F5-CBBBEA634EC1}">
          <x14:formula1>
            <xm:f>'C:\Users\jmfg1\Downloads\[_10-31-2025-Indoor (4 card) ABRA 2025 (Town, ST) Scoring MASTER  ver 2.3 (2).xlsm]DATA'!#REF!</xm:f>
          </x14:formula1>
          <xm:sqref>D7</xm:sqref>
        </x14:dataValidation>
        <x14:dataValidation type="list" allowBlank="1" showInputMessage="1" showErrorMessage="1" xr:uid="{D384AAA1-B2BD-4995-83B0-BE4051873BD9}">
          <x14:formula1>
            <xm:f>'C:\Users\jmfg1\Downloads\[buckhollow indoor 12-5-25-ABRA 2025 Scoring.xlsm]DATA'!#REF!</xm:f>
          </x14:formula1>
          <xm:sqref>B8 D8</xm:sqref>
        </x14:dataValidation>
        <x14:dataValidation type="list" allowBlank="1" showInputMessage="1" showErrorMessage="1" xr:uid="{3941970A-177D-4C83-BD8B-A0625B27A772}">
          <x14:formula1>
            <xm:f>'[buckhollow indoor 12-6-25-ABRA 2025 Scoring.xlsm]DATA'!#REF!</xm:f>
          </x14:formula1>
          <xm:sqref>D9</xm:sqref>
        </x14:dataValidation>
        <x14:dataValidation type="list" allowBlank="1" showInputMessage="1" showErrorMessage="1" xr:uid="{AB2D6821-B83D-44B9-A5CE-133172CA95B3}">
          <x14:formula1>
            <xm:f>'[buckhollow indoor 12-6-25-ABRA 2025 Scoring.xlsm]DATA'!#REF!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7D28-4F14-484B-A7E3-03A5CAA7392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37</v>
      </c>
      <c r="B2" s="1" t="s">
        <v>71</v>
      </c>
      <c r="C2" s="2">
        <v>45870</v>
      </c>
      <c r="D2" s="3" t="s">
        <v>43</v>
      </c>
      <c r="E2" s="4">
        <v>164</v>
      </c>
      <c r="F2" s="21">
        <v>0</v>
      </c>
      <c r="G2" s="4">
        <v>172</v>
      </c>
      <c r="H2" s="21">
        <v>2</v>
      </c>
      <c r="I2" s="4">
        <v>167</v>
      </c>
      <c r="J2" s="21">
        <v>0</v>
      </c>
      <c r="K2" s="4"/>
      <c r="L2" s="21"/>
      <c r="M2" s="4"/>
      <c r="N2" s="21"/>
      <c r="O2" s="4"/>
      <c r="P2" s="21"/>
      <c r="Q2" s="5">
        <v>3</v>
      </c>
      <c r="R2" s="5">
        <v>503</v>
      </c>
      <c r="S2" s="6">
        <v>167.66666666666666</v>
      </c>
      <c r="T2" s="37">
        <v>2</v>
      </c>
      <c r="U2" s="7">
        <v>5</v>
      </c>
      <c r="V2" s="8">
        <v>172.66666666666666</v>
      </c>
    </row>
    <row r="4" spans="1:24" x14ac:dyDescent="0.25">
      <c r="Q4" s="34">
        <f>SUM(Q2:Q3)</f>
        <v>3</v>
      </c>
      <c r="R4" s="34">
        <f>SUM(R2:R3)</f>
        <v>503</v>
      </c>
      <c r="S4" s="35">
        <f>SUM(R4/Q4)</f>
        <v>167.66666666666666</v>
      </c>
      <c r="T4" s="34">
        <f>SUM(T2:T3)</f>
        <v>2</v>
      </c>
      <c r="U4" s="34">
        <f>SUM(U2:U3)</f>
        <v>5</v>
      </c>
      <c r="V4" s="36">
        <f>SUM(S4+U4)</f>
        <v>172.66666666666666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T2 E2:O2" name="Range1_3_5_12_1_1"/>
  </protectedRanges>
  <hyperlinks>
    <hyperlink ref="X1" location="'Mississippi 2025'!A1" display="Return to Rankings" xr:uid="{55943DF2-7BDB-4838-A77B-62AC6F394BEC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C77F-6ACC-4254-94A7-417AD943375F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67</v>
      </c>
      <c r="C2" s="2">
        <v>45870</v>
      </c>
      <c r="D2" s="3" t="s">
        <v>43</v>
      </c>
      <c r="E2" s="4">
        <v>199</v>
      </c>
      <c r="F2" s="21">
        <v>4</v>
      </c>
      <c r="G2" s="4">
        <v>198</v>
      </c>
      <c r="H2" s="21">
        <v>5</v>
      </c>
      <c r="I2" s="4">
        <v>195</v>
      </c>
      <c r="J2" s="21">
        <v>4</v>
      </c>
      <c r="K2" s="4"/>
      <c r="L2" s="21"/>
      <c r="M2" s="4"/>
      <c r="N2" s="21"/>
      <c r="O2" s="4"/>
      <c r="P2" s="21"/>
      <c r="Q2" s="5">
        <v>3</v>
      </c>
      <c r="R2" s="5">
        <v>592</v>
      </c>
      <c r="S2" s="6">
        <v>197.33333333333334</v>
      </c>
      <c r="T2" s="37">
        <v>13</v>
      </c>
      <c r="U2" s="7">
        <v>3</v>
      </c>
      <c r="V2" s="8">
        <v>200.33333333333334</v>
      </c>
    </row>
    <row r="3" spans="1:24" x14ac:dyDescent="0.25">
      <c r="A3" s="38" t="s">
        <v>15</v>
      </c>
      <c r="B3" s="1" t="s">
        <v>72</v>
      </c>
      <c r="C3" s="2">
        <v>45905</v>
      </c>
      <c r="D3" s="3" t="s">
        <v>43</v>
      </c>
      <c r="E3" s="4">
        <v>196.01</v>
      </c>
      <c r="F3" s="21">
        <v>4</v>
      </c>
      <c r="G3" s="4">
        <v>198</v>
      </c>
      <c r="H3" s="21">
        <v>3</v>
      </c>
      <c r="I3" s="4">
        <v>196</v>
      </c>
      <c r="J3" s="21">
        <v>2</v>
      </c>
      <c r="K3" s="4"/>
      <c r="L3" s="21"/>
      <c r="M3" s="4"/>
      <c r="N3" s="21"/>
      <c r="O3" s="4"/>
      <c r="P3" s="21"/>
      <c r="Q3" s="5">
        <v>3</v>
      </c>
      <c r="R3" s="5">
        <v>590.01</v>
      </c>
      <c r="S3" s="6">
        <v>196.67</v>
      </c>
      <c r="T3" s="37">
        <v>9</v>
      </c>
      <c r="U3" s="7">
        <v>4</v>
      </c>
      <c r="V3" s="8">
        <v>200.67</v>
      </c>
    </row>
    <row r="5" spans="1:24" x14ac:dyDescent="0.25">
      <c r="Q5" s="34">
        <f>SUM(Q2:Q4)</f>
        <v>6</v>
      </c>
      <c r="R5" s="34">
        <f>SUM(R2:R4)</f>
        <v>1182.01</v>
      </c>
      <c r="S5" s="35">
        <f>SUM(R5/Q5)</f>
        <v>197.00166666666667</v>
      </c>
      <c r="T5" s="34">
        <f>SUM(T2:T4)</f>
        <v>22</v>
      </c>
      <c r="U5" s="34">
        <f>SUM(U2:U4)</f>
        <v>7</v>
      </c>
      <c r="V5" s="36">
        <f>SUM(S5+U5)</f>
        <v>204.00166666666667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 E3:P3" name="Range1_3_5_1"/>
  </protectedRanges>
  <conditionalFormatting sqref="E3">
    <cfRule type="top10" dxfId="139" priority="7" rank="1"/>
  </conditionalFormatting>
  <conditionalFormatting sqref="E3:P3">
    <cfRule type="cellIs" dxfId="138" priority="5" operator="greaterThanOrEqual">
      <formula>200</formula>
    </cfRule>
  </conditionalFormatting>
  <conditionalFormatting sqref="G3">
    <cfRule type="top10" dxfId="137" priority="6" rank="1"/>
  </conditionalFormatting>
  <conditionalFormatting sqref="I3">
    <cfRule type="top10" dxfId="136" priority="4" rank="1"/>
  </conditionalFormatting>
  <conditionalFormatting sqref="K3">
    <cfRule type="top10" dxfId="135" priority="3" rank="1"/>
  </conditionalFormatting>
  <conditionalFormatting sqref="M3">
    <cfRule type="top10" dxfId="134" priority="2" rank="1"/>
  </conditionalFormatting>
  <conditionalFormatting sqref="O3">
    <cfRule type="top10" dxfId="133" priority="1" rank="1"/>
  </conditionalFormatting>
  <hyperlinks>
    <hyperlink ref="X1" location="'Mississippi 2025'!A1" display="Return to Rankings" xr:uid="{5EB591E1-F067-4299-A6BA-CF01F7DBA05C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DF9F-13A1-4741-8860-5D3542B8738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11</v>
      </c>
      <c r="B2" s="1" t="s">
        <v>51</v>
      </c>
      <c r="C2" s="2">
        <v>45814</v>
      </c>
      <c r="D2" s="3" t="s">
        <v>43</v>
      </c>
      <c r="E2" s="4">
        <v>183</v>
      </c>
      <c r="F2" s="21">
        <v>1</v>
      </c>
      <c r="G2" s="32">
        <v>197</v>
      </c>
      <c r="H2" s="21">
        <v>2</v>
      </c>
      <c r="I2" s="4">
        <v>184</v>
      </c>
      <c r="J2" s="21">
        <v>1</v>
      </c>
      <c r="K2" s="4"/>
      <c r="L2" s="21"/>
      <c r="M2" s="4"/>
      <c r="N2" s="21"/>
      <c r="O2" s="4"/>
      <c r="P2" s="21"/>
      <c r="Q2" s="5">
        <v>3</v>
      </c>
      <c r="R2" s="5">
        <v>564</v>
      </c>
      <c r="S2" s="6">
        <v>188</v>
      </c>
      <c r="T2" s="37">
        <v>4</v>
      </c>
      <c r="U2" s="7">
        <v>2</v>
      </c>
      <c r="V2" s="8">
        <v>190</v>
      </c>
    </row>
    <row r="4" spans="1:24" x14ac:dyDescent="0.25">
      <c r="Q4" s="34">
        <f>SUM(Q2:Q3)</f>
        <v>3</v>
      </c>
      <c r="R4" s="34">
        <f>SUM(R2:R3)</f>
        <v>564</v>
      </c>
      <c r="S4" s="35">
        <f>SUM(R4/Q4)</f>
        <v>188</v>
      </c>
      <c r="T4" s="34">
        <f>SUM(T2:T3)</f>
        <v>4</v>
      </c>
      <c r="U4" s="34">
        <f>SUM(U2:U3)</f>
        <v>2</v>
      </c>
      <c r="V4" s="36">
        <f>SUM(S4+U4)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9BCC2F2C-2480-406C-B846-4A3F54A69111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8067-3899-4B56-A911-164261DEA2CF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35</v>
      </c>
      <c r="B2" s="1" t="s">
        <v>59</v>
      </c>
      <c r="C2" s="2">
        <v>45835</v>
      </c>
      <c r="D2" s="3" t="s">
        <v>43</v>
      </c>
      <c r="E2" s="32">
        <v>183</v>
      </c>
      <c r="F2" s="21">
        <v>1</v>
      </c>
      <c r="G2" s="32">
        <v>193</v>
      </c>
      <c r="H2" s="21">
        <v>3</v>
      </c>
      <c r="I2" s="4">
        <v>190</v>
      </c>
      <c r="J2" s="21">
        <v>1</v>
      </c>
      <c r="K2" s="33"/>
      <c r="L2" s="21"/>
      <c r="M2" s="33"/>
      <c r="N2" s="21"/>
      <c r="O2" s="4"/>
      <c r="P2" s="21"/>
      <c r="Q2" s="5">
        <v>3</v>
      </c>
      <c r="R2" s="5">
        <v>566</v>
      </c>
      <c r="S2" s="6">
        <v>188.66666666666666</v>
      </c>
      <c r="T2" s="37">
        <v>5</v>
      </c>
      <c r="U2" s="7">
        <v>9</v>
      </c>
      <c r="V2" s="8">
        <v>197.66666666666666</v>
      </c>
    </row>
    <row r="3" spans="1:24" x14ac:dyDescent="0.25">
      <c r="A3" s="38" t="s">
        <v>35</v>
      </c>
      <c r="B3" s="1" t="s">
        <v>59</v>
      </c>
      <c r="C3" s="2">
        <v>45870</v>
      </c>
      <c r="D3" s="3" t="s">
        <v>43</v>
      </c>
      <c r="E3" s="32">
        <v>178</v>
      </c>
      <c r="F3" s="21">
        <v>1</v>
      </c>
      <c r="G3" s="32">
        <v>159</v>
      </c>
      <c r="H3" s="21">
        <v>0</v>
      </c>
      <c r="I3" s="4">
        <v>166</v>
      </c>
      <c r="J3" s="21">
        <v>0</v>
      </c>
      <c r="K3" s="33"/>
      <c r="L3" s="21"/>
      <c r="M3" s="33"/>
      <c r="N3" s="21"/>
      <c r="O3" s="4"/>
      <c r="P3" s="21"/>
      <c r="Q3" s="5">
        <v>3</v>
      </c>
      <c r="R3" s="5">
        <v>503</v>
      </c>
      <c r="S3" s="6">
        <v>167.66666666666666</v>
      </c>
      <c r="T3" s="37">
        <v>1</v>
      </c>
      <c r="U3" s="7">
        <v>5</v>
      </c>
      <c r="V3" s="8">
        <v>172.66666666666666</v>
      </c>
    </row>
    <row r="4" spans="1:24" x14ac:dyDescent="0.25">
      <c r="A4" s="42" t="s">
        <v>35</v>
      </c>
      <c r="B4" s="1" t="s">
        <v>59</v>
      </c>
      <c r="C4" s="2">
        <v>45961</v>
      </c>
      <c r="D4" s="43" t="s">
        <v>43</v>
      </c>
      <c r="E4" s="4">
        <v>180</v>
      </c>
      <c r="F4" s="21">
        <v>1</v>
      </c>
      <c r="G4" s="32">
        <v>179</v>
      </c>
      <c r="H4" s="21">
        <v>0</v>
      </c>
      <c r="I4" s="4">
        <v>179</v>
      </c>
      <c r="J4" s="21">
        <v>0</v>
      </c>
      <c r="K4" s="4">
        <v>191</v>
      </c>
      <c r="L4" s="21">
        <v>1</v>
      </c>
      <c r="M4" s="4"/>
      <c r="N4" s="21"/>
      <c r="O4" s="4"/>
      <c r="P4" s="21"/>
      <c r="Q4" s="7">
        <v>4</v>
      </c>
      <c r="R4" s="7">
        <v>729</v>
      </c>
      <c r="S4" s="6">
        <v>182.25</v>
      </c>
      <c r="T4" s="37">
        <v>2</v>
      </c>
      <c r="U4" s="7">
        <v>6</v>
      </c>
      <c r="V4" s="6">
        <v>188.25</v>
      </c>
    </row>
    <row r="6" spans="1:24" x14ac:dyDescent="0.25">
      <c r="Q6" s="34">
        <f>SUM(Q2:Q5)</f>
        <v>10</v>
      </c>
      <c r="R6" s="34">
        <f>SUM(R2:R5)</f>
        <v>1798</v>
      </c>
      <c r="S6" s="35">
        <f>SUM(R6/Q6)</f>
        <v>179.8</v>
      </c>
      <c r="T6" s="34">
        <f>SUM(T2:T5)</f>
        <v>8</v>
      </c>
      <c r="U6" s="34">
        <f>SUM(U2:U5)</f>
        <v>20</v>
      </c>
      <c r="V6" s="36">
        <f>SUM(S6+U6)</f>
        <v>199.8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  <protectedRange algorithmName="SHA-512" hashValue="ON39YdpmFHfN9f47KpiRvqrKx0V9+erV1CNkpWzYhW/Qyc6aT8rEyCrvauWSYGZK2ia3o7vd3akF07acHAFpOA==" saltValue="yVW9XmDwTqEnmpSGai0KYg==" spinCount="100000" sqref="E4:P4 B4:C4" name="Range1_6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T4" name="Range1_3_5_4"/>
  </protectedRanges>
  <conditionalFormatting sqref="E4">
    <cfRule type="top10" dxfId="132" priority="7" rank="1"/>
  </conditionalFormatting>
  <conditionalFormatting sqref="G4">
    <cfRule type="top10" dxfId="131" priority="6" rank="1"/>
  </conditionalFormatting>
  <conditionalFormatting sqref="I4">
    <cfRule type="top10" dxfId="130" priority="5" rank="1"/>
  </conditionalFormatting>
  <conditionalFormatting sqref="K4">
    <cfRule type="top10" dxfId="129" priority="4" rank="1"/>
  </conditionalFormatting>
  <conditionalFormatting sqref="M4">
    <cfRule type="top10" dxfId="128" priority="3" rank="1"/>
  </conditionalFormatting>
  <conditionalFormatting sqref="O4">
    <cfRule type="top10" dxfId="127" priority="2" rank="1"/>
  </conditionalFormatting>
  <conditionalFormatting sqref="E4:P4">
    <cfRule type="cellIs" dxfId="126" priority="1" operator="greaterThanOrEqual">
      <formula>200</formula>
    </cfRule>
  </conditionalFormatting>
  <hyperlinks>
    <hyperlink ref="X1" location="'Mississippi 2025'!A1" display="Return to Rankings" xr:uid="{C78ED9A2-E937-4F43-80D7-22B25A7664F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F3FC0C-D7BD-4F94-8D2A-3D40D15B5472}">
          <x14:formula1>
            <xm:f>'C:\Users\jmfg1\Downloads\[_10-31-2025-Indoor (4 card) ABRA 2025 (Town, ST) Scoring MASTER  ver 2.3 (2).xlsm]DATA'!#REF!</xm:f>
          </x14:formula1>
          <xm:sqref>B4</xm:sqref>
        </x14:dataValidation>
        <x14:dataValidation type="list" allowBlank="1" showInputMessage="1" showErrorMessage="1" xr:uid="{A74DE56C-CA48-4B5E-8330-91E71B3797E0}">
          <x14:formula1>
            <xm:f>'C:\Users\jmfg1\Downloads\[_10-31-2025-Indoor (4 card) ABRA 2025 (Town, ST) Scoring MASTER  ver 2.3 (2).xlsm]DATA'!#REF!</xm:f>
          </x14:formula1>
          <xm:sqref>D4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A00E5-85CC-427C-A709-331F466701DF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46</v>
      </c>
      <c r="C2" s="2">
        <v>45814</v>
      </c>
      <c r="D2" s="3" t="s">
        <v>43</v>
      </c>
      <c r="E2" s="4">
        <v>193</v>
      </c>
      <c r="F2" s="21">
        <v>1</v>
      </c>
      <c r="G2" s="4">
        <v>186</v>
      </c>
      <c r="H2" s="21">
        <v>0</v>
      </c>
      <c r="I2" s="4">
        <v>193</v>
      </c>
      <c r="J2" s="21">
        <v>1</v>
      </c>
      <c r="K2" s="4"/>
      <c r="L2" s="21"/>
      <c r="M2" s="4"/>
      <c r="N2" s="21"/>
      <c r="O2" s="4"/>
      <c r="P2" s="21"/>
      <c r="Q2" s="5">
        <v>3</v>
      </c>
      <c r="R2" s="5">
        <v>572</v>
      </c>
      <c r="S2" s="6">
        <v>190.66666666666666</v>
      </c>
      <c r="T2" s="37">
        <v>2</v>
      </c>
      <c r="U2" s="7">
        <v>2</v>
      </c>
      <c r="V2" s="8">
        <v>192.66666666666666</v>
      </c>
    </row>
    <row r="4" spans="1:24" x14ac:dyDescent="0.25">
      <c r="Q4" s="34">
        <f>SUM(Q2:Q3)</f>
        <v>3</v>
      </c>
      <c r="R4" s="34">
        <f>SUM(R2:R3)</f>
        <v>572</v>
      </c>
      <c r="S4" s="35">
        <f>SUM(R4/Q4)</f>
        <v>190.66666666666666</v>
      </c>
      <c r="T4" s="34">
        <f>SUM(T2:T3)</f>
        <v>2</v>
      </c>
      <c r="U4" s="34">
        <f>SUM(U2:U3)</f>
        <v>2</v>
      </c>
      <c r="V4" s="36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A4FCDE26-BD7D-4ED4-AB43-08AA59E2973E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DC42-342A-48B7-8FF4-28DEEC7BE00D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37</v>
      </c>
      <c r="B2" s="1" t="s">
        <v>63</v>
      </c>
      <c r="C2" s="2">
        <v>45835</v>
      </c>
      <c r="D2" s="3" t="s">
        <v>43</v>
      </c>
      <c r="E2" s="4">
        <v>188</v>
      </c>
      <c r="F2" s="21">
        <v>2</v>
      </c>
      <c r="G2" s="4">
        <v>197</v>
      </c>
      <c r="H2" s="21">
        <v>5</v>
      </c>
      <c r="I2" s="4">
        <v>182</v>
      </c>
      <c r="J2" s="21">
        <v>1</v>
      </c>
      <c r="K2" s="4"/>
      <c r="L2" s="21"/>
      <c r="M2" s="4"/>
      <c r="N2" s="21"/>
      <c r="O2" s="4"/>
      <c r="P2" s="21"/>
      <c r="Q2" s="5">
        <v>3</v>
      </c>
      <c r="R2" s="5">
        <v>567</v>
      </c>
      <c r="S2" s="6">
        <v>189</v>
      </c>
      <c r="T2" s="37">
        <v>8</v>
      </c>
      <c r="U2" s="7">
        <v>4</v>
      </c>
      <c r="V2" s="8">
        <v>193</v>
      </c>
    </row>
    <row r="3" spans="1:24" x14ac:dyDescent="0.25">
      <c r="A3" s="38" t="s">
        <v>37</v>
      </c>
      <c r="B3" s="1" t="s">
        <v>63</v>
      </c>
      <c r="C3" s="2">
        <v>45905</v>
      </c>
      <c r="D3" s="3" t="s">
        <v>43</v>
      </c>
      <c r="E3" s="4">
        <v>194</v>
      </c>
      <c r="F3" s="21">
        <v>0</v>
      </c>
      <c r="G3" s="4">
        <v>194</v>
      </c>
      <c r="H3" s="21">
        <v>1</v>
      </c>
      <c r="I3" s="4">
        <v>199.01</v>
      </c>
      <c r="J3" s="21">
        <v>5</v>
      </c>
      <c r="K3" s="4"/>
      <c r="L3" s="21"/>
      <c r="M3" s="4"/>
      <c r="N3" s="21"/>
      <c r="O3" s="4"/>
      <c r="P3" s="21"/>
      <c r="Q3" s="5">
        <v>3</v>
      </c>
      <c r="R3" s="5">
        <v>587.01</v>
      </c>
      <c r="S3" s="6">
        <v>195.67</v>
      </c>
      <c r="T3" s="37">
        <v>6</v>
      </c>
      <c r="U3" s="7">
        <v>6</v>
      </c>
      <c r="V3" s="8">
        <v>201.67</v>
      </c>
    </row>
    <row r="5" spans="1:24" x14ac:dyDescent="0.25">
      <c r="Q5" s="34">
        <f>SUM(Q2:Q4)</f>
        <v>6</v>
      </c>
      <c r="R5" s="34">
        <f>SUM(R2:R4)</f>
        <v>1154.01</v>
      </c>
      <c r="S5" s="35">
        <f>SUM(R5/Q5)</f>
        <v>192.33500000000001</v>
      </c>
      <c r="T5" s="34">
        <f>SUM(T2:T4)</f>
        <v>14</v>
      </c>
      <c r="U5" s="34">
        <f>SUM(U2:U4)</f>
        <v>10</v>
      </c>
      <c r="V5" s="36">
        <f>SUM(S5+U5)</f>
        <v>202.33500000000001</v>
      </c>
    </row>
    <row r="8" spans="1:24" x14ac:dyDescent="0.25">
      <c r="A8" s="23" t="s">
        <v>1</v>
      </c>
      <c r="B8" s="24" t="s">
        <v>2</v>
      </c>
      <c r="C8" s="22" t="s">
        <v>3</v>
      </c>
      <c r="D8" s="25" t="s">
        <v>4</v>
      </c>
      <c r="E8" s="26" t="s">
        <v>21</v>
      </c>
      <c r="F8" s="26" t="s">
        <v>22</v>
      </c>
      <c r="G8" s="26" t="s">
        <v>23</v>
      </c>
      <c r="H8" s="26" t="s">
        <v>22</v>
      </c>
      <c r="I8" s="26" t="s">
        <v>24</v>
      </c>
      <c r="J8" s="26" t="s">
        <v>22</v>
      </c>
      <c r="K8" s="26" t="s">
        <v>25</v>
      </c>
      <c r="L8" s="26" t="s">
        <v>22</v>
      </c>
      <c r="M8" s="26" t="s">
        <v>26</v>
      </c>
      <c r="N8" s="26" t="s">
        <v>22</v>
      </c>
      <c r="O8" s="26" t="s">
        <v>27</v>
      </c>
      <c r="P8" s="26" t="s">
        <v>22</v>
      </c>
      <c r="Q8" s="27" t="s">
        <v>28</v>
      </c>
      <c r="R8" s="28" t="s">
        <v>29</v>
      </c>
      <c r="S8" s="29" t="s">
        <v>5</v>
      </c>
      <c r="T8" s="29" t="s">
        <v>30</v>
      </c>
      <c r="U8" s="28" t="s">
        <v>6</v>
      </c>
      <c r="V8" s="29" t="s">
        <v>31</v>
      </c>
    </row>
    <row r="9" spans="1:24" x14ac:dyDescent="0.25">
      <c r="A9" s="42" t="s">
        <v>35</v>
      </c>
      <c r="B9" s="1" t="s">
        <v>63</v>
      </c>
      <c r="C9" s="2">
        <v>45961</v>
      </c>
      <c r="D9" s="43" t="s">
        <v>43</v>
      </c>
      <c r="E9" s="32">
        <v>183</v>
      </c>
      <c r="F9" s="21">
        <v>0</v>
      </c>
      <c r="G9" s="32">
        <v>180</v>
      </c>
      <c r="H9" s="21">
        <v>1</v>
      </c>
      <c r="I9" s="4">
        <v>182</v>
      </c>
      <c r="J9" s="21">
        <v>0</v>
      </c>
      <c r="K9" s="33">
        <v>182</v>
      </c>
      <c r="L9" s="21">
        <v>0</v>
      </c>
      <c r="M9" s="33"/>
      <c r="N9" s="21"/>
      <c r="O9" s="4"/>
      <c r="P9" s="21"/>
      <c r="Q9" s="7">
        <v>4</v>
      </c>
      <c r="R9" s="7">
        <v>727</v>
      </c>
      <c r="S9" s="6">
        <v>181.75</v>
      </c>
      <c r="T9" s="37">
        <v>1</v>
      </c>
      <c r="U9" s="7">
        <v>5</v>
      </c>
      <c r="V9" s="6">
        <v>186.75</v>
      </c>
    </row>
    <row r="11" spans="1:24" x14ac:dyDescent="0.25">
      <c r="Q11" s="34">
        <f>SUM(Q9:Q10)</f>
        <v>4</v>
      </c>
      <c r="R11" s="34">
        <f>SUM(R9:R10)</f>
        <v>727</v>
      </c>
      <c r="S11" s="35">
        <f>SUM(R11/Q11)</f>
        <v>181.75</v>
      </c>
      <c r="T11" s="34">
        <f>SUM(T9:T10)</f>
        <v>1</v>
      </c>
      <c r="U11" s="34">
        <f>SUM(U9:U10)</f>
        <v>5</v>
      </c>
      <c r="V11" s="36">
        <f>SUM(S11+U11)</f>
        <v>186.75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T2 E2:O2" name="Range1_3_5_1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9:P9 B9:C9" name="Range1_6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" name="Range1_3_5_4"/>
  </protectedRanges>
  <conditionalFormatting sqref="E3">
    <cfRule type="top10" dxfId="125" priority="19" rank="1"/>
  </conditionalFormatting>
  <conditionalFormatting sqref="E3:O3">
    <cfRule type="cellIs" dxfId="124" priority="16" operator="greaterThanOrEqual">
      <formula>200</formula>
    </cfRule>
  </conditionalFormatting>
  <conditionalFormatting sqref="G3">
    <cfRule type="top10" dxfId="123" priority="21" rank="1"/>
  </conditionalFormatting>
  <conditionalFormatting sqref="I3">
    <cfRule type="top10" dxfId="122" priority="20" rank="1"/>
  </conditionalFormatting>
  <conditionalFormatting sqref="K3">
    <cfRule type="top10" dxfId="121" priority="15" rank="1"/>
  </conditionalFormatting>
  <conditionalFormatting sqref="M3">
    <cfRule type="top10" dxfId="120" priority="18" rank="1"/>
  </conditionalFormatting>
  <conditionalFormatting sqref="O3">
    <cfRule type="top10" dxfId="119" priority="17" rank="1"/>
  </conditionalFormatting>
  <conditionalFormatting sqref="E9">
    <cfRule type="top10" dxfId="118" priority="7" rank="1"/>
  </conditionalFormatting>
  <conditionalFormatting sqref="G9">
    <cfRule type="top10" dxfId="117" priority="6" rank="1"/>
  </conditionalFormatting>
  <conditionalFormatting sqref="I9">
    <cfRule type="top10" dxfId="116" priority="5" rank="1"/>
  </conditionalFormatting>
  <conditionalFormatting sqref="K9">
    <cfRule type="top10" dxfId="115" priority="4" rank="1"/>
  </conditionalFormatting>
  <conditionalFormatting sqref="M9">
    <cfRule type="top10" dxfId="114" priority="3" rank="1"/>
  </conditionalFormatting>
  <conditionalFormatting sqref="O9">
    <cfRule type="top10" dxfId="113" priority="2" rank="1"/>
  </conditionalFormatting>
  <conditionalFormatting sqref="E9:P9">
    <cfRule type="cellIs" dxfId="112" priority="1" operator="greaterThanOrEqual">
      <formula>200</formula>
    </cfRule>
  </conditionalFormatting>
  <hyperlinks>
    <hyperlink ref="X1" location="'Mississippi 2025'!A1" display="Return to Rankings" xr:uid="{1CD5F5A9-EA26-425B-9B9C-A931F09C236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E84436-3952-4332-B02E-7A86E633EF98}">
          <x14:formula1>
            <xm:f>'C:\Users\jmfg1\Downloads\[_10-31-2025-Indoor (4 card) ABRA 2025 (Town, ST) Scoring MASTER  ver 2.3 (2).xlsm]DATA'!#REF!</xm:f>
          </x14:formula1>
          <xm:sqref>B9</xm:sqref>
        </x14:dataValidation>
        <x14:dataValidation type="list" allowBlank="1" showInputMessage="1" showErrorMessage="1" xr:uid="{8E79CB57-C8CB-4E36-90DF-B551217E5570}">
          <x14:formula1>
            <xm:f>'C:\Users\jmfg1\Downloads\[_10-31-2025-Indoor (4 card) ABRA 2025 (Town, ST) Scoring MASTER  ver 2.3 (2).xlsm]DATA'!#REF!</xm:f>
          </x14:formula1>
          <xm:sqref>D9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DE9E-338C-4BFC-95A5-99786FDB2D06}">
  <dimension ref="A1:X1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37</v>
      </c>
      <c r="B2" s="1" t="s">
        <v>55</v>
      </c>
      <c r="C2" s="2">
        <v>45814</v>
      </c>
      <c r="D2" s="3" t="s">
        <v>43</v>
      </c>
      <c r="E2" s="4">
        <v>196</v>
      </c>
      <c r="F2" s="21">
        <v>3</v>
      </c>
      <c r="G2" s="4">
        <v>195</v>
      </c>
      <c r="H2" s="21">
        <v>1</v>
      </c>
      <c r="I2" s="4">
        <v>191</v>
      </c>
      <c r="J2" s="21">
        <v>2</v>
      </c>
      <c r="K2" s="4"/>
      <c r="L2" s="21"/>
      <c r="M2" s="4"/>
      <c r="N2" s="21"/>
      <c r="O2" s="4"/>
      <c r="P2" s="21"/>
      <c r="Q2" s="5">
        <v>3</v>
      </c>
      <c r="R2" s="5">
        <v>582</v>
      </c>
      <c r="S2" s="6">
        <v>194</v>
      </c>
      <c r="T2" s="37">
        <v>6</v>
      </c>
      <c r="U2" s="7">
        <v>3</v>
      </c>
      <c r="V2" s="8">
        <v>197</v>
      </c>
    </row>
    <row r="3" spans="1:24" x14ac:dyDescent="0.25">
      <c r="A3" s="38" t="s">
        <v>37</v>
      </c>
      <c r="B3" s="1" t="s">
        <v>55</v>
      </c>
      <c r="C3" s="2">
        <v>45835</v>
      </c>
      <c r="D3" s="3" t="s">
        <v>43</v>
      </c>
      <c r="E3" s="4">
        <v>193</v>
      </c>
      <c r="F3" s="21">
        <v>3</v>
      </c>
      <c r="G3" s="4">
        <v>194</v>
      </c>
      <c r="H3" s="21">
        <v>2</v>
      </c>
      <c r="I3" s="4">
        <v>196</v>
      </c>
      <c r="J3" s="21">
        <v>1</v>
      </c>
      <c r="K3" s="4"/>
      <c r="L3" s="21"/>
      <c r="M3" s="4"/>
      <c r="N3" s="21"/>
      <c r="O3" s="4"/>
      <c r="P3" s="21"/>
      <c r="Q3" s="5">
        <v>3</v>
      </c>
      <c r="R3" s="5">
        <v>583</v>
      </c>
      <c r="S3" s="6">
        <v>194.33333333333334</v>
      </c>
      <c r="T3" s="37">
        <v>6</v>
      </c>
      <c r="U3" s="7">
        <v>3</v>
      </c>
      <c r="V3" s="8">
        <v>197.33333333333334</v>
      </c>
    </row>
    <row r="4" spans="1:24" x14ac:dyDescent="0.25">
      <c r="A4" s="38" t="s">
        <v>37</v>
      </c>
      <c r="B4" s="1" t="s">
        <v>55</v>
      </c>
      <c r="C4" s="2">
        <v>45933</v>
      </c>
      <c r="D4" s="3" t="s">
        <v>43</v>
      </c>
      <c r="E4" s="4">
        <v>190</v>
      </c>
      <c r="F4" s="21">
        <v>0</v>
      </c>
      <c r="G4" s="4">
        <v>193</v>
      </c>
      <c r="H4" s="21">
        <v>1</v>
      </c>
      <c r="I4" s="4">
        <v>194</v>
      </c>
      <c r="J4" s="21">
        <v>0</v>
      </c>
      <c r="K4" s="4">
        <v>193</v>
      </c>
      <c r="L4" s="21">
        <v>3</v>
      </c>
      <c r="M4" s="4"/>
      <c r="N4" s="21"/>
      <c r="O4" s="4"/>
      <c r="P4" s="21"/>
      <c r="Q4" s="5">
        <v>4</v>
      </c>
      <c r="R4" s="5">
        <v>770</v>
      </c>
      <c r="S4" s="6">
        <v>192.5</v>
      </c>
      <c r="T4" s="37">
        <v>4</v>
      </c>
      <c r="U4" s="7">
        <v>5</v>
      </c>
      <c r="V4" s="8">
        <v>197.5</v>
      </c>
    </row>
    <row r="6" spans="1:24" x14ac:dyDescent="0.25">
      <c r="Q6" s="34">
        <f>SUM(Q2:Q5)</f>
        <v>10</v>
      </c>
      <c r="R6" s="34">
        <f>SUM(R2:R5)</f>
        <v>1935</v>
      </c>
      <c r="S6" s="35">
        <f>SUM(R6/Q6)</f>
        <v>193.5</v>
      </c>
      <c r="T6" s="34">
        <f>SUM(T2:T5)</f>
        <v>16</v>
      </c>
      <c r="U6" s="34">
        <f>SUM(U2:U5)</f>
        <v>11</v>
      </c>
      <c r="V6" s="36">
        <f>SUM(S6+U6)</f>
        <v>204.5</v>
      </c>
    </row>
    <row r="12" spans="1:24" x14ac:dyDescent="0.25">
      <c r="A12" s="23" t="s">
        <v>1</v>
      </c>
      <c r="B12" s="24" t="s">
        <v>2</v>
      </c>
      <c r="C12" s="22" t="s">
        <v>3</v>
      </c>
      <c r="D12" s="25" t="s">
        <v>4</v>
      </c>
      <c r="E12" s="26" t="s">
        <v>21</v>
      </c>
      <c r="F12" s="26" t="s">
        <v>22</v>
      </c>
      <c r="G12" s="26" t="s">
        <v>23</v>
      </c>
      <c r="H12" s="26" t="s">
        <v>22</v>
      </c>
      <c r="I12" s="26" t="s">
        <v>24</v>
      </c>
      <c r="J12" s="26" t="s">
        <v>22</v>
      </c>
      <c r="K12" s="26" t="s">
        <v>25</v>
      </c>
      <c r="L12" s="26" t="s">
        <v>22</v>
      </c>
      <c r="M12" s="26" t="s">
        <v>26</v>
      </c>
      <c r="N12" s="26" t="s">
        <v>22</v>
      </c>
      <c r="O12" s="26" t="s">
        <v>27</v>
      </c>
      <c r="P12" s="26" t="s">
        <v>22</v>
      </c>
      <c r="Q12" s="27" t="s">
        <v>28</v>
      </c>
      <c r="R12" s="28" t="s">
        <v>29</v>
      </c>
      <c r="S12" s="29" t="s">
        <v>5</v>
      </c>
      <c r="T12" s="29" t="s">
        <v>30</v>
      </c>
      <c r="U12" s="28" t="s">
        <v>6</v>
      </c>
      <c r="V12" s="29" t="s">
        <v>31</v>
      </c>
    </row>
    <row r="13" spans="1:24" x14ac:dyDescent="0.25">
      <c r="A13" s="38" t="s">
        <v>35</v>
      </c>
      <c r="B13" s="1" t="s">
        <v>55</v>
      </c>
      <c r="C13" s="2">
        <v>45905</v>
      </c>
      <c r="D13" s="3" t="s">
        <v>43</v>
      </c>
      <c r="E13" s="32">
        <v>166</v>
      </c>
      <c r="F13" s="21">
        <v>0</v>
      </c>
      <c r="G13" s="32">
        <v>187</v>
      </c>
      <c r="H13" s="21">
        <v>2</v>
      </c>
      <c r="I13" s="4">
        <v>182</v>
      </c>
      <c r="J13" s="21">
        <v>0</v>
      </c>
      <c r="K13" s="33"/>
      <c r="L13" s="21"/>
      <c r="M13" s="33"/>
      <c r="N13" s="21"/>
      <c r="O13" s="4"/>
      <c r="P13" s="21"/>
      <c r="Q13" s="5">
        <v>3</v>
      </c>
      <c r="R13" s="5">
        <v>535</v>
      </c>
      <c r="S13" s="6">
        <v>178.33333333333334</v>
      </c>
      <c r="T13" s="37">
        <v>2</v>
      </c>
      <c r="U13" s="7">
        <v>4</v>
      </c>
      <c r="V13" s="8">
        <v>182.33333333333334</v>
      </c>
    </row>
    <row r="15" spans="1:24" x14ac:dyDescent="0.25">
      <c r="Q15" s="34">
        <f>SUM(Q12:Q14)</f>
        <v>3</v>
      </c>
      <c r="R15" s="34">
        <f>SUM(R12:R14)</f>
        <v>535</v>
      </c>
      <c r="S15" s="35">
        <f>SUM(R15/Q15)</f>
        <v>178.33333333333334</v>
      </c>
      <c r="T15" s="34">
        <f>SUM(T12:T14)</f>
        <v>2</v>
      </c>
      <c r="U15" s="34">
        <f>SUM(U12:U14)</f>
        <v>4</v>
      </c>
      <c r="V15" s="36">
        <f>SUM(S15+U15)</f>
        <v>182.33333333333334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12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E2:O3 T2:T3" name="Range1_3_5_12_1_1"/>
    <protectedRange algorithmName="SHA-512" hashValue="ON39YdpmFHfN9f47KpiRvqrKx0V9+erV1CNkpWzYhW/Qyc6aT8rEyCrvauWSYGZK2ia3o7vd3akF07acHAFpOA==" saltValue="yVW9XmDwTqEnmpSGai0KYg==" spinCount="100000" sqref="E13:P13 B13:C13" name="Range1_6"/>
    <protectedRange algorithmName="SHA-512" hashValue="ON39YdpmFHfN9f47KpiRvqrKx0V9+erV1CNkpWzYhW/Qyc6aT8rEyCrvauWSYGZK2ia3o7vd3akF07acHAFpOA==" saltValue="yVW9XmDwTqEnmpSGai0KYg==" spinCount="100000" sqref="D13" name="Range1_1_4"/>
    <protectedRange algorithmName="SHA-512" hashValue="ON39YdpmFHfN9f47KpiRvqrKx0V9+erV1CNkpWzYhW/Qyc6aT8rEyCrvauWSYGZK2ia3o7vd3akF07acHAFpOA==" saltValue="yVW9XmDwTqEnmpSGai0KYg==" spinCount="100000" sqref="T13" name="Range1_3_5_4"/>
    <protectedRange algorithmName="SHA-512" hashValue="ON39YdpmFHfN9f47KpiRvqrKx0V9+erV1CNkpWzYhW/Qyc6aT8rEyCrvauWSYGZK2ia3o7vd3akF07acHAFpOA==" saltValue="yVW9XmDwTqEnmpSGai0KYg==" spinCount="100000" sqref="B4:C4" name="Range1_7"/>
    <protectedRange algorithmName="SHA-512" hashValue="ON39YdpmFHfN9f47KpiRvqrKx0V9+erV1CNkpWzYhW/Qyc6aT8rEyCrvauWSYGZK2ia3o7vd3akF07acHAFpOA==" saltValue="yVW9XmDwTqEnmpSGai0KYg==" spinCount="100000" sqref="D4" name="Range1_1_4_1"/>
    <protectedRange algorithmName="SHA-512" hashValue="ON39YdpmFHfN9f47KpiRvqrKx0V9+erV1CNkpWzYhW/Qyc6aT8rEyCrvauWSYGZK2ia3o7vd3akF07acHAFpOA==" saltValue="yVW9XmDwTqEnmpSGai0KYg==" spinCount="100000" sqref="T4" name="Range1_3_5_4_1"/>
  </protectedRanges>
  <conditionalFormatting sqref="E13">
    <cfRule type="top10" dxfId="111" priority="14" rank="1"/>
  </conditionalFormatting>
  <conditionalFormatting sqref="E13:P13">
    <cfRule type="cellIs" dxfId="110" priority="8" operator="greaterThanOrEqual">
      <formula>200</formula>
    </cfRule>
  </conditionalFormatting>
  <conditionalFormatting sqref="G13">
    <cfRule type="top10" dxfId="109" priority="13" rank="1"/>
  </conditionalFormatting>
  <conditionalFormatting sqref="I13">
    <cfRule type="top10" dxfId="108" priority="12" rank="1"/>
  </conditionalFormatting>
  <conditionalFormatting sqref="K13">
    <cfRule type="top10" dxfId="107" priority="11" rank="1"/>
  </conditionalFormatting>
  <conditionalFormatting sqref="M13">
    <cfRule type="top10" dxfId="106" priority="10" rank="1"/>
  </conditionalFormatting>
  <conditionalFormatting sqref="O13">
    <cfRule type="top10" dxfId="105" priority="9" rank="1"/>
  </conditionalFormatting>
  <conditionalFormatting sqref="G4">
    <cfRule type="top10" dxfId="104" priority="7" rank="1"/>
  </conditionalFormatting>
  <conditionalFormatting sqref="I4">
    <cfRule type="top10" dxfId="103" priority="6" rank="1"/>
  </conditionalFormatting>
  <conditionalFormatting sqref="E4">
    <cfRule type="top10" dxfId="102" priority="5" rank="1"/>
  </conditionalFormatting>
  <conditionalFormatting sqref="M4">
    <cfRule type="top10" dxfId="101" priority="4" rank="1"/>
  </conditionalFormatting>
  <conditionalFormatting sqref="O4">
    <cfRule type="top10" dxfId="100" priority="3" rank="1"/>
  </conditionalFormatting>
  <conditionalFormatting sqref="E4:O4">
    <cfRule type="cellIs" dxfId="99" priority="2" operator="greaterThanOrEqual">
      <formula>200</formula>
    </cfRule>
  </conditionalFormatting>
  <conditionalFormatting sqref="K4">
    <cfRule type="top10" dxfId="98" priority="1" rank="1"/>
  </conditionalFormatting>
  <hyperlinks>
    <hyperlink ref="X1" location="'Mississippi 2025'!A1" display="Return to Rankings" xr:uid="{AE88A1A8-84E7-4918-988C-2A4D16CE3005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7239-E9E3-4E7D-BA75-C193EB4D657C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66</v>
      </c>
      <c r="B2" s="1" t="s">
        <v>75</v>
      </c>
      <c r="C2" s="2">
        <v>45905</v>
      </c>
      <c r="D2" s="3" t="s">
        <v>43</v>
      </c>
      <c r="E2" s="4">
        <v>181</v>
      </c>
      <c r="F2" s="21">
        <v>0</v>
      </c>
      <c r="G2" s="4">
        <v>174</v>
      </c>
      <c r="H2" s="21">
        <v>1</v>
      </c>
      <c r="I2" s="4">
        <v>182</v>
      </c>
      <c r="J2" s="21"/>
      <c r="K2" s="4"/>
      <c r="L2" s="21"/>
      <c r="M2" s="4"/>
      <c r="N2" s="21"/>
      <c r="O2" s="4"/>
      <c r="P2" s="21"/>
      <c r="Q2" s="5">
        <v>3</v>
      </c>
      <c r="R2" s="5">
        <v>537</v>
      </c>
      <c r="S2" s="6">
        <v>179</v>
      </c>
      <c r="T2" s="37">
        <v>1</v>
      </c>
      <c r="U2" s="7">
        <v>9</v>
      </c>
      <c r="V2" s="8">
        <v>188</v>
      </c>
    </row>
    <row r="3" spans="1:24" x14ac:dyDescent="0.25">
      <c r="A3" s="38" t="s">
        <v>66</v>
      </c>
      <c r="B3" s="1" t="s">
        <v>75</v>
      </c>
      <c r="C3" s="2">
        <v>45933</v>
      </c>
      <c r="D3" s="3" t="s">
        <v>43</v>
      </c>
      <c r="E3" s="4">
        <v>168</v>
      </c>
      <c r="F3" s="21">
        <v>0</v>
      </c>
      <c r="G3" s="4">
        <v>180</v>
      </c>
      <c r="H3" s="21">
        <v>0</v>
      </c>
      <c r="I3" s="4">
        <v>180</v>
      </c>
      <c r="J3" s="21">
        <v>2</v>
      </c>
      <c r="K3" s="4">
        <v>171</v>
      </c>
      <c r="L3" s="21">
        <v>0</v>
      </c>
      <c r="M3" s="4"/>
      <c r="N3" s="21"/>
      <c r="O3" s="4"/>
      <c r="P3" s="21"/>
      <c r="Q3" s="5">
        <v>4</v>
      </c>
      <c r="R3" s="5">
        <v>699</v>
      </c>
      <c r="S3" s="6">
        <v>174.75</v>
      </c>
      <c r="T3" s="37">
        <v>2</v>
      </c>
      <c r="U3" s="7">
        <v>6</v>
      </c>
      <c r="V3" s="8">
        <v>180.75</v>
      </c>
    </row>
    <row r="5" spans="1:24" x14ac:dyDescent="0.25">
      <c r="Q5" s="34">
        <f>SUM(Q2:Q4)</f>
        <v>7</v>
      </c>
      <c r="R5" s="34">
        <f>SUM(R2:R4)</f>
        <v>1236</v>
      </c>
      <c r="S5" s="35">
        <f>SUM(R5/Q5)</f>
        <v>176.57142857142858</v>
      </c>
      <c r="T5" s="34">
        <f>SUM(T2:T4)</f>
        <v>3</v>
      </c>
      <c r="U5" s="34">
        <f>SUM(U2:U4)</f>
        <v>15</v>
      </c>
      <c r="V5" s="36">
        <f>SUM(S5+U5)</f>
        <v>191.57142857142858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H3:P3 E3:F3 B3:C3" name="Range1_8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5"/>
  </protectedRanges>
  <conditionalFormatting sqref="E2">
    <cfRule type="top10" dxfId="97" priority="14" rank="1"/>
  </conditionalFormatting>
  <conditionalFormatting sqref="E2:O2">
    <cfRule type="cellIs" dxfId="96" priority="8" operator="greaterThanOrEqual">
      <formula>193</formula>
    </cfRule>
  </conditionalFormatting>
  <conditionalFormatting sqref="G2">
    <cfRule type="top10" dxfId="95" priority="13" rank="1"/>
  </conditionalFormatting>
  <conditionalFormatting sqref="I2">
    <cfRule type="top10" dxfId="94" priority="12" rank="1"/>
  </conditionalFormatting>
  <conditionalFormatting sqref="K2">
    <cfRule type="top10" dxfId="93" priority="11" rank="1"/>
  </conditionalFormatting>
  <conditionalFormatting sqref="M2">
    <cfRule type="top10" dxfId="92" priority="10" rank="1"/>
  </conditionalFormatting>
  <conditionalFormatting sqref="O2">
    <cfRule type="top10" dxfId="91" priority="9" rank="1"/>
  </conditionalFormatting>
  <conditionalFormatting sqref="E3">
    <cfRule type="top10" dxfId="90" priority="7" rank="1"/>
  </conditionalFormatting>
  <conditionalFormatting sqref="G3">
    <cfRule type="top10" dxfId="89" priority="6" rank="1"/>
  </conditionalFormatting>
  <conditionalFormatting sqref="I3">
    <cfRule type="top10" dxfId="88" priority="5" rank="1"/>
  </conditionalFormatting>
  <conditionalFormatting sqref="K3">
    <cfRule type="top10" dxfId="87" priority="4" rank="1"/>
  </conditionalFormatting>
  <conditionalFormatting sqref="M3">
    <cfRule type="top10" dxfId="86" priority="3" rank="1"/>
  </conditionalFormatting>
  <conditionalFormatting sqref="O3">
    <cfRule type="top10" dxfId="85" priority="2" rank="1"/>
  </conditionalFormatting>
  <conditionalFormatting sqref="E3:O3">
    <cfRule type="cellIs" dxfId="84" priority="1" operator="greaterThanOrEqual">
      <formula>193</formula>
    </cfRule>
  </conditionalFormatting>
  <hyperlinks>
    <hyperlink ref="X1" location="'Mississippi 2025'!A1" display="Return to Rankings" xr:uid="{2135E357-C892-41DE-ACCB-F1EA5B1807DD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0D0B-AEA3-4043-BAEF-3D54699A662C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42" t="s">
        <v>15</v>
      </c>
      <c r="B2" s="1" t="s">
        <v>84</v>
      </c>
      <c r="C2" s="2">
        <v>45997</v>
      </c>
      <c r="D2" s="43" t="s">
        <v>83</v>
      </c>
      <c r="E2" s="4">
        <v>197</v>
      </c>
      <c r="F2" s="21">
        <v>2</v>
      </c>
      <c r="G2" s="4">
        <v>199</v>
      </c>
      <c r="H2" s="21">
        <v>2</v>
      </c>
      <c r="I2" s="4">
        <v>197</v>
      </c>
      <c r="J2" s="21">
        <v>1</v>
      </c>
      <c r="K2" s="4">
        <v>199</v>
      </c>
      <c r="L2" s="21">
        <v>5</v>
      </c>
      <c r="M2" s="4">
        <v>198</v>
      </c>
      <c r="N2" s="21">
        <v>4</v>
      </c>
      <c r="O2" s="4">
        <v>199</v>
      </c>
      <c r="P2" s="21">
        <v>1</v>
      </c>
      <c r="Q2" s="7">
        <v>6</v>
      </c>
      <c r="R2" s="7">
        <v>1189</v>
      </c>
      <c r="S2" s="6">
        <v>198.16666666666666</v>
      </c>
      <c r="T2" s="37">
        <v>15</v>
      </c>
      <c r="U2" s="7">
        <v>8</v>
      </c>
      <c r="V2" s="6">
        <v>206.16666666666666</v>
      </c>
    </row>
    <row r="4" spans="1:24" x14ac:dyDescent="0.25">
      <c r="Q4" s="34">
        <f>SUM(Q2:Q3)</f>
        <v>6</v>
      </c>
      <c r="R4" s="34">
        <f>SUM(R2:R3)</f>
        <v>1189</v>
      </c>
      <c r="S4" s="35">
        <f>SUM(R4/Q4)</f>
        <v>198.16666666666666</v>
      </c>
      <c r="T4" s="34">
        <f>SUM(T2:T3)</f>
        <v>15</v>
      </c>
      <c r="U4" s="34">
        <f>SUM(U2:U3)</f>
        <v>8</v>
      </c>
      <c r="V4" s="36">
        <f>SUM(S4+U4)</f>
        <v>206.16666666666666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:P2 T2" name="Range1_3_5_5"/>
  </protectedRanges>
  <conditionalFormatting sqref="E2">
    <cfRule type="top10" dxfId="83" priority="7" rank="1"/>
  </conditionalFormatting>
  <conditionalFormatting sqref="G2">
    <cfRule type="top10" dxfId="82" priority="6" rank="1"/>
  </conditionalFormatting>
  <conditionalFormatting sqref="E2:P2">
    <cfRule type="cellIs" dxfId="81" priority="5" operator="greaterThanOrEqual">
      <formula>200</formula>
    </cfRule>
  </conditionalFormatting>
  <conditionalFormatting sqref="I2">
    <cfRule type="top10" dxfId="80" priority="4" rank="1"/>
  </conditionalFormatting>
  <conditionalFormatting sqref="K2">
    <cfRule type="top10" dxfId="79" priority="3" rank="1"/>
  </conditionalFormatting>
  <conditionalFormatting sqref="M2">
    <cfRule type="top10" dxfId="78" priority="2" rank="1"/>
  </conditionalFormatting>
  <conditionalFormatting sqref="O2">
    <cfRule type="top10" dxfId="77" priority="1" rank="1"/>
  </conditionalFormatting>
  <hyperlinks>
    <hyperlink ref="X1" location="'Mississippi 2025'!A1" display="Return to Rankings" xr:uid="{4A64F706-A627-4564-A927-3AD443E44C3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3329C88-29B7-44BE-81AB-C25CD324654D}">
          <x14:formula1>
            <xm:f>'[buckhollow indoor 12-6-25-ABRA 2025 Scoring.xlsm]DATA'!#REF!</xm:f>
          </x14:formula1>
          <xm:sqref>D2</xm:sqref>
        </x14:dataValidation>
        <x14:dataValidation type="list" allowBlank="1" showInputMessage="1" showErrorMessage="1" xr:uid="{243C5D4B-ACAD-4A6C-8327-A450231ECCD8}">
          <x14:formula1>
            <xm:f>'[buckhollow indoor 12-6-25-ABRA 2025 Scoring.xlsm]DATA'!#REF!</xm:f>
          </x14:formula1>
          <xm:sqref>B2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2F62-2EF2-43A9-911B-C62A590A93A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11</v>
      </c>
      <c r="B2" s="1" t="s">
        <v>48</v>
      </c>
      <c r="C2" s="2">
        <v>45814</v>
      </c>
      <c r="D2" s="3" t="s">
        <v>43</v>
      </c>
      <c r="E2" s="4">
        <v>184</v>
      </c>
      <c r="F2" s="21">
        <v>2</v>
      </c>
      <c r="G2" s="32">
        <v>187</v>
      </c>
      <c r="H2" s="21">
        <v>1</v>
      </c>
      <c r="I2" s="4">
        <v>196.01</v>
      </c>
      <c r="J2" s="21">
        <v>4</v>
      </c>
      <c r="K2" s="4"/>
      <c r="L2" s="21"/>
      <c r="M2" s="4"/>
      <c r="N2" s="21"/>
      <c r="O2" s="4"/>
      <c r="P2" s="21"/>
      <c r="Q2" s="5">
        <v>3</v>
      </c>
      <c r="R2" s="5">
        <v>567.01</v>
      </c>
      <c r="S2" s="6">
        <v>189.00333333333333</v>
      </c>
      <c r="T2" s="37">
        <v>7</v>
      </c>
      <c r="U2" s="7">
        <v>5</v>
      </c>
      <c r="V2" s="8">
        <v>194.00333333333333</v>
      </c>
    </row>
    <row r="4" spans="1:24" x14ac:dyDescent="0.25">
      <c r="Q4" s="34">
        <f>SUM(Q2:Q3)</f>
        <v>3</v>
      </c>
      <c r="R4" s="34">
        <f>SUM(R2:R3)</f>
        <v>567.01</v>
      </c>
      <c r="S4" s="35">
        <f>SUM(R4/Q4)</f>
        <v>189.00333333333333</v>
      </c>
      <c r="T4" s="34">
        <f>SUM(T2:T3)</f>
        <v>7</v>
      </c>
      <c r="U4" s="34">
        <f>SUM(U2:U3)</f>
        <v>5</v>
      </c>
      <c r="V4" s="36">
        <f>SUM(S4+U4)</f>
        <v>194.00333333333333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DF7A216C-310E-44C7-8574-356690E1F26B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41B4-EDDB-4E9B-AD88-EAD4D45170D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11</v>
      </c>
      <c r="B2" s="1" t="s">
        <v>73</v>
      </c>
      <c r="C2" s="2">
        <v>45905</v>
      </c>
      <c r="D2" s="3" t="s">
        <v>43</v>
      </c>
      <c r="E2" s="32">
        <v>194</v>
      </c>
      <c r="F2" s="21">
        <v>1</v>
      </c>
      <c r="G2" s="32">
        <v>196</v>
      </c>
      <c r="H2" s="21">
        <v>1</v>
      </c>
      <c r="I2" s="4">
        <v>195</v>
      </c>
      <c r="J2" s="21">
        <v>1</v>
      </c>
      <c r="K2" s="33"/>
      <c r="L2" s="21"/>
      <c r="M2" s="33"/>
      <c r="N2" s="21"/>
      <c r="O2" s="4"/>
      <c r="P2" s="21"/>
      <c r="Q2" s="5">
        <v>3</v>
      </c>
      <c r="R2" s="5">
        <v>585</v>
      </c>
      <c r="S2" s="6">
        <v>195</v>
      </c>
      <c r="T2" s="37">
        <v>3</v>
      </c>
      <c r="U2" s="7">
        <v>11</v>
      </c>
      <c r="V2" s="8">
        <v>206</v>
      </c>
    </row>
    <row r="4" spans="1:24" x14ac:dyDescent="0.25">
      <c r="Q4" s="34">
        <f>SUM(Q2:Q3)</f>
        <v>3</v>
      </c>
      <c r="R4" s="34">
        <f>SUM(R2:R3)</f>
        <v>585</v>
      </c>
      <c r="S4" s="35">
        <f>SUM(R4/Q4)</f>
        <v>195</v>
      </c>
      <c r="T4" s="34">
        <f>SUM(T2:T3)</f>
        <v>3</v>
      </c>
      <c r="U4" s="34">
        <f>SUM(U2:U3)</f>
        <v>11</v>
      </c>
      <c r="V4" s="36">
        <f>SUM(S4+U4)</f>
        <v>206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_1"/>
  </protectedRanges>
  <conditionalFormatting sqref="E2">
    <cfRule type="top10" dxfId="76" priority="7" rank="1"/>
  </conditionalFormatting>
  <conditionalFormatting sqref="E2:P2">
    <cfRule type="cellIs" dxfId="75" priority="1" operator="greaterThanOrEqual">
      <formula>200</formula>
    </cfRule>
  </conditionalFormatting>
  <conditionalFormatting sqref="G2">
    <cfRule type="top10" dxfId="74" priority="6" rank="1"/>
  </conditionalFormatting>
  <conditionalFormatting sqref="I2">
    <cfRule type="top10" dxfId="73" priority="5" rank="1"/>
  </conditionalFormatting>
  <conditionalFormatting sqref="K2">
    <cfRule type="top10" dxfId="72" priority="4" rank="1"/>
  </conditionalFormatting>
  <conditionalFormatting sqref="M2">
    <cfRule type="top10" dxfId="71" priority="3" rank="1"/>
  </conditionalFormatting>
  <conditionalFormatting sqref="O2">
    <cfRule type="top10" dxfId="70" priority="2" rank="1"/>
  </conditionalFormatting>
  <hyperlinks>
    <hyperlink ref="X1" location="'Mississippi 2025'!A1" display="Return to Rankings" xr:uid="{C7F7CE81-2FB8-4E7D-AC0B-4EF4EC49B931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AC2A1-AB82-43B4-A61B-DF00EAB76D0D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66</v>
      </c>
      <c r="B2" s="1" t="s">
        <v>76</v>
      </c>
      <c r="C2" s="2">
        <v>45905</v>
      </c>
      <c r="D2" s="3" t="s">
        <v>43</v>
      </c>
      <c r="E2" s="4">
        <v>180</v>
      </c>
      <c r="F2" s="21">
        <v>0</v>
      </c>
      <c r="G2" s="4">
        <v>181</v>
      </c>
      <c r="H2" s="21">
        <v>0</v>
      </c>
      <c r="I2" s="4">
        <v>174</v>
      </c>
      <c r="J2" s="21"/>
      <c r="K2" s="4"/>
      <c r="L2" s="21"/>
      <c r="M2" s="4"/>
      <c r="N2" s="21"/>
      <c r="O2" s="4"/>
      <c r="P2" s="21"/>
      <c r="Q2" s="5">
        <v>3</v>
      </c>
      <c r="R2" s="5">
        <v>535</v>
      </c>
      <c r="S2" s="6">
        <v>178.33333333333334</v>
      </c>
      <c r="T2" s="37">
        <v>0</v>
      </c>
      <c r="U2" s="7">
        <v>6</v>
      </c>
      <c r="V2" s="8">
        <v>184.33333333333334</v>
      </c>
    </row>
    <row r="3" spans="1:24" x14ac:dyDescent="0.25">
      <c r="A3" s="38" t="s">
        <v>66</v>
      </c>
      <c r="B3" s="1" t="s">
        <v>76</v>
      </c>
      <c r="C3" s="2">
        <v>45933</v>
      </c>
      <c r="D3" s="3" t="s">
        <v>43</v>
      </c>
      <c r="E3" s="4">
        <v>173</v>
      </c>
      <c r="F3" s="21">
        <v>0</v>
      </c>
      <c r="G3" s="4">
        <v>183</v>
      </c>
      <c r="H3" s="21">
        <v>0</v>
      </c>
      <c r="I3" s="4">
        <v>179</v>
      </c>
      <c r="J3" s="21">
        <v>2</v>
      </c>
      <c r="K3" s="4">
        <v>183</v>
      </c>
      <c r="L3" s="21">
        <v>2</v>
      </c>
      <c r="M3" s="4"/>
      <c r="N3" s="21"/>
      <c r="O3" s="4"/>
      <c r="P3" s="21"/>
      <c r="Q3" s="5">
        <v>4</v>
      </c>
      <c r="R3" s="5">
        <v>718</v>
      </c>
      <c r="S3" s="6">
        <v>179.5</v>
      </c>
      <c r="T3" s="37">
        <v>4</v>
      </c>
      <c r="U3" s="7">
        <v>11</v>
      </c>
      <c r="V3" s="8">
        <v>190.5</v>
      </c>
    </row>
    <row r="4" spans="1:24" x14ac:dyDescent="0.25">
      <c r="A4" s="42" t="s">
        <v>66</v>
      </c>
      <c r="B4" s="1" t="s">
        <v>76</v>
      </c>
      <c r="C4" s="2">
        <v>45961</v>
      </c>
      <c r="D4" s="43" t="s">
        <v>43</v>
      </c>
      <c r="E4" s="4">
        <v>172</v>
      </c>
      <c r="F4" s="21">
        <v>0</v>
      </c>
      <c r="G4" s="4">
        <v>172</v>
      </c>
      <c r="H4" s="21">
        <v>0</v>
      </c>
      <c r="I4" s="4">
        <v>165</v>
      </c>
      <c r="J4" s="21">
        <v>0</v>
      </c>
      <c r="K4" s="4">
        <v>182</v>
      </c>
      <c r="L4" s="21">
        <v>0</v>
      </c>
      <c r="M4" s="4"/>
      <c r="N4" s="21"/>
      <c r="O4" s="4"/>
      <c r="P4" s="21"/>
      <c r="Q4" s="7">
        <v>4</v>
      </c>
      <c r="R4" s="7">
        <v>691</v>
      </c>
      <c r="S4" s="6">
        <v>172.75</v>
      </c>
      <c r="T4" s="37">
        <v>0</v>
      </c>
      <c r="U4" s="7">
        <v>11</v>
      </c>
      <c r="V4" s="6">
        <v>183.75</v>
      </c>
    </row>
    <row r="5" spans="1:24" x14ac:dyDescent="0.25">
      <c r="A5" s="42" t="s">
        <v>66</v>
      </c>
      <c r="B5" s="1" t="s">
        <v>76</v>
      </c>
      <c r="C5" s="2">
        <v>45996</v>
      </c>
      <c r="D5" s="43" t="s">
        <v>83</v>
      </c>
      <c r="E5" s="4">
        <v>178</v>
      </c>
      <c r="F5" s="21">
        <v>1</v>
      </c>
      <c r="G5" s="4">
        <v>184</v>
      </c>
      <c r="H5" s="21">
        <v>1</v>
      </c>
      <c r="I5" s="4">
        <v>177</v>
      </c>
      <c r="J5" s="21">
        <v>3</v>
      </c>
      <c r="K5" s="4">
        <v>174</v>
      </c>
      <c r="L5" s="21">
        <v>0</v>
      </c>
      <c r="M5" s="4"/>
      <c r="N5" s="21"/>
      <c r="O5" s="4"/>
      <c r="P5" s="21"/>
      <c r="Q5" s="7">
        <v>4</v>
      </c>
      <c r="R5" s="7">
        <v>713</v>
      </c>
      <c r="S5" s="6">
        <v>178.25</v>
      </c>
      <c r="T5" s="37">
        <v>5</v>
      </c>
      <c r="U5" s="7">
        <v>5</v>
      </c>
      <c r="V5" s="6">
        <v>183.25</v>
      </c>
    </row>
    <row r="7" spans="1:24" x14ac:dyDescent="0.25">
      <c r="Q7" s="34">
        <f>SUM(Q2:Q6)</f>
        <v>15</v>
      </c>
      <c r="R7" s="34">
        <f>SUM(R2:R6)</f>
        <v>2657</v>
      </c>
      <c r="S7" s="35">
        <f>SUM(R7/Q7)</f>
        <v>177.13333333333333</v>
      </c>
      <c r="T7" s="34">
        <f>SUM(T2:T6)</f>
        <v>9</v>
      </c>
      <c r="U7" s="34">
        <f>SUM(U2:U6)</f>
        <v>33</v>
      </c>
      <c r="V7" s="36">
        <f>SUM(S7+U7)</f>
        <v>210.13333333333333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H3:P3 E3:F3 B3:C3" name="Range1_8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H4:P4 E4:F4 B4:C4" name="Range1_8_2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6_1"/>
    <protectedRange algorithmName="SHA-512" hashValue="ON39YdpmFHfN9f47KpiRvqrKx0V9+erV1CNkpWzYhW/Qyc6aT8rEyCrvauWSYGZK2ia3o7vd3akF07acHAFpOA==" saltValue="yVW9XmDwTqEnmpSGai0KYg==" spinCount="100000" sqref="H5:P5 E5:F5 B5:C5" name="Range1_18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"/>
  </protectedRanges>
  <conditionalFormatting sqref="E2">
    <cfRule type="top10" dxfId="333" priority="28" rank="1"/>
  </conditionalFormatting>
  <conditionalFormatting sqref="E2:O2">
    <cfRule type="cellIs" dxfId="332" priority="22" operator="greaterThanOrEqual">
      <formula>193</formula>
    </cfRule>
  </conditionalFormatting>
  <conditionalFormatting sqref="G2">
    <cfRule type="top10" dxfId="331" priority="27" rank="1"/>
  </conditionalFormatting>
  <conditionalFormatting sqref="I2">
    <cfRule type="top10" dxfId="330" priority="26" rank="1"/>
  </conditionalFormatting>
  <conditionalFormatting sqref="K2">
    <cfRule type="top10" dxfId="329" priority="25" rank="1"/>
  </conditionalFormatting>
  <conditionalFormatting sqref="M2">
    <cfRule type="top10" dxfId="328" priority="24" rank="1"/>
  </conditionalFormatting>
  <conditionalFormatting sqref="O2">
    <cfRule type="top10" dxfId="327" priority="23" rank="1"/>
  </conditionalFormatting>
  <conditionalFormatting sqref="E3">
    <cfRule type="top10" dxfId="326" priority="21" rank="1"/>
  </conditionalFormatting>
  <conditionalFormatting sqref="G3">
    <cfRule type="top10" dxfId="325" priority="20" rank="1"/>
  </conditionalFormatting>
  <conditionalFormatting sqref="I3">
    <cfRule type="top10" dxfId="324" priority="19" rank="1"/>
  </conditionalFormatting>
  <conditionalFormatting sqref="K3">
    <cfRule type="top10" dxfId="323" priority="18" rank="1"/>
  </conditionalFormatting>
  <conditionalFormatting sqref="M3">
    <cfRule type="top10" dxfId="322" priority="17" rank="1"/>
  </conditionalFormatting>
  <conditionalFormatting sqref="O3">
    <cfRule type="top10" dxfId="321" priority="16" rank="1"/>
  </conditionalFormatting>
  <conditionalFormatting sqref="E3:O3">
    <cfRule type="cellIs" dxfId="320" priority="15" operator="greaterThanOrEqual">
      <formula>193</formula>
    </cfRule>
  </conditionalFormatting>
  <conditionalFormatting sqref="E4">
    <cfRule type="top10" dxfId="319" priority="14" rank="1"/>
  </conditionalFormatting>
  <conditionalFormatting sqref="G4">
    <cfRule type="top10" dxfId="318" priority="13" rank="1"/>
  </conditionalFormatting>
  <conditionalFormatting sqref="I4">
    <cfRule type="top10" dxfId="317" priority="12" rank="1"/>
  </conditionalFormatting>
  <conditionalFormatting sqref="K4">
    <cfRule type="top10" dxfId="316" priority="11" rank="1"/>
  </conditionalFormatting>
  <conditionalFormatting sqref="M4">
    <cfRule type="top10" dxfId="315" priority="10" rank="1"/>
  </conditionalFormatting>
  <conditionalFormatting sqref="O4">
    <cfRule type="top10" dxfId="314" priority="9" rank="1"/>
  </conditionalFormatting>
  <conditionalFormatting sqref="E4:O4">
    <cfRule type="cellIs" dxfId="313" priority="8" operator="greaterThanOrEqual">
      <formula>193</formula>
    </cfRule>
  </conditionalFormatting>
  <conditionalFormatting sqref="E5">
    <cfRule type="top10" dxfId="312" priority="7" rank="1"/>
  </conditionalFormatting>
  <conditionalFormatting sqref="G5">
    <cfRule type="top10" dxfId="311" priority="6" rank="1"/>
  </conditionalFormatting>
  <conditionalFormatting sqref="I5">
    <cfRule type="top10" dxfId="310" priority="5" rank="1"/>
  </conditionalFormatting>
  <conditionalFormatting sqref="K5">
    <cfRule type="top10" dxfId="309" priority="4" rank="1"/>
  </conditionalFormatting>
  <conditionalFormatting sqref="M5">
    <cfRule type="top10" dxfId="308" priority="3" rank="1"/>
  </conditionalFormatting>
  <conditionalFormatting sqref="O5">
    <cfRule type="top10" dxfId="307" priority="2" rank="1"/>
  </conditionalFormatting>
  <conditionalFormatting sqref="E5:O5">
    <cfRule type="cellIs" dxfId="306" priority="1" operator="greaterThanOrEqual">
      <formula>193</formula>
    </cfRule>
  </conditionalFormatting>
  <hyperlinks>
    <hyperlink ref="X1" location="'Mississippi 2025'!A1" display="Return to Rankings" xr:uid="{0E6B9558-FC43-4EF4-8AF4-9A4BF57B947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9E4F41-725D-4199-94D9-CDE76F3E6AC8}">
          <x14:formula1>
            <xm:f>'C:\Users\jmfg1\Downloads\[_10-31-2025-Indoor (4 card) ABRA 2025 (Town, ST) Scoring MASTER  ver 2.3 (2).xlsm]DATA'!#REF!</xm:f>
          </x14:formula1>
          <xm:sqref>B4</xm:sqref>
        </x14:dataValidation>
        <x14:dataValidation type="list" allowBlank="1" showInputMessage="1" showErrorMessage="1" xr:uid="{CC5E3AEC-BDD6-4DE9-8AEE-B3EC5E6C750C}">
          <x14:formula1>
            <xm:f>'C:\Users\jmfg1\Downloads\[_10-31-2025-Indoor (4 card) ABRA 2025 (Town, ST) Scoring MASTER  ver 2.3 (2).xlsm]DATA'!#REF!</xm:f>
          </x14:formula1>
          <xm:sqref>D4</xm:sqref>
        </x14:dataValidation>
        <x14:dataValidation type="list" allowBlank="1" showInputMessage="1" showErrorMessage="1" xr:uid="{30F9045B-845F-467F-AEB2-2AC47B807053}">
          <x14:formula1>
            <xm:f>'C:\Users\jmfg1\Downloads\[buckhollow indoor 12-5-25-ABRA 2025 Scoring.xlsm]DATA'!#REF!</xm:f>
          </x14:formula1>
          <xm:sqref>D5 B5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9FC0B-D6BD-4EF2-92E4-CA3F0A578171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35</v>
      </c>
      <c r="B2" s="1" t="s">
        <v>52</v>
      </c>
      <c r="C2" s="2">
        <v>45814</v>
      </c>
      <c r="D2" s="3" t="s">
        <v>43</v>
      </c>
      <c r="E2" s="32">
        <v>170</v>
      </c>
      <c r="F2" s="21">
        <v>0</v>
      </c>
      <c r="G2" s="32">
        <v>191</v>
      </c>
      <c r="H2" s="21">
        <v>0</v>
      </c>
      <c r="I2" s="4">
        <v>184</v>
      </c>
      <c r="J2" s="21">
        <v>0</v>
      </c>
      <c r="K2" s="33"/>
      <c r="L2" s="21"/>
      <c r="M2" s="33"/>
      <c r="N2" s="21"/>
      <c r="O2" s="4"/>
      <c r="P2" s="21"/>
      <c r="Q2" s="5">
        <v>3</v>
      </c>
      <c r="R2" s="5">
        <v>545</v>
      </c>
      <c r="S2" s="6">
        <v>181.66666666666666</v>
      </c>
      <c r="T2" s="37">
        <v>0</v>
      </c>
      <c r="U2" s="7">
        <v>8</v>
      </c>
      <c r="V2" s="8">
        <v>189.66666666666666</v>
      </c>
    </row>
    <row r="4" spans="1:24" x14ac:dyDescent="0.25">
      <c r="Q4" s="34">
        <f>SUM(Q2:Q3)</f>
        <v>3</v>
      </c>
      <c r="R4" s="34">
        <f>SUM(R2:R3)</f>
        <v>545</v>
      </c>
      <c r="S4" s="35">
        <f>SUM(R4/Q4)</f>
        <v>181.66666666666666</v>
      </c>
      <c r="T4" s="34">
        <f>SUM(T2:T3)</f>
        <v>0</v>
      </c>
      <c r="U4" s="34">
        <f>SUM(U2:U3)</f>
        <v>8</v>
      </c>
      <c r="V4" s="36">
        <f>SUM(S4+U4)</f>
        <v>189.66666666666666</v>
      </c>
    </row>
    <row r="7" spans="1:24" x14ac:dyDescent="0.25">
      <c r="A7" s="23" t="s">
        <v>1</v>
      </c>
      <c r="B7" s="24" t="s">
        <v>2</v>
      </c>
      <c r="C7" s="22" t="s">
        <v>3</v>
      </c>
      <c r="D7" s="25" t="s">
        <v>4</v>
      </c>
      <c r="E7" s="26" t="s">
        <v>21</v>
      </c>
      <c r="F7" s="26" t="s">
        <v>22</v>
      </c>
      <c r="G7" s="26" t="s">
        <v>23</v>
      </c>
      <c r="H7" s="26" t="s">
        <v>22</v>
      </c>
      <c r="I7" s="26" t="s">
        <v>24</v>
      </c>
      <c r="J7" s="26" t="s">
        <v>22</v>
      </c>
      <c r="K7" s="26" t="s">
        <v>25</v>
      </c>
      <c r="L7" s="26" t="s">
        <v>22</v>
      </c>
      <c r="M7" s="26" t="s">
        <v>26</v>
      </c>
      <c r="N7" s="26" t="s">
        <v>22</v>
      </c>
      <c r="O7" s="26" t="s">
        <v>27</v>
      </c>
      <c r="P7" s="26" t="s">
        <v>22</v>
      </c>
      <c r="Q7" s="27" t="s">
        <v>28</v>
      </c>
      <c r="R7" s="28" t="s">
        <v>29</v>
      </c>
      <c r="S7" s="29" t="s">
        <v>5</v>
      </c>
      <c r="T7" s="29" t="s">
        <v>30</v>
      </c>
      <c r="U7" s="28" t="s">
        <v>6</v>
      </c>
      <c r="V7" s="29" t="s">
        <v>31</v>
      </c>
    </row>
    <row r="8" spans="1:24" x14ac:dyDescent="0.25">
      <c r="A8" s="42" t="s">
        <v>11</v>
      </c>
      <c r="B8" s="1" t="s">
        <v>52</v>
      </c>
      <c r="C8" s="2">
        <v>45997</v>
      </c>
      <c r="D8" s="43" t="s">
        <v>83</v>
      </c>
      <c r="E8" s="32">
        <v>198</v>
      </c>
      <c r="F8" s="21">
        <v>2</v>
      </c>
      <c r="G8" s="32">
        <v>198</v>
      </c>
      <c r="H8" s="21">
        <v>3</v>
      </c>
      <c r="I8" s="4">
        <v>197</v>
      </c>
      <c r="J8" s="21">
        <v>2</v>
      </c>
      <c r="K8" s="33">
        <v>199</v>
      </c>
      <c r="L8" s="21">
        <v>4</v>
      </c>
      <c r="M8" s="33">
        <v>198</v>
      </c>
      <c r="N8" s="21">
        <v>2</v>
      </c>
      <c r="O8" s="4">
        <v>197</v>
      </c>
      <c r="P8" s="21">
        <v>6</v>
      </c>
      <c r="Q8" s="7">
        <v>6</v>
      </c>
      <c r="R8" s="7">
        <v>1187</v>
      </c>
      <c r="S8" s="6">
        <v>197.83333333333334</v>
      </c>
      <c r="T8" s="37">
        <v>19</v>
      </c>
      <c r="U8" s="7">
        <v>10</v>
      </c>
      <c r="V8" s="6">
        <v>207.83333333333334</v>
      </c>
    </row>
    <row r="10" spans="1:24" x14ac:dyDescent="0.25">
      <c r="Q10" s="34">
        <f>SUM(Q8:Q9)</f>
        <v>6</v>
      </c>
      <c r="R10" s="34">
        <f>SUM(R8:R9)</f>
        <v>1187</v>
      </c>
      <c r="S10" s="35">
        <f>SUM(R10/Q10)</f>
        <v>197.83333333333334</v>
      </c>
      <c r="T10" s="34">
        <f>SUM(T8:T9)</f>
        <v>19</v>
      </c>
      <c r="U10" s="34">
        <f>SUM(U8:U9)</f>
        <v>10</v>
      </c>
      <c r="V10" s="36">
        <f>SUM(S10+U10)</f>
        <v>207.83333333333334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8:C8" name="Range1_9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T8" name="Range1_3_5_6"/>
  </protectedRanges>
  <conditionalFormatting sqref="E8">
    <cfRule type="top10" dxfId="69" priority="7" rank="1"/>
  </conditionalFormatting>
  <conditionalFormatting sqref="G8">
    <cfRule type="top10" dxfId="68" priority="6" rank="1"/>
  </conditionalFormatting>
  <conditionalFormatting sqref="I8">
    <cfRule type="top10" dxfId="67" priority="5" rank="1"/>
  </conditionalFormatting>
  <conditionalFormatting sqref="K8">
    <cfRule type="top10" dxfId="66" priority="4" rank="1"/>
  </conditionalFormatting>
  <conditionalFormatting sqref="M8">
    <cfRule type="top10" dxfId="65" priority="3" rank="1"/>
  </conditionalFormatting>
  <conditionalFormatting sqref="O8">
    <cfRule type="top10" dxfId="64" priority="2" rank="1"/>
  </conditionalFormatting>
  <conditionalFormatting sqref="E8:P8">
    <cfRule type="cellIs" dxfId="63" priority="1" operator="greaterThanOrEqual">
      <formula>200</formula>
    </cfRule>
  </conditionalFormatting>
  <hyperlinks>
    <hyperlink ref="X1" location="'Mississippi 2025'!A1" display="Return to Rankings" xr:uid="{1727FFEA-D12B-4A0E-8AAB-592CCD165FA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07C7A2-9DF7-4A94-AAE7-B1F5A7DA3E18}">
          <x14:formula1>
            <xm:f>'[buckhollow indoor 12-6-25-ABRA 2025 Scoring.xlsm]DATA'!#REF!</xm:f>
          </x14:formula1>
          <xm:sqref>D8</xm:sqref>
        </x14:dataValidation>
        <x14:dataValidation type="list" allowBlank="1" showInputMessage="1" showErrorMessage="1" xr:uid="{68794BC7-3B9B-41B9-897D-D20D0E5414B3}">
          <x14:formula1>
            <xm:f>'[buckhollow indoor 12-6-25-ABRA 2025 Scoring.xlsm]DATA'!#REF!</xm:f>
          </x14:formula1>
          <xm:sqref>B8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85E7-DD69-4F47-9C4B-3368E134F6B8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42" t="s">
        <v>35</v>
      </c>
      <c r="B2" s="1" t="s">
        <v>81</v>
      </c>
      <c r="C2" s="2">
        <v>45961</v>
      </c>
      <c r="D2" s="43" t="s">
        <v>43</v>
      </c>
      <c r="E2" s="4">
        <v>174</v>
      </c>
      <c r="F2" s="21">
        <v>0</v>
      </c>
      <c r="G2" s="32">
        <v>182</v>
      </c>
      <c r="H2" s="21">
        <v>3</v>
      </c>
      <c r="I2" s="4">
        <v>182</v>
      </c>
      <c r="J2" s="21">
        <v>0</v>
      </c>
      <c r="K2" s="4">
        <v>181</v>
      </c>
      <c r="L2" s="21">
        <v>0</v>
      </c>
      <c r="M2" s="4"/>
      <c r="N2" s="21"/>
      <c r="O2" s="4"/>
      <c r="P2" s="21"/>
      <c r="Q2" s="7">
        <v>4</v>
      </c>
      <c r="R2" s="7">
        <v>719</v>
      </c>
      <c r="S2" s="6">
        <v>179.75</v>
      </c>
      <c r="T2" s="37">
        <v>3</v>
      </c>
      <c r="U2" s="7">
        <v>2</v>
      </c>
      <c r="V2" s="6">
        <v>181.75</v>
      </c>
    </row>
    <row r="4" spans="1:24" x14ac:dyDescent="0.25">
      <c r="Q4" s="34">
        <f>SUM(Q2:Q3)</f>
        <v>4</v>
      </c>
      <c r="R4" s="34">
        <f>SUM(R2:R3)</f>
        <v>719</v>
      </c>
      <c r="S4" s="35">
        <f>SUM(R4/Q4)</f>
        <v>179.75</v>
      </c>
      <c r="T4" s="34">
        <f>SUM(T2:T3)</f>
        <v>3</v>
      </c>
      <c r="U4" s="34">
        <f>SUM(U2:U3)</f>
        <v>2</v>
      </c>
      <c r="V4" s="36">
        <f>SUM(S4+U4)</f>
        <v>181.75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">
    <cfRule type="top10" dxfId="62" priority="7" rank="1"/>
  </conditionalFormatting>
  <conditionalFormatting sqref="G2">
    <cfRule type="top10" dxfId="61" priority="6" rank="1"/>
  </conditionalFormatting>
  <conditionalFormatting sqref="I2">
    <cfRule type="top10" dxfId="60" priority="5" rank="1"/>
  </conditionalFormatting>
  <conditionalFormatting sqref="K2">
    <cfRule type="top10" dxfId="59" priority="4" rank="1"/>
  </conditionalFormatting>
  <conditionalFormatting sqref="M2">
    <cfRule type="top10" dxfId="58" priority="3" rank="1"/>
  </conditionalFormatting>
  <conditionalFormatting sqref="O2">
    <cfRule type="top10" dxfId="57" priority="2" rank="1"/>
  </conditionalFormatting>
  <conditionalFormatting sqref="E2:P2">
    <cfRule type="cellIs" dxfId="56" priority="1" operator="greaterThanOrEqual">
      <formula>200</formula>
    </cfRule>
  </conditionalFormatting>
  <hyperlinks>
    <hyperlink ref="X1" location="'Mississippi 2025'!A1" display="Return to Rankings" xr:uid="{E91D3258-394E-45F7-8F62-1569EE2EC23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54E3915-AD3F-4E49-BEF2-99E4B20A9144}">
          <x14:formula1>
            <xm:f>'C:\Users\jmfg1\Downloads\[_10-31-2025-Indoor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D330036A-3804-462D-A052-05CE640C48B2}">
          <x14:formula1>
            <xm:f>'C:\Users\jmfg1\Downloads\[_10-31-2025-Indoor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0D27-AF71-4038-8E5F-730066ACC4D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66</v>
      </c>
      <c r="B2" s="1" t="s">
        <v>65</v>
      </c>
      <c r="C2" s="2">
        <v>45835</v>
      </c>
      <c r="D2" s="3" t="s">
        <v>43</v>
      </c>
      <c r="E2" s="4">
        <v>158</v>
      </c>
      <c r="F2" s="21">
        <v>0</v>
      </c>
      <c r="G2" s="4">
        <v>145</v>
      </c>
      <c r="H2" s="21">
        <v>0</v>
      </c>
      <c r="I2" s="4">
        <v>140</v>
      </c>
      <c r="J2" s="21">
        <v>0</v>
      </c>
      <c r="K2" s="4"/>
      <c r="L2" s="21"/>
      <c r="M2" s="4"/>
      <c r="N2" s="21"/>
      <c r="O2" s="4"/>
      <c r="P2" s="21"/>
      <c r="Q2" s="5">
        <v>3</v>
      </c>
      <c r="R2" s="5">
        <v>443</v>
      </c>
      <c r="S2" s="6">
        <v>147.66666666666666</v>
      </c>
      <c r="T2" s="37">
        <v>0</v>
      </c>
      <c r="U2" s="7">
        <v>5</v>
      </c>
      <c r="V2" s="8">
        <v>152.66666666666666</v>
      </c>
    </row>
    <row r="4" spans="1:24" x14ac:dyDescent="0.25">
      <c r="Q4" s="34">
        <f>SUM(Q2:Q3)</f>
        <v>3</v>
      </c>
      <c r="R4" s="34">
        <f>SUM(R2:R3)</f>
        <v>443</v>
      </c>
      <c r="S4" s="35">
        <f>SUM(R4/Q4)</f>
        <v>147.66666666666666</v>
      </c>
      <c r="T4" s="34">
        <f>SUM(T2:T3)</f>
        <v>0</v>
      </c>
      <c r="U4" s="34">
        <f>SUM(U2:U3)</f>
        <v>5</v>
      </c>
      <c r="V4" s="36">
        <f>SUM(S4+U4)</f>
        <v>152.66666666666666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T2 E2:O2" name="Range1_3_5_12_1_1"/>
  </protectedRanges>
  <hyperlinks>
    <hyperlink ref="X1" location="'Mississippi 2025'!A1" display="Return to Rankings" xr:uid="{BDC4EC87-FA7A-45EE-B3CF-564916C3C7CB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F687A-8B3C-428E-8D1C-F0117FDEAA21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57</v>
      </c>
      <c r="C2" s="2">
        <v>45835</v>
      </c>
      <c r="D2" s="3" t="s">
        <v>43</v>
      </c>
      <c r="E2" s="4">
        <v>196</v>
      </c>
      <c r="F2" s="21">
        <v>0</v>
      </c>
      <c r="G2" s="4">
        <v>198</v>
      </c>
      <c r="H2" s="21">
        <v>3</v>
      </c>
      <c r="I2" s="4">
        <v>196</v>
      </c>
      <c r="J2" s="21">
        <v>2</v>
      </c>
      <c r="K2" s="4"/>
      <c r="L2" s="21"/>
      <c r="M2" s="4"/>
      <c r="N2" s="21"/>
      <c r="O2" s="4"/>
      <c r="P2" s="21"/>
      <c r="Q2" s="5">
        <v>3</v>
      </c>
      <c r="R2" s="5">
        <v>590</v>
      </c>
      <c r="S2" s="6">
        <v>196.66666666666666</v>
      </c>
      <c r="T2" s="37">
        <v>5</v>
      </c>
      <c r="U2" s="7">
        <v>3</v>
      </c>
      <c r="V2" s="8">
        <v>199.66666666666666</v>
      </c>
    </row>
    <row r="3" spans="1:24" x14ac:dyDescent="0.25">
      <c r="A3" s="38" t="s">
        <v>15</v>
      </c>
      <c r="B3" s="1" t="s">
        <v>57</v>
      </c>
      <c r="C3" s="2">
        <v>45870</v>
      </c>
      <c r="D3" s="3" t="s">
        <v>43</v>
      </c>
      <c r="E3" s="4">
        <v>192</v>
      </c>
      <c r="F3" s="21">
        <v>4</v>
      </c>
      <c r="G3" s="4">
        <v>191</v>
      </c>
      <c r="H3" s="21">
        <v>1</v>
      </c>
      <c r="I3" s="4">
        <v>193</v>
      </c>
      <c r="J3" s="21">
        <v>3</v>
      </c>
      <c r="K3" s="4"/>
      <c r="L3" s="21"/>
      <c r="M3" s="4"/>
      <c r="N3" s="21"/>
      <c r="O3" s="4"/>
      <c r="P3" s="21"/>
      <c r="Q3" s="5">
        <v>3</v>
      </c>
      <c r="R3" s="5">
        <v>576</v>
      </c>
      <c r="S3" s="6">
        <v>192</v>
      </c>
      <c r="T3" s="37">
        <v>8</v>
      </c>
      <c r="U3" s="7">
        <v>2</v>
      </c>
      <c r="V3" s="8">
        <v>194</v>
      </c>
    </row>
    <row r="5" spans="1:24" x14ac:dyDescent="0.25">
      <c r="Q5" s="34">
        <f>SUM(Q2:Q4)</f>
        <v>6</v>
      </c>
      <c r="R5" s="34">
        <f>SUM(R2:R4)</f>
        <v>1166</v>
      </c>
      <c r="S5" s="35">
        <f>SUM(R5/Q5)</f>
        <v>194.33333333333334</v>
      </c>
      <c r="T5" s="34">
        <f>SUM(T2:T4)</f>
        <v>13</v>
      </c>
      <c r="U5" s="34">
        <f>SUM(U2:U4)</f>
        <v>5</v>
      </c>
      <c r="V5" s="36">
        <f>SUM(S5+U5)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</protectedRanges>
  <hyperlinks>
    <hyperlink ref="X1" location="'Mississippi 2025'!A1" display="Return to Rankings" xr:uid="{34F0872A-E75F-4332-BB5D-ED42361F6861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915EB-D3A3-4105-AB7D-CAAD02B60DC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11</v>
      </c>
      <c r="B2" s="1" t="s">
        <v>49</v>
      </c>
      <c r="C2" s="2">
        <v>45814</v>
      </c>
      <c r="D2" s="3" t="s">
        <v>43</v>
      </c>
      <c r="E2" s="4">
        <v>185</v>
      </c>
      <c r="F2" s="21">
        <v>0</v>
      </c>
      <c r="G2" s="32">
        <v>195</v>
      </c>
      <c r="H2" s="21">
        <v>2</v>
      </c>
      <c r="I2" s="4">
        <v>187</v>
      </c>
      <c r="J2" s="21">
        <v>2</v>
      </c>
      <c r="K2" s="4"/>
      <c r="L2" s="21"/>
      <c r="M2" s="4"/>
      <c r="N2" s="21"/>
      <c r="O2" s="4"/>
      <c r="P2" s="21"/>
      <c r="Q2" s="5">
        <v>3</v>
      </c>
      <c r="R2" s="5">
        <v>567</v>
      </c>
      <c r="S2" s="6">
        <v>189</v>
      </c>
      <c r="T2" s="37">
        <v>4</v>
      </c>
      <c r="U2" s="7">
        <v>2</v>
      </c>
      <c r="V2" s="8">
        <v>191</v>
      </c>
    </row>
    <row r="4" spans="1:24" x14ac:dyDescent="0.25">
      <c r="Q4" s="34">
        <f>SUM(Q2:Q3)</f>
        <v>3</v>
      </c>
      <c r="R4" s="34">
        <f>SUM(R2:R3)</f>
        <v>567</v>
      </c>
      <c r="S4" s="35">
        <f>SUM(R4/Q4)</f>
        <v>189</v>
      </c>
      <c r="T4" s="34">
        <f>SUM(T2:T3)</f>
        <v>4</v>
      </c>
      <c r="U4" s="34">
        <f>SUM(U2:U3)</f>
        <v>2</v>
      </c>
      <c r="V4" s="36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E5CE72BB-70BF-4385-85B3-91CCD96B84AB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11</v>
      </c>
      <c r="B2" s="1" t="s">
        <v>40</v>
      </c>
      <c r="C2" s="2">
        <v>45814</v>
      </c>
      <c r="D2" s="3" t="s">
        <v>43</v>
      </c>
      <c r="E2" s="32">
        <v>197</v>
      </c>
      <c r="F2" s="21">
        <v>1</v>
      </c>
      <c r="G2" s="32">
        <v>197.01</v>
      </c>
      <c r="H2" s="21">
        <v>2</v>
      </c>
      <c r="I2" s="4">
        <v>194</v>
      </c>
      <c r="J2" s="21">
        <v>0</v>
      </c>
      <c r="K2" s="33"/>
      <c r="L2" s="21"/>
      <c r="M2" s="33"/>
      <c r="N2" s="21"/>
      <c r="O2" s="4"/>
      <c r="P2" s="21"/>
      <c r="Q2" s="5">
        <v>3</v>
      </c>
      <c r="R2" s="5">
        <v>588.01</v>
      </c>
      <c r="S2" s="6">
        <v>196.00333333333333</v>
      </c>
      <c r="T2" s="37">
        <v>3</v>
      </c>
      <c r="U2" s="7">
        <v>9</v>
      </c>
      <c r="V2" s="8">
        <v>205.00333333333333</v>
      </c>
    </row>
    <row r="4" spans="1:24" x14ac:dyDescent="0.25">
      <c r="Q4" s="34">
        <f>SUM(Q2:Q3)</f>
        <v>3</v>
      </c>
      <c r="R4" s="34">
        <f>SUM(R2:R3)</f>
        <v>588.01</v>
      </c>
      <c r="S4" s="35">
        <f>SUM(R4/Q4)</f>
        <v>196.00333333333333</v>
      </c>
      <c r="T4" s="34">
        <f>SUM(T2:T3)</f>
        <v>3</v>
      </c>
      <c r="U4" s="34">
        <f>SUM(U2:U3)</f>
        <v>9</v>
      </c>
      <c r="V4" s="36">
        <f>SUM(S4+U4)</f>
        <v>205.00333333333333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042F-5B33-49A2-BA5F-537881963A30}">
  <dimension ref="A1:X4"/>
  <sheetViews>
    <sheetView workbookViewId="0">
      <selection activeCell="C12" sqref="C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42" t="s">
        <v>15</v>
      </c>
      <c r="B2" s="1" t="s">
        <v>79</v>
      </c>
      <c r="C2" s="2">
        <v>45961</v>
      </c>
      <c r="D2" s="43" t="s">
        <v>43</v>
      </c>
      <c r="E2" s="4">
        <v>193</v>
      </c>
      <c r="F2" s="21">
        <v>1</v>
      </c>
      <c r="G2" s="4">
        <v>189</v>
      </c>
      <c r="H2" s="21">
        <v>0</v>
      </c>
      <c r="I2" s="4">
        <v>197</v>
      </c>
      <c r="J2" s="21">
        <v>5</v>
      </c>
      <c r="K2" s="40">
        <v>189</v>
      </c>
      <c r="L2" s="21">
        <v>0</v>
      </c>
      <c r="M2" s="4"/>
      <c r="N2" s="21"/>
      <c r="O2" s="4"/>
      <c r="P2" s="21"/>
      <c r="Q2" s="7">
        <v>4</v>
      </c>
      <c r="R2" s="7">
        <v>772</v>
      </c>
      <c r="S2" s="6">
        <v>193</v>
      </c>
      <c r="T2" s="37">
        <v>6</v>
      </c>
      <c r="U2" s="7">
        <v>4</v>
      </c>
      <c r="V2" s="6">
        <v>197</v>
      </c>
    </row>
    <row r="4" spans="1:24" x14ac:dyDescent="0.25">
      <c r="Q4" s="34">
        <f>SUM(Q2:Q3)</f>
        <v>4</v>
      </c>
      <c r="R4" s="34">
        <f>SUM(R2:R3)</f>
        <v>772</v>
      </c>
      <c r="S4" s="35">
        <f>SUM(R4/Q4)</f>
        <v>193</v>
      </c>
      <c r="T4" s="34">
        <f>SUM(T2:T3)</f>
        <v>6</v>
      </c>
      <c r="U4" s="34">
        <f>SUM(U2:U3)</f>
        <v>4</v>
      </c>
      <c r="V4" s="36">
        <f>SUM(S4+U4)</f>
        <v>197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O2" name="Range1_3_5_1"/>
  </protectedRanges>
  <conditionalFormatting sqref="E2">
    <cfRule type="top10" dxfId="55" priority="7" rank="1"/>
  </conditionalFormatting>
  <conditionalFormatting sqref="G2">
    <cfRule type="top10" dxfId="54" priority="6" rank="1"/>
  </conditionalFormatting>
  <conditionalFormatting sqref="E2:O2">
    <cfRule type="cellIs" dxfId="53" priority="5" operator="greaterThanOrEqual">
      <formula>200</formula>
    </cfRule>
  </conditionalFormatting>
  <conditionalFormatting sqref="I2">
    <cfRule type="top10" dxfId="52" priority="4" rank="1"/>
  </conditionalFormatting>
  <conditionalFormatting sqref="K2">
    <cfRule type="top10" dxfId="51" priority="3" rank="1"/>
  </conditionalFormatting>
  <conditionalFormatting sqref="M2">
    <cfRule type="top10" dxfId="50" priority="2" rank="1"/>
  </conditionalFormatting>
  <conditionalFormatting sqref="N2">
    <cfRule type="top10" dxfId="49" priority="1" rank="1"/>
  </conditionalFormatting>
  <hyperlinks>
    <hyperlink ref="X1" location="'Mississippi 2025'!A1" display="Return to Rankings" xr:uid="{023898C2-C9B8-4AAF-B4A1-84A58F1DFA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35EBC31-AEDF-483A-B658-63E87B95BA9E}">
          <x14:formula1>
            <xm:f>'C:\Users\jmfg1\Downloads\[_10-31-2025-Indoor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22DF37F1-A3AB-4B54-A223-211D09315360}">
          <x14:formula1>
            <xm:f>'C:\Users\jmfg1\Downloads\[_10-31-2025-Indoor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8B01-C366-49D1-A049-2B91E57A67EF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11</v>
      </c>
      <c r="B2" s="1" t="s">
        <v>47</v>
      </c>
      <c r="C2" s="2">
        <v>45814</v>
      </c>
      <c r="D2" s="3" t="s">
        <v>43</v>
      </c>
      <c r="E2" s="32">
        <v>193</v>
      </c>
      <c r="F2" s="21">
        <v>2</v>
      </c>
      <c r="G2" s="32">
        <v>186</v>
      </c>
      <c r="H2" s="21">
        <v>0</v>
      </c>
      <c r="I2" s="4">
        <v>191</v>
      </c>
      <c r="J2" s="21">
        <v>2</v>
      </c>
      <c r="K2" s="33"/>
      <c r="L2" s="21"/>
      <c r="M2" s="33"/>
      <c r="N2" s="21"/>
      <c r="O2" s="4"/>
      <c r="P2" s="21"/>
      <c r="Q2" s="5">
        <v>3</v>
      </c>
      <c r="R2" s="5">
        <v>570</v>
      </c>
      <c r="S2" s="6">
        <v>190</v>
      </c>
      <c r="T2" s="37">
        <v>4</v>
      </c>
      <c r="U2" s="7">
        <v>4</v>
      </c>
      <c r="V2" s="8">
        <v>194</v>
      </c>
    </row>
    <row r="3" spans="1:24" x14ac:dyDescent="0.25">
      <c r="A3" s="38" t="s">
        <v>11</v>
      </c>
      <c r="B3" s="1" t="s">
        <v>47</v>
      </c>
      <c r="C3" s="2">
        <v>45870</v>
      </c>
      <c r="D3" s="3" t="s">
        <v>43</v>
      </c>
      <c r="E3" s="32">
        <v>189</v>
      </c>
      <c r="F3" s="21">
        <v>1</v>
      </c>
      <c r="G3" s="32">
        <v>176</v>
      </c>
      <c r="H3" s="21">
        <v>1</v>
      </c>
      <c r="I3" s="4">
        <v>195</v>
      </c>
      <c r="J3" s="21">
        <v>2</v>
      </c>
      <c r="K3" s="33"/>
      <c r="L3" s="21"/>
      <c r="M3" s="33"/>
      <c r="N3" s="21"/>
      <c r="O3" s="4"/>
      <c r="P3" s="21"/>
      <c r="Q3" s="5">
        <v>3</v>
      </c>
      <c r="R3" s="5">
        <v>560</v>
      </c>
      <c r="S3" s="6">
        <v>186.66666666666666</v>
      </c>
      <c r="T3" s="37">
        <v>4</v>
      </c>
      <c r="U3" s="7">
        <v>5</v>
      </c>
      <c r="V3" s="8">
        <v>191.66666666666666</v>
      </c>
    </row>
    <row r="5" spans="1:24" x14ac:dyDescent="0.25">
      <c r="Q5" s="34">
        <f>SUM(Q2:Q4)</f>
        <v>6</v>
      </c>
      <c r="R5" s="34">
        <f>SUM(R2:R4)</f>
        <v>1130</v>
      </c>
      <c r="S5" s="35">
        <f>SUM(R5/Q5)</f>
        <v>188.33333333333334</v>
      </c>
      <c r="T5" s="34">
        <f>SUM(T2:T4)</f>
        <v>8</v>
      </c>
      <c r="U5" s="34">
        <f>SUM(U2:U4)</f>
        <v>9</v>
      </c>
      <c r="V5" s="36">
        <f>SUM(S5+U5)</f>
        <v>197.33333333333334</v>
      </c>
    </row>
    <row r="8" spans="1:24" x14ac:dyDescent="0.25">
      <c r="A8" s="23" t="s">
        <v>1</v>
      </c>
      <c r="B8" s="24" t="s">
        <v>2</v>
      </c>
      <c r="C8" s="22" t="s">
        <v>3</v>
      </c>
      <c r="D8" s="25" t="s">
        <v>4</v>
      </c>
      <c r="E8" s="26" t="s">
        <v>21</v>
      </c>
      <c r="F8" s="26" t="s">
        <v>22</v>
      </c>
      <c r="G8" s="26" t="s">
        <v>23</v>
      </c>
      <c r="H8" s="26" t="s">
        <v>22</v>
      </c>
      <c r="I8" s="26" t="s">
        <v>24</v>
      </c>
      <c r="J8" s="26" t="s">
        <v>22</v>
      </c>
      <c r="K8" s="26" t="s">
        <v>25</v>
      </c>
      <c r="L8" s="26" t="s">
        <v>22</v>
      </c>
      <c r="M8" s="26" t="s">
        <v>26</v>
      </c>
      <c r="N8" s="26" t="s">
        <v>22</v>
      </c>
      <c r="O8" s="26" t="s">
        <v>27</v>
      </c>
      <c r="P8" s="26" t="s">
        <v>22</v>
      </c>
      <c r="Q8" s="27" t="s">
        <v>28</v>
      </c>
      <c r="R8" s="28" t="s">
        <v>29</v>
      </c>
      <c r="S8" s="29" t="s">
        <v>5</v>
      </c>
      <c r="T8" s="29" t="s">
        <v>30</v>
      </c>
      <c r="U8" s="28" t="s">
        <v>6</v>
      </c>
      <c r="V8" s="29" t="s">
        <v>31</v>
      </c>
    </row>
    <row r="9" spans="1:24" x14ac:dyDescent="0.25">
      <c r="A9" s="38" t="s">
        <v>35</v>
      </c>
      <c r="B9" s="1" t="s">
        <v>47</v>
      </c>
      <c r="C9" s="2">
        <v>45835</v>
      </c>
      <c r="D9" s="3" t="s">
        <v>43</v>
      </c>
      <c r="E9" s="4">
        <v>187</v>
      </c>
      <c r="F9" s="21">
        <v>0</v>
      </c>
      <c r="G9" s="32">
        <v>183</v>
      </c>
      <c r="H9" s="21">
        <v>1</v>
      </c>
      <c r="I9" s="4">
        <v>184</v>
      </c>
      <c r="J9" s="21">
        <v>0</v>
      </c>
      <c r="K9" s="4"/>
      <c r="L9" s="21"/>
      <c r="M9" s="4"/>
      <c r="N9" s="21"/>
      <c r="O9" s="4"/>
      <c r="P9" s="21"/>
      <c r="Q9" s="5">
        <v>3</v>
      </c>
      <c r="R9" s="5">
        <v>554</v>
      </c>
      <c r="S9" s="6">
        <v>184.66666666666666</v>
      </c>
      <c r="T9" s="37">
        <v>1</v>
      </c>
      <c r="U9" s="7">
        <v>5</v>
      </c>
      <c r="V9" s="8">
        <v>189.66666666666666</v>
      </c>
    </row>
    <row r="10" spans="1:24" x14ac:dyDescent="0.25">
      <c r="A10" s="38" t="s">
        <v>35</v>
      </c>
      <c r="B10" s="1" t="s">
        <v>47</v>
      </c>
      <c r="C10" s="2">
        <v>45905</v>
      </c>
      <c r="D10" s="3" t="s">
        <v>43</v>
      </c>
      <c r="E10" s="32">
        <v>184</v>
      </c>
      <c r="F10" s="21">
        <v>0</v>
      </c>
      <c r="G10" s="32">
        <v>191</v>
      </c>
      <c r="H10" s="21">
        <v>2</v>
      </c>
      <c r="I10" s="4">
        <v>187</v>
      </c>
      <c r="J10" s="21">
        <v>0</v>
      </c>
      <c r="K10" s="33"/>
      <c r="L10" s="21"/>
      <c r="M10" s="33"/>
      <c r="N10" s="21"/>
      <c r="O10" s="4"/>
      <c r="P10" s="21"/>
      <c r="Q10" s="5">
        <v>3</v>
      </c>
      <c r="R10" s="5">
        <v>562</v>
      </c>
      <c r="S10" s="6">
        <v>187.33333333333334</v>
      </c>
      <c r="T10" s="37">
        <v>2</v>
      </c>
      <c r="U10" s="7">
        <v>11</v>
      </c>
      <c r="V10" s="8">
        <v>198.33333333333334</v>
      </c>
    </row>
    <row r="11" spans="1:24" x14ac:dyDescent="0.25">
      <c r="A11" s="38" t="s">
        <v>35</v>
      </c>
      <c r="B11" s="1" t="s">
        <v>47</v>
      </c>
      <c r="C11" s="2">
        <v>45933</v>
      </c>
      <c r="D11" s="3" t="s">
        <v>43</v>
      </c>
      <c r="E11" s="32">
        <v>181</v>
      </c>
      <c r="F11" s="21">
        <v>1</v>
      </c>
      <c r="G11" s="32">
        <v>184</v>
      </c>
      <c r="H11" s="21">
        <v>1</v>
      </c>
      <c r="I11" s="4">
        <v>184</v>
      </c>
      <c r="J11" s="21">
        <v>1</v>
      </c>
      <c r="K11" s="33">
        <v>189</v>
      </c>
      <c r="L11" s="21">
        <v>2</v>
      </c>
      <c r="M11" s="33"/>
      <c r="N11" s="21"/>
      <c r="O11" s="4"/>
      <c r="P11" s="21"/>
      <c r="Q11" s="5">
        <v>4</v>
      </c>
      <c r="R11" s="5">
        <v>738</v>
      </c>
      <c r="S11" s="6">
        <v>184.5</v>
      </c>
      <c r="T11" s="37">
        <v>5</v>
      </c>
      <c r="U11" s="7">
        <v>5</v>
      </c>
      <c r="V11" s="8">
        <v>189.5</v>
      </c>
    </row>
    <row r="12" spans="1:24" x14ac:dyDescent="0.25">
      <c r="A12" s="42" t="s">
        <v>35</v>
      </c>
      <c r="B12" s="1" t="s">
        <v>47</v>
      </c>
      <c r="C12" s="2">
        <v>45961</v>
      </c>
      <c r="D12" s="43" t="s">
        <v>43</v>
      </c>
      <c r="E12" s="32">
        <v>181</v>
      </c>
      <c r="F12" s="21">
        <v>2</v>
      </c>
      <c r="G12" s="32">
        <v>191</v>
      </c>
      <c r="H12" s="21">
        <v>3</v>
      </c>
      <c r="I12" s="4">
        <v>192</v>
      </c>
      <c r="J12" s="21">
        <v>2</v>
      </c>
      <c r="K12" s="33">
        <v>189</v>
      </c>
      <c r="L12" s="21">
        <v>1</v>
      </c>
      <c r="M12" s="33"/>
      <c r="N12" s="21"/>
      <c r="O12" s="4"/>
      <c r="P12" s="21"/>
      <c r="Q12" s="7">
        <v>4</v>
      </c>
      <c r="R12" s="7">
        <v>753</v>
      </c>
      <c r="S12" s="6">
        <v>188.25</v>
      </c>
      <c r="T12" s="37">
        <v>8</v>
      </c>
      <c r="U12" s="7">
        <v>9</v>
      </c>
      <c r="V12" s="6">
        <v>197.25</v>
      </c>
    </row>
    <row r="13" spans="1:24" x14ac:dyDescent="0.25">
      <c r="A13" s="42" t="s">
        <v>35</v>
      </c>
      <c r="B13" s="1" t="s">
        <v>47</v>
      </c>
      <c r="C13" s="2">
        <v>45996</v>
      </c>
      <c r="D13" s="43" t="s">
        <v>83</v>
      </c>
      <c r="E13" s="4">
        <v>186</v>
      </c>
      <c r="F13" s="21">
        <v>0</v>
      </c>
      <c r="G13" s="32">
        <v>188</v>
      </c>
      <c r="H13" s="21">
        <v>1</v>
      </c>
      <c r="I13" s="4">
        <v>187</v>
      </c>
      <c r="J13" s="21">
        <v>1</v>
      </c>
      <c r="K13" s="4">
        <v>182</v>
      </c>
      <c r="L13" s="21">
        <v>0</v>
      </c>
      <c r="M13" s="4"/>
      <c r="N13" s="21"/>
      <c r="O13" s="4"/>
      <c r="P13" s="21"/>
      <c r="Q13" s="7">
        <v>4</v>
      </c>
      <c r="R13" s="7">
        <v>743</v>
      </c>
      <c r="S13" s="6">
        <v>185.75</v>
      </c>
      <c r="T13" s="37">
        <v>2</v>
      </c>
      <c r="U13" s="7">
        <v>5</v>
      </c>
      <c r="V13" s="6">
        <v>190.75</v>
      </c>
    </row>
    <row r="14" spans="1:24" x14ac:dyDescent="0.25">
      <c r="A14" s="42" t="s">
        <v>35</v>
      </c>
      <c r="B14" s="1" t="s">
        <v>47</v>
      </c>
      <c r="C14" s="2">
        <v>45997</v>
      </c>
      <c r="D14" s="43" t="s">
        <v>83</v>
      </c>
      <c r="E14" s="4">
        <v>163</v>
      </c>
      <c r="F14" s="21">
        <v>1</v>
      </c>
      <c r="G14" s="32">
        <v>174</v>
      </c>
      <c r="H14" s="21">
        <v>0</v>
      </c>
      <c r="I14" s="4">
        <v>182</v>
      </c>
      <c r="J14" s="21">
        <v>1</v>
      </c>
      <c r="K14" s="4">
        <v>192</v>
      </c>
      <c r="L14" s="21">
        <v>1</v>
      </c>
      <c r="M14" s="4">
        <v>187</v>
      </c>
      <c r="N14" s="21">
        <v>2</v>
      </c>
      <c r="O14" s="4">
        <v>177</v>
      </c>
      <c r="P14" s="21">
        <v>1</v>
      </c>
      <c r="Q14" s="7">
        <v>6</v>
      </c>
      <c r="R14" s="7">
        <v>1075</v>
      </c>
      <c r="S14" s="6">
        <v>179.16666666666666</v>
      </c>
      <c r="T14" s="37">
        <v>6</v>
      </c>
      <c r="U14" s="7">
        <v>10</v>
      </c>
      <c r="V14" s="6">
        <v>189.16666666666666</v>
      </c>
    </row>
    <row r="16" spans="1:24" x14ac:dyDescent="0.25">
      <c r="Q16" s="34">
        <f>SUM(Q9:Q15)</f>
        <v>24</v>
      </c>
      <c r="R16" s="34">
        <f>SUM(R9:R15)</f>
        <v>4425</v>
      </c>
      <c r="S16" s="35">
        <f>SUM(R16/Q16)</f>
        <v>184.375</v>
      </c>
      <c r="T16" s="34">
        <f>SUM(T9:T15)</f>
        <v>24</v>
      </c>
      <c r="U16" s="34">
        <f>SUM(U9:U15)</f>
        <v>45</v>
      </c>
      <c r="V16" s="36">
        <f>SUM(S16+U16)</f>
        <v>229.375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 B9:C9 B3:C3" name="Range1_2_1_1"/>
    <protectedRange algorithmName="SHA-512" hashValue="ON39YdpmFHfN9f47KpiRvqrKx0V9+erV1CNkpWzYhW/Qyc6aT8rEyCrvauWSYGZK2ia3o7vd3akF07acHAFpOA==" saltValue="yVW9XmDwTqEnmpSGai0KYg==" spinCount="100000" sqref="D2 D9 D3" name="Range1_1_8_1_1"/>
    <protectedRange algorithmName="SHA-512" hashValue="ON39YdpmFHfN9f47KpiRvqrKx0V9+erV1CNkpWzYhW/Qyc6aT8rEyCrvauWSYGZK2ia3o7vd3akF07acHAFpOA==" saltValue="yVW9XmDwTqEnmpSGai0KYg==" spinCount="100000" sqref="P2 P9 P3" name="Range1_3_3_1_1"/>
    <protectedRange algorithmName="SHA-512" hashValue="ON39YdpmFHfN9f47KpiRvqrKx0V9+erV1CNkpWzYhW/Qyc6aT8rEyCrvauWSYGZK2ia3o7vd3akF07acHAFpOA==" saltValue="yVW9XmDwTqEnmpSGai0KYg==" spinCount="100000" sqref="E2:O2 T2 E9:O9 T9 T3 E3:O3" name="Range1_3_5_12_1_1"/>
    <protectedRange algorithmName="SHA-512" hashValue="ON39YdpmFHfN9f47KpiRvqrKx0V9+erV1CNkpWzYhW/Qyc6aT8rEyCrvauWSYGZK2ia3o7vd3akF07acHAFpOA==" saltValue="yVW9XmDwTqEnmpSGai0KYg==" spinCount="100000" sqref="E10:P10 B10:C10" name="Range1_6"/>
    <protectedRange algorithmName="SHA-512" hashValue="ON39YdpmFHfN9f47KpiRvqrKx0V9+erV1CNkpWzYhW/Qyc6aT8rEyCrvauWSYGZK2ia3o7vd3akF07acHAFpOA==" saltValue="yVW9XmDwTqEnmpSGai0KYg==" spinCount="100000" sqref="D10" name="Range1_1_4"/>
    <protectedRange algorithmName="SHA-512" hashValue="ON39YdpmFHfN9f47KpiRvqrKx0V9+erV1CNkpWzYhW/Qyc6aT8rEyCrvauWSYGZK2ia3o7vd3akF07acHAFpOA==" saltValue="yVW9XmDwTqEnmpSGai0KYg==" spinCount="100000" sqref="T10" name="Range1_3_5_4"/>
    <protectedRange algorithmName="SHA-512" hashValue="ON39YdpmFHfN9f47KpiRvqrKx0V9+erV1CNkpWzYhW/Qyc6aT8rEyCrvauWSYGZK2ia3o7vd3akF07acHAFpOA==" saltValue="yVW9XmDwTqEnmpSGai0KYg==" spinCount="100000" sqref="E11:P11 B11:C11" name="Range1_6_1"/>
    <protectedRange algorithmName="SHA-512" hashValue="ON39YdpmFHfN9f47KpiRvqrKx0V9+erV1CNkpWzYhW/Qyc6aT8rEyCrvauWSYGZK2ia3o7vd3akF07acHAFpOA==" saltValue="yVW9XmDwTqEnmpSGai0KYg==" spinCount="100000" sqref="D11" name="Range1_1_3"/>
    <protectedRange algorithmName="SHA-512" hashValue="ON39YdpmFHfN9f47KpiRvqrKx0V9+erV1CNkpWzYhW/Qyc6aT8rEyCrvauWSYGZK2ia3o7vd3akF07acHAFpOA==" saltValue="yVW9XmDwTqEnmpSGai0KYg==" spinCount="100000" sqref="T11" name="Range1_3_5_3"/>
    <protectedRange algorithmName="SHA-512" hashValue="ON39YdpmFHfN9f47KpiRvqrKx0V9+erV1CNkpWzYhW/Qyc6aT8rEyCrvauWSYGZK2ia3o7vd3akF07acHAFpOA==" saltValue="yVW9XmDwTqEnmpSGai0KYg==" spinCount="100000" sqref="E12:P12 B12:C12" name="Range1_6_2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B13:C13 E13:P13" name="Range1_14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E14:P14 B14:C14" name="Range1_10"/>
    <protectedRange algorithmName="SHA-512" hashValue="ON39YdpmFHfN9f47KpiRvqrKx0V9+erV1CNkpWzYhW/Qyc6aT8rEyCrvauWSYGZK2ia3o7vd3akF07acHAFpOA==" saltValue="yVW9XmDwTqEnmpSGai0KYg==" spinCount="100000" sqref="D14" name="Range1_1_14"/>
    <protectedRange algorithmName="SHA-512" hashValue="ON39YdpmFHfN9f47KpiRvqrKx0V9+erV1CNkpWzYhW/Qyc6aT8rEyCrvauWSYGZK2ia3o7vd3akF07acHAFpOA==" saltValue="yVW9XmDwTqEnmpSGai0KYg==" spinCount="100000" sqref="T14" name="Range1_3_5_9"/>
  </protectedRanges>
  <conditionalFormatting sqref="E10">
    <cfRule type="top10" dxfId="48" priority="35" rank="1"/>
  </conditionalFormatting>
  <conditionalFormatting sqref="E10:P10">
    <cfRule type="cellIs" dxfId="47" priority="29" operator="greaterThanOrEqual">
      <formula>200</formula>
    </cfRule>
  </conditionalFormatting>
  <conditionalFormatting sqref="G10">
    <cfRule type="top10" dxfId="46" priority="34" rank="1"/>
  </conditionalFormatting>
  <conditionalFormatting sqref="I10">
    <cfRule type="top10" dxfId="45" priority="33" rank="1"/>
  </conditionalFormatting>
  <conditionalFormatting sqref="K10">
    <cfRule type="top10" dxfId="44" priority="32" rank="1"/>
  </conditionalFormatting>
  <conditionalFormatting sqref="M10">
    <cfRule type="top10" dxfId="43" priority="31" rank="1"/>
  </conditionalFormatting>
  <conditionalFormatting sqref="O10">
    <cfRule type="top10" dxfId="42" priority="30" rank="1"/>
  </conditionalFormatting>
  <conditionalFormatting sqref="E11">
    <cfRule type="top10" dxfId="41" priority="28" rank="1"/>
  </conditionalFormatting>
  <conditionalFormatting sqref="G11">
    <cfRule type="top10" dxfId="40" priority="27" rank="1"/>
  </conditionalFormatting>
  <conditionalFormatting sqref="I11">
    <cfRule type="top10" dxfId="39" priority="26" rank="1"/>
  </conditionalFormatting>
  <conditionalFormatting sqref="K11">
    <cfRule type="top10" dxfId="38" priority="25" rank="1"/>
  </conditionalFormatting>
  <conditionalFormatting sqref="M11">
    <cfRule type="top10" dxfId="37" priority="24" rank="1"/>
  </conditionalFormatting>
  <conditionalFormatting sqref="O11">
    <cfRule type="top10" dxfId="36" priority="23" rank="1"/>
  </conditionalFormatting>
  <conditionalFormatting sqref="E11:P11">
    <cfRule type="cellIs" dxfId="35" priority="22" operator="greaterThanOrEqual">
      <formula>200</formula>
    </cfRule>
  </conditionalFormatting>
  <conditionalFormatting sqref="E12">
    <cfRule type="top10" dxfId="34" priority="21" rank="1"/>
  </conditionalFormatting>
  <conditionalFormatting sqref="G12">
    <cfRule type="top10" dxfId="33" priority="20" rank="1"/>
  </conditionalFormatting>
  <conditionalFormatting sqref="I12">
    <cfRule type="top10" dxfId="32" priority="19" rank="1"/>
  </conditionalFormatting>
  <conditionalFormatting sqref="K12">
    <cfRule type="top10" dxfId="31" priority="18" rank="1"/>
  </conditionalFormatting>
  <conditionalFormatting sqref="M12">
    <cfRule type="top10" dxfId="30" priority="17" rank="1"/>
  </conditionalFormatting>
  <conditionalFormatting sqref="O12">
    <cfRule type="top10" dxfId="29" priority="16" rank="1"/>
  </conditionalFormatting>
  <conditionalFormatting sqref="E12:P12">
    <cfRule type="cellIs" dxfId="28" priority="15" operator="greaterThanOrEqual">
      <formula>200</formula>
    </cfRule>
  </conditionalFormatting>
  <conditionalFormatting sqref="E13">
    <cfRule type="top10" dxfId="27" priority="14" rank="1"/>
  </conditionalFormatting>
  <conditionalFormatting sqref="G13">
    <cfRule type="top10" dxfId="26" priority="13" rank="1"/>
  </conditionalFormatting>
  <conditionalFormatting sqref="I13">
    <cfRule type="top10" dxfId="25" priority="12" rank="1"/>
  </conditionalFormatting>
  <conditionalFormatting sqref="K13">
    <cfRule type="top10" dxfId="24" priority="11" rank="1"/>
  </conditionalFormatting>
  <conditionalFormatting sqref="M13">
    <cfRule type="top10" dxfId="23" priority="10" rank="1"/>
  </conditionalFormatting>
  <conditionalFormatting sqref="O13">
    <cfRule type="top10" dxfId="22" priority="9" rank="1"/>
  </conditionalFormatting>
  <conditionalFormatting sqref="E13:P13">
    <cfRule type="cellIs" dxfId="21" priority="8" operator="greaterThanOrEqual">
      <formula>200</formula>
    </cfRule>
  </conditionalFormatting>
  <conditionalFormatting sqref="E14">
    <cfRule type="top10" dxfId="20" priority="7" rank="1"/>
  </conditionalFormatting>
  <conditionalFormatting sqref="G14">
    <cfRule type="top10" dxfId="19" priority="6" rank="1"/>
  </conditionalFormatting>
  <conditionalFormatting sqref="I14">
    <cfRule type="top10" dxfId="18" priority="5" rank="1"/>
  </conditionalFormatting>
  <conditionalFormatting sqref="K14">
    <cfRule type="top10" dxfId="17" priority="4" rank="1"/>
  </conditionalFormatting>
  <conditionalFormatting sqref="M14">
    <cfRule type="top10" dxfId="16" priority="3" rank="1"/>
  </conditionalFormatting>
  <conditionalFormatting sqref="O14">
    <cfRule type="top10" dxfId="15" priority="2" rank="1"/>
  </conditionalFormatting>
  <conditionalFormatting sqref="E14:P14">
    <cfRule type="cellIs" dxfId="14" priority="1" operator="greaterThanOrEqual">
      <formula>200</formula>
    </cfRule>
  </conditionalFormatting>
  <hyperlinks>
    <hyperlink ref="X1" location="'Mississippi 2025'!A1" display="Return to Rankings" xr:uid="{6D4B6E15-BD5D-4024-BF8A-B89CB40799D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D7D45CC-C977-433C-A6BF-F02CCD257649}">
          <x14:formula1>
            <xm:f>'C:\Users\jmfg1\Downloads\[_10-31-2025-Indoor (4 card) ABRA 2025 (Town, ST) Scoring MASTER  ver 2.3 (2).xlsm]DATA'!#REF!</xm:f>
          </x14:formula1>
          <xm:sqref>B12</xm:sqref>
        </x14:dataValidation>
        <x14:dataValidation type="list" allowBlank="1" showInputMessage="1" showErrorMessage="1" xr:uid="{845F9ABD-5A37-407B-BEB5-A60C7F75BF68}">
          <x14:formula1>
            <xm:f>'C:\Users\jmfg1\Downloads\[_10-31-2025-Indoor (4 card) ABRA 2025 (Town, ST) Scoring MASTER  ver 2.3 (2).xlsm]DATA'!#REF!</xm:f>
          </x14:formula1>
          <xm:sqref>D12</xm:sqref>
        </x14:dataValidation>
        <x14:dataValidation type="list" allowBlank="1" showInputMessage="1" showErrorMessage="1" xr:uid="{808B135C-148F-4CD2-9D17-A33445824C10}">
          <x14:formula1>
            <xm:f>'C:\Users\jmfg1\Downloads\[buckhollow indoor 12-5-25-ABRA 2025 Scoring.xlsm]DATA'!#REF!</xm:f>
          </x14:formula1>
          <xm:sqref>B13 D13</xm:sqref>
        </x14:dataValidation>
        <x14:dataValidation type="list" allowBlank="1" showInputMessage="1" showErrorMessage="1" xr:uid="{ABB5095A-BFFC-4E64-9A79-A03E525868C2}">
          <x14:formula1>
            <xm:f>'[buckhollow indoor 12-6-25-ABRA 2025 Scoring.xlsm]DATA'!#REF!</xm:f>
          </x14:formula1>
          <xm:sqref>D14</xm:sqref>
        </x14:dataValidation>
        <x14:dataValidation type="list" allowBlank="1" showInputMessage="1" showErrorMessage="1" xr:uid="{28CD4C5C-765C-4265-852C-6CAB6E0F0273}">
          <x14:formula1>
            <xm:f>'[buckhollow indoor 12-6-25-ABRA 2025 Scoring.xlsm]DATA'!#REF!</xm:f>
          </x14:formula1>
          <xm:sqref>B14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1C28F-CAFD-4527-A198-DB9FFD07816E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37</v>
      </c>
      <c r="B2" s="1" t="s">
        <v>54</v>
      </c>
      <c r="C2" s="2">
        <v>45814</v>
      </c>
      <c r="D2" s="3" t="s">
        <v>43</v>
      </c>
      <c r="E2" s="4">
        <v>194</v>
      </c>
      <c r="F2" s="21">
        <v>0</v>
      </c>
      <c r="G2" s="4">
        <v>193</v>
      </c>
      <c r="H2" s="21">
        <v>1</v>
      </c>
      <c r="I2" s="4">
        <v>198</v>
      </c>
      <c r="J2" s="21">
        <v>0</v>
      </c>
      <c r="K2" s="4"/>
      <c r="L2" s="21"/>
      <c r="M2" s="4"/>
      <c r="N2" s="21"/>
      <c r="O2" s="4"/>
      <c r="P2" s="21"/>
      <c r="Q2" s="5">
        <v>3</v>
      </c>
      <c r="R2" s="5">
        <v>585</v>
      </c>
      <c r="S2" s="6">
        <v>195</v>
      </c>
      <c r="T2" s="37">
        <v>1</v>
      </c>
      <c r="U2" s="7">
        <v>6</v>
      </c>
      <c r="V2" s="8">
        <v>201</v>
      </c>
    </row>
    <row r="3" spans="1:24" x14ac:dyDescent="0.25">
      <c r="A3" s="38" t="s">
        <v>37</v>
      </c>
      <c r="B3" s="1" t="s">
        <v>54</v>
      </c>
      <c r="C3" s="2">
        <v>45835</v>
      </c>
      <c r="D3" s="3" t="s">
        <v>43</v>
      </c>
      <c r="E3" s="4">
        <v>197</v>
      </c>
      <c r="F3" s="21">
        <v>3</v>
      </c>
      <c r="G3" s="4">
        <v>196</v>
      </c>
      <c r="H3" s="21">
        <v>1</v>
      </c>
      <c r="I3" s="4">
        <v>196</v>
      </c>
      <c r="J3" s="21">
        <v>2</v>
      </c>
      <c r="K3" s="4"/>
      <c r="L3" s="21"/>
      <c r="M3" s="4"/>
      <c r="N3" s="21"/>
      <c r="O3" s="4"/>
      <c r="P3" s="21"/>
      <c r="Q3" s="5">
        <v>3</v>
      </c>
      <c r="R3" s="5">
        <v>589</v>
      </c>
      <c r="S3" s="6">
        <v>196.33333333333334</v>
      </c>
      <c r="T3" s="37">
        <v>6</v>
      </c>
      <c r="U3" s="7">
        <v>7</v>
      </c>
      <c r="V3" s="8">
        <v>203.33333333333334</v>
      </c>
    </row>
    <row r="5" spans="1:24" x14ac:dyDescent="0.25">
      <c r="Q5" s="34">
        <f>SUM(Q2:Q4)</f>
        <v>6</v>
      </c>
      <c r="R5" s="34">
        <f>SUM(R2:R4)</f>
        <v>1174</v>
      </c>
      <c r="S5" s="35">
        <f>SUM(R5/Q5)</f>
        <v>195.66666666666666</v>
      </c>
      <c r="T5" s="34">
        <f>SUM(T2:T4)</f>
        <v>7</v>
      </c>
      <c r="U5" s="34">
        <f>SUM(U2:U4)</f>
        <v>13</v>
      </c>
      <c r="V5" s="36">
        <f>SUM(S5+U5)</f>
        <v>208.66666666666666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T2 E2:O2 E3:O3 T3" name="Range1_3_5_12_1_1"/>
  </protectedRanges>
  <hyperlinks>
    <hyperlink ref="X1" location="'Mississippi 2025'!A1" display="Return to Rankings" xr:uid="{D2601751-4549-47D3-938D-E84565966BBB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E5F3-46D8-4206-B819-E6B019871FC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35</v>
      </c>
      <c r="B2" s="1" t="s">
        <v>62</v>
      </c>
      <c r="C2" s="2">
        <v>45835</v>
      </c>
      <c r="D2" s="3" t="s">
        <v>43</v>
      </c>
      <c r="E2" s="32">
        <v>159</v>
      </c>
      <c r="F2" s="21">
        <v>0</v>
      </c>
      <c r="G2" s="32">
        <v>178</v>
      </c>
      <c r="H2" s="21">
        <v>0</v>
      </c>
      <c r="I2" s="4">
        <v>165</v>
      </c>
      <c r="J2" s="21">
        <v>1</v>
      </c>
      <c r="K2" s="33"/>
      <c r="L2" s="21"/>
      <c r="M2" s="33"/>
      <c r="N2" s="21"/>
      <c r="O2" s="4"/>
      <c r="P2" s="21"/>
      <c r="Q2" s="5">
        <v>3</v>
      </c>
      <c r="R2" s="5">
        <v>502</v>
      </c>
      <c r="S2" s="6">
        <v>167.33333333333334</v>
      </c>
      <c r="T2" s="37">
        <v>1</v>
      </c>
      <c r="U2" s="7">
        <v>2</v>
      </c>
      <c r="V2" s="8">
        <v>169.33333333333334</v>
      </c>
    </row>
    <row r="4" spans="1:24" x14ac:dyDescent="0.25">
      <c r="Q4" s="34">
        <f>SUM(Q2:Q3)</f>
        <v>3</v>
      </c>
      <c r="R4" s="34">
        <f>SUM(R2:R3)</f>
        <v>502</v>
      </c>
      <c r="S4" s="35">
        <f>SUM(R4/Q4)</f>
        <v>167.33333333333334</v>
      </c>
      <c r="T4" s="34">
        <f>SUM(T2:T3)</f>
        <v>1</v>
      </c>
      <c r="U4" s="34">
        <f>SUM(U2:U3)</f>
        <v>2</v>
      </c>
      <c r="V4" s="36">
        <f>SUM(S4+U4)</f>
        <v>169.33333333333334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57D1A2DC-3566-4654-9BD5-EAE72C7ACF2A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3E53-7E01-48DB-B227-9E90CE504FF8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42" t="s">
        <v>11</v>
      </c>
      <c r="B2" s="1" t="s">
        <v>80</v>
      </c>
      <c r="C2" s="2">
        <v>45961</v>
      </c>
      <c r="D2" s="43" t="s">
        <v>43</v>
      </c>
      <c r="E2" s="32">
        <v>196</v>
      </c>
      <c r="F2" s="21">
        <v>1</v>
      </c>
      <c r="G2" s="32">
        <v>197</v>
      </c>
      <c r="H2" s="21">
        <v>3</v>
      </c>
      <c r="I2" s="4">
        <v>198</v>
      </c>
      <c r="J2" s="21">
        <v>0</v>
      </c>
      <c r="K2" s="33">
        <v>196</v>
      </c>
      <c r="L2" s="21">
        <v>6</v>
      </c>
      <c r="M2" s="33"/>
      <c r="N2" s="21"/>
      <c r="O2" s="4"/>
      <c r="P2" s="21"/>
      <c r="Q2" s="7">
        <v>4</v>
      </c>
      <c r="R2" s="7">
        <v>787</v>
      </c>
      <c r="S2" s="6">
        <v>196.75</v>
      </c>
      <c r="T2" s="37">
        <v>10</v>
      </c>
      <c r="U2" s="7">
        <v>5</v>
      </c>
      <c r="V2" s="6">
        <v>201.75</v>
      </c>
    </row>
    <row r="4" spans="1:24" x14ac:dyDescent="0.25">
      <c r="Q4" s="34">
        <f>SUM(Q2:Q3)</f>
        <v>4</v>
      </c>
      <c r="R4" s="34">
        <f>SUM(R2:R3)</f>
        <v>787</v>
      </c>
      <c r="S4" s="35">
        <f>SUM(R4/Q4)</f>
        <v>196.75</v>
      </c>
      <c r="T4" s="34">
        <f>SUM(T2:T3)</f>
        <v>10</v>
      </c>
      <c r="U4" s="34">
        <f>SUM(U2:U3)</f>
        <v>5</v>
      </c>
      <c r="V4" s="36">
        <f>SUM(S4+U4)</f>
        <v>201.75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305" priority="7" rank="1"/>
  </conditionalFormatting>
  <conditionalFormatting sqref="G2">
    <cfRule type="top10" dxfId="304" priority="6" rank="1"/>
  </conditionalFormatting>
  <conditionalFormatting sqref="I2">
    <cfRule type="top10" dxfId="303" priority="5" rank="1"/>
  </conditionalFormatting>
  <conditionalFormatting sqref="K2">
    <cfRule type="top10" dxfId="302" priority="4" rank="1"/>
  </conditionalFormatting>
  <conditionalFormatting sqref="M2">
    <cfRule type="top10" dxfId="301" priority="3" rank="1"/>
  </conditionalFormatting>
  <conditionalFormatting sqref="O2">
    <cfRule type="top10" dxfId="300" priority="2" rank="1"/>
  </conditionalFormatting>
  <conditionalFormatting sqref="E2:P2">
    <cfRule type="cellIs" dxfId="299" priority="1" operator="greaterThanOrEqual">
      <formula>200</formula>
    </cfRule>
  </conditionalFormatting>
  <hyperlinks>
    <hyperlink ref="X1" location="'Mississippi 2025'!A1" display="Return to Rankings" xr:uid="{71903EFF-22CA-4CE5-A597-232FE22B8B1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0DC0830-EAD6-43BE-8D06-78ED9A6D708D}">
          <x14:formula1>
            <xm:f>'C:\Users\jmfg1\Downloads\[_10-31-2025-Indoor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1466F579-544A-43EC-AA8E-FBE2DBC8565A}">
          <x14:formula1>
            <xm:f>'C:\Users\jmfg1\Downloads\[_10-31-2025-Indoor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15B1-5B56-44C6-B12F-929524D7C60E}">
  <dimension ref="A1:X13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37</v>
      </c>
      <c r="B2" s="1" t="s">
        <v>42</v>
      </c>
      <c r="C2" s="2">
        <v>45814</v>
      </c>
      <c r="D2" s="3" t="s">
        <v>43</v>
      </c>
      <c r="E2" s="4">
        <v>196.01</v>
      </c>
      <c r="F2" s="21">
        <v>5</v>
      </c>
      <c r="G2" s="4">
        <v>198</v>
      </c>
      <c r="H2" s="21">
        <v>3</v>
      </c>
      <c r="I2" s="4">
        <v>195</v>
      </c>
      <c r="J2" s="21">
        <v>6</v>
      </c>
      <c r="K2" s="4"/>
      <c r="L2" s="21"/>
      <c r="M2" s="4"/>
      <c r="N2" s="21"/>
      <c r="O2" s="4"/>
      <c r="P2" s="21"/>
      <c r="Q2" s="5">
        <v>3</v>
      </c>
      <c r="R2" s="5">
        <v>589.01</v>
      </c>
      <c r="S2" s="6">
        <v>196.33666666666667</v>
      </c>
      <c r="T2" s="37">
        <v>14</v>
      </c>
      <c r="U2" s="7">
        <v>9</v>
      </c>
      <c r="V2" s="8">
        <v>205.33666666666667</v>
      </c>
    </row>
    <row r="3" spans="1:24" x14ac:dyDescent="0.25">
      <c r="A3" s="38" t="s">
        <v>37</v>
      </c>
      <c r="B3" s="1" t="s">
        <v>42</v>
      </c>
      <c r="C3" s="2">
        <v>45835</v>
      </c>
      <c r="D3" s="3" t="s">
        <v>43</v>
      </c>
      <c r="E3" s="4">
        <v>195</v>
      </c>
      <c r="F3" s="21">
        <v>4</v>
      </c>
      <c r="G3" s="4">
        <v>195</v>
      </c>
      <c r="H3" s="21">
        <v>0</v>
      </c>
      <c r="I3" s="4">
        <v>196.01</v>
      </c>
      <c r="J3" s="21">
        <v>5</v>
      </c>
      <c r="K3" s="4"/>
      <c r="L3" s="21"/>
      <c r="M3" s="4"/>
      <c r="N3" s="21"/>
      <c r="O3" s="4"/>
      <c r="P3" s="21"/>
      <c r="Q3" s="5">
        <v>3</v>
      </c>
      <c r="R3" s="5">
        <v>586.01</v>
      </c>
      <c r="S3" s="6">
        <v>195.33666666666667</v>
      </c>
      <c r="T3" s="37">
        <v>9</v>
      </c>
      <c r="U3" s="7">
        <v>6</v>
      </c>
      <c r="V3" s="8">
        <v>201.33666666666667</v>
      </c>
    </row>
    <row r="4" spans="1:24" x14ac:dyDescent="0.25">
      <c r="A4" s="38" t="s">
        <v>37</v>
      </c>
      <c r="B4" s="1" t="s">
        <v>42</v>
      </c>
      <c r="C4" s="2">
        <v>45905</v>
      </c>
      <c r="D4" s="3" t="s">
        <v>43</v>
      </c>
      <c r="E4" s="4">
        <v>194.01</v>
      </c>
      <c r="F4" s="21">
        <v>1</v>
      </c>
      <c r="G4" s="4">
        <v>198</v>
      </c>
      <c r="H4" s="21">
        <v>3</v>
      </c>
      <c r="I4" s="4">
        <v>199</v>
      </c>
      <c r="J4" s="21">
        <v>2</v>
      </c>
      <c r="K4" s="4"/>
      <c r="L4" s="21"/>
      <c r="M4" s="4"/>
      <c r="N4" s="21"/>
      <c r="O4" s="4"/>
      <c r="P4" s="21"/>
      <c r="Q4" s="5">
        <v>3</v>
      </c>
      <c r="R4" s="5">
        <v>591.01</v>
      </c>
      <c r="S4" s="6">
        <v>197.00333333333333</v>
      </c>
      <c r="T4" s="37">
        <v>6</v>
      </c>
      <c r="U4" s="7">
        <v>9</v>
      </c>
      <c r="V4" s="8">
        <v>206.00333333333333</v>
      </c>
    </row>
    <row r="5" spans="1:24" x14ac:dyDescent="0.25">
      <c r="A5" s="42" t="s">
        <v>37</v>
      </c>
      <c r="B5" s="1" t="s">
        <v>42</v>
      </c>
      <c r="C5" s="2">
        <v>45961</v>
      </c>
      <c r="D5" s="43" t="s">
        <v>43</v>
      </c>
      <c r="E5" s="4">
        <v>186</v>
      </c>
      <c r="F5" s="21">
        <v>1</v>
      </c>
      <c r="G5" s="4">
        <v>195</v>
      </c>
      <c r="H5" s="21">
        <v>1</v>
      </c>
      <c r="I5" s="4">
        <v>189</v>
      </c>
      <c r="J5" s="21">
        <v>1</v>
      </c>
      <c r="K5" s="4">
        <v>191</v>
      </c>
      <c r="L5" s="21">
        <v>2</v>
      </c>
      <c r="M5" s="4"/>
      <c r="N5" s="21"/>
      <c r="O5" s="4"/>
      <c r="P5" s="21"/>
      <c r="Q5" s="7">
        <v>4</v>
      </c>
      <c r="R5" s="7">
        <v>761</v>
      </c>
      <c r="S5" s="6">
        <v>190.25</v>
      </c>
      <c r="T5" s="37">
        <v>5</v>
      </c>
      <c r="U5" s="7">
        <v>5</v>
      </c>
      <c r="V5" s="6">
        <v>195.25</v>
      </c>
    </row>
    <row r="7" spans="1:24" x14ac:dyDescent="0.25">
      <c r="Q7" s="34">
        <f>SUM(Q2:Q6)</f>
        <v>13</v>
      </c>
      <c r="R7" s="34">
        <f>SUM(R2:R6)</f>
        <v>2527.0299999999997</v>
      </c>
      <c r="S7" s="35">
        <f>SUM(R7/Q7)</f>
        <v>194.38692307692307</v>
      </c>
      <c r="T7" s="34">
        <f>SUM(T2:T6)</f>
        <v>34</v>
      </c>
      <c r="U7" s="34">
        <f>SUM(U2:U6)</f>
        <v>29</v>
      </c>
      <c r="V7" s="36">
        <f>SUM(S7+U7)</f>
        <v>223.38692307692307</v>
      </c>
    </row>
    <row r="10" spans="1:24" x14ac:dyDescent="0.25">
      <c r="A10" s="23" t="s">
        <v>1</v>
      </c>
      <c r="B10" s="24" t="s">
        <v>2</v>
      </c>
      <c r="C10" s="22" t="s">
        <v>3</v>
      </c>
      <c r="D10" s="25" t="s">
        <v>4</v>
      </c>
      <c r="E10" s="26" t="s">
        <v>21</v>
      </c>
      <c r="F10" s="26" t="s">
        <v>22</v>
      </c>
      <c r="G10" s="26" t="s">
        <v>23</v>
      </c>
      <c r="H10" s="26" t="s">
        <v>22</v>
      </c>
      <c r="I10" s="26" t="s">
        <v>24</v>
      </c>
      <c r="J10" s="26" t="s">
        <v>22</v>
      </c>
      <c r="K10" s="26" t="s">
        <v>25</v>
      </c>
      <c r="L10" s="26" t="s">
        <v>22</v>
      </c>
      <c r="M10" s="26" t="s">
        <v>26</v>
      </c>
      <c r="N10" s="26" t="s">
        <v>22</v>
      </c>
      <c r="O10" s="26" t="s">
        <v>27</v>
      </c>
      <c r="P10" s="26" t="s">
        <v>22</v>
      </c>
      <c r="Q10" s="27" t="s">
        <v>28</v>
      </c>
      <c r="R10" s="28" t="s">
        <v>29</v>
      </c>
      <c r="S10" s="29" t="s">
        <v>5</v>
      </c>
      <c r="T10" s="29" t="s">
        <v>30</v>
      </c>
      <c r="U10" s="28" t="s">
        <v>6</v>
      </c>
      <c r="V10" s="29" t="s">
        <v>31</v>
      </c>
    </row>
    <row r="11" spans="1:24" x14ac:dyDescent="0.25">
      <c r="A11" s="38" t="s">
        <v>15</v>
      </c>
      <c r="B11" s="1" t="s">
        <v>42</v>
      </c>
      <c r="C11" s="2">
        <v>45870</v>
      </c>
      <c r="D11" s="3" t="s">
        <v>43</v>
      </c>
      <c r="E11" s="4">
        <v>194</v>
      </c>
      <c r="F11" s="21">
        <v>3</v>
      </c>
      <c r="G11" s="4">
        <v>189</v>
      </c>
      <c r="H11" s="21">
        <v>2</v>
      </c>
      <c r="I11" s="4">
        <v>191</v>
      </c>
      <c r="J11" s="21">
        <v>0</v>
      </c>
      <c r="K11" s="4"/>
      <c r="L11" s="21"/>
      <c r="M11" s="4"/>
      <c r="N11" s="21"/>
      <c r="O11" s="4"/>
      <c r="P11" s="21"/>
      <c r="Q11" s="5">
        <v>3</v>
      </c>
      <c r="R11" s="5">
        <v>574</v>
      </c>
      <c r="S11" s="6">
        <v>191.33333333333334</v>
      </c>
      <c r="T11" s="37">
        <v>5</v>
      </c>
      <c r="U11" s="7">
        <v>2</v>
      </c>
      <c r="V11" s="8">
        <v>193.33333333333334</v>
      </c>
    </row>
    <row r="13" spans="1:24" x14ac:dyDescent="0.25">
      <c r="Q13" s="34">
        <f>SUM(Q11:Q12)</f>
        <v>3</v>
      </c>
      <c r="R13" s="34">
        <f>SUM(R11:R12)</f>
        <v>574</v>
      </c>
      <c r="S13" s="35">
        <f>SUM(R13/Q13)</f>
        <v>191.33333333333334</v>
      </c>
      <c r="T13" s="34">
        <f>SUM(T11:T12)</f>
        <v>5</v>
      </c>
      <c r="U13" s="34">
        <f>SUM(U11:U12)</f>
        <v>2</v>
      </c>
      <c r="V13" s="36">
        <f>SUM(S13+U13)</f>
        <v>193.33333333333334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10 B11:C11" name="Range1_2_1_1"/>
    <protectedRange algorithmName="SHA-512" hashValue="ON39YdpmFHfN9f47KpiRvqrKx0V9+erV1CNkpWzYhW/Qyc6aT8rEyCrvauWSYGZK2ia3o7vd3akF07acHAFpOA==" saltValue="yVW9XmDwTqEnmpSGai0KYg==" spinCount="100000" sqref="D2:D3 D11" name="Range1_1_8_1_1"/>
    <protectedRange algorithmName="SHA-512" hashValue="ON39YdpmFHfN9f47KpiRvqrKx0V9+erV1CNkpWzYhW/Qyc6aT8rEyCrvauWSYGZK2ia3o7vd3akF07acHAFpOA==" saltValue="yVW9XmDwTqEnmpSGai0KYg==" spinCount="100000" sqref="P2:P3 P11" name="Range1_3_3_1_1"/>
    <protectedRange algorithmName="SHA-512" hashValue="ON39YdpmFHfN9f47KpiRvqrKx0V9+erV1CNkpWzYhW/Qyc6aT8rEyCrvauWSYGZK2ia3o7vd3akF07acHAFpOA==" saltValue="yVW9XmDwTqEnmpSGai0KYg==" spinCount="100000" sqref="E2:O3 T2:T3 T11 E11:O11" name="Range1_3_5_12_1_1"/>
    <protectedRange algorithmName="SHA-512" hashValue="ON39YdpmFHfN9f47KpiRvqrKx0V9+erV1CNkpWzYhW/Qyc6aT8rEyCrvauWSYGZK2ia3o7vd3akF07acHAFpOA==" saltValue="yVW9XmDwTqEnmpSGai0KYg==" spinCount="100000" sqref="B4:C4" name="Range1_7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T4" name="Range1_3_5_5"/>
    <protectedRange algorithmName="SHA-512" hashValue="ON39YdpmFHfN9f47KpiRvqrKx0V9+erV1CNkpWzYhW/Qyc6aT8rEyCrvauWSYGZK2ia3o7vd3akF07acHAFpOA==" saltValue="yVW9XmDwTqEnmpSGai0KYg==" spinCount="100000" sqref="B5:C5" name="Range1_7_1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T5" name="Range1_3_5_5_1"/>
  </protectedRanges>
  <conditionalFormatting sqref="E4">
    <cfRule type="top10" dxfId="13" priority="12" rank="1"/>
  </conditionalFormatting>
  <conditionalFormatting sqref="E4:O4">
    <cfRule type="cellIs" dxfId="12" priority="9" operator="greaterThanOrEqual">
      <formula>200</formula>
    </cfRule>
  </conditionalFormatting>
  <conditionalFormatting sqref="G4">
    <cfRule type="top10" dxfId="11" priority="14" rank="1"/>
  </conditionalFormatting>
  <conditionalFormatting sqref="I4">
    <cfRule type="top10" dxfId="10" priority="13" rank="1"/>
  </conditionalFormatting>
  <conditionalFormatting sqref="K4">
    <cfRule type="top10" dxfId="9" priority="8" rank="1"/>
  </conditionalFormatting>
  <conditionalFormatting sqref="M4">
    <cfRule type="top10" dxfId="8" priority="11" rank="1"/>
  </conditionalFormatting>
  <conditionalFormatting sqref="O4">
    <cfRule type="top10" dxfId="7" priority="10" rank="1"/>
  </conditionalFormatting>
  <conditionalFormatting sqref="G5">
    <cfRule type="top10" dxfId="6" priority="7" rank="1"/>
  </conditionalFormatting>
  <conditionalFormatting sqref="I5">
    <cfRule type="top10" dxfId="5" priority="6" rank="1"/>
  </conditionalFormatting>
  <conditionalFormatting sqref="E5">
    <cfRule type="top10" dxfId="4" priority="5" rank="1"/>
  </conditionalFormatting>
  <conditionalFormatting sqref="M5">
    <cfRule type="top10" dxfId="3" priority="4" rank="1"/>
  </conditionalFormatting>
  <conditionalFormatting sqref="O5">
    <cfRule type="top10" dxfId="2" priority="3" rank="1"/>
  </conditionalFormatting>
  <conditionalFormatting sqref="E5:O5">
    <cfRule type="cellIs" dxfId="1" priority="2" operator="greaterThanOrEqual">
      <formula>200</formula>
    </cfRule>
  </conditionalFormatting>
  <conditionalFormatting sqref="K5">
    <cfRule type="top10" dxfId="0" priority="1" rank="1"/>
  </conditionalFormatting>
  <hyperlinks>
    <hyperlink ref="X1" location="'Mississippi 2025'!A1" display="Return to Rankings" xr:uid="{E69E1CDA-A019-46F8-AEFC-CEF490A71A9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5D623A1-93CE-4343-A9C6-92E7A1E9C69E}">
          <x14:formula1>
            <xm:f>'C:\Users\jmfg1\Downloads\[_10-31-2025-Indoor (4 card) ABRA 2025 (Town, ST) Scoring MASTER  ver 2.3 (2).xlsm]DATA'!#REF!</xm:f>
          </x14:formula1>
          <xm:sqref>B5</xm:sqref>
        </x14:dataValidation>
        <x14:dataValidation type="list" allowBlank="1" showInputMessage="1" showErrorMessage="1" xr:uid="{239A8360-7385-47E9-84C2-AA1631CC9BD9}">
          <x14:formula1>
            <xm:f>'C:\Users\jmfg1\Downloads\[_10-31-2025-Indoor (4 card) ABRA 2025 (Town, ST) Scoring MASTER  ver 2.3 (2).xlsm]DATA'!#REF!</xm:f>
          </x14:formula1>
          <xm:sqref>D5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57837-C7A7-42D0-869E-6D10A3A9F83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35</v>
      </c>
      <c r="B2" s="1" t="s">
        <v>60</v>
      </c>
      <c r="C2" s="2">
        <v>45835</v>
      </c>
      <c r="D2" s="3" t="s">
        <v>43</v>
      </c>
      <c r="E2" s="4">
        <v>180</v>
      </c>
      <c r="F2" s="21">
        <v>0</v>
      </c>
      <c r="G2" s="32">
        <v>186</v>
      </c>
      <c r="H2" s="21">
        <v>2</v>
      </c>
      <c r="I2" s="4">
        <v>187</v>
      </c>
      <c r="J2" s="21">
        <v>2</v>
      </c>
      <c r="K2" s="4"/>
      <c r="L2" s="21"/>
      <c r="M2" s="4"/>
      <c r="N2" s="21"/>
      <c r="O2" s="4"/>
      <c r="P2" s="21"/>
      <c r="Q2" s="5">
        <v>3</v>
      </c>
      <c r="R2" s="5">
        <v>553</v>
      </c>
      <c r="S2" s="6">
        <v>184.33333333333334</v>
      </c>
      <c r="T2" s="37">
        <v>4</v>
      </c>
      <c r="U2" s="7">
        <v>2</v>
      </c>
      <c r="V2" s="8">
        <v>186.33333333333334</v>
      </c>
    </row>
    <row r="4" spans="1:24" x14ac:dyDescent="0.25">
      <c r="Q4" s="34">
        <f>SUM(Q2:Q3)</f>
        <v>3</v>
      </c>
      <c r="R4" s="34">
        <f>SUM(R2:R3)</f>
        <v>553</v>
      </c>
      <c r="S4" s="35">
        <f>SUM(R4/Q4)</f>
        <v>184.33333333333334</v>
      </c>
      <c r="T4" s="34">
        <f>SUM(T2:T3)</f>
        <v>4</v>
      </c>
      <c r="U4" s="34">
        <f>SUM(U2:U3)</f>
        <v>2</v>
      </c>
      <c r="V4" s="36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4643A84D-E5B3-4C15-AA57-13BD52C3B6A9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EE3C-24C3-4D32-8961-5A9E50696CD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70</v>
      </c>
      <c r="C2" s="2">
        <v>45870</v>
      </c>
      <c r="D2" s="3" t="s">
        <v>43</v>
      </c>
      <c r="E2" s="4">
        <v>193</v>
      </c>
      <c r="F2" s="21">
        <v>3</v>
      </c>
      <c r="G2" s="4">
        <v>196</v>
      </c>
      <c r="H2" s="21">
        <v>4</v>
      </c>
      <c r="I2" s="4">
        <v>197</v>
      </c>
      <c r="J2" s="21">
        <v>1</v>
      </c>
      <c r="K2" s="4"/>
      <c r="L2" s="21"/>
      <c r="M2" s="4"/>
      <c r="N2" s="21"/>
      <c r="O2" s="4"/>
      <c r="P2" s="21"/>
      <c r="Q2" s="5">
        <v>3</v>
      </c>
      <c r="R2" s="5">
        <v>586</v>
      </c>
      <c r="S2" s="6">
        <v>195.33333333333334</v>
      </c>
      <c r="T2" s="37">
        <v>8</v>
      </c>
      <c r="U2" s="7">
        <v>2</v>
      </c>
      <c r="V2" s="8">
        <v>197.33333333333334</v>
      </c>
    </row>
    <row r="4" spans="1:24" x14ac:dyDescent="0.25">
      <c r="Q4" s="34">
        <f>SUM(Q2:Q3)</f>
        <v>3</v>
      </c>
      <c r="R4" s="34">
        <f>SUM(R2:R3)</f>
        <v>586</v>
      </c>
      <c r="S4" s="35">
        <f>SUM(R4/Q4)</f>
        <v>195.33333333333334</v>
      </c>
      <c r="T4" s="34">
        <f>SUM(T2:T3)</f>
        <v>8</v>
      </c>
      <c r="U4" s="34">
        <f>SUM(U2:U3)</f>
        <v>2</v>
      </c>
      <c r="V4" s="36">
        <f>SUM(S4+U4)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953068AE-FD33-4617-9160-C550BC249B49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412B-8198-4EA5-ADC9-753E80C589E5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69</v>
      </c>
      <c r="C2" s="2">
        <v>45870</v>
      </c>
      <c r="D2" s="3" t="s">
        <v>43</v>
      </c>
      <c r="E2" s="4">
        <v>195</v>
      </c>
      <c r="F2" s="21">
        <v>3</v>
      </c>
      <c r="G2" s="4">
        <v>194</v>
      </c>
      <c r="H2" s="21">
        <v>3</v>
      </c>
      <c r="I2" s="4">
        <v>198</v>
      </c>
      <c r="J2" s="21">
        <v>2</v>
      </c>
      <c r="K2" s="4"/>
      <c r="L2" s="21"/>
      <c r="M2" s="4"/>
      <c r="N2" s="21"/>
      <c r="O2" s="4"/>
      <c r="P2" s="21"/>
      <c r="Q2" s="5">
        <v>3</v>
      </c>
      <c r="R2" s="5">
        <v>587</v>
      </c>
      <c r="S2" s="6">
        <v>195.66666666666666</v>
      </c>
      <c r="T2" s="37">
        <v>8</v>
      </c>
      <c r="U2" s="7">
        <v>2</v>
      </c>
      <c r="V2" s="8">
        <v>197.66666666666666</v>
      </c>
    </row>
    <row r="3" spans="1:24" x14ac:dyDescent="0.25">
      <c r="A3" s="42" t="s">
        <v>15</v>
      </c>
      <c r="B3" s="1" t="s">
        <v>69</v>
      </c>
      <c r="C3" s="2">
        <v>45961</v>
      </c>
      <c r="D3" s="43" t="s">
        <v>43</v>
      </c>
      <c r="E3" s="4">
        <v>198.01</v>
      </c>
      <c r="F3" s="21">
        <v>3</v>
      </c>
      <c r="G3" s="4">
        <v>199</v>
      </c>
      <c r="H3" s="21">
        <v>4</v>
      </c>
      <c r="I3" s="4">
        <v>192</v>
      </c>
      <c r="J3" s="21">
        <v>2</v>
      </c>
      <c r="K3" s="4">
        <v>200</v>
      </c>
      <c r="L3" s="21">
        <v>2</v>
      </c>
      <c r="M3" s="4"/>
      <c r="N3" s="21"/>
      <c r="O3" s="4"/>
      <c r="P3" s="21"/>
      <c r="Q3" s="7">
        <v>4</v>
      </c>
      <c r="R3" s="7">
        <v>789.01</v>
      </c>
      <c r="S3" s="6">
        <v>197.2525</v>
      </c>
      <c r="T3" s="37">
        <v>11</v>
      </c>
      <c r="U3" s="7">
        <v>10</v>
      </c>
      <c r="V3" s="6">
        <v>207.2525</v>
      </c>
    </row>
    <row r="5" spans="1:24" x14ac:dyDescent="0.25">
      <c r="Q5" s="34">
        <f>SUM(Q2:Q4)</f>
        <v>7</v>
      </c>
      <c r="R5" s="34">
        <f>SUM(R2:R4)</f>
        <v>1376.01</v>
      </c>
      <c r="S5" s="35">
        <f>SUM(R5/Q5)</f>
        <v>196.57285714285715</v>
      </c>
      <c r="T5" s="34">
        <f>SUM(T2:T4)</f>
        <v>19</v>
      </c>
      <c r="U5" s="34">
        <f>SUM(U2:U4)</f>
        <v>12</v>
      </c>
      <c r="V5" s="36">
        <f>SUM(S5+U5)</f>
        <v>208.57285714285715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 E3:P3" name="Range1_3_5_1"/>
  </protectedRanges>
  <conditionalFormatting sqref="E3">
    <cfRule type="top10" dxfId="298" priority="7" rank="1"/>
  </conditionalFormatting>
  <conditionalFormatting sqref="G3">
    <cfRule type="top10" dxfId="297" priority="6" rank="1"/>
  </conditionalFormatting>
  <conditionalFormatting sqref="E3:P3">
    <cfRule type="cellIs" dxfId="296" priority="5" operator="greaterThanOrEqual">
      <formula>200</formula>
    </cfRule>
  </conditionalFormatting>
  <conditionalFormatting sqref="I3">
    <cfRule type="top10" dxfId="295" priority="4" rank="1"/>
  </conditionalFormatting>
  <conditionalFormatting sqref="K3">
    <cfRule type="top10" dxfId="294" priority="3" rank="1"/>
  </conditionalFormatting>
  <conditionalFormatting sqref="M3">
    <cfRule type="top10" dxfId="293" priority="2" rank="1"/>
  </conditionalFormatting>
  <conditionalFormatting sqref="O3">
    <cfRule type="top10" dxfId="292" priority="1" rank="1"/>
  </conditionalFormatting>
  <hyperlinks>
    <hyperlink ref="X1" location="'Mississippi 2025'!A1" display="Return to Rankings" xr:uid="{B1B4ED4F-2CD7-4DF1-A92E-F35F6904D4E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7D30F3C-1777-449B-8F23-8CCBC795078F}">
          <x14:formula1>
            <xm:f>'C:\Users\jmfg1\Downloads\[_10-31-2025-Indoor (4 card) ABRA 2025 (Town, ST) Scoring MASTER  ver 2.3 (2).xlsm]DATA'!#REF!</xm:f>
          </x14:formula1>
          <xm:sqref>B3</xm:sqref>
        </x14:dataValidation>
        <x14:dataValidation type="list" allowBlank="1" showInputMessage="1" showErrorMessage="1" xr:uid="{A17AF65B-FE85-4A11-BD4A-9CEB79ECE60D}">
          <x14:formula1>
            <xm:f>'C:\Users\jmfg1\Downloads\[_10-31-2025-Indoor (4 card) ABRA 2025 (Town, ST) Scoring MASTER  ver 2.3 (2).xlsm]DATA'!#REF!</xm:f>
          </x14:formula1>
          <xm:sqref>D3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BB928-F251-4229-8E6B-2A75B293A0A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15</v>
      </c>
      <c r="B2" s="1" t="s">
        <v>68</v>
      </c>
      <c r="C2" s="2">
        <v>45870</v>
      </c>
      <c r="D2" s="3" t="s">
        <v>43</v>
      </c>
      <c r="E2" s="4">
        <v>194</v>
      </c>
      <c r="F2" s="21">
        <v>2</v>
      </c>
      <c r="G2" s="4">
        <v>199</v>
      </c>
      <c r="H2" s="21">
        <v>1</v>
      </c>
      <c r="I2" s="4">
        <v>195</v>
      </c>
      <c r="J2" s="21">
        <v>3</v>
      </c>
      <c r="K2" s="40"/>
      <c r="L2" s="21"/>
      <c r="M2" s="4"/>
      <c r="N2" s="21"/>
      <c r="O2" s="4"/>
      <c r="P2" s="21"/>
      <c r="Q2" s="5">
        <v>3</v>
      </c>
      <c r="R2" s="5">
        <v>588</v>
      </c>
      <c r="S2" s="6">
        <v>196</v>
      </c>
      <c r="T2" s="37">
        <v>6</v>
      </c>
      <c r="U2" s="7">
        <v>2</v>
      </c>
      <c r="V2" s="8">
        <v>198</v>
      </c>
    </row>
    <row r="4" spans="1:24" x14ac:dyDescent="0.25">
      <c r="Q4" s="34">
        <f>SUM(Q2:Q3)</f>
        <v>3</v>
      </c>
      <c r="R4" s="34">
        <f>SUM(R2:R3)</f>
        <v>588</v>
      </c>
      <c r="S4" s="35">
        <f>SUM(R4/Q4)</f>
        <v>196</v>
      </c>
      <c r="T4" s="34">
        <f>SUM(T2:T3)</f>
        <v>6</v>
      </c>
      <c r="U4" s="34">
        <f>SUM(U2:U3)</f>
        <v>2</v>
      </c>
      <c r="V4" s="36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Mississippi 2025'!A1" display="Return to Rankings" xr:uid="{EC1BC313-EDF2-492B-87E2-B0481156856A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19CA4-FDDB-446A-BD0F-146E467592C7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3" t="s">
        <v>1</v>
      </c>
      <c r="B1" s="24" t="s">
        <v>2</v>
      </c>
      <c r="C1" s="22" t="s">
        <v>3</v>
      </c>
      <c r="D1" s="25" t="s">
        <v>4</v>
      </c>
      <c r="E1" s="26" t="s">
        <v>21</v>
      </c>
      <c r="F1" s="26" t="s">
        <v>22</v>
      </c>
      <c r="G1" s="26" t="s">
        <v>23</v>
      </c>
      <c r="H1" s="26" t="s">
        <v>22</v>
      </c>
      <c r="I1" s="26" t="s">
        <v>24</v>
      </c>
      <c r="J1" s="26" t="s">
        <v>22</v>
      </c>
      <c r="K1" s="26" t="s">
        <v>25</v>
      </c>
      <c r="L1" s="26" t="s">
        <v>22</v>
      </c>
      <c r="M1" s="26" t="s">
        <v>26</v>
      </c>
      <c r="N1" s="26" t="s">
        <v>22</v>
      </c>
      <c r="O1" s="26" t="s">
        <v>27</v>
      </c>
      <c r="P1" s="26" t="s">
        <v>22</v>
      </c>
      <c r="Q1" s="27" t="s">
        <v>28</v>
      </c>
      <c r="R1" s="28" t="s">
        <v>29</v>
      </c>
      <c r="S1" s="29" t="s">
        <v>5</v>
      </c>
      <c r="T1" s="29" t="s">
        <v>30</v>
      </c>
      <c r="U1" s="28" t="s">
        <v>6</v>
      </c>
      <c r="V1" s="29" t="s">
        <v>31</v>
      </c>
      <c r="X1" s="30" t="s">
        <v>33</v>
      </c>
    </row>
    <row r="2" spans="1:24" x14ac:dyDescent="0.25">
      <c r="A2" s="38" t="s">
        <v>35</v>
      </c>
      <c r="B2" s="1" t="s">
        <v>61</v>
      </c>
      <c r="C2" s="2">
        <v>45835</v>
      </c>
      <c r="D2" s="3" t="s">
        <v>43</v>
      </c>
      <c r="E2" s="4">
        <v>140</v>
      </c>
      <c r="F2" s="21">
        <v>0</v>
      </c>
      <c r="G2" s="32">
        <v>190</v>
      </c>
      <c r="H2" s="21">
        <v>0</v>
      </c>
      <c r="I2" s="4">
        <v>177</v>
      </c>
      <c r="J2" s="21">
        <v>1</v>
      </c>
      <c r="K2" s="4"/>
      <c r="L2" s="21"/>
      <c r="M2" s="4"/>
      <c r="N2" s="21"/>
      <c r="O2" s="4"/>
      <c r="P2" s="21"/>
      <c r="Q2" s="5">
        <v>3</v>
      </c>
      <c r="R2" s="5">
        <v>507</v>
      </c>
      <c r="S2" s="6">
        <v>169</v>
      </c>
      <c r="T2" s="37">
        <v>1</v>
      </c>
      <c r="U2" s="7">
        <v>2</v>
      </c>
      <c r="V2" s="8">
        <v>171</v>
      </c>
    </row>
    <row r="4" spans="1:24" x14ac:dyDescent="0.25">
      <c r="Q4" s="34">
        <f>SUM(Q2:Q3)</f>
        <v>3</v>
      </c>
      <c r="R4" s="34">
        <f>SUM(R2:R3)</f>
        <v>507</v>
      </c>
      <c r="S4" s="35">
        <f>SUM(R4/Q4)</f>
        <v>169</v>
      </c>
      <c r="T4" s="34">
        <f>SUM(T2:T3)</f>
        <v>1</v>
      </c>
      <c r="U4" s="34">
        <f>SUM(U2:U3)</f>
        <v>2</v>
      </c>
      <c r="V4" s="36">
        <f>SUM(S4+U4)</f>
        <v>171</v>
      </c>
    </row>
    <row r="7" spans="1:24" x14ac:dyDescent="0.25">
      <c r="A7" s="23" t="s">
        <v>1</v>
      </c>
      <c r="B7" s="24" t="s">
        <v>2</v>
      </c>
      <c r="C7" s="22" t="s">
        <v>3</v>
      </c>
      <c r="D7" s="25" t="s">
        <v>4</v>
      </c>
      <c r="E7" s="26" t="s">
        <v>21</v>
      </c>
      <c r="F7" s="26" t="s">
        <v>22</v>
      </c>
      <c r="G7" s="26" t="s">
        <v>23</v>
      </c>
      <c r="H7" s="26" t="s">
        <v>22</v>
      </c>
      <c r="I7" s="26" t="s">
        <v>24</v>
      </c>
      <c r="J7" s="26" t="s">
        <v>22</v>
      </c>
      <c r="K7" s="26" t="s">
        <v>25</v>
      </c>
      <c r="L7" s="26" t="s">
        <v>22</v>
      </c>
      <c r="M7" s="26" t="s">
        <v>26</v>
      </c>
      <c r="N7" s="26" t="s">
        <v>22</v>
      </c>
      <c r="O7" s="26" t="s">
        <v>27</v>
      </c>
      <c r="P7" s="26" t="s">
        <v>22</v>
      </c>
      <c r="Q7" s="27" t="s">
        <v>28</v>
      </c>
      <c r="R7" s="28" t="s">
        <v>29</v>
      </c>
      <c r="S7" s="29" t="s">
        <v>5</v>
      </c>
      <c r="T7" s="29" t="s">
        <v>30</v>
      </c>
      <c r="U7" s="28" t="s">
        <v>6</v>
      </c>
      <c r="V7" s="29" t="s">
        <v>31</v>
      </c>
    </row>
    <row r="8" spans="1:24" x14ac:dyDescent="0.25">
      <c r="A8" s="38" t="s">
        <v>66</v>
      </c>
      <c r="B8" s="1" t="s">
        <v>61</v>
      </c>
      <c r="C8" s="2">
        <v>45870</v>
      </c>
      <c r="D8" s="3" t="s">
        <v>43</v>
      </c>
      <c r="E8" s="4">
        <v>181</v>
      </c>
      <c r="F8" s="21">
        <v>0</v>
      </c>
      <c r="G8" s="4">
        <v>188</v>
      </c>
      <c r="H8" s="21">
        <v>1</v>
      </c>
      <c r="I8" s="4">
        <v>187</v>
      </c>
      <c r="J8" s="21">
        <v>1</v>
      </c>
      <c r="K8" s="4"/>
      <c r="L8" s="21"/>
      <c r="M8" s="4"/>
      <c r="N8" s="21"/>
      <c r="O8" s="4"/>
      <c r="P8" s="21"/>
      <c r="Q8" s="5">
        <v>3</v>
      </c>
      <c r="R8" s="5">
        <v>556</v>
      </c>
      <c r="S8" s="6">
        <v>185.33333333333334</v>
      </c>
      <c r="T8" s="37">
        <v>2</v>
      </c>
      <c r="U8" s="7">
        <v>5</v>
      </c>
      <c r="V8" s="8">
        <v>190.33333333333334</v>
      </c>
    </row>
    <row r="9" spans="1:24" x14ac:dyDescent="0.25">
      <c r="A9" s="42" t="s">
        <v>66</v>
      </c>
      <c r="B9" s="1" t="s">
        <v>61</v>
      </c>
      <c r="C9" s="2">
        <v>45997</v>
      </c>
      <c r="D9" s="43" t="s">
        <v>83</v>
      </c>
      <c r="E9" s="4">
        <v>184</v>
      </c>
      <c r="F9" s="21">
        <v>1</v>
      </c>
      <c r="G9" s="4">
        <v>185</v>
      </c>
      <c r="H9" s="21">
        <v>0</v>
      </c>
      <c r="I9" s="4">
        <v>182</v>
      </c>
      <c r="J9" s="21">
        <v>0</v>
      </c>
      <c r="K9" s="4">
        <v>178</v>
      </c>
      <c r="L9" s="21">
        <v>1</v>
      </c>
      <c r="M9" s="4">
        <v>184</v>
      </c>
      <c r="N9" s="21">
        <v>0</v>
      </c>
      <c r="O9" s="4">
        <v>180</v>
      </c>
      <c r="P9" s="21">
        <v>1</v>
      </c>
      <c r="Q9" s="7">
        <v>6</v>
      </c>
      <c r="R9" s="7">
        <v>1093</v>
      </c>
      <c r="S9" s="6">
        <v>182.16666666666666</v>
      </c>
      <c r="T9" s="37">
        <v>3</v>
      </c>
      <c r="U9" s="7">
        <v>10</v>
      </c>
      <c r="V9" s="6">
        <v>192.16666666666666</v>
      </c>
    </row>
    <row r="11" spans="1:24" x14ac:dyDescent="0.25">
      <c r="Q11" s="34">
        <f>SUM(Q8:Q10)</f>
        <v>9</v>
      </c>
      <c r="R11" s="34">
        <f>SUM(R8:R10)</f>
        <v>1649</v>
      </c>
      <c r="S11" s="35">
        <f>SUM(R11/Q11)</f>
        <v>183.22222222222223</v>
      </c>
      <c r="T11" s="34">
        <f>SUM(T8:T10)</f>
        <v>5</v>
      </c>
      <c r="U11" s="34">
        <f>SUM(U8:U10)</f>
        <v>15</v>
      </c>
      <c r="V11" s="36">
        <f>SUM(S11+U11)</f>
        <v>198.22222222222223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" name="Range1_2_1_1"/>
    <protectedRange algorithmName="SHA-512" hashValue="ON39YdpmFHfN9f47KpiRvqrKx0V9+erV1CNkpWzYhW/Qyc6aT8rEyCrvauWSYGZK2ia3o7vd3akF07acHAFpOA==" saltValue="yVW9XmDwTqEnmpSGai0KYg==" spinCount="100000" sqref="D2 D8" name="Range1_1_8_1_1"/>
    <protectedRange algorithmName="SHA-512" hashValue="ON39YdpmFHfN9f47KpiRvqrKx0V9+erV1CNkpWzYhW/Qyc6aT8rEyCrvauWSYGZK2ia3o7vd3akF07acHAFpOA==" saltValue="yVW9XmDwTqEnmpSGai0KYg==" spinCount="100000" sqref="P2 P8" name="Range1_3_3_1_1"/>
    <protectedRange algorithmName="SHA-512" hashValue="ON39YdpmFHfN9f47KpiRvqrKx0V9+erV1CNkpWzYhW/Qyc6aT8rEyCrvauWSYGZK2ia3o7vd3akF07acHAFpOA==" saltValue="yVW9XmDwTqEnmpSGai0KYg==" spinCount="100000" sqref="E2:O2 T2 E8:O8 T8" name="Range1_3_5_12_1_1"/>
    <protectedRange algorithmName="SHA-512" hashValue="ON39YdpmFHfN9f47KpiRvqrKx0V9+erV1CNkpWzYhW/Qyc6aT8rEyCrvauWSYGZK2ia3o7vd3akF07acHAFpOA==" saltValue="yVW9XmDwTqEnmpSGai0KYg==" spinCount="100000" sqref="H9:P9 E9:F9 B9:C9" name="Range1_15"/>
    <protectedRange algorithmName="SHA-512" hashValue="ON39YdpmFHfN9f47KpiRvqrKx0V9+erV1CNkpWzYhW/Qyc6aT8rEyCrvauWSYGZK2ia3o7vd3akF07acHAFpOA==" saltValue="yVW9XmDwTqEnmpSGai0KYg==" spinCount="100000" sqref="D9" name="Range1_1_15"/>
    <protectedRange algorithmName="SHA-512" hashValue="ON39YdpmFHfN9f47KpiRvqrKx0V9+erV1CNkpWzYhW/Qyc6aT8rEyCrvauWSYGZK2ia3o7vd3akF07acHAFpOA==" saltValue="yVW9XmDwTqEnmpSGai0KYg==" spinCount="100000" sqref="T9" name="Range1_3_5_10"/>
  </protectedRanges>
  <conditionalFormatting sqref="E9">
    <cfRule type="top10" dxfId="291" priority="7" rank="1"/>
  </conditionalFormatting>
  <conditionalFormatting sqref="G9">
    <cfRule type="top10" dxfId="290" priority="6" rank="1"/>
  </conditionalFormatting>
  <conditionalFormatting sqref="I9">
    <cfRule type="top10" dxfId="289" priority="5" rank="1"/>
  </conditionalFormatting>
  <conditionalFormatting sqref="K9">
    <cfRule type="top10" dxfId="288" priority="4" rank="1"/>
  </conditionalFormatting>
  <conditionalFormatting sqref="M9">
    <cfRule type="top10" dxfId="287" priority="3" rank="1"/>
  </conditionalFormatting>
  <conditionalFormatting sqref="O9">
    <cfRule type="top10" dxfId="286" priority="2" rank="1"/>
  </conditionalFormatting>
  <conditionalFormatting sqref="E9:O9">
    <cfRule type="cellIs" dxfId="285" priority="1" operator="greaterThanOrEqual">
      <formula>193</formula>
    </cfRule>
  </conditionalFormatting>
  <hyperlinks>
    <hyperlink ref="X1" location="'Mississippi 2025'!A1" display="Return to Rankings" xr:uid="{CB095E18-BE93-438F-8671-5CE68E24E34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E06D01-DA54-4D20-9331-E9CCE6E144D5}">
          <x14:formula1>
            <xm:f>'[buckhollow indoor 12-6-25-ABRA 2025 Scoring.xlsm]DATA'!#REF!</xm:f>
          </x14:formula1>
          <xm:sqref>D9</xm:sqref>
        </x14:dataValidation>
        <x14:dataValidation type="list" allowBlank="1" showInputMessage="1" showErrorMessage="1" xr:uid="{4DF77A7B-D9E5-4630-B1A6-8601A7086E8A}">
          <x14:formula1>
            <xm:f>'[buckhollow indoor 12-6-25-ABRA 2025 Scoring.xlsm]DATA'!#REF!</xm:f>
          </x14:formula1>
          <xm:sqref>B9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Mississippi 2025</vt:lpstr>
      <vt:lpstr>Aiden Bodnar</vt:lpstr>
      <vt:lpstr>Al Kennedy</vt:lpstr>
      <vt:lpstr>Anthony Gulang</vt:lpstr>
      <vt:lpstr>Atley Sims</vt:lpstr>
      <vt:lpstr>Brenna Bohannon</vt:lpstr>
      <vt:lpstr>Bruce Karsh</vt:lpstr>
      <vt:lpstr>Bud Stell</vt:lpstr>
      <vt:lpstr>Charles Chaplin</vt:lpstr>
      <vt:lpstr>Charlie Barba</vt:lpstr>
      <vt:lpstr>Charlie Huebner</vt:lpstr>
      <vt:lpstr>Charlie Knight</vt:lpstr>
      <vt:lpstr>Chris Lott</vt:lpstr>
      <vt:lpstr>Don Tucker</vt:lpstr>
      <vt:lpstr>Freddy Geiselbreth</vt:lpstr>
      <vt:lpstr>Gary Flint</vt:lpstr>
      <vt:lpstr>James Coats</vt:lpstr>
      <vt:lpstr>Jason Edwards</vt:lpstr>
      <vt:lpstr>John Laseter</vt:lpstr>
      <vt:lpstr>Jon Flynt</vt:lpstr>
      <vt:lpstr>J.R. Anderson</vt:lpstr>
      <vt:lpstr>Keith Holifield</vt:lpstr>
      <vt:lpstr>Kelly Edwards</vt:lpstr>
      <vt:lpstr>Larry Smith</vt:lpstr>
      <vt:lpstr>Leo Beatty</vt:lpstr>
      <vt:lpstr>Mark Coats</vt:lpstr>
      <vt:lpstr>Mark Crownover</vt:lpstr>
      <vt:lpstr>Matthew Dubose</vt:lpstr>
      <vt:lpstr>Matthew Dunston</vt:lpstr>
      <vt:lpstr>Mike Burns</vt:lpstr>
      <vt:lpstr>Randy Smith</vt:lpstr>
      <vt:lpstr>Richard Byrd</vt:lpstr>
      <vt:lpstr>Stephen McLeod</vt:lpstr>
      <vt:lpstr>Tate Hicks</vt:lpstr>
      <vt:lpstr>Thomas Wallace</vt:lpstr>
      <vt:lpstr>Tom Morgan</vt:lpstr>
      <vt:lpstr>Tony Kitchens</vt:lpstr>
      <vt:lpstr>Trent Cochran</vt:lpstr>
      <vt:lpstr>Tyler Griffin</vt:lpstr>
      <vt:lpstr>Tyler Thornton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2025-12-07T18:47:16Z</dcterms:modified>
</cp:coreProperties>
</file>