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Factory\"/>
    </mc:Choice>
  </mc:AlternateContent>
  <xr:revisionPtr revIDLastSave="2" documentId="8_{BB66985A-5778-4D87-9913-9A3A46AEA333}" xr6:coauthVersionLast="36" xr6:coauthVersionMax="47" xr10:uidLastSave="{A4BA430B-43DF-42F7-9CDC-9E6AC369530D}"/>
  <bookViews>
    <workbookView xWindow="-120" yWindow="-120" windowWidth="29040" windowHeight="15720" xr2:uid="{A35FAFAA-3A44-445C-BAAA-3002DD1ECE94}"/>
  </bookViews>
  <sheets>
    <sheet name="FAC 2025" sheetId="1" r:id="rId1"/>
    <sheet name="Alan Weil" sheetId="264" r:id="rId2"/>
    <sheet name="Alvin Delahoussaye" sheetId="298" r:id="rId3"/>
    <sheet name="Baylor Benoit" sheetId="260" r:id="rId4"/>
    <sheet name="Brady Penton" sheetId="247" r:id="rId5"/>
    <sheet name="Brian Hanks" sheetId="261" r:id="rId6"/>
    <sheet name="Chad Fetheroff" sheetId="281" r:id="rId7"/>
    <sheet name="Charles Chaplin" sheetId="299" r:id="rId8"/>
    <sheet name="Charles Dohring" sheetId="293" r:id="rId9"/>
    <sheet name="Charles Miller" sheetId="300" r:id="rId10"/>
    <sheet name="Charles Sinatra" sheetId="266" r:id="rId11"/>
    <sheet name="Chris Bissette" sheetId="254" r:id="rId12"/>
    <sheet name="Chris Bradley" sheetId="270" r:id="rId13"/>
    <sheet name="Chuck Miller" sheetId="278" r:id="rId14"/>
    <sheet name="Dale Cauthen" sheetId="283" r:id="rId15"/>
    <sheet name="Daniel Penton" sheetId="301" r:id="rId16"/>
    <sheet name="David Hallman" sheetId="285" r:id="rId17"/>
    <sheet name="David Jones" sheetId="289" r:id="rId18"/>
    <sheet name="Debbie Penton" sheetId="296" r:id="rId19"/>
    <sheet name="DJ LeMaster" sheetId="279" r:id="rId20"/>
    <sheet name="Doug Gates" sheetId="272" r:id="rId21"/>
    <sheet name="Duane Carter" sheetId="297" r:id="rId22"/>
    <sheet name="Dustin Fugate" sheetId="273" r:id="rId23"/>
    <sheet name="Ernie Converse" sheetId="258" r:id="rId24"/>
    <sheet name="Frank Breland" sheetId="248" r:id="rId25"/>
    <sheet name="Glenn Delahoussaye" sheetId="302" r:id="rId26"/>
    <sheet name="Glenn Gentile" sheetId="282" r:id="rId27"/>
    <sheet name="Greg Faris" sheetId="295" r:id="rId28"/>
    <sheet name="Howard Wilson" sheetId="249" r:id="rId29"/>
    <sheet name="James Braddy" sheetId="271" r:id="rId30"/>
    <sheet name="Jamie Penton" sheetId="280" r:id="rId31"/>
    <sheet name="Jeff Lloyd" sheetId="274" r:id="rId32"/>
    <sheet name="Jeremy Petty" sheetId="268" r:id="rId33"/>
    <sheet name="Jerry Shelton" sheetId="250" r:id="rId34"/>
    <sheet name="Joe Rose" sheetId="275" r:id="rId35"/>
    <sheet name="Joe Stephens" sheetId="303" r:id="rId36"/>
    <sheet name="John Derrick" sheetId="291" r:id="rId37"/>
    <sheet name="Keith Vicars" sheetId="267" r:id="rId38"/>
    <sheet name="Ken Patton" sheetId="253" r:id="rId39"/>
    <sheet name="Kevin McCullough" sheetId="269" r:id="rId40"/>
    <sheet name="Marcom Majors" sheetId="265" r:id="rId41"/>
    <sheet name="Mark Zachman" sheetId="251" r:id="rId42"/>
    <sheet name="Max Dixon" sheetId="294" r:id="rId43"/>
    <sheet name="Melvin Ferguson" sheetId="284" r:id="rId44"/>
    <sheet name="Mike Rorer" sheetId="256" r:id="rId45"/>
    <sheet name="Pam Gates" sheetId="276" r:id="rId46"/>
    <sheet name="Paul Markham" sheetId="290" r:id="rId47"/>
    <sheet name="Robert Benoit II" sheetId="255" r:id="rId48"/>
    <sheet name="Ronald Herring" sheetId="259" r:id="rId49"/>
    <sheet name="Ross Reasor" sheetId="263" r:id="rId50"/>
    <sheet name="Scott Dudley" sheetId="286" r:id="rId51"/>
    <sheet name="Scott Jackson" sheetId="262" r:id="rId52"/>
    <sheet name="Shannon Hanks" sheetId="292" r:id="rId53"/>
    <sheet name="Sterling Martin" sheetId="287" r:id="rId54"/>
    <sheet name="Timothy Carruth" sheetId="257" r:id="rId55"/>
    <sheet name="Tony Carruth" sheetId="252" r:id="rId56"/>
    <sheet name="Trent Cochran" sheetId="277" r:id="rId57"/>
    <sheet name="William Cooper" sheetId="288" r:id="rId58"/>
  </sheets>
  <externalReferences>
    <externalReference r:id="rId59"/>
    <externalReference r:id="rId60"/>
    <externalReference r:id="rId61"/>
    <externalReference r:id="rId62"/>
    <externalReference r:id="rId63"/>
  </externalReferences>
  <definedNames>
    <definedName name="_xlnm._FilterDatabase" localSheetId="0" hidden="1">'FAC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  <c r="U4" i="303"/>
  <c r="T4" i="303"/>
  <c r="R4" i="303"/>
  <c r="Q4" i="303"/>
  <c r="S4" i="303" l="1"/>
  <c r="V4" i="303" s="1"/>
  <c r="I55" i="1"/>
  <c r="H55" i="1"/>
  <c r="G55" i="1"/>
  <c r="F55" i="1"/>
  <c r="E55" i="1"/>
  <c r="D55" i="1"/>
  <c r="U4" i="302"/>
  <c r="T4" i="302"/>
  <c r="R4" i="302"/>
  <c r="S4" i="302" s="1"/>
  <c r="V4" i="302" s="1"/>
  <c r="Q4" i="302"/>
  <c r="I41" i="1"/>
  <c r="H41" i="1"/>
  <c r="G41" i="1"/>
  <c r="F41" i="1"/>
  <c r="E41" i="1"/>
  <c r="D41" i="1"/>
  <c r="U4" i="301"/>
  <c r="T4" i="301"/>
  <c r="R4" i="301"/>
  <c r="Q4" i="301"/>
  <c r="I35" i="1"/>
  <c r="H35" i="1"/>
  <c r="G35" i="1"/>
  <c r="F35" i="1"/>
  <c r="E35" i="1"/>
  <c r="D35" i="1"/>
  <c r="U4" i="300"/>
  <c r="T4" i="300"/>
  <c r="R4" i="300"/>
  <c r="Q4" i="300"/>
  <c r="I46" i="1"/>
  <c r="H46" i="1"/>
  <c r="G46" i="1"/>
  <c r="F46" i="1"/>
  <c r="E46" i="1"/>
  <c r="D46" i="1"/>
  <c r="U4" i="299"/>
  <c r="T4" i="299"/>
  <c r="R4" i="299"/>
  <c r="S4" i="299" s="1"/>
  <c r="V4" i="299" s="1"/>
  <c r="Q4" i="299"/>
  <c r="I60" i="1"/>
  <c r="H60" i="1"/>
  <c r="G60" i="1"/>
  <c r="F60" i="1"/>
  <c r="E60" i="1"/>
  <c r="D60" i="1"/>
  <c r="U4" i="298"/>
  <c r="T4" i="298"/>
  <c r="R4" i="298"/>
  <c r="S4" i="298" s="1"/>
  <c r="V4" i="298" s="1"/>
  <c r="Q4" i="298"/>
  <c r="S4" i="301" l="1"/>
  <c r="V4" i="301" s="1"/>
  <c r="S4" i="300"/>
  <c r="V4" i="300" s="1"/>
  <c r="I59" i="1"/>
  <c r="H59" i="1"/>
  <c r="G59" i="1"/>
  <c r="F59" i="1"/>
  <c r="E59" i="1"/>
  <c r="D59" i="1"/>
  <c r="U4" i="297"/>
  <c r="T4" i="297"/>
  <c r="R4" i="297"/>
  <c r="Q4" i="297"/>
  <c r="S4" i="297" l="1"/>
  <c r="V4" i="297" s="1"/>
  <c r="V4" i="296"/>
  <c r="I33" i="1"/>
  <c r="H33" i="1"/>
  <c r="G33" i="1"/>
  <c r="F33" i="1"/>
  <c r="E33" i="1"/>
  <c r="D33" i="1"/>
  <c r="U4" i="296"/>
  <c r="T4" i="296"/>
  <c r="R4" i="296"/>
  <c r="S4" i="296" s="1"/>
  <c r="Q4" i="296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I45" i="1"/>
  <c r="H45" i="1"/>
  <c r="G45" i="1"/>
  <c r="F45" i="1"/>
  <c r="E45" i="1"/>
  <c r="D45" i="1"/>
  <c r="U4" i="295"/>
  <c r="T4" i="295"/>
  <c r="R4" i="295"/>
  <c r="Q4" i="295"/>
  <c r="U5" i="294"/>
  <c r="H42" i="1" s="1"/>
  <c r="T5" i="294"/>
  <c r="G42" i="1" s="1"/>
  <c r="R5" i="294"/>
  <c r="Q5" i="294"/>
  <c r="D42" i="1" s="1"/>
  <c r="U4" i="293"/>
  <c r="H54" i="1" s="1"/>
  <c r="T4" i="293"/>
  <c r="G54" i="1" s="1"/>
  <c r="R4" i="293"/>
  <c r="E54" i="1" s="1"/>
  <c r="Q4" i="293"/>
  <c r="D54" i="1" s="1"/>
  <c r="H51" i="1"/>
  <c r="H52" i="1"/>
  <c r="G52" i="1"/>
  <c r="E52" i="1"/>
  <c r="D51" i="1"/>
  <c r="U4" i="292"/>
  <c r="T4" i="292"/>
  <c r="G51" i="1" s="1"/>
  <c r="R4" i="292"/>
  <c r="S4" i="292" s="1"/>
  <c r="V4" i="292" s="1"/>
  <c r="I51" i="1" s="1"/>
  <c r="Q4" i="292"/>
  <c r="U4" i="291"/>
  <c r="T4" i="291"/>
  <c r="R4" i="291"/>
  <c r="Q4" i="291"/>
  <c r="D52" i="1" s="1"/>
  <c r="H62" i="1"/>
  <c r="G62" i="1"/>
  <c r="E62" i="1"/>
  <c r="F61" i="1"/>
  <c r="E61" i="1"/>
  <c r="U4" i="290"/>
  <c r="T4" i="290"/>
  <c r="R4" i="290"/>
  <c r="Q4" i="290"/>
  <c r="D62" i="1" s="1"/>
  <c r="D61" i="1"/>
  <c r="U5" i="289"/>
  <c r="H61" i="1" s="1"/>
  <c r="T5" i="289"/>
  <c r="G61" i="1" s="1"/>
  <c r="R5" i="289"/>
  <c r="S5" i="289" s="1"/>
  <c r="Q5" i="289"/>
  <c r="U11" i="280"/>
  <c r="H19" i="1" s="1"/>
  <c r="T11" i="280"/>
  <c r="G19" i="1" s="1"/>
  <c r="R11" i="280"/>
  <c r="E19" i="1" s="1"/>
  <c r="Q11" i="280"/>
  <c r="D19" i="1" s="1"/>
  <c r="U9" i="288"/>
  <c r="H20" i="1" s="1"/>
  <c r="T9" i="288"/>
  <c r="G20" i="1" s="1"/>
  <c r="R9" i="288"/>
  <c r="Q9" i="288"/>
  <c r="D20" i="1" s="1"/>
  <c r="U20" i="287"/>
  <c r="H10" i="1" s="1"/>
  <c r="T20" i="287"/>
  <c r="G10" i="1" s="1"/>
  <c r="R20" i="287"/>
  <c r="E10" i="1" s="1"/>
  <c r="Q20" i="287"/>
  <c r="D10" i="1" s="1"/>
  <c r="U9" i="286"/>
  <c r="H24" i="1" s="1"/>
  <c r="T9" i="286"/>
  <c r="G24" i="1" s="1"/>
  <c r="R9" i="286"/>
  <c r="E24" i="1" s="1"/>
  <c r="Q9" i="286"/>
  <c r="D24" i="1" s="1"/>
  <c r="H38" i="1"/>
  <c r="G38" i="1"/>
  <c r="E38" i="1"/>
  <c r="D38" i="1"/>
  <c r="U4" i="285"/>
  <c r="T4" i="285"/>
  <c r="R4" i="285"/>
  <c r="Q4" i="285"/>
  <c r="S4" i="295" l="1"/>
  <c r="V4" i="295" s="1"/>
  <c r="S5" i="294"/>
  <c r="E42" i="1"/>
  <c r="S4" i="291"/>
  <c r="F51" i="1"/>
  <c r="E51" i="1"/>
  <c r="V5" i="289"/>
  <c r="I61" i="1" s="1"/>
  <c r="S9" i="288"/>
  <c r="V9" i="288" s="1"/>
  <c r="I20" i="1" s="1"/>
  <c r="S4" i="293"/>
  <c r="S4" i="290"/>
  <c r="E20" i="1"/>
  <c r="S9" i="286"/>
  <c r="F24" i="1" s="1"/>
  <c r="S20" i="287"/>
  <c r="F10" i="1" s="1"/>
  <c r="S4" i="285"/>
  <c r="U8" i="284"/>
  <c r="H25" i="1" s="1"/>
  <c r="T8" i="284"/>
  <c r="G25" i="1" s="1"/>
  <c r="R8" i="284"/>
  <c r="E25" i="1" s="1"/>
  <c r="Q8" i="284"/>
  <c r="D25" i="1" s="1"/>
  <c r="U8" i="283"/>
  <c r="H34" i="1" s="1"/>
  <c r="T8" i="283"/>
  <c r="G34" i="1" s="1"/>
  <c r="R8" i="283"/>
  <c r="E34" i="1" s="1"/>
  <c r="Q8" i="283"/>
  <c r="D34" i="1" s="1"/>
  <c r="H47" i="1"/>
  <c r="U4" i="282"/>
  <c r="T4" i="282"/>
  <c r="G47" i="1" s="1"/>
  <c r="R4" i="282"/>
  <c r="E47" i="1" s="1"/>
  <c r="Q4" i="282"/>
  <c r="D47" i="1" s="1"/>
  <c r="U5" i="281"/>
  <c r="H40" i="1" s="1"/>
  <c r="T5" i="281"/>
  <c r="G40" i="1" s="1"/>
  <c r="R5" i="281"/>
  <c r="E40" i="1" s="1"/>
  <c r="Q5" i="281"/>
  <c r="D40" i="1" s="1"/>
  <c r="H49" i="1"/>
  <c r="G49" i="1"/>
  <c r="D49" i="1"/>
  <c r="U4" i="279"/>
  <c r="T4" i="279"/>
  <c r="R4" i="279"/>
  <c r="E49" i="1" s="1"/>
  <c r="Q4" i="279"/>
  <c r="U26" i="278"/>
  <c r="H7" i="1" s="1"/>
  <c r="T26" i="278"/>
  <c r="G7" i="1" s="1"/>
  <c r="R26" i="278"/>
  <c r="E7" i="1" s="1"/>
  <c r="Q26" i="278"/>
  <c r="D7" i="1" s="1"/>
  <c r="F20" i="1" l="1"/>
  <c r="V4" i="290"/>
  <c r="I62" i="1" s="1"/>
  <c r="F62" i="1"/>
  <c r="V4" i="293"/>
  <c r="I54" i="1" s="1"/>
  <c r="F54" i="1"/>
  <c r="V4" i="291"/>
  <c r="I52" i="1" s="1"/>
  <c r="F52" i="1"/>
  <c r="V4" i="285"/>
  <c r="I38" i="1" s="1"/>
  <c r="F38" i="1"/>
  <c r="V5" i="294"/>
  <c r="I42" i="1" s="1"/>
  <c r="F42" i="1"/>
  <c r="V20" i="287"/>
  <c r="I10" i="1" s="1"/>
  <c r="V9" i="286"/>
  <c r="I24" i="1" s="1"/>
  <c r="S8" i="284"/>
  <c r="S8" i="283"/>
  <c r="S4" i="282"/>
  <c r="S5" i="281"/>
  <c r="S11" i="280"/>
  <c r="F19" i="1" s="1"/>
  <c r="S4" i="279"/>
  <c r="S26" i="278"/>
  <c r="F7" i="1" s="1"/>
  <c r="G31" i="1"/>
  <c r="H50" i="1"/>
  <c r="U5" i="277"/>
  <c r="H31" i="1" s="1"/>
  <c r="T5" i="277"/>
  <c r="R5" i="277"/>
  <c r="E31" i="1" s="1"/>
  <c r="Q5" i="277"/>
  <c r="D31" i="1" s="1"/>
  <c r="U11" i="276"/>
  <c r="H18" i="1" s="1"/>
  <c r="T11" i="276"/>
  <c r="G18" i="1" s="1"/>
  <c r="R11" i="276"/>
  <c r="E18" i="1" s="1"/>
  <c r="Q11" i="276"/>
  <c r="D18" i="1" s="1"/>
  <c r="U12" i="275"/>
  <c r="H15" i="1" s="1"/>
  <c r="T12" i="275"/>
  <c r="G15" i="1" s="1"/>
  <c r="R12" i="275"/>
  <c r="E15" i="1" s="1"/>
  <c r="Q12" i="275"/>
  <c r="D15" i="1" s="1"/>
  <c r="U11" i="274"/>
  <c r="H14" i="1" s="1"/>
  <c r="T11" i="274"/>
  <c r="G14" i="1" s="1"/>
  <c r="R11" i="274"/>
  <c r="E14" i="1" s="1"/>
  <c r="Q11" i="274"/>
  <c r="D14" i="1" s="1"/>
  <c r="U4" i="273"/>
  <c r="T4" i="273"/>
  <c r="G50" i="1" s="1"/>
  <c r="R4" i="273"/>
  <c r="E50" i="1" s="1"/>
  <c r="Q4" i="273"/>
  <c r="D50" i="1" s="1"/>
  <c r="U11" i="272"/>
  <c r="H11" i="1" s="1"/>
  <c r="T11" i="272"/>
  <c r="G11" i="1" s="1"/>
  <c r="R11" i="272"/>
  <c r="E11" i="1" s="1"/>
  <c r="Q11" i="272"/>
  <c r="D11" i="1" s="1"/>
  <c r="E37" i="1"/>
  <c r="H44" i="1"/>
  <c r="G44" i="1"/>
  <c r="E44" i="1"/>
  <c r="D37" i="1"/>
  <c r="U4" i="271"/>
  <c r="H37" i="1" s="1"/>
  <c r="T4" i="271"/>
  <c r="G37" i="1" s="1"/>
  <c r="R4" i="271"/>
  <c r="Q4" i="271"/>
  <c r="U4" i="270"/>
  <c r="T4" i="270"/>
  <c r="R4" i="270"/>
  <c r="Q4" i="270"/>
  <c r="D44" i="1" s="1"/>
  <c r="H32" i="1"/>
  <c r="G32" i="1"/>
  <c r="E32" i="1"/>
  <c r="D32" i="1"/>
  <c r="U5" i="269"/>
  <c r="T5" i="269"/>
  <c r="R5" i="269"/>
  <c r="Q5" i="269"/>
  <c r="U11" i="268"/>
  <c r="H16" i="1" s="1"/>
  <c r="T11" i="268"/>
  <c r="G16" i="1" s="1"/>
  <c r="R11" i="268"/>
  <c r="E16" i="1" s="1"/>
  <c r="Q11" i="268"/>
  <c r="D16" i="1" s="1"/>
  <c r="U9" i="267"/>
  <c r="H17" i="1" s="1"/>
  <c r="T9" i="267"/>
  <c r="G17" i="1" s="1"/>
  <c r="R9" i="267"/>
  <c r="Q9" i="267"/>
  <c r="D17" i="1" s="1"/>
  <c r="U8" i="266"/>
  <c r="H23" i="1" s="1"/>
  <c r="T8" i="266"/>
  <c r="G23" i="1" s="1"/>
  <c r="R8" i="266"/>
  <c r="S8" i="266" s="1"/>
  <c r="V8" i="266" s="1"/>
  <c r="I23" i="1" s="1"/>
  <c r="Q8" i="266"/>
  <c r="D23" i="1" s="1"/>
  <c r="H56" i="1"/>
  <c r="G56" i="1"/>
  <c r="E56" i="1"/>
  <c r="D56" i="1"/>
  <c r="U4" i="265"/>
  <c r="T4" i="265"/>
  <c r="R4" i="265"/>
  <c r="Q4" i="265"/>
  <c r="U8" i="264"/>
  <c r="H29" i="1" s="1"/>
  <c r="T8" i="264"/>
  <c r="G29" i="1" s="1"/>
  <c r="R8" i="264"/>
  <c r="E29" i="1" s="1"/>
  <c r="Q8" i="264"/>
  <c r="D29" i="1" s="1"/>
  <c r="H58" i="1"/>
  <c r="U5" i="263"/>
  <c r="T5" i="263"/>
  <c r="G58" i="1" s="1"/>
  <c r="R5" i="263"/>
  <c r="S5" i="263" s="1"/>
  <c r="Q5" i="263"/>
  <c r="D58" i="1" s="1"/>
  <c r="U5" i="262"/>
  <c r="H36" i="1" s="1"/>
  <c r="T5" i="262"/>
  <c r="G36" i="1" s="1"/>
  <c r="R5" i="262"/>
  <c r="E36" i="1" s="1"/>
  <c r="Q5" i="262"/>
  <c r="S5" i="262" s="1"/>
  <c r="V5" i="262" s="1"/>
  <c r="I36" i="1" s="1"/>
  <c r="D53" i="1"/>
  <c r="U5" i="261"/>
  <c r="H53" i="1" s="1"/>
  <c r="T5" i="261"/>
  <c r="G53" i="1" s="1"/>
  <c r="R5" i="261"/>
  <c r="Q5" i="261"/>
  <c r="U4" i="260"/>
  <c r="H57" i="1" s="1"/>
  <c r="T4" i="260"/>
  <c r="G57" i="1" s="1"/>
  <c r="R4" i="260"/>
  <c r="E57" i="1" s="1"/>
  <c r="Q4" i="260"/>
  <c r="D57" i="1" s="1"/>
  <c r="U23" i="259"/>
  <c r="H9" i="1" s="1"/>
  <c r="T23" i="259"/>
  <c r="G9" i="1" s="1"/>
  <c r="R23" i="259"/>
  <c r="E9" i="1" s="1"/>
  <c r="Q23" i="259"/>
  <c r="D9" i="1" s="1"/>
  <c r="U11" i="258"/>
  <c r="H13" i="1" s="1"/>
  <c r="T11" i="258"/>
  <c r="G13" i="1" s="1"/>
  <c r="R11" i="258"/>
  <c r="E13" i="1" s="1"/>
  <c r="Q11" i="258"/>
  <c r="D13" i="1" s="1"/>
  <c r="U10" i="257"/>
  <c r="H22" i="1" s="1"/>
  <c r="T10" i="257"/>
  <c r="G22" i="1" s="1"/>
  <c r="R10" i="257"/>
  <c r="E22" i="1" s="1"/>
  <c r="Q10" i="257"/>
  <c r="D22" i="1" s="1"/>
  <c r="U6" i="256"/>
  <c r="H43" i="1" s="1"/>
  <c r="T6" i="256"/>
  <c r="G43" i="1" s="1"/>
  <c r="R6" i="256"/>
  <c r="Q6" i="256"/>
  <c r="D43" i="1" s="1"/>
  <c r="U11" i="255"/>
  <c r="T11" i="255"/>
  <c r="R11" i="255"/>
  <c r="Q11" i="255"/>
  <c r="U8" i="254"/>
  <c r="H26" i="1" s="1"/>
  <c r="T8" i="254"/>
  <c r="G26" i="1" s="1"/>
  <c r="R8" i="254"/>
  <c r="E26" i="1" s="1"/>
  <c r="Q8" i="254"/>
  <c r="D26" i="1" s="1"/>
  <c r="U9" i="253"/>
  <c r="H28" i="1" s="1"/>
  <c r="T9" i="253"/>
  <c r="G28" i="1" s="1"/>
  <c r="R9" i="253"/>
  <c r="E28" i="1" s="1"/>
  <c r="Q9" i="253"/>
  <c r="D28" i="1" s="1"/>
  <c r="U10" i="252"/>
  <c r="H27" i="1" s="1"/>
  <c r="T10" i="252"/>
  <c r="G27" i="1" s="1"/>
  <c r="R10" i="252"/>
  <c r="E27" i="1" s="1"/>
  <c r="Q10" i="252"/>
  <c r="D27" i="1" s="1"/>
  <c r="D39" i="1"/>
  <c r="U5" i="251"/>
  <c r="H39" i="1" s="1"/>
  <c r="T5" i="251"/>
  <c r="G39" i="1" s="1"/>
  <c r="R5" i="251"/>
  <c r="E39" i="1" s="1"/>
  <c r="Q5" i="251"/>
  <c r="U28" i="250"/>
  <c r="H8" i="1" s="1"/>
  <c r="T28" i="250"/>
  <c r="G8" i="1" s="1"/>
  <c r="R28" i="250"/>
  <c r="Q28" i="250"/>
  <c r="D8" i="1" s="1"/>
  <c r="U14" i="249"/>
  <c r="H12" i="1" s="1"/>
  <c r="T14" i="249"/>
  <c r="G12" i="1" s="1"/>
  <c r="R14" i="249"/>
  <c r="Q14" i="249"/>
  <c r="D12" i="1" s="1"/>
  <c r="U11" i="248"/>
  <c r="H21" i="1" s="1"/>
  <c r="T11" i="248"/>
  <c r="G21" i="1" s="1"/>
  <c r="R11" i="248"/>
  <c r="Q11" i="248"/>
  <c r="D21" i="1" s="1"/>
  <c r="U34" i="247"/>
  <c r="H6" i="1" s="1"/>
  <c r="T34" i="247"/>
  <c r="G6" i="1" s="1"/>
  <c r="R34" i="247"/>
  <c r="Q34" i="247"/>
  <c r="D6" i="1" s="1"/>
  <c r="S11" i="255" l="1"/>
  <c r="S11" i="248"/>
  <c r="F21" i="1" s="1"/>
  <c r="S4" i="270"/>
  <c r="V4" i="279"/>
  <c r="I49" i="1" s="1"/>
  <c r="F49" i="1"/>
  <c r="S5" i="261"/>
  <c r="V5" i="261" s="1"/>
  <c r="I53" i="1" s="1"/>
  <c r="S4" i="271"/>
  <c r="V4" i="282"/>
  <c r="I47" i="1" s="1"/>
  <c r="F47" i="1"/>
  <c r="V5" i="263"/>
  <c r="I58" i="1" s="1"/>
  <c r="S9" i="267"/>
  <c r="E17" i="1"/>
  <c r="S6" i="256"/>
  <c r="E43" i="1"/>
  <c r="V8" i="283"/>
  <c r="I34" i="1" s="1"/>
  <c r="F34" i="1"/>
  <c r="V8" i="284"/>
  <c r="I25" i="1" s="1"/>
  <c r="F25" i="1"/>
  <c r="S12" i="275"/>
  <c r="S11" i="268"/>
  <c r="V5" i="281"/>
  <c r="I40" i="1" s="1"/>
  <c r="F40" i="1"/>
  <c r="E53" i="1"/>
  <c r="F53" i="1"/>
  <c r="V26" i="278"/>
  <c r="I7" i="1" s="1"/>
  <c r="V11" i="280"/>
  <c r="I19" i="1" s="1"/>
  <c r="S11" i="258"/>
  <c r="E23" i="1"/>
  <c r="F23" i="1"/>
  <c r="S5" i="277"/>
  <c r="S11" i="276"/>
  <c r="F18" i="1" s="1"/>
  <c r="S11" i="274"/>
  <c r="F14" i="1" s="1"/>
  <c r="S4" i="273"/>
  <c r="S11" i="272"/>
  <c r="F11" i="1" s="1"/>
  <c r="F58" i="1"/>
  <c r="E58" i="1"/>
  <c r="S5" i="269"/>
  <c r="S10" i="257"/>
  <c r="F22" i="1" s="1"/>
  <c r="S4" i="265"/>
  <c r="S8" i="264"/>
  <c r="F36" i="1"/>
  <c r="D36" i="1"/>
  <c r="S4" i="260"/>
  <c r="V11" i="255"/>
  <c r="S9" i="253"/>
  <c r="F28" i="1" s="1"/>
  <c r="S23" i="259"/>
  <c r="F9" i="1" s="1"/>
  <c r="S10" i="252"/>
  <c r="S28" i="250"/>
  <c r="V28" i="250" s="1"/>
  <c r="I8" i="1" s="1"/>
  <c r="S14" i="249"/>
  <c r="E12" i="1"/>
  <c r="S8" i="254"/>
  <c r="F26" i="1" s="1"/>
  <c r="E8" i="1"/>
  <c r="E21" i="1"/>
  <c r="S5" i="251"/>
  <c r="S34" i="247"/>
  <c r="V34" i="247" s="1"/>
  <c r="I6" i="1" s="1"/>
  <c r="E6" i="1"/>
  <c r="V11" i="248" l="1"/>
  <c r="I21" i="1" s="1"/>
  <c r="V4" i="271"/>
  <c r="I37" i="1" s="1"/>
  <c r="F37" i="1"/>
  <c r="V4" i="273"/>
  <c r="I50" i="1" s="1"/>
  <c r="F50" i="1"/>
  <c r="V4" i="260"/>
  <c r="I57" i="1" s="1"/>
  <c r="F57" i="1"/>
  <c r="V9" i="267"/>
  <c r="I17" i="1" s="1"/>
  <c r="F17" i="1"/>
  <c r="V4" i="265"/>
  <c r="I56" i="1" s="1"/>
  <c r="F56" i="1"/>
  <c r="V4" i="270"/>
  <c r="I44" i="1" s="1"/>
  <c r="F44" i="1"/>
  <c r="V6" i="256"/>
  <c r="I43" i="1" s="1"/>
  <c r="F43" i="1"/>
  <c r="V11" i="268"/>
  <c r="I16" i="1" s="1"/>
  <c r="F16" i="1"/>
  <c r="V11" i="258"/>
  <c r="I13" i="1" s="1"/>
  <c r="F13" i="1"/>
  <c r="V12" i="275"/>
  <c r="I15" i="1" s="1"/>
  <c r="F15" i="1"/>
  <c r="V10" i="252"/>
  <c r="I27" i="1" s="1"/>
  <c r="F27" i="1"/>
  <c r="V8" i="264"/>
  <c r="I29" i="1" s="1"/>
  <c r="F29" i="1"/>
  <c r="V5" i="277"/>
  <c r="I31" i="1" s="1"/>
  <c r="F31" i="1"/>
  <c r="V11" i="276"/>
  <c r="I18" i="1" s="1"/>
  <c r="V5" i="269"/>
  <c r="I32" i="1" s="1"/>
  <c r="F32" i="1"/>
  <c r="V11" i="274"/>
  <c r="I14" i="1" s="1"/>
  <c r="V11" i="272"/>
  <c r="I11" i="1" s="1"/>
  <c r="V10" i="257"/>
  <c r="I22" i="1" s="1"/>
  <c r="V23" i="259"/>
  <c r="I9" i="1" s="1"/>
  <c r="V9" i="253"/>
  <c r="I28" i="1" s="1"/>
  <c r="V8" i="254"/>
  <c r="I26" i="1" s="1"/>
  <c r="F8" i="1"/>
  <c r="V14" i="249"/>
  <c r="I12" i="1" s="1"/>
  <c r="F12" i="1"/>
  <c r="V5" i="251"/>
  <c r="I39" i="1" s="1"/>
  <c r="F39" i="1"/>
  <c r="F6" i="1"/>
</calcChain>
</file>

<file path=xl/sharedStrings.xml><?xml version="1.0" encoding="utf-8"?>
<sst xmlns="http://schemas.openxmlformats.org/spreadsheetml/2006/main" count="2351" uniqueCount="111">
  <si>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</si>
  <si>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</si>
  <si>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</si>
  <si>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</si>
  <si>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</si>
  <si>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</si>
  <si>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</si>
  <si>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</si>
  <si>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</si>
  <si>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</si>
  <si>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</si>
  <si>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Factory </t>
  </si>
  <si>
    <t>Factory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</si>
  <si>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</si>
  <si>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</si>
  <si>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</si>
  <si>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</si>
  <si>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</si>
  <si>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</si>
  <si>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</si>
  <si>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</si>
  <si>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</si>
  <si>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</si>
  <si>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</si>
  <si>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</si>
  <si>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</si>
  <si>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Return to Rankings</t>
  </si>
  <si>
    <t>Brady Penton</t>
  </si>
  <si>
    <t>ABRA NATIONAL FACTORY RANKING 2025</t>
  </si>
  <si>
    <t>Frank Breland</t>
  </si>
  <si>
    <t>Howard Wilson</t>
  </si>
  <si>
    <t>San Angelo, TX</t>
  </si>
  <si>
    <t>Jerry Shelton</t>
  </si>
  <si>
    <t>Mark Zachman</t>
  </si>
  <si>
    <t>Tony Carruth</t>
  </si>
  <si>
    <t>Boerne, TX</t>
  </si>
  <si>
    <t>Ken Patton</t>
  </si>
  <si>
    <t>Chris Bissette</t>
  </si>
  <si>
    <t>Robert Benoit II</t>
  </si>
  <si>
    <t>Iowa, LA</t>
  </si>
  <si>
    <t>Mike Rorer</t>
  </si>
  <si>
    <t>Timothy Carruth</t>
  </si>
  <si>
    <t>Hurt, VA</t>
  </si>
  <si>
    <t>Ernie Converse</t>
  </si>
  <si>
    <t>Ronald Herring</t>
  </si>
  <si>
    <t>Belton, SC</t>
  </si>
  <si>
    <t>Chris Bissett</t>
  </si>
  <si>
    <t>Baylor Benoit</t>
  </si>
  <si>
    <t>Brian Hanks</t>
  </si>
  <si>
    <t>Scott Jackson</t>
  </si>
  <si>
    <t>Ross Reasor</t>
  </si>
  <si>
    <t>Mt. Sterling, KY</t>
  </si>
  <si>
    <t>Alan Weil</t>
  </si>
  <si>
    <t>Marcom Majors</t>
  </si>
  <si>
    <t>Charles Sinatra</t>
  </si>
  <si>
    <t>Ashtabula, OH</t>
  </si>
  <si>
    <t>Keith Vicars</t>
  </si>
  <si>
    <t>Jeremy Petty</t>
  </si>
  <si>
    <t>Kevin McCullough</t>
  </si>
  <si>
    <t>Puryear, TN</t>
  </si>
  <si>
    <t>Chris Bradley</t>
  </si>
  <si>
    <t>James Braddy</t>
  </si>
  <si>
    <t>Jackson, KY</t>
  </si>
  <si>
    <t>Doug Gates</t>
  </si>
  <si>
    <t>Dustin Fugate</t>
  </si>
  <si>
    <t>Jeff Lloyd</t>
  </si>
  <si>
    <t>Joe Rose</t>
  </si>
  <si>
    <t>Pam Gates</t>
  </si>
  <si>
    <t>Trent Cochran</t>
  </si>
  <si>
    <t>Windber, PA</t>
  </si>
  <si>
    <t>South Fork , PA</t>
  </si>
  <si>
    <t>Charlie Sinatra</t>
  </si>
  <si>
    <t>Chuck Miller</t>
  </si>
  <si>
    <t>DJ LeMaster</t>
  </si>
  <si>
    <t>Jamie Penton</t>
  </si>
  <si>
    <t>Madisonville, TN</t>
  </si>
  <si>
    <t>Bristol,VA</t>
  </si>
  <si>
    <t>Chad Fetheroff</t>
  </si>
  <si>
    <t>Glenn Gentile</t>
  </si>
  <si>
    <t>Sugar Grove, OH</t>
  </si>
  <si>
    <t>Dale Cauthen</t>
  </si>
  <si>
    <t>Melvin Ferguson</t>
  </si>
  <si>
    <t>David Hallman</t>
  </si>
  <si>
    <t>Scott Dudley</t>
  </si>
  <si>
    <t>Sterling Martin</t>
  </si>
  <si>
    <t>William Cooper</t>
  </si>
  <si>
    <t>Elberton, GA</t>
  </si>
  <si>
    <t>Beaverdale,PA</t>
  </si>
  <si>
    <t>David Jones</t>
  </si>
  <si>
    <t>Paul Markham</t>
  </si>
  <si>
    <t>Paul  Markham</t>
  </si>
  <si>
    <t>8/823/2025</t>
  </si>
  <si>
    <t>John Derrick</t>
  </si>
  <si>
    <t>Shannon Hanks</t>
  </si>
  <si>
    <t>Wilmore,KY</t>
  </si>
  <si>
    <t>Charles Dohring</t>
  </si>
  <si>
    <t>Chuck  Miller</t>
  </si>
  <si>
    <t>Bristol,VA ODR</t>
  </si>
  <si>
    <t>Max Dixon</t>
  </si>
  <si>
    <t>Greg Faris</t>
  </si>
  <si>
    <t>Debbie Penton</t>
  </si>
  <si>
    <t>Beaverdale, PA</t>
  </si>
  <si>
    <t>Biloxi, MS</t>
  </si>
  <si>
    <t>Duane Carter</t>
  </si>
  <si>
    <t>Alvin Delahoussaye</t>
  </si>
  <si>
    <t>Waynesboro, MS</t>
  </si>
  <si>
    <t>Charles Chaplin</t>
  </si>
  <si>
    <t>Charles Miller</t>
  </si>
  <si>
    <t>Daniel Penton</t>
  </si>
  <si>
    <t>Glenn Delahoussaye</t>
  </si>
  <si>
    <t>Joe Stephens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</si>
</sst>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1" fontId="14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0" fontId="7" fillId="3" borderId="0" xfId="1" applyFont="1" applyFill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14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wrapText="1"/>
      <protection hidden="1"/>
    </xf>
    <xf numFmtId="2" fontId="2" fillId="4" borderId="1" xfId="0" applyNumberFormat="1" applyFont="1" applyFill="1" applyBorder="1" applyAlignment="1" applyProtection="1">
      <alignment horizontal="center"/>
      <protection hidden="1"/>
    </xf>
    <xf numFmtId="1" fontId="10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/>
      <protection hidden="1"/>
    </xf>
    <xf numFmtId="2" fontId="2" fillId="4" borderId="1" xfId="0" applyNumberFormat="1" applyFont="1" applyFill="1" applyBorder="1" applyAlignment="1" applyProtection="1">
      <alignment horizontal="center" wrapText="1"/>
      <protection hidden="1"/>
    </xf>
    <xf numFmtId="1" fontId="16" fillId="0" borderId="1" xfId="0" applyNumberFormat="1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17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" fontId="9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67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-18-25%20ABRA%202025%20Iowa%20L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3-25-ABRA%20Edinburg%20TX%20Resul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30-25-ABRA%20Edinburg%20TX%20Resul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62"/>
  <sheetViews>
    <sheetView tabSelected="1" workbookViewId="0">
      <selection activeCell="J1" sqref="J1"/>
    </sheetView>
  </sheetViews>
  <sheetFormatPr defaultColWidth="9.109375" defaultRowHeight="13.8" x14ac:dyDescent="0.25"/>
  <cols>
    <col min="1" max="1" width="9.109375" style="13"/>
    <col min="2" max="2" width="17.33203125" style="13" customWidth="1"/>
    <col min="3" max="3" width="23.44140625" style="13" customWidth="1"/>
    <col min="4" max="4" width="15.6640625" style="13" bestFit="1" customWidth="1"/>
    <col min="5" max="5" width="16.109375" style="13" bestFit="1" customWidth="1"/>
    <col min="6" max="7" width="9.109375" style="14"/>
    <col min="8" max="8" width="9.109375" style="15"/>
    <col min="9" max="9" width="16.33203125" style="14" bestFit="1" customWidth="1"/>
    <col min="10" max="16384" width="9.109375" style="12"/>
  </cols>
  <sheetData>
    <row r="1" spans="1:9" x14ac:dyDescent="0.25">
      <c r="A1" s="10"/>
      <c r="B1" s="10"/>
      <c r="C1" s="10"/>
      <c r="D1" s="10"/>
      <c r="E1" s="10"/>
      <c r="F1" s="11"/>
      <c r="G1" s="11"/>
      <c r="H1" s="19"/>
      <c r="I1" s="11"/>
    </row>
    <row r="2" spans="1:9" ht="28.8" x14ac:dyDescent="0.25">
      <c r="A2" s="73" t="s">
        <v>28</v>
      </c>
      <c r="B2" s="74"/>
      <c r="C2" s="74"/>
      <c r="D2" s="74"/>
      <c r="E2" s="74"/>
      <c r="F2" s="74"/>
      <c r="G2" s="74"/>
      <c r="H2" s="74"/>
      <c r="I2" s="74"/>
    </row>
    <row r="3" spans="1:9" ht="18" x14ac:dyDescent="0.35">
      <c r="A3" s="75" t="s">
        <v>9</v>
      </c>
      <c r="B3" s="76"/>
      <c r="C3" s="76"/>
      <c r="D3" s="76"/>
      <c r="E3" s="76"/>
      <c r="F3" s="76"/>
      <c r="G3" s="76"/>
      <c r="H3" s="76"/>
      <c r="I3" s="76"/>
    </row>
    <row r="4" spans="1:9" x14ac:dyDescent="0.25">
      <c r="A4" s="10"/>
      <c r="B4" s="10"/>
      <c r="C4" s="10"/>
      <c r="D4" s="10"/>
      <c r="E4" s="10"/>
      <c r="F4" s="11"/>
      <c r="G4" s="11"/>
      <c r="H4" s="19"/>
      <c r="I4" s="11"/>
    </row>
    <row r="5" spans="1:9" x14ac:dyDescent="0.25">
      <c r="A5" s="16" t="s">
        <v>0</v>
      </c>
      <c r="B5" s="16" t="s">
        <v>1</v>
      </c>
      <c r="C5" s="16" t="s">
        <v>2</v>
      </c>
      <c r="D5" s="16" t="s">
        <v>10</v>
      </c>
      <c r="E5" s="16" t="s">
        <v>7</v>
      </c>
      <c r="F5" s="17" t="s">
        <v>8</v>
      </c>
      <c r="G5" s="17" t="s">
        <v>25</v>
      </c>
      <c r="H5" s="18" t="s">
        <v>6</v>
      </c>
      <c r="I5" s="17" t="s">
        <v>9</v>
      </c>
    </row>
    <row r="6" spans="1:9" x14ac:dyDescent="0.25">
      <c r="A6" s="13">
        <v>1</v>
      </c>
      <c r="B6" s="13" t="s">
        <v>12</v>
      </c>
      <c r="C6" s="30" t="s">
        <v>27</v>
      </c>
      <c r="D6" s="15">
        <f>SUM('Brady Penton'!Q34)</f>
        <v>120</v>
      </c>
      <c r="E6" s="15">
        <f>SUM('Brady Penton'!R34)</f>
        <v>22989.010000000002</v>
      </c>
      <c r="F6" s="14">
        <f>SUM('Brady Penton'!S34)</f>
        <v>191.57508333333334</v>
      </c>
      <c r="G6" s="15">
        <f>SUM('Brady Penton'!T34)</f>
        <v>229</v>
      </c>
      <c r="H6" s="15">
        <f>SUM('Brady Penton'!U34)</f>
        <v>327</v>
      </c>
      <c r="I6" s="14">
        <f>SUM('Brady Penton'!V34)</f>
        <v>518.5750833333334</v>
      </c>
    </row>
    <row r="7" spans="1:9" x14ac:dyDescent="0.25">
      <c r="A7" s="13">
        <f>+A6+1</f>
        <v>2</v>
      </c>
      <c r="B7" s="13" t="s">
        <v>12</v>
      </c>
      <c r="C7" s="30" t="s">
        <v>72</v>
      </c>
      <c r="D7" s="15">
        <f>SUM('Chuck Miller'!Q26)</f>
        <v>105</v>
      </c>
      <c r="E7" s="15">
        <f>SUM('Chuck Miller'!R26)</f>
        <v>19737</v>
      </c>
      <c r="F7" s="14">
        <f>SUM('Chuck Miller'!S26)</f>
        <v>187.97142857142856</v>
      </c>
      <c r="G7" s="15">
        <f>SUM('Chuck Miller'!T26)</f>
        <v>117</v>
      </c>
      <c r="H7" s="15">
        <f>SUM('Chuck Miller'!U26)</f>
        <v>309</v>
      </c>
      <c r="I7" s="14">
        <f>SUM('Chuck Miller'!V26)</f>
        <v>496.97142857142853</v>
      </c>
    </row>
    <row r="8" spans="1:9" x14ac:dyDescent="0.25">
      <c r="A8" s="13">
        <f t="shared" ref="A8:A29" si="0">+A7+1</f>
        <v>3</v>
      </c>
      <c r="B8" s="13" t="s">
        <v>12</v>
      </c>
      <c r="C8" s="30" t="s">
        <v>32</v>
      </c>
      <c r="D8" s="15">
        <f>SUM('Jerry Shelton'!Q28)</f>
        <v>106</v>
      </c>
      <c r="E8" s="15">
        <f>SUM('Jerry Shelton'!R28)</f>
        <v>19330.007000000001</v>
      </c>
      <c r="F8" s="14">
        <f>SUM('Jerry Shelton'!S28)</f>
        <v>182.35855660377359</v>
      </c>
      <c r="G8" s="15">
        <f>SUM('Jerry Shelton'!T28)</f>
        <v>102</v>
      </c>
      <c r="H8" s="15">
        <f>SUM('Jerry Shelton'!U28)</f>
        <v>221</v>
      </c>
      <c r="I8" s="14">
        <f>SUM('Jerry Shelton'!V28)</f>
        <v>403.35855660377359</v>
      </c>
    </row>
    <row r="9" spans="1:9" x14ac:dyDescent="0.25">
      <c r="A9" s="13">
        <f t="shared" si="0"/>
        <v>4</v>
      </c>
      <c r="B9" s="13" t="s">
        <v>12</v>
      </c>
      <c r="C9" s="30" t="s">
        <v>44</v>
      </c>
      <c r="D9" s="15">
        <f>SUM('Ronald Herring'!Q23)</f>
        <v>82</v>
      </c>
      <c r="E9" s="15">
        <f>SUM('Ronald Herring'!R23)</f>
        <v>14810.005000000001</v>
      </c>
      <c r="F9" s="14">
        <f>SUM('Ronald Herring'!S23)</f>
        <v>180.60981707317075</v>
      </c>
      <c r="G9" s="15">
        <f>SUM('Ronald Herring'!T23)</f>
        <v>71</v>
      </c>
      <c r="H9" s="15">
        <f>SUM('Ronald Herring'!U23)</f>
        <v>171</v>
      </c>
      <c r="I9" s="14">
        <f>SUM('Ronald Herring'!V23)</f>
        <v>351.60981707317075</v>
      </c>
    </row>
    <row r="10" spans="1:9" x14ac:dyDescent="0.25">
      <c r="A10" s="13">
        <f t="shared" si="0"/>
        <v>5</v>
      </c>
      <c r="B10" s="13" t="s">
        <v>12</v>
      </c>
      <c r="C10" s="30" t="s">
        <v>84</v>
      </c>
      <c r="D10" s="15">
        <f>SUM('Sterling Martin'!Q20)</f>
        <v>74</v>
      </c>
      <c r="E10" s="15">
        <f>SUM('Sterling Martin'!R20)</f>
        <v>13556</v>
      </c>
      <c r="F10" s="14">
        <f>SUM('Sterling Martin'!S20)</f>
        <v>183.18918918918919</v>
      </c>
      <c r="G10" s="15">
        <f>SUM('Sterling Martin'!T20)</f>
        <v>63</v>
      </c>
      <c r="H10" s="15">
        <f>SUM('Sterling Martin'!U20)</f>
        <v>113</v>
      </c>
      <c r="I10" s="14">
        <f>SUM('Sterling Martin'!V20)</f>
        <v>296.18918918918916</v>
      </c>
    </row>
    <row r="11" spans="1:9" x14ac:dyDescent="0.25">
      <c r="A11" s="13">
        <f t="shared" si="0"/>
        <v>6</v>
      </c>
      <c r="B11" s="13" t="s">
        <v>12</v>
      </c>
      <c r="C11" s="67" t="s">
        <v>63</v>
      </c>
      <c r="D11" s="15">
        <f>SUM('Doug Gates'!Q11)</f>
        <v>38</v>
      </c>
      <c r="E11" s="15">
        <f>SUM('Doug Gates'!R11)</f>
        <v>7156.01</v>
      </c>
      <c r="F11" s="14">
        <f>SUM('Doug Gates'!S11)</f>
        <v>188.31605263157894</v>
      </c>
      <c r="G11" s="15">
        <f>SUM('Doug Gates'!T11)</f>
        <v>46</v>
      </c>
      <c r="H11" s="15">
        <f>SUM('Doug Gates'!U11)</f>
        <v>98</v>
      </c>
      <c r="I11" s="14">
        <f>SUM('Doug Gates'!V11)</f>
        <v>286.31605263157894</v>
      </c>
    </row>
    <row r="12" spans="1:9" x14ac:dyDescent="0.25">
      <c r="A12" s="13">
        <f t="shared" si="0"/>
        <v>7</v>
      </c>
      <c r="B12" s="13" t="s">
        <v>12</v>
      </c>
      <c r="C12" s="30" t="s">
        <v>30</v>
      </c>
      <c r="D12" s="15">
        <f>SUM('Howard Wilson'!Q14)</f>
        <v>48</v>
      </c>
      <c r="E12" s="15">
        <f>SUM('Howard Wilson'!R14)</f>
        <v>8731.0030000000006</v>
      </c>
      <c r="F12" s="14">
        <f>SUM('Howard Wilson'!S14)</f>
        <v>181.89589583333336</v>
      </c>
      <c r="G12" s="15">
        <f>SUM('Howard Wilson'!T14)</f>
        <v>45</v>
      </c>
      <c r="H12" s="15">
        <f>SUM('Howard Wilson'!U14)</f>
        <v>97</v>
      </c>
      <c r="I12" s="14">
        <f>SUM('Howard Wilson'!V14)</f>
        <v>278.89589583333338</v>
      </c>
    </row>
    <row r="13" spans="1:9" x14ac:dyDescent="0.25">
      <c r="A13" s="13">
        <f t="shared" si="0"/>
        <v>8</v>
      </c>
      <c r="B13" s="13" t="s">
        <v>12</v>
      </c>
      <c r="C13" s="30" t="s">
        <v>43</v>
      </c>
      <c r="D13" s="15">
        <f>SUM('Ernie Converse'!Q11)</f>
        <v>36</v>
      </c>
      <c r="E13" s="15">
        <f>SUM('Ernie Converse'!R11)</f>
        <v>6440</v>
      </c>
      <c r="F13" s="14">
        <f>SUM('Ernie Converse'!S11)</f>
        <v>178.88888888888889</v>
      </c>
      <c r="G13" s="15">
        <f>SUM('Ernie Converse'!T11)</f>
        <v>25</v>
      </c>
      <c r="H13" s="15">
        <f>SUM('Ernie Converse'!U11)</f>
        <v>95</v>
      </c>
      <c r="I13" s="14">
        <f>SUM('Ernie Converse'!V11)</f>
        <v>273.88888888888891</v>
      </c>
    </row>
    <row r="14" spans="1:9" x14ac:dyDescent="0.25">
      <c r="A14" s="13">
        <f t="shared" si="0"/>
        <v>9</v>
      </c>
      <c r="B14" s="13" t="s">
        <v>12</v>
      </c>
      <c r="C14" s="67" t="s">
        <v>65</v>
      </c>
      <c r="D14" s="15">
        <f>SUM('Jeff Lloyd'!Q11)</f>
        <v>36</v>
      </c>
      <c r="E14" s="15">
        <f>SUM('Jeff Lloyd'!R11)</f>
        <v>6787.0010000000002</v>
      </c>
      <c r="F14" s="14">
        <f>SUM('Jeff Lloyd'!S11)</f>
        <v>188.52780555555557</v>
      </c>
      <c r="G14" s="15">
        <f>SUM('Jeff Lloyd'!T11)</f>
        <v>35</v>
      </c>
      <c r="H14" s="15">
        <f>SUM('Jeff Lloyd'!U11)</f>
        <v>79</v>
      </c>
      <c r="I14" s="14">
        <f>SUM('Jeff Lloyd'!V11)</f>
        <v>267.52780555555557</v>
      </c>
    </row>
    <row r="15" spans="1:9" x14ac:dyDescent="0.25">
      <c r="A15" s="13">
        <f t="shared" si="0"/>
        <v>10</v>
      </c>
      <c r="B15" s="13" t="s">
        <v>12</v>
      </c>
      <c r="C15" s="67" t="s">
        <v>66</v>
      </c>
      <c r="D15" s="15">
        <f>SUM('Joe Rose'!Q12)</f>
        <v>42</v>
      </c>
      <c r="E15" s="15">
        <f>SUM('Joe Rose'!R12)</f>
        <v>7773.0010000000002</v>
      </c>
      <c r="F15" s="14">
        <f>SUM('Joe Rose'!S12)</f>
        <v>185.07145238095239</v>
      </c>
      <c r="G15" s="15">
        <f>SUM('Joe Rose'!T12)</f>
        <v>51</v>
      </c>
      <c r="H15" s="15">
        <f>SUM('Joe Rose'!U12)</f>
        <v>77</v>
      </c>
      <c r="I15" s="14">
        <f>SUM('Joe Rose'!V12)</f>
        <v>262.07145238095239</v>
      </c>
    </row>
    <row r="16" spans="1:9" x14ac:dyDescent="0.25">
      <c r="A16" s="13">
        <f t="shared" si="0"/>
        <v>11</v>
      </c>
      <c r="B16" s="13" t="s">
        <v>12</v>
      </c>
      <c r="C16" s="30" t="s">
        <v>57</v>
      </c>
      <c r="D16" s="15">
        <f>SUM('Jeremy Petty'!Q11)</f>
        <v>34</v>
      </c>
      <c r="E16" s="15">
        <f>SUM('Jeremy Petty'!R11)</f>
        <v>6148.0010000000002</v>
      </c>
      <c r="F16" s="14">
        <f>SUM('Jeremy Petty'!S11)</f>
        <v>180.82355882352942</v>
      </c>
      <c r="G16" s="15">
        <f>SUM('Jeremy Petty'!T11)</f>
        <v>29</v>
      </c>
      <c r="H16" s="15">
        <f>SUM('Jeremy Petty'!U11)</f>
        <v>75</v>
      </c>
      <c r="I16" s="14">
        <f>SUM('Jeremy Petty'!V11)</f>
        <v>255.82355882352942</v>
      </c>
    </row>
    <row r="17" spans="1:9" x14ac:dyDescent="0.25">
      <c r="A17" s="13">
        <f t="shared" si="0"/>
        <v>12</v>
      </c>
      <c r="B17" s="13" t="s">
        <v>12</v>
      </c>
      <c r="C17" s="30" t="s">
        <v>56</v>
      </c>
      <c r="D17" s="15">
        <f>SUM('Keith Vicars'!Q9)</f>
        <v>24</v>
      </c>
      <c r="E17" s="15">
        <f>SUM('Keith Vicars'!R9)</f>
        <v>4426.0029999999997</v>
      </c>
      <c r="F17" s="14">
        <f>SUM('Keith Vicars'!S9)</f>
        <v>184.41679166666665</v>
      </c>
      <c r="G17" s="15">
        <f>SUM('Keith Vicars'!T9)</f>
        <v>25</v>
      </c>
      <c r="H17" s="15">
        <f>SUM('Keith Vicars'!U9)</f>
        <v>57</v>
      </c>
      <c r="I17" s="14">
        <f>SUM('Keith Vicars'!V9)</f>
        <v>241.41679166666665</v>
      </c>
    </row>
    <row r="18" spans="1:9" x14ac:dyDescent="0.25">
      <c r="A18" s="13">
        <f t="shared" si="0"/>
        <v>13</v>
      </c>
      <c r="B18" s="13" t="s">
        <v>12</v>
      </c>
      <c r="C18" s="67" t="s">
        <v>67</v>
      </c>
      <c r="D18" s="15">
        <f>SUM('Pam Gates'!Q11)</f>
        <v>38</v>
      </c>
      <c r="E18" s="15">
        <f>SUM('Pam Gates'!R11)</f>
        <v>7091.01</v>
      </c>
      <c r="F18" s="14">
        <f>SUM('Pam Gates'!S11)</f>
        <v>186.60552631578949</v>
      </c>
      <c r="G18" s="15">
        <f>SUM('Pam Gates'!T11)</f>
        <v>42</v>
      </c>
      <c r="H18" s="15">
        <f>SUM('Pam Gates'!U11)</f>
        <v>52</v>
      </c>
      <c r="I18" s="14">
        <f>SUM('Pam Gates'!V11)</f>
        <v>238.60552631578949</v>
      </c>
    </row>
    <row r="19" spans="1:9" x14ac:dyDescent="0.25">
      <c r="A19" s="13">
        <f t="shared" si="0"/>
        <v>14</v>
      </c>
      <c r="B19" s="13" t="s">
        <v>12</v>
      </c>
      <c r="C19" s="30" t="s">
        <v>74</v>
      </c>
      <c r="D19" s="15">
        <f>SUM('Jamie Penton'!Q11)</f>
        <v>34</v>
      </c>
      <c r="E19" s="15">
        <f>SUM('Jamie Penton'!R11)</f>
        <v>6442.0010000000002</v>
      </c>
      <c r="F19" s="14">
        <f>SUM('Jamie Penton'!S11)</f>
        <v>189.47061764705882</v>
      </c>
      <c r="G19" s="15">
        <f>SUM('Jamie Penton'!T11)</f>
        <v>55</v>
      </c>
      <c r="H19" s="15">
        <f>SUM('Jamie Penton'!U11)</f>
        <v>43</v>
      </c>
      <c r="I19" s="14">
        <f>SUM('Jamie Penton'!V11)</f>
        <v>232.47061764705882</v>
      </c>
    </row>
    <row r="20" spans="1:9" x14ac:dyDescent="0.25">
      <c r="A20" s="13">
        <f t="shared" si="0"/>
        <v>15</v>
      </c>
      <c r="B20" s="13" t="s">
        <v>12</v>
      </c>
      <c r="C20" s="30" t="s">
        <v>85</v>
      </c>
      <c r="D20" s="15">
        <f>SUM('William Cooper'!Q9)</f>
        <v>24</v>
      </c>
      <c r="E20" s="15">
        <f>SUM('William Cooper'!R9)</f>
        <v>4379.0010000000002</v>
      </c>
      <c r="F20" s="14">
        <f>SUM('William Cooper'!S9)</f>
        <v>182.45837500000002</v>
      </c>
      <c r="G20" s="15">
        <f>SUM('William Cooper'!T9)</f>
        <v>20</v>
      </c>
      <c r="H20" s="15">
        <f>SUM('William Cooper'!U9)</f>
        <v>47</v>
      </c>
      <c r="I20" s="14">
        <f>SUM('William Cooper'!V9)</f>
        <v>229.45837500000002</v>
      </c>
    </row>
    <row r="21" spans="1:9" x14ac:dyDescent="0.25">
      <c r="A21" s="13">
        <f t="shared" si="0"/>
        <v>16</v>
      </c>
      <c r="B21" s="13" t="s">
        <v>12</v>
      </c>
      <c r="C21" s="30" t="s">
        <v>29</v>
      </c>
      <c r="D21" s="15">
        <f>SUM('Frank Breland'!Q11)</f>
        <v>30</v>
      </c>
      <c r="E21" s="15">
        <f>SUM('Frank Breland'!R11)</f>
        <v>5626</v>
      </c>
      <c r="F21" s="14">
        <f>SUM('Frank Breland'!S11)</f>
        <v>187.53333333333333</v>
      </c>
      <c r="G21" s="15">
        <f>SUM('Frank Breland'!T11)</f>
        <v>33</v>
      </c>
      <c r="H21" s="15">
        <f>SUM('Frank Breland'!U11)</f>
        <v>34</v>
      </c>
      <c r="I21" s="14">
        <f>SUM('Frank Breland'!V11)</f>
        <v>221.53333333333333</v>
      </c>
    </row>
    <row r="22" spans="1:9" x14ac:dyDescent="0.25">
      <c r="A22" s="13">
        <f t="shared" si="0"/>
        <v>17</v>
      </c>
      <c r="B22" s="13" t="s">
        <v>12</v>
      </c>
      <c r="C22" s="30" t="s">
        <v>41</v>
      </c>
      <c r="D22" s="15">
        <f>SUM('Timothy Carruth'!Q10)</f>
        <v>30</v>
      </c>
      <c r="E22" s="15">
        <f>SUM('Timothy Carruth'!R10)</f>
        <v>5362.0010000000002</v>
      </c>
      <c r="F22" s="14">
        <f>SUM('Timothy Carruth'!S10)</f>
        <v>178.73336666666668</v>
      </c>
      <c r="G22" s="15">
        <f>SUM('Timothy Carruth'!T10)</f>
        <v>27</v>
      </c>
      <c r="H22" s="15">
        <f>SUM('Timothy Carruth'!U10)</f>
        <v>42</v>
      </c>
      <c r="I22" s="14">
        <f>SUM('Timothy Carruth'!V10)</f>
        <v>220.73336666666668</v>
      </c>
    </row>
    <row r="23" spans="1:9" x14ac:dyDescent="0.25">
      <c r="A23" s="13">
        <f t="shared" si="0"/>
        <v>18</v>
      </c>
      <c r="B23" s="13" t="s">
        <v>12</v>
      </c>
      <c r="C23" s="30" t="s">
        <v>54</v>
      </c>
      <c r="D23" s="15">
        <f>SUM('Charles Sinatra'!Q8)</f>
        <v>20</v>
      </c>
      <c r="E23" s="15">
        <f>SUM('Charles Sinatra'!R8)</f>
        <v>3622</v>
      </c>
      <c r="F23" s="14">
        <f>SUM('Charles Sinatra'!S8)</f>
        <v>181.1</v>
      </c>
      <c r="G23" s="15">
        <f>SUM('Charles Sinatra'!T8)</f>
        <v>8</v>
      </c>
      <c r="H23" s="15">
        <f>SUM('Charles Sinatra'!U8)</f>
        <v>33</v>
      </c>
      <c r="I23" s="14">
        <f>SUM('Charles Sinatra'!V8)</f>
        <v>214.1</v>
      </c>
    </row>
    <row r="24" spans="1:9" x14ac:dyDescent="0.25">
      <c r="A24" s="13">
        <f t="shared" si="0"/>
        <v>19</v>
      </c>
      <c r="B24" s="13" t="s">
        <v>12</v>
      </c>
      <c r="C24" s="30" t="s">
        <v>83</v>
      </c>
      <c r="D24" s="15">
        <f>SUM('Scott Dudley'!Q9)</f>
        <v>29</v>
      </c>
      <c r="E24" s="15">
        <f>SUM('Scott Dudley'!R9)</f>
        <v>5131</v>
      </c>
      <c r="F24" s="14">
        <f>SUM('Scott Dudley'!S9)</f>
        <v>176.93103448275863</v>
      </c>
      <c r="G24" s="15">
        <f>SUM('Scott Dudley'!T9)</f>
        <v>15</v>
      </c>
      <c r="H24" s="15">
        <f>SUM('Scott Dudley'!U9)</f>
        <v>32</v>
      </c>
      <c r="I24" s="14">
        <f>SUM('Scott Dudley'!V9)</f>
        <v>208.93103448275863</v>
      </c>
    </row>
    <row r="25" spans="1:9" x14ac:dyDescent="0.25">
      <c r="A25" s="13">
        <f t="shared" si="0"/>
        <v>20</v>
      </c>
      <c r="B25" s="13" t="s">
        <v>12</v>
      </c>
      <c r="C25" s="30" t="s">
        <v>81</v>
      </c>
      <c r="D25" s="15">
        <f>SUM('Melvin Ferguson'!Q8)</f>
        <v>22</v>
      </c>
      <c r="E25" s="15">
        <f>SUM('Melvin Ferguson'!R8)</f>
        <v>3843</v>
      </c>
      <c r="F25" s="14">
        <f>SUM('Melvin Ferguson'!S8)</f>
        <v>174.68181818181819</v>
      </c>
      <c r="G25" s="15">
        <f>SUM('Melvin Ferguson'!T8)</f>
        <v>9</v>
      </c>
      <c r="H25" s="15">
        <f>SUM('Melvin Ferguson'!U8)</f>
        <v>34</v>
      </c>
      <c r="I25" s="14">
        <f>SUM('Melvin Ferguson'!V8)</f>
        <v>208.68181818181819</v>
      </c>
    </row>
    <row r="26" spans="1:9" x14ac:dyDescent="0.25">
      <c r="A26" s="13">
        <f t="shared" si="0"/>
        <v>21</v>
      </c>
      <c r="B26" s="13" t="s">
        <v>12</v>
      </c>
      <c r="C26" s="30" t="s">
        <v>37</v>
      </c>
      <c r="D26" s="15">
        <f>SUM('Chris Bissette'!Q8)</f>
        <v>20</v>
      </c>
      <c r="E26" s="15">
        <f>SUM('Chris Bissette'!R8)</f>
        <v>3526.0010000000002</v>
      </c>
      <c r="F26" s="14">
        <f>SUM('Chris Bissette'!S8)</f>
        <v>176.30005</v>
      </c>
      <c r="G26" s="15">
        <f>SUM('Chris Bissette'!T8)</f>
        <v>18</v>
      </c>
      <c r="H26" s="15">
        <f>SUM('Chris Bissette'!U8)</f>
        <v>24</v>
      </c>
      <c r="I26" s="14">
        <f>SUM('Chris Bissette'!V8)</f>
        <v>200.30005</v>
      </c>
    </row>
    <row r="27" spans="1:9" x14ac:dyDescent="0.25">
      <c r="A27" s="13">
        <f t="shared" si="0"/>
        <v>22</v>
      </c>
      <c r="B27" s="13" t="s">
        <v>12</v>
      </c>
      <c r="C27" s="30" t="s">
        <v>34</v>
      </c>
      <c r="D27" s="15">
        <f>SUM('Tony Carruth'!Q10)</f>
        <v>30</v>
      </c>
      <c r="E27" s="15">
        <f>SUM('Tony Carruth'!R10)</f>
        <v>5193.0020000000004</v>
      </c>
      <c r="F27" s="14">
        <f>SUM('Tony Carruth'!S10)</f>
        <v>173.10006666666669</v>
      </c>
      <c r="G27" s="15">
        <f>SUM('Tony Carruth'!T10)</f>
        <v>20</v>
      </c>
      <c r="H27" s="15">
        <f>SUM('Tony Carruth'!U10)</f>
        <v>26</v>
      </c>
      <c r="I27" s="14">
        <f>SUM('Tony Carruth'!V10)</f>
        <v>199.10006666666669</v>
      </c>
    </row>
    <row r="28" spans="1:9" x14ac:dyDescent="0.25">
      <c r="A28" s="13">
        <f t="shared" si="0"/>
        <v>23</v>
      </c>
      <c r="B28" s="13" t="s">
        <v>12</v>
      </c>
      <c r="C28" s="30" t="s">
        <v>36</v>
      </c>
      <c r="D28" s="15">
        <f>SUM('Ken Patton'!Q9)</f>
        <v>24</v>
      </c>
      <c r="E28" s="15">
        <f>SUM('Ken Patton'!R9)</f>
        <v>4218</v>
      </c>
      <c r="F28" s="14">
        <f>SUM('Ken Patton'!S9)</f>
        <v>175.75</v>
      </c>
      <c r="G28" s="15">
        <f>SUM('Ken Patton'!T9)</f>
        <v>17</v>
      </c>
      <c r="H28" s="15">
        <f>SUM('Ken Patton'!U9)</f>
        <v>21</v>
      </c>
      <c r="I28" s="14">
        <f>SUM('Ken Patton'!V9)</f>
        <v>196.75</v>
      </c>
    </row>
    <row r="29" spans="1:9" x14ac:dyDescent="0.25">
      <c r="A29" s="13">
        <f t="shared" si="0"/>
        <v>24</v>
      </c>
      <c r="B29" s="13" t="s">
        <v>12</v>
      </c>
      <c r="C29" s="30" t="s">
        <v>52</v>
      </c>
      <c r="D29" s="15">
        <f>SUM('Alan Weil'!Q8)</f>
        <v>20</v>
      </c>
      <c r="E29" s="15">
        <f>SUM('Alan Weil'!R8)</f>
        <v>3294</v>
      </c>
      <c r="F29" s="14">
        <f>SUM('Alan Weil'!S8)</f>
        <v>164.7</v>
      </c>
      <c r="G29" s="15">
        <f>SUM('Alan Weil'!T8)</f>
        <v>7</v>
      </c>
      <c r="H29" s="15">
        <f>SUM('Alan Weil'!U8)</f>
        <v>24</v>
      </c>
      <c r="I29" s="14">
        <f>SUM('Alan Weil'!V8)</f>
        <v>188.7</v>
      </c>
    </row>
    <row r="30" spans="1:9" x14ac:dyDescent="0.25">
      <c r="A30" s="38"/>
      <c r="B30" s="38"/>
      <c r="C30" s="54"/>
      <c r="D30" s="39"/>
      <c r="E30" s="39"/>
      <c r="F30" s="40"/>
      <c r="G30" s="39"/>
      <c r="H30" s="39"/>
      <c r="I30" s="40"/>
    </row>
    <row r="31" spans="1:9" x14ac:dyDescent="0.25">
      <c r="A31" s="13">
        <v>25</v>
      </c>
      <c r="B31" s="13" t="s">
        <v>12</v>
      </c>
      <c r="C31" s="67" t="s">
        <v>68</v>
      </c>
      <c r="D31" s="15">
        <f>SUM('Trent Cochran'!Q5)</f>
        <v>12</v>
      </c>
      <c r="E31" s="15">
        <f>SUM('Trent Cochran'!R5)</f>
        <v>2266.0010000000002</v>
      </c>
      <c r="F31" s="14">
        <f>SUM('Trent Cochran'!S5)</f>
        <v>188.83341666666669</v>
      </c>
      <c r="G31" s="15">
        <f>SUM('Trent Cochran'!T5)</f>
        <v>22</v>
      </c>
      <c r="H31" s="15">
        <f>SUM('Trent Cochran'!U5)</f>
        <v>32</v>
      </c>
      <c r="I31" s="14">
        <f>SUM('Trent Cochran'!V5)</f>
        <v>220.83341666666669</v>
      </c>
    </row>
    <row r="32" spans="1:9" x14ac:dyDescent="0.25">
      <c r="A32" s="13">
        <f>+A31+1</f>
        <v>26</v>
      </c>
      <c r="B32" s="13" t="s">
        <v>12</v>
      </c>
      <c r="C32" s="30" t="s">
        <v>58</v>
      </c>
      <c r="D32" s="15">
        <f>SUM('Kevin McCullough'!Q5)</f>
        <v>10</v>
      </c>
      <c r="E32" s="15">
        <f>SUM('Kevin McCullough'!R5)</f>
        <v>1817</v>
      </c>
      <c r="F32" s="14">
        <f>SUM('Kevin McCullough'!S5)</f>
        <v>181.7</v>
      </c>
      <c r="G32" s="15">
        <f>SUM('Kevin McCullough'!T5)</f>
        <v>9</v>
      </c>
      <c r="H32" s="15">
        <f>SUM('Kevin McCullough'!U5)</f>
        <v>39</v>
      </c>
      <c r="I32" s="14">
        <f>SUM('Kevin McCullough'!V5)</f>
        <v>220.7</v>
      </c>
    </row>
    <row r="33" spans="1:9" x14ac:dyDescent="0.25">
      <c r="A33" s="13">
        <f t="shared" ref="A33:A62" si="1">+A32+1</f>
        <v>27</v>
      </c>
      <c r="B33" s="13" t="s">
        <v>12</v>
      </c>
      <c r="C33" s="30" t="s">
        <v>100</v>
      </c>
      <c r="D33" s="15">
        <f>+'Debbie Penton'!Q4</f>
        <v>4</v>
      </c>
      <c r="E33" s="15">
        <f>+'Debbie Penton'!R4</f>
        <v>753</v>
      </c>
      <c r="F33" s="14">
        <f>+'Debbie Penton'!S4</f>
        <v>188.25</v>
      </c>
      <c r="G33" s="15">
        <f>+'Debbie Penton'!T4</f>
        <v>3</v>
      </c>
      <c r="H33" s="15">
        <f>+'Debbie Penton'!U4</f>
        <v>4</v>
      </c>
      <c r="I33" s="14">
        <f>+'Debbie Penton'!V4</f>
        <v>205.50024999999999</v>
      </c>
    </row>
    <row r="34" spans="1:9" x14ac:dyDescent="0.25">
      <c r="A34" s="13">
        <f t="shared" si="1"/>
        <v>28</v>
      </c>
      <c r="B34" s="13" t="s">
        <v>12</v>
      </c>
      <c r="C34" s="30" t="s">
        <v>80</v>
      </c>
      <c r="D34" s="15">
        <f>SUM('Dale Cauthen'!Q8)</f>
        <v>17</v>
      </c>
      <c r="E34" s="15">
        <f>SUM('Dale Cauthen'!R8)</f>
        <v>3032</v>
      </c>
      <c r="F34" s="14">
        <f>SUM('Dale Cauthen'!S8)</f>
        <v>178.35294117647058</v>
      </c>
      <c r="G34" s="15">
        <f>SUM('Dale Cauthen'!T8)</f>
        <v>7</v>
      </c>
      <c r="H34" s="15">
        <f>SUM('Dale Cauthen'!U8)</f>
        <v>23</v>
      </c>
      <c r="I34" s="14">
        <f>SUM('Dale Cauthen'!V8)</f>
        <v>201.35294117647058</v>
      </c>
    </row>
    <row r="35" spans="1:9" x14ac:dyDescent="0.25">
      <c r="A35" s="13">
        <f t="shared" si="1"/>
        <v>29</v>
      </c>
      <c r="B35" s="13" t="s">
        <v>12</v>
      </c>
      <c r="C35" s="30" t="s">
        <v>107</v>
      </c>
      <c r="D35" s="15">
        <f>+'Charles Miller'!Q4</f>
        <v>4</v>
      </c>
      <c r="E35" s="15">
        <f>+'Charles Miller'!R4</f>
        <v>758</v>
      </c>
      <c r="F35" s="14">
        <f>+'Charles Miller'!S4</f>
        <v>189.5</v>
      </c>
      <c r="G35" s="15">
        <f>+'Charles Miller'!T4</f>
        <v>4</v>
      </c>
      <c r="H35" s="15">
        <f>+'Charles Miller'!U4</f>
        <v>11</v>
      </c>
      <c r="I35" s="14">
        <f>+'Charles Miller'!V4</f>
        <v>200.5</v>
      </c>
    </row>
    <row r="36" spans="1:9" x14ac:dyDescent="0.25">
      <c r="A36" s="13">
        <f t="shared" si="1"/>
        <v>30</v>
      </c>
      <c r="B36" s="13" t="s">
        <v>12</v>
      </c>
      <c r="C36" s="30" t="s">
        <v>49</v>
      </c>
      <c r="D36" s="15">
        <f>SUM('Scott Jackson'!Q5)</f>
        <v>8</v>
      </c>
      <c r="E36" s="15">
        <f>SUM('Scott Jackson'!R5)</f>
        <v>1425</v>
      </c>
      <c r="F36" s="14">
        <f>SUM('Scott Jackson'!S5)</f>
        <v>178.125</v>
      </c>
      <c r="G36" s="15">
        <f>SUM('Scott Jackson'!T5)</f>
        <v>9</v>
      </c>
      <c r="H36" s="15">
        <f>SUM('Scott Jackson'!U5)</f>
        <v>21</v>
      </c>
      <c r="I36" s="14">
        <f>SUM('Scott Jackson'!V5)</f>
        <v>199.125</v>
      </c>
    </row>
    <row r="37" spans="1:9" x14ac:dyDescent="0.25">
      <c r="A37" s="13">
        <f t="shared" si="1"/>
        <v>31</v>
      </c>
      <c r="B37" s="13" t="s">
        <v>12</v>
      </c>
      <c r="C37" s="30" t="s">
        <v>61</v>
      </c>
      <c r="D37" s="15">
        <f>SUM('James Braddy'!Q4)</f>
        <v>6</v>
      </c>
      <c r="E37" s="15">
        <f>SUM('James Braddy'!R4)</f>
        <v>1061</v>
      </c>
      <c r="F37" s="14">
        <f>SUM('James Braddy'!S4)</f>
        <v>176.83333333333334</v>
      </c>
      <c r="G37" s="15">
        <f>SUM('James Braddy'!T4)</f>
        <v>4</v>
      </c>
      <c r="H37" s="15">
        <f>SUM('James Braddy'!U4)</f>
        <v>20</v>
      </c>
      <c r="I37" s="14">
        <f>SUM('James Braddy'!V4)</f>
        <v>196.83333333333334</v>
      </c>
    </row>
    <row r="38" spans="1:9" x14ac:dyDescent="0.25">
      <c r="A38" s="13">
        <f t="shared" si="1"/>
        <v>32</v>
      </c>
      <c r="B38" s="13" t="s">
        <v>12</v>
      </c>
      <c r="C38" s="30" t="s">
        <v>82</v>
      </c>
      <c r="D38" s="15">
        <f>SUM('David Hallman'!Q4)</f>
        <v>4</v>
      </c>
      <c r="E38" s="15">
        <f>SUM('David Hallman'!R4)</f>
        <v>754</v>
      </c>
      <c r="F38" s="14">
        <f>SUM('David Hallman'!S4)</f>
        <v>188.5</v>
      </c>
      <c r="G38" s="15">
        <f>SUM('David Hallman'!T4)</f>
        <v>3</v>
      </c>
      <c r="H38" s="15">
        <f>SUM('David Hallman'!U4)</f>
        <v>4</v>
      </c>
      <c r="I38" s="14">
        <f>SUM('David Hallman'!V4)</f>
        <v>192.5</v>
      </c>
    </row>
    <row r="39" spans="1:9" x14ac:dyDescent="0.25">
      <c r="A39" s="13">
        <f t="shared" si="1"/>
        <v>33</v>
      </c>
      <c r="B39" s="13" t="s">
        <v>12</v>
      </c>
      <c r="C39" s="30" t="s">
        <v>33</v>
      </c>
      <c r="D39" s="15">
        <f>SUM('Mark Zachman'!Q5)</f>
        <v>8</v>
      </c>
      <c r="E39" s="15">
        <f>SUM('Mark Zachman'!R5)</f>
        <v>1456</v>
      </c>
      <c r="F39" s="14">
        <f>SUM('Mark Zachman'!S5)</f>
        <v>182</v>
      </c>
      <c r="G39" s="15">
        <f>SUM('Mark Zachman'!T5)</f>
        <v>6</v>
      </c>
      <c r="H39" s="15">
        <f>SUM('Mark Zachman'!U5)</f>
        <v>10</v>
      </c>
      <c r="I39" s="14">
        <f>SUM('Mark Zachman'!V5)</f>
        <v>192</v>
      </c>
    </row>
    <row r="40" spans="1:9" x14ac:dyDescent="0.25">
      <c r="A40" s="13">
        <f t="shared" si="1"/>
        <v>34</v>
      </c>
      <c r="B40" s="13" t="s">
        <v>12</v>
      </c>
      <c r="C40" s="30" t="s">
        <v>77</v>
      </c>
      <c r="D40" s="15">
        <f>SUM('Chad Fetheroff'!Q5)</f>
        <v>6</v>
      </c>
      <c r="E40" s="15">
        <f>SUM('Chad Fetheroff'!R5)</f>
        <v>1084</v>
      </c>
      <c r="F40" s="14">
        <f>SUM('Chad Fetheroff'!S5)</f>
        <v>180.66666666666666</v>
      </c>
      <c r="G40" s="15">
        <f>SUM('Chad Fetheroff'!T5)</f>
        <v>5</v>
      </c>
      <c r="H40" s="15">
        <f>SUM('Chad Fetheroff'!U5)</f>
        <v>10</v>
      </c>
      <c r="I40" s="14">
        <f>SUM('Chad Fetheroff'!V5)</f>
        <v>190.66666666666666</v>
      </c>
    </row>
    <row r="41" spans="1:9" x14ac:dyDescent="0.25">
      <c r="A41" s="13">
        <f t="shared" si="1"/>
        <v>35</v>
      </c>
      <c r="B41" s="13" t="s">
        <v>12</v>
      </c>
      <c r="C41" s="30" t="s">
        <v>108</v>
      </c>
      <c r="D41" s="15">
        <f>+'Daniel Penton'!Q4</f>
        <v>4</v>
      </c>
      <c r="E41" s="15">
        <f>+'Daniel Penton'!R4</f>
        <v>745</v>
      </c>
      <c r="F41" s="14">
        <f>+'Daniel Penton'!S4</f>
        <v>186.25</v>
      </c>
      <c r="G41" s="15">
        <f>+'Daniel Penton'!T4</f>
        <v>5</v>
      </c>
      <c r="H41" s="15">
        <f>+'Daniel Penton'!U4</f>
        <v>4</v>
      </c>
      <c r="I41" s="14">
        <f>+'Daniel Penton'!V4</f>
        <v>190.25</v>
      </c>
    </row>
    <row r="42" spans="1:9" x14ac:dyDescent="0.25">
      <c r="A42" s="13">
        <f t="shared" si="1"/>
        <v>36</v>
      </c>
      <c r="B42" s="13" t="s">
        <v>12</v>
      </c>
      <c r="C42" s="67" t="s">
        <v>98</v>
      </c>
      <c r="D42" s="15">
        <f>SUM('Max Dixon'!Q5)</f>
        <v>10</v>
      </c>
      <c r="E42" s="15">
        <f>SUM('Max Dixon'!R5)</f>
        <v>1806</v>
      </c>
      <c r="F42" s="14">
        <f>SUM('Max Dixon'!S5)</f>
        <v>180.6</v>
      </c>
      <c r="G42" s="15">
        <f>SUM('Max Dixon'!T5)</f>
        <v>8</v>
      </c>
      <c r="H42" s="15">
        <f>SUM('Max Dixon'!U5)</f>
        <v>9</v>
      </c>
      <c r="I42" s="14">
        <f>SUM('Max Dixon'!V5)</f>
        <v>189.6</v>
      </c>
    </row>
    <row r="43" spans="1:9" x14ac:dyDescent="0.25">
      <c r="A43" s="13">
        <f t="shared" si="1"/>
        <v>37</v>
      </c>
      <c r="B43" s="13" t="s">
        <v>12</v>
      </c>
      <c r="C43" s="30" t="s">
        <v>40</v>
      </c>
      <c r="D43" s="15">
        <f>SUM('Mike Rorer'!Q6)</f>
        <v>12</v>
      </c>
      <c r="E43" s="15">
        <f>SUM('Mike Rorer'!R6)</f>
        <v>2058</v>
      </c>
      <c r="F43" s="14">
        <f>SUM('Mike Rorer'!S6)</f>
        <v>171.5</v>
      </c>
      <c r="G43" s="15">
        <f>SUM('Mike Rorer'!T6)</f>
        <v>7</v>
      </c>
      <c r="H43" s="15">
        <f>SUM('Mike Rorer'!U6)</f>
        <v>18</v>
      </c>
      <c r="I43" s="14">
        <f>SUM('Mike Rorer'!V6)</f>
        <v>189.5</v>
      </c>
    </row>
    <row r="44" spans="1:9" x14ac:dyDescent="0.25">
      <c r="A44" s="13">
        <f t="shared" si="1"/>
        <v>38</v>
      </c>
      <c r="B44" s="13" t="s">
        <v>12</v>
      </c>
      <c r="C44" s="30" t="s">
        <v>60</v>
      </c>
      <c r="D44" s="15">
        <f>SUM('Chris Bradley'!Q4)</f>
        <v>4</v>
      </c>
      <c r="E44" s="15">
        <f>SUM('Chris Bradley'!R4)</f>
        <v>731</v>
      </c>
      <c r="F44" s="14">
        <f>SUM('Chris Bradley'!S4)</f>
        <v>182.75</v>
      </c>
      <c r="G44" s="15">
        <f>SUM('Chris Bradley'!T4)</f>
        <v>2</v>
      </c>
      <c r="H44" s="15">
        <f>SUM('Chris Bradley'!U4)</f>
        <v>5</v>
      </c>
      <c r="I44" s="14">
        <f>SUM('Chris Bradley'!V4)</f>
        <v>187.75</v>
      </c>
    </row>
    <row r="45" spans="1:9" x14ac:dyDescent="0.25">
      <c r="A45" s="13">
        <f t="shared" si="1"/>
        <v>39</v>
      </c>
      <c r="B45" s="13" t="s">
        <v>12</v>
      </c>
      <c r="C45" s="30" t="s">
        <v>99</v>
      </c>
      <c r="D45" s="15">
        <f>+'Greg Faris'!Q4</f>
        <v>4</v>
      </c>
      <c r="E45" s="15">
        <f>+'Greg Faris'!R4</f>
        <v>714</v>
      </c>
      <c r="F45" s="14">
        <f>+'Greg Faris'!S4</f>
        <v>178.5</v>
      </c>
      <c r="G45" s="15">
        <f>+'Greg Faris'!T4</f>
        <v>1</v>
      </c>
      <c r="H45" s="15">
        <f>+'Greg Faris'!U4</f>
        <v>9</v>
      </c>
      <c r="I45" s="14">
        <f>+'Greg Faris'!V4</f>
        <v>187.5</v>
      </c>
    </row>
    <row r="46" spans="1:9" x14ac:dyDescent="0.25">
      <c r="A46" s="13">
        <f t="shared" si="1"/>
        <v>40</v>
      </c>
      <c r="B46" s="13" t="s">
        <v>12</v>
      </c>
      <c r="C46" s="30" t="s">
        <v>106</v>
      </c>
      <c r="D46" s="15">
        <f>+'Charles Chaplin'!Q4</f>
        <v>4</v>
      </c>
      <c r="E46" s="15">
        <f>+'Charles Chaplin'!R4</f>
        <v>719</v>
      </c>
      <c r="F46" s="14">
        <f>+'Charles Chaplin'!S4</f>
        <v>179.75</v>
      </c>
      <c r="G46" s="15">
        <f>+'Charles Chaplin'!T4</f>
        <v>3</v>
      </c>
      <c r="H46" s="15">
        <f>+'Charles Chaplin'!U4</f>
        <v>4</v>
      </c>
      <c r="I46" s="14">
        <f>+'Charles Chaplin'!V4</f>
        <v>183.75</v>
      </c>
    </row>
    <row r="47" spans="1:9" x14ac:dyDescent="0.25">
      <c r="A47" s="13">
        <f t="shared" si="1"/>
        <v>41</v>
      </c>
      <c r="B47" s="13" t="s">
        <v>12</v>
      </c>
      <c r="C47" s="30" t="s">
        <v>78</v>
      </c>
      <c r="D47" s="15">
        <f>SUM('Glenn Gentile'!Q4)</f>
        <v>4</v>
      </c>
      <c r="E47" s="15">
        <f>SUM('Glenn Gentile'!R4)</f>
        <v>702</v>
      </c>
      <c r="F47" s="14">
        <f>SUM('Glenn Gentile'!S4)</f>
        <v>175.5</v>
      </c>
      <c r="G47" s="15">
        <f>SUM('Glenn Gentile'!T4)</f>
        <v>4</v>
      </c>
      <c r="H47" s="15">
        <f>SUM('Glenn Gentile'!U4)</f>
        <v>5</v>
      </c>
      <c r="I47" s="14">
        <f>SUM('Glenn Gentile'!V4)</f>
        <v>180.5</v>
      </c>
    </row>
    <row r="48" spans="1:9" x14ac:dyDescent="0.25">
      <c r="A48" s="13">
        <f t="shared" si="1"/>
        <v>42</v>
      </c>
      <c r="B48" s="13" t="s">
        <v>12</v>
      </c>
      <c r="C48" s="30" t="s">
        <v>110</v>
      </c>
      <c r="D48" s="15">
        <f>+'Joe Stephens'!Q4</f>
        <v>4</v>
      </c>
      <c r="E48" s="15">
        <f>+'Joe Stephens'!R4</f>
        <v>693</v>
      </c>
      <c r="F48" s="14">
        <f>+'Joe Stephens'!S4</f>
        <v>173.25</v>
      </c>
      <c r="G48" s="15">
        <f>+'Joe Stephens'!T4</f>
        <v>3</v>
      </c>
      <c r="H48" s="15">
        <f>+'Joe Stephens'!U4</f>
        <v>5</v>
      </c>
      <c r="I48" s="14">
        <f>+'Joe Stephens'!V4</f>
        <v>178.25</v>
      </c>
    </row>
    <row r="49" spans="1:9" x14ac:dyDescent="0.25">
      <c r="A49" s="13">
        <f t="shared" si="1"/>
        <v>43</v>
      </c>
      <c r="B49" s="13" t="s">
        <v>12</v>
      </c>
      <c r="C49" s="30" t="s">
        <v>73</v>
      </c>
      <c r="D49" s="15">
        <f>SUM('DJ LeMaster'!Q4)</f>
        <v>4</v>
      </c>
      <c r="E49" s="15">
        <f>SUM('DJ LeMaster'!R4)</f>
        <v>678</v>
      </c>
      <c r="F49" s="14">
        <f>SUM('DJ LeMaster'!S4)</f>
        <v>169.5</v>
      </c>
      <c r="G49" s="15">
        <f>SUM('DJ LeMaster'!T4)</f>
        <v>3</v>
      </c>
      <c r="H49" s="15">
        <f>SUM('DJ LeMaster'!U4)</f>
        <v>5</v>
      </c>
      <c r="I49" s="14">
        <f>SUM('DJ LeMaster'!V4)</f>
        <v>174.5</v>
      </c>
    </row>
    <row r="50" spans="1:9" x14ac:dyDescent="0.25">
      <c r="A50" s="13">
        <f t="shared" si="1"/>
        <v>44</v>
      </c>
      <c r="B50" s="13" t="s">
        <v>12</v>
      </c>
      <c r="C50" s="67" t="s">
        <v>64</v>
      </c>
      <c r="D50" s="15">
        <f>SUM('Dustin Fugate'!Q4)</f>
        <v>4</v>
      </c>
      <c r="E50" s="15">
        <f>SUM('Dustin Fugate'!R4)</f>
        <v>677</v>
      </c>
      <c r="F50" s="14">
        <f>SUM('Dustin Fugate'!S4)</f>
        <v>169.25</v>
      </c>
      <c r="G50" s="15">
        <f>SUM('Dustin Fugate'!T4)</f>
        <v>0</v>
      </c>
      <c r="H50" s="15">
        <f>SUM('Dustin Fugate'!U4)</f>
        <v>4</v>
      </c>
      <c r="I50" s="14">
        <f>SUM('Dustin Fugate'!V4)</f>
        <v>173.25</v>
      </c>
    </row>
    <row r="51" spans="1:9" x14ac:dyDescent="0.25">
      <c r="A51" s="13">
        <f t="shared" si="1"/>
        <v>45</v>
      </c>
      <c r="B51" s="13" t="s">
        <v>12</v>
      </c>
      <c r="C51" s="67" t="s">
        <v>93</v>
      </c>
      <c r="D51" s="15">
        <f>SUM('Shannon Hanks'!Q4)</f>
        <v>2</v>
      </c>
      <c r="E51" s="15">
        <f>SUM('Shannon Hanks'!R4)</f>
        <v>331</v>
      </c>
      <c r="F51" s="14">
        <f>SUM('Shannon Hanks'!S4)</f>
        <v>165.5</v>
      </c>
      <c r="G51" s="15">
        <f>SUM('Shannon Hanks'!T4)</f>
        <v>1</v>
      </c>
      <c r="H51" s="15">
        <f>SUM('Shannon Hanks'!U4)</f>
        <v>4</v>
      </c>
      <c r="I51" s="14">
        <f>SUM('Shannon Hanks'!V4)</f>
        <v>169.5</v>
      </c>
    </row>
    <row r="52" spans="1:9" x14ac:dyDescent="0.25">
      <c r="A52" s="13">
        <f t="shared" si="1"/>
        <v>46</v>
      </c>
      <c r="B52" s="13" t="s">
        <v>12</v>
      </c>
      <c r="C52" s="67" t="s">
        <v>92</v>
      </c>
      <c r="D52" s="15">
        <f>SUM('John Derrick'!Q4)</f>
        <v>4</v>
      </c>
      <c r="E52" s="15">
        <f>SUM('John Derrick'!R4)</f>
        <v>655</v>
      </c>
      <c r="F52" s="14">
        <f>SUM('John Derrick'!S4)</f>
        <v>163.75</v>
      </c>
      <c r="G52" s="15">
        <f>SUM('John Derrick'!T4)</f>
        <v>0</v>
      </c>
      <c r="H52" s="15">
        <f>SUM('John Derrick'!U4)</f>
        <v>5</v>
      </c>
      <c r="I52" s="14">
        <f>SUM('John Derrick'!V4)</f>
        <v>168.75</v>
      </c>
    </row>
    <row r="53" spans="1:9" x14ac:dyDescent="0.25">
      <c r="A53" s="13">
        <f t="shared" si="1"/>
        <v>47</v>
      </c>
      <c r="B53" s="13" t="s">
        <v>12</v>
      </c>
      <c r="C53" s="30" t="s">
        <v>48</v>
      </c>
      <c r="D53" s="15">
        <f>SUM('Brian Hanks'!Q5)</f>
        <v>4</v>
      </c>
      <c r="E53" s="15">
        <f>SUM('Brian Hanks'!R5)</f>
        <v>633</v>
      </c>
      <c r="F53" s="14">
        <f>SUM('Brian Hanks'!S5)</f>
        <v>158.25</v>
      </c>
      <c r="G53" s="15">
        <f>SUM('Brian Hanks'!T5)</f>
        <v>0</v>
      </c>
      <c r="H53" s="15">
        <f>SUM('Brian Hanks'!U5)</f>
        <v>8</v>
      </c>
      <c r="I53" s="14">
        <f>SUM('Brian Hanks'!V5)</f>
        <v>166.25</v>
      </c>
    </row>
    <row r="54" spans="1:9" x14ac:dyDescent="0.25">
      <c r="A54" s="13">
        <f t="shared" si="1"/>
        <v>48</v>
      </c>
      <c r="B54" s="13" t="s">
        <v>12</v>
      </c>
      <c r="C54" s="67" t="s">
        <v>95</v>
      </c>
      <c r="D54" s="15">
        <f>SUM('Charles Dohring'!Q4)</f>
        <v>6</v>
      </c>
      <c r="E54" s="15">
        <f>SUM('Charles Dohring'!R4)</f>
        <v>951</v>
      </c>
      <c r="F54" s="14">
        <f>SUM('Charles Dohring'!S4)</f>
        <v>158.5</v>
      </c>
      <c r="G54" s="15">
        <f>SUM('Charles Dohring'!T4)</f>
        <v>0</v>
      </c>
      <c r="H54" s="15">
        <f>SUM('Charles Dohring'!U4)</f>
        <v>6</v>
      </c>
      <c r="I54" s="14">
        <f>SUM('Charles Dohring'!V4)</f>
        <v>164.5</v>
      </c>
    </row>
    <row r="55" spans="1:9" x14ac:dyDescent="0.25">
      <c r="A55" s="13">
        <f t="shared" si="1"/>
        <v>49</v>
      </c>
      <c r="B55" s="13" t="s">
        <v>12</v>
      </c>
      <c r="C55" s="30" t="s">
        <v>109</v>
      </c>
      <c r="D55" s="15">
        <f>+'Glenn Delahoussaye'!Q4</f>
        <v>6</v>
      </c>
      <c r="E55" s="15">
        <f>+'Glenn Delahoussaye'!R4</f>
        <v>901</v>
      </c>
      <c r="F55" s="14">
        <f>+'Glenn Delahoussaye'!S4</f>
        <v>150.16666666666666</v>
      </c>
      <c r="G55" s="15">
        <f>+'Glenn Delahoussaye'!T4</f>
        <v>0</v>
      </c>
      <c r="H55" s="15">
        <f>+'Glenn Delahoussaye'!U4</f>
        <v>8</v>
      </c>
      <c r="I55" s="14">
        <f>+'Glenn Delahoussaye'!V4</f>
        <v>158.16666666666666</v>
      </c>
    </row>
    <row r="56" spans="1:9" x14ac:dyDescent="0.25">
      <c r="A56" s="13">
        <f t="shared" si="1"/>
        <v>50</v>
      </c>
      <c r="B56" s="13" t="s">
        <v>12</v>
      </c>
      <c r="C56" s="30" t="s">
        <v>53</v>
      </c>
      <c r="D56" s="15">
        <f>SUM('Marcom Majors'!Q4)</f>
        <v>4</v>
      </c>
      <c r="E56" s="15">
        <f>SUM('Marcom Majors'!R4)</f>
        <v>612</v>
      </c>
      <c r="F56" s="14">
        <f>SUM('Marcom Majors'!S4)</f>
        <v>153</v>
      </c>
      <c r="G56" s="15">
        <f>SUM('Marcom Majors'!T4)</f>
        <v>2</v>
      </c>
      <c r="H56" s="15">
        <f>SUM('Marcom Majors'!U4)</f>
        <v>3</v>
      </c>
      <c r="I56" s="14">
        <f>SUM('Marcom Majors'!V4)</f>
        <v>156</v>
      </c>
    </row>
    <row r="57" spans="1:9" x14ac:dyDescent="0.25">
      <c r="A57" s="13">
        <f t="shared" si="1"/>
        <v>51</v>
      </c>
      <c r="B57" s="13" t="s">
        <v>12</v>
      </c>
      <c r="C57" s="30" t="s">
        <v>47</v>
      </c>
      <c r="D57" s="15">
        <f>SUM('Baylor Benoit'!Q4)</f>
        <v>2</v>
      </c>
      <c r="E57" s="15">
        <f>SUM('Baylor Benoit'!R4)</f>
        <v>293</v>
      </c>
      <c r="F57" s="14">
        <f>SUM('Baylor Benoit'!S4)</f>
        <v>146.5</v>
      </c>
      <c r="G57" s="15">
        <f>SUM('Baylor Benoit'!T4)</f>
        <v>0</v>
      </c>
      <c r="H57" s="15">
        <f>SUM('Baylor Benoit'!U4)</f>
        <v>3</v>
      </c>
      <c r="I57" s="14">
        <f>SUM('Baylor Benoit'!V4)</f>
        <v>149.5</v>
      </c>
    </row>
    <row r="58" spans="1:9" x14ac:dyDescent="0.25">
      <c r="A58" s="13">
        <f t="shared" si="1"/>
        <v>52</v>
      </c>
      <c r="B58" s="13" t="s">
        <v>12</v>
      </c>
      <c r="C58" s="30" t="s">
        <v>50</v>
      </c>
      <c r="D58" s="15">
        <f>SUM('Ross Reasor'!Q5)</f>
        <v>8</v>
      </c>
      <c r="E58" s="15">
        <f>SUM('Ross Reasor'!R5)</f>
        <v>1115</v>
      </c>
      <c r="F58" s="14">
        <f>SUM('Ross Reasor'!S5)</f>
        <v>139.375</v>
      </c>
      <c r="G58" s="15">
        <f>SUM('Ross Reasor'!T5)</f>
        <v>0</v>
      </c>
      <c r="H58" s="15">
        <f>SUM('Ross Reasor'!U5)</f>
        <v>8</v>
      </c>
      <c r="I58" s="14">
        <f>SUM('Ross Reasor'!V5)</f>
        <v>147.375</v>
      </c>
    </row>
    <row r="59" spans="1:9" x14ac:dyDescent="0.25">
      <c r="A59" s="13">
        <f t="shared" si="1"/>
        <v>53</v>
      </c>
      <c r="B59" s="13" t="s">
        <v>12</v>
      </c>
      <c r="C59" s="30" t="s">
        <v>103</v>
      </c>
      <c r="D59" s="15">
        <f>+'Duane Carter'!Q4</f>
        <v>6</v>
      </c>
      <c r="E59" s="15">
        <f>+'Duane Carter'!R4</f>
        <v>780</v>
      </c>
      <c r="F59" s="14">
        <f>+'Duane Carter'!S4</f>
        <v>130</v>
      </c>
      <c r="G59" s="15">
        <f>+'Duane Carter'!T4</f>
        <v>0</v>
      </c>
      <c r="H59" s="15">
        <f>+'Duane Carter'!U4</f>
        <v>10</v>
      </c>
      <c r="I59" s="14">
        <f>+'Duane Carter'!V4</f>
        <v>140</v>
      </c>
    </row>
    <row r="60" spans="1:9" x14ac:dyDescent="0.25">
      <c r="A60" s="13">
        <f t="shared" si="1"/>
        <v>54</v>
      </c>
      <c r="B60" s="13" t="s">
        <v>12</v>
      </c>
      <c r="C60" s="30" t="s">
        <v>104</v>
      </c>
      <c r="D60" s="15">
        <f>+'Alvin Delahoussaye'!Q4</f>
        <v>6</v>
      </c>
      <c r="E60" s="15">
        <f>+'Alvin Delahoussaye'!R4</f>
        <v>745</v>
      </c>
      <c r="F60" s="14">
        <f>+'Alvin Delahoussaye'!S4</f>
        <v>124.16666666666667</v>
      </c>
      <c r="G60" s="15">
        <f>+'Alvin Delahoussaye'!T4</f>
        <v>0</v>
      </c>
      <c r="H60" s="15">
        <f>+'Alvin Delahoussaye'!U4</f>
        <v>6</v>
      </c>
      <c r="I60" s="14">
        <f>+'Alvin Delahoussaye'!V4</f>
        <v>130.16666666666669</v>
      </c>
    </row>
    <row r="61" spans="1:9" x14ac:dyDescent="0.25">
      <c r="A61" s="13">
        <f t="shared" si="1"/>
        <v>55</v>
      </c>
      <c r="B61" s="13" t="s">
        <v>12</v>
      </c>
      <c r="C61" s="30" t="s">
        <v>88</v>
      </c>
      <c r="D61" s="15">
        <f>SUM('David Jones'!Q5)</f>
        <v>10</v>
      </c>
      <c r="E61" s="15">
        <f>SUM('David Jones'!R5)</f>
        <v>985</v>
      </c>
      <c r="F61" s="14">
        <f>SUM('David Jones'!S5)</f>
        <v>98.5</v>
      </c>
      <c r="G61" s="15">
        <f>SUM('David Jones'!T5)</f>
        <v>1</v>
      </c>
      <c r="H61" s="15">
        <f>SUM('David Jones'!U5)</f>
        <v>12</v>
      </c>
      <c r="I61" s="14">
        <f>SUM('David Jones'!V5)</f>
        <v>110.5</v>
      </c>
    </row>
    <row r="62" spans="1:9" x14ac:dyDescent="0.25">
      <c r="A62" s="13">
        <f t="shared" si="1"/>
        <v>56</v>
      </c>
      <c r="B62" s="13" t="s">
        <v>12</v>
      </c>
      <c r="C62" s="30" t="s">
        <v>89</v>
      </c>
      <c r="D62" s="15">
        <f>SUM('Paul Markham'!Q4)</f>
        <v>4</v>
      </c>
      <c r="E62" s="15">
        <f>SUM('Paul Markham'!R4)</f>
        <v>342</v>
      </c>
      <c r="F62" s="14">
        <f>SUM('Paul Markham'!S4)</f>
        <v>85.5</v>
      </c>
      <c r="G62" s="15">
        <f>SUM('Paul Markham'!T4)</f>
        <v>2</v>
      </c>
      <c r="H62" s="15">
        <f>SUM('Paul Markham'!U4)</f>
        <v>3</v>
      </c>
      <c r="I62" s="14">
        <f>SUM('Paul Markham'!V4)</f>
        <v>88.5</v>
      </c>
    </row>
  </sheetData>
  <sortState ref="C31:I62">
    <sortCondition descending="1" ref="I6:I62"/>
  </sortState>
  <mergeCells count="2">
    <mergeCell ref="A2:I2"/>
    <mergeCell ref="A3:I3"/>
  </mergeCells>
  <hyperlinks>
    <hyperlink ref="C6" location="'Brady Penton'!A1" display="Brady Penton" xr:uid="{547BFA70-94F4-4FAE-9A94-501CFC8FDAEA}"/>
    <hyperlink ref="C21" location="'Frank Breland'!A1" display="Frank Breland" xr:uid="{4B0B252F-C256-4031-A67B-42EEC4365D71}"/>
    <hyperlink ref="C12" location="'Howard Wilson'!A1" display="Howard Wilson" xr:uid="{37609245-7E91-4711-88ED-9254269C8987}"/>
    <hyperlink ref="C8" location="'Jerry Shelton'!A1" display="Jerry Shelton" xr:uid="{3C49EDB3-7B59-40F6-A191-4E86404F7E1D}"/>
    <hyperlink ref="C39" location="'Mark Zachman'!A1" display="Mark Zachman" xr:uid="{E59419E1-C574-426F-8D4A-B4ABE3D0459C}"/>
    <hyperlink ref="C43" location="'Mike Rorer'!A1" display="Mike Rorer" xr:uid="{55BE5340-6D98-42AB-9DA6-7938711C96F3}"/>
    <hyperlink ref="C57" location="'Baylor Benoit'!A1" display="Baylor Benoit" xr:uid="{B611151A-652A-4F08-BC35-0BCCC64EDEE9}"/>
    <hyperlink ref="C53" location="'Brian Hanks'!A1" display="Brian Hanks" xr:uid="{B66406BE-80EE-4F09-89F3-1A67A969C201}"/>
    <hyperlink ref="C36" location="'Scott Jackson'!A1" display="Scott Jackson" xr:uid="{85D85C8C-6301-4558-B7D6-2732034ED1A4}"/>
    <hyperlink ref="C27" location="'Tony Carruth'!A1" display="Tony Carruth" xr:uid="{4178BEBB-4E49-4E61-AAF4-FF2BA61E15D5}"/>
    <hyperlink ref="C58" location="'Ross Reasor'!A1" display="Ross Reasor" xr:uid="{E1DFEC97-25F3-447B-806A-19C2BDBE9EF5}"/>
    <hyperlink ref="C29" location="'Alan Weil'!A1" display="Alan Weil" xr:uid="{01CBFF9F-D9C1-41A8-977A-80B8D593B970}"/>
    <hyperlink ref="C56" location="'Marcom Majors'!A1" display="Marcom Majors" xr:uid="{39500D9F-8392-4FD2-863E-863DB0050518}"/>
    <hyperlink ref="C23" location="'Charles Sinatra'!A1" display="Charles Sinatra" xr:uid="{23D9123D-F2A4-4D20-A7DF-4FBC6985CC78}"/>
    <hyperlink ref="C32" location="'Kevin McCullough'!A1" display="Kevin McCullough" xr:uid="{AB6A9132-D284-4C5F-83D1-4CCAB42E4B9A}"/>
    <hyperlink ref="C44" location="'Chris Bradley'!A1" display="Chris Bradley" xr:uid="{EB7B3D89-603F-4FED-B5AF-F0422A6AF0F7}"/>
    <hyperlink ref="C37" location="'James Braddy'!A1" display="James Braddy" xr:uid="{317C44E2-021D-48D0-9941-67EA4E721C27}"/>
    <hyperlink ref="C50" location="'Dustin Fugate'!A1" display="Dustin Fugate" xr:uid="{A8E6C1A9-9929-4366-829A-B405A9F58599}"/>
    <hyperlink ref="C31" location="'Trent Cochran'!A1" display="Trent Cochran" xr:uid="{677BEB6F-A0D6-43FE-B1E6-A5E2E618C939}"/>
    <hyperlink ref="C9" location="'Ronald Herring'!A1" display="Ronald Herring" xr:uid="{D5E42C5F-A2B6-4A34-A7FE-A84B293FF525}"/>
    <hyperlink ref="C49" location="'DJ LeMaster'!A1" display="DJ LeMaster" xr:uid="{A84F2B88-D035-44C7-A4D8-6D49F10C661B}"/>
    <hyperlink ref="C40" location="'Chad Fetheroff'!A1" display="Chad Fetheroff" xr:uid="{B4079775-B569-48DD-9B16-C6DCFAD70B92}"/>
    <hyperlink ref="C47" location="'Glenn Gentile'!A1" display="Glenn Gentile" xr:uid="{F94410FE-A09A-417A-9539-63647A0F4856}"/>
    <hyperlink ref="C7" location="'Chuck Miller'!A1" display="Chuck Miller" xr:uid="{78176446-86B1-4805-9BCD-704A7FB38DB7}"/>
    <hyperlink ref="C34" location="'Dale Cauthen'!A1" display="Dale Cauthen" xr:uid="{7B2279B8-F06E-4942-B374-B1E9AA117AC4}"/>
    <hyperlink ref="C25" location="'Melvin Ferguson'!A1" display="Melvin Ferguson" xr:uid="{FCA300F1-0017-4D7A-B4F4-3DFD827EAD38}"/>
    <hyperlink ref="C38" location="'David Hallman'!A1" display="David Hallman" xr:uid="{5FA513B9-1027-415A-83FF-6B8E491E3E89}"/>
    <hyperlink ref="C20" location="'William Cooper'!A1" display="William Cooper" xr:uid="{341F3524-D455-498C-9C4F-2EACBCA593A8}"/>
    <hyperlink ref="C14" location="'Jeff Lloyd'!A1" display="Jeff Lloyd" xr:uid="{AC176595-5930-430E-A6F0-545174054749}"/>
    <hyperlink ref="C11" location="'Doug Gates'!A1" display="Doug Gates" xr:uid="{E9B09AEB-574B-40CB-BE80-1C50DCDA884F}"/>
    <hyperlink ref="C18" location="'Pam Gates'!A1" display="Pam Gates" xr:uid="{8BB2EAE7-F272-4ADC-A9BA-E1278637DDF3}"/>
    <hyperlink ref="C26" location="'Chris Bissette'!A1" display="Chris Bissette" xr:uid="{9EBA32BC-6B2B-4584-81B1-6F3B15B197AE}"/>
    <hyperlink ref="C19" location="'Jamie Penton'!A1" display="Jamie Penton" xr:uid="{2BF98E8A-E3CE-42AE-BE9D-268A4A2A50DA}"/>
    <hyperlink ref="C13" location="'Ernie Converse'!A1" display="Ernie Converse" xr:uid="{30173DA1-7715-4697-8E19-EF3C8DBF243A}"/>
    <hyperlink ref="C61" location="'David Jones'!A1" display="David Jones" xr:uid="{49F90E2F-DCCA-4B33-AFCB-05B9D3093649}"/>
    <hyperlink ref="C62" location="'Paul Markham'!A1" display="Paul Markham" xr:uid="{A32C4A81-8A2F-4C81-BB96-764E20845DBA}"/>
    <hyperlink ref="C22" location="'Timothy Carruth'!A1" display="Timothy Carruth" xr:uid="{D681FAC9-7613-4229-84B7-33BF0CB93B4D}"/>
    <hyperlink ref="C15" location="'Joe Rose'!A1" display="Joe Rose" xr:uid="{3A992C2B-8381-4C5E-B015-6445E6E21780}"/>
    <hyperlink ref="C16" location="'Jeremy Petty'!A1" display="Jeremy Petty" xr:uid="{CAD38A39-61C3-4096-B474-2248417BCF9B}"/>
    <hyperlink ref="C10" location="'Sterling Martin'!A1" display="Sterling Martin" xr:uid="{C7C33860-4DB8-4917-9BD5-FCCB6712308B}"/>
    <hyperlink ref="C28" location="'Ken Patton'!A1" display="Ken Patton" xr:uid="{A0F0E418-9AD2-42E0-A341-37A8516DE369}"/>
    <hyperlink ref="C24" location="'Scott Dudley'!A1" display="Scott Dudley" xr:uid="{78AB071E-1243-49A2-8BB0-1202E57EA0BC}"/>
    <hyperlink ref="C17" location="'FAC 2025'!A1" display="Keith Vicars" xr:uid="{1A07AC87-F7B3-4BDC-9C68-0889347099F0}"/>
    <hyperlink ref="C52" location="'John Derrick'!A1" display="John Derrick" xr:uid="{156BBF84-E7F9-46B1-B3C6-5F8E4DC8E358}"/>
    <hyperlink ref="C51" location="'Shannon Hanks'!A1" display="Shannon Hanks" xr:uid="{2E74AC2E-A64F-4309-B1E2-15073BFD9C8D}"/>
    <hyperlink ref="C54" location="'Charles Dohring'!A1" display="Charles Dohring" xr:uid="{C53C5421-A3B5-419D-8D6E-078D71EE1D58}"/>
    <hyperlink ref="C42" location="'Max Dixon'!A1" display="Max Dixon" xr:uid="{27243B78-E040-49F7-BAAB-C97BCCA6C98A}"/>
    <hyperlink ref="C45" location="'Greg Faris'!A1" display="Greg Faris" xr:uid="{96944519-2D44-4106-8AF6-F97FAB427F05}"/>
    <hyperlink ref="C33" location="'Debbie Penton'!A1" display="Debbie Penton" xr:uid="{51DFBAEF-E513-4BCB-9497-9FD5AFE74960}"/>
    <hyperlink ref="C59" location="'Duane Carter'!A1" display="Duane Carter" xr:uid="{5FC25F40-326A-412E-BF73-BBF7D0575AFA}"/>
    <hyperlink ref="C60" location="'Alvin Delahoussaye'!A1" display="Alvin Delahoussaye" xr:uid="{85210378-D284-42CD-8739-0AFC4E4FA752}"/>
    <hyperlink ref="C46" location="'Charles Chaplin'!A1" display="Charles Chaplin" xr:uid="{27277216-A5AC-4F8B-9262-6787A7D99AF6}"/>
    <hyperlink ref="C35" location="'Charles Miller'!A1" display="Charles Miller" xr:uid="{DBC87238-277D-4DE6-B1E4-1E5228BB1C8B}"/>
    <hyperlink ref="C41" location="'Daniel Penton'!A1" display="Daniel Penton" xr:uid="{B95AD5EE-4CED-440A-AE83-B77528EEF77C}"/>
    <hyperlink ref="C55" location="'Glenn Delahoussaye'!A1" display="Glenn Delahoussaye" xr:uid="{E9C80917-6F9A-46DD-8612-D3C8B48A141B}"/>
    <hyperlink ref="C48" location="'Joe Stephens'!A1" display="Joe Stephens" xr:uid="{15D70DCA-2C19-4785-9999-D679C6A74A2D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3F59-C056-4E58-9EA6-FE2BA3C1D49D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68" t="s">
        <v>11</v>
      </c>
      <c r="B2" s="2" t="s">
        <v>107</v>
      </c>
      <c r="C2" s="3">
        <v>45955</v>
      </c>
      <c r="D2" s="69" t="s">
        <v>75</v>
      </c>
      <c r="E2" s="5">
        <v>193</v>
      </c>
      <c r="F2" s="20">
        <v>2</v>
      </c>
      <c r="G2" s="5">
        <v>181</v>
      </c>
      <c r="H2" s="20">
        <v>1</v>
      </c>
      <c r="I2" s="5">
        <v>193</v>
      </c>
      <c r="J2" s="20">
        <v>1</v>
      </c>
      <c r="K2" s="5">
        <v>191</v>
      </c>
      <c r="L2" s="20"/>
      <c r="M2" s="5"/>
      <c r="N2" s="20"/>
      <c r="O2" s="5"/>
      <c r="P2" s="20"/>
      <c r="Q2" s="8">
        <v>4</v>
      </c>
      <c r="R2" s="8">
        <v>758</v>
      </c>
      <c r="S2" s="7">
        <v>189.5</v>
      </c>
      <c r="T2" s="37">
        <v>4</v>
      </c>
      <c r="U2" s="8">
        <v>11</v>
      </c>
      <c r="V2" s="7">
        <v>200.5</v>
      </c>
    </row>
    <row r="4" spans="1:24" x14ac:dyDescent="0.3">
      <c r="Q4" s="32">
        <f>SUM(Q2:Q3)</f>
        <v>4</v>
      </c>
      <c r="R4" s="32">
        <f>SUM(R2:R3)</f>
        <v>758</v>
      </c>
      <c r="S4" s="33">
        <f>SUM(R4/Q4)</f>
        <v>189.5</v>
      </c>
      <c r="T4" s="32">
        <f>SUM(T2:T3)</f>
        <v>4</v>
      </c>
      <c r="U4" s="32">
        <f>SUM(U2:U3)</f>
        <v>11</v>
      </c>
      <c r="V4" s="34">
        <f>SUM(S4+U4)</f>
        <v>200.5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27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</protectedRanges>
  <conditionalFormatting sqref="E2">
    <cfRule type="top10" dxfId="581" priority="7" rank="1"/>
  </conditionalFormatting>
  <conditionalFormatting sqref="G2">
    <cfRule type="top10" dxfId="580" priority="6" rank="1"/>
  </conditionalFormatting>
  <conditionalFormatting sqref="I2">
    <cfRule type="top10" dxfId="579" priority="5" rank="1"/>
  </conditionalFormatting>
  <conditionalFormatting sqref="K2">
    <cfRule type="top10" dxfId="578" priority="4" rank="1"/>
  </conditionalFormatting>
  <conditionalFormatting sqref="M2">
    <cfRule type="top10" dxfId="577" priority="3" rank="1"/>
  </conditionalFormatting>
  <conditionalFormatting sqref="O2">
    <cfRule type="top10" dxfId="576" priority="2" rank="1"/>
  </conditionalFormatting>
  <conditionalFormatting sqref="E2:P2">
    <cfRule type="cellIs" dxfId="575" priority="1" operator="greaterThanOrEqual">
      <formula>200</formula>
    </cfRule>
  </conditionalFormatting>
  <hyperlinks>
    <hyperlink ref="X1" location="'FAC 2025'!A1" display="Return to Rankings" xr:uid="{225C74C0-48A3-4B99-97B7-76C2AA425D0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4B850E-4D5C-46F0-BDCE-4E61E0AA4FB0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9C49-445B-4DCB-BCC9-E57CDF340E53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54</v>
      </c>
      <c r="C2" s="3">
        <v>45781</v>
      </c>
      <c r="D2" s="4" t="s">
        <v>55</v>
      </c>
      <c r="E2" s="5">
        <v>178</v>
      </c>
      <c r="F2" s="20">
        <v>0</v>
      </c>
      <c r="G2" s="5">
        <v>178</v>
      </c>
      <c r="H2" s="20">
        <v>0</v>
      </c>
      <c r="I2" s="5">
        <v>182</v>
      </c>
      <c r="J2" s="20">
        <v>0</v>
      </c>
      <c r="K2" s="5">
        <v>182</v>
      </c>
      <c r="L2" s="20">
        <v>0</v>
      </c>
      <c r="M2" s="5"/>
      <c r="N2" s="20"/>
      <c r="O2" s="5"/>
      <c r="P2" s="20"/>
      <c r="Q2" s="6">
        <v>4</v>
      </c>
      <c r="R2" s="6">
        <v>720</v>
      </c>
      <c r="S2" s="7">
        <v>180</v>
      </c>
      <c r="T2" s="37">
        <v>0</v>
      </c>
      <c r="U2" s="8">
        <v>6</v>
      </c>
      <c r="V2" s="9">
        <v>186</v>
      </c>
    </row>
    <row r="3" spans="1:24" x14ac:dyDescent="0.3">
      <c r="A3" s="1" t="s">
        <v>11</v>
      </c>
      <c r="B3" s="2" t="s">
        <v>71</v>
      </c>
      <c r="C3" s="3">
        <v>45809</v>
      </c>
      <c r="D3" s="4" t="s">
        <v>55</v>
      </c>
      <c r="E3" s="5">
        <v>181</v>
      </c>
      <c r="F3" s="20">
        <v>0</v>
      </c>
      <c r="G3" s="5">
        <v>180</v>
      </c>
      <c r="H3" s="20">
        <v>0</v>
      </c>
      <c r="I3" s="5">
        <v>185</v>
      </c>
      <c r="J3" s="20">
        <v>1</v>
      </c>
      <c r="K3" s="5">
        <v>181</v>
      </c>
      <c r="L3" s="20">
        <v>1</v>
      </c>
      <c r="M3" s="5"/>
      <c r="N3" s="20"/>
      <c r="O3" s="5"/>
      <c r="P3" s="20"/>
      <c r="Q3" s="6">
        <v>4</v>
      </c>
      <c r="R3" s="6">
        <v>727</v>
      </c>
      <c r="S3" s="7">
        <v>181.75</v>
      </c>
      <c r="T3" s="37">
        <v>2</v>
      </c>
      <c r="U3" s="8">
        <v>13</v>
      </c>
      <c r="V3" s="9">
        <v>194.75</v>
      </c>
    </row>
    <row r="4" spans="1:24" x14ac:dyDescent="0.3">
      <c r="A4" s="1" t="s">
        <v>11</v>
      </c>
      <c r="B4" s="2" t="s">
        <v>71</v>
      </c>
      <c r="C4" s="3">
        <v>45837</v>
      </c>
      <c r="D4" s="4" t="s">
        <v>55</v>
      </c>
      <c r="E4" s="5">
        <v>182</v>
      </c>
      <c r="F4" s="20">
        <v>1</v>
      </c>
      <c r="G4" s="5">
        <v>174</v>
      </c>
      <c r="H4" s="20">
        <v>0</v>
      </c>
      <c r="I4" s="5">
        <v>175</v>
      </c>
      <c r="J4" s="20">
        <v>0</v>
      </c>
      <c r="K4" s="5">
        <v>185</v>
      </c>
      <c r="L4" s="20">
        <v>0</v>
      </c>
      <c r="M4" s="5"/>
      <c r="N4" s="20"/>
      <c r="O4" s="5"/>
      <c r="P4" s="20"/>
      <c r="Q4" s="6">
        <v>4</v>
      </c>
      <c r="R4" s="6">
        <v>716</v>
      </c>
      <c r="S4" s="7">
        <v>179</v>
      </c>
      <c r="T4" s="37">
        <v>1</v>
      </c>
      <c r="U4" s="8">
        <v>4</v>
      </c>
      <c r="V4" s="9">
        <v>183</v>
      </c>
    </row>
    <row r="5" spans="1:24" x14ac:dyDescent="0.3">
      <c r="A5" s="1" t="s">
        <v>11</v>
      </c>
      <c r="B5" s="2" t="s">
        <v>71</v>
      </c>
      <c r="C5" s="3">
        <v>45879</v>
      </c>
      <c r="D5" s="4" t="s">
        <v>55</v>
      </c>
      <c r="E5" s="5">
        <v>180</v>
      </c>
      <c r="F5" s="20">
        <v>0</v>
      </c>
      <c r="G5" s="5">
        <v>186</v>
      </c>
      <c r="H5" s="20">
        <v>0</v>
      </c>
      <c r="I5" s="5">
        <v>189</v>
      </c>
      <c r="J5" s="20">
        <v>2</v>
      </c>
      <c r="K5" s="5">
        <v>183</v>
      </c>
      <c r="L5" s="20">
        <v>0</v>
      </c>
      <c r="M5" s="5"/>
      <c r="N5" s="20"/>
      <c r="O5" s="5"/>
      <c r="P5" s="20"/>
      <c r="Q5" s="6">
        <v>4</v>
      </c>
      <c r="R5" s="6">
        <v>738</v>
      </c>
      <c r="S5" s="7">
        <v>184.5</v>
      </c>
      <c r="T5" s="37">
        <v>2</v>
      </c>
      <c r="U5" s="8">
        <v>6</v>
      </c>
      <c r="V5" s="9">
        <v>190.5</v>
      </c>
    </row>
    <row r="6" spans="1:24" x14ac:dyDescent="0.3">
      <c r="A6" s="68" t="s">
        <v>11</v>
      </c>
      <c r="B6" s="2" t="s">
        <v>71</v>
      </c>
      <c r="C6" s="3">
        <v>45921</v>
      </c>
      <c r="D6" s="69" t="s">
        <v>55</v>
      </c>
      <c r="E6" s="5">
        <v>184</v>
      </c>
      <c r="F6" s="20">
        <v>1</v>
      </c>
      <c r="G6" s="5">
        <v>174</v>
      </c>
      <c r="H6" s="20">
        <v>1</v>
      </c>
      <c r="I6" s="5">
        <v>179</v>
      </c>
      <c r="J6" s="20">
        <v>1</v>
      </c>
      <c r="K6" s="5">
        <v>184</v>
      </c>
      <c r="L6" s="20">
        <v>0</v>
      </c>
      <c r="M6" s="5"/>
      <c r="N6" s="20"/>
      <c r="O6" s="5"/>
      <c r="P6" s="20"/>
      <c r="Q6" s="8">
        <v>4</v>
      </c>
      <c r="R6" s="8">
        <v>721</v>
      </c>
      <c r="S6" s="7">
        <v>180.25</v>
      </c>
      <c r="T6" s="37">
        <v>3</v>
      </c>
      <c r="U6" s="8">
        <v>4</v>
      </c>
      <c r="V6" s="7">
        <v>184.25</v>
      </c>
    </row>
    <row r="8" spans="1:24" x14ac:dyDescent="0.3">
      <c r="Q8" s="32">
        <f>SUM(Q2:Q7)</f>
        <v>20</v>
      </c>
      <c r="R8" s="32">
        <f>SUM(R2:R7)</f>
        <v>3622</v>
      </c>
      <c r="S8" s="33">
        <f>SUM(R8/Q8)</f>
        <v>181.1</v>
      </c>
      <c r="T8" s="32">
        <f>SUM(T2:T7)</f>
        <v>8</v>
      </c>
      <c r="U8" s="32">
        <f>SUM(U2:U7)</f>
        <v>33</v>
      </c>
      <c r="V8" s="34">
        <f>SUM(S8+U8)</f>
        <v>214.1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H3:P3 E3:F3 B3:C3" name="Range1_5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B6:C6 E6:P6" name="Range1_14_6"/>
    <protectedRange algorithmName="SHA-512" hashValue="ON39YdpmFHfN9f47KpiRvqrKx0V9+erV1CNkpWzYhW/Qyc6aT8rEyCrvauWSYGZK2ia3o7vd3akF07acHAFpOA==" saltValue="yVW9XmDwTqEnmpSGai0KYg==" spinCount="100000" sqref="D6" name="Range1_1_7_2_1"/>
    <protectedRange algorithmName="SHA-512" hashValue="ON39YdpmFHfN9f47KpiRvqrKx0V9+erV1CNkpWzYhW/Qyc6aT8rEyCrvauWSYGZK2ia3o7vd3akF07acHAFpOA==" saltValue="yVW9XmDwTqEnmpSGai0KYg==" spinCount="100000" sqref="T6" name="Range1_3_5_7_2_1"/>
  </protectedRanges>
  <conditionalFormatting sqref="E6:P6">
    <cfRule type="cellIs" dxfId="574" priority="1" operator="greaterThanOrEqual">
      <formula>200</formula>
    </cfRule>
  </conditionalFormatting>
  <conditionalFormatting sqref="E6">
    <cfRule type="top10" dxfId="573" priority="2" rank="1"/>
  </conditionalFormatting>
  <conditionalFormatting sqref="G6">
    <cfRule type="top10" dxfId="572" priority="3" rank="1"/>
  </conditionalFormatting>
  <conditionalFormatting sqref="I6">
    <cfRule type="top10" dxfId="571" priority="4" rank="1"/>
  </conditionalFormatting>
  <conditionalFormatting sqref="K6">
    <cfRule type="top10" dxfId="570" priority="5" rank="1"/>
  </conditionalFormatting>
  <conditionalFormatting sqref="M6">
    <cfRule type="top10" dxfId="569" priority="6" rank="1"/>
  </conditionalFormatting>
  <conditionalFormatting sqref="O6">
    <cfRule type="top10" dxfId="568" priority="7" rank="1"/>
  </conditionalFormatting>
  <hyperlinks>
    <hyperlink ref="X1" location="'FAC 2025'!A1" display="Return to Rankings" xr:uid="{5BFDC13E-D88F-4B01-9004-AF174562C987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8213A-C853-4EB9-80C0-7B2F684DF299}">
  <dimension ref="A1:X8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46</v>
      </c>
      <c r="C2" s="3">
        <v>45738</v>
      </c>
      <c r="D2" s="4" t="s">
        <v>31</v>
      </c>
      <c r="E2" s="5">
        <v>179</v>
      </c>
      <c r="F2" s="20">
        <v>0</v>
      </c>
      <c r="G2" s="52">
        <v>165</v>
      </c>
      <c r="H2" s="20">
        <v>0</v>
      </c>
      <c r="I2" s="5">
        <v>170</v>
      </c>
      <c r="J2" s="20">
        <v>2</v>
      </c>
      <c r="K2" s="52">
        <v>156</v>
      </c>
      <c r="L2" s="20">
        <v>0</v>
      </c>
      <c r="M2" s="5"/>
      <c r="N2" s="20"/>
      <c r="O2" s="5"/>
      <c r="P2" s="20"/>
      <c r="Q2" s="6">
        <v>4</v>
      </c>
      <c r="R2" s="6">
        <v>670</v>
      </c>
      <c r="S2" s="7">
        <v>167.5</v>
      </c>
      <c r="T2" s="37">
        <v>2</v>
      </c>
      <c r="U2" s="8">
        <v>2</v>
      </c>
      <c r="V2" s="9">
        <v>169.5</v>
      </c>
    </row>
    <row r="3" spans="1:24" ht="15" customHeight="1" x14ac:dyDescent="0.3">
      <c r="A3" s="1" t="s">
        <v>11</v>
      </c>
      <c r="B3" s="2" t="s">
        <v>46</v>
      </c>
      <c r="C3" s="3">
        <v>45773</v>
      </c>
      <c r="D3" s="4" t="s">
        <v>31</v>
      </c>
      <c r="E3" s="5">
        <v>181</v>
      </c>
      <c r="F3" s="20">
        <v>0</v>
      </c>
      <c r="G3" s="5">
        <v>184</v>
      </c>
      <c r="H3" s="20">
        <v>1</v>
      </c>
      <c r="I3" s="5">
        <v>183</v>
      </c>
      <c r="J3" s="20">
        <v>1</v>
      </c>
      <c r="K3" s="5">
        <v>173</v>
      </c>
      <c r="L3" s="20">
        <v>0</v>
      </c>
      <c r="M3" s="5"/>
      <c r="N3" s="20"/>
      <c r="O3" s="5"/>
      <c r="P3" s="20"/>
      <c r="Q3" s="6">
        <v>4</v>
      </c>
      <c r="R3" s="6">
        <v>721</v>
      </c>
      <c r="S3" s="7">
        <v>180.25</v>
      </c>
      <c r="T3" s="37">
        <v>2</v>
      </c>
      <c r="U3" s="8">
        <v>9</v>
      </c>
      <c r="V3" s="9">
        <v>189.25</v>
      </c>
    </row>
    <row r="4" spans="1:24" ht="15" customHeight="1" x14ac:dyDescent="0.3">
      <c r="A4" s="1" t="s">
        <v>11</v>
      </c>
      <c r="B4" s="2" t="s">
        <v>46</v>
      </c>
      <c r="C4" s="3">
        <v>45801</v>
      </c>
      <c r="D4" s="4" t="s">
        <v>31</v>
      </c>
      <c r="E4" s="5">
        <v>177.001</v>
      </c>
      <c r="F4" s="20">
        <v>1</v>
      </c>
      <c r="G4" s="5">
        <v>172</v>
      </c>
      <c r="H4" s="20">
        <v>1</v>
      </c>
      <c r="I4" s="5">
        <v>178</v>
      </c>
      <c r="J4" s="20">
        <v>1</v>
      </c>
      <c r="K4" s="5">
        <v>169</v>
      </c>
      <c r="L4" s="20">
        <v>1</v>
      </c>
      <c r="M4" s="5"/>
      <c r="N4" s="20"/>
      <c r="O4" s="5"/>
      <c r="P4" s="20"/>
      <c r="Q4" s="6">
        <v>4</v>
      </c>
      <c r="R4" s="6">
        <v>696.00099999999998</v>
      </c>
      <c r="S4" s="7">
        <v>174.00024999999999</v>
      </c>
      <c r="T4" s="37">
        <v>4</v>
      </c>
      <c r="U4" s="8">
        <v>8</v>
      </c>
      <c r="V4" s="9">
        <v>182.00024999999999</v>
      </c>
    </row>
    <row r="5" spans="1:24" ht="15" customHeight="1" x14ac:dyDescent="0.3">
      <c r="A5" s="1" t="s">
        <v>11</v>
      </c>
      <c r="B5" s="2" t="s">
        <v>46</v>
      </c>
      <c r="C5" s="3">
        <v>45836</v>
      </c>
      <c r="D5" s="4" t="s">
        <v>31</v>
      </c>
      <c r="E5" s="5">
        <v>175</v>
      </c>
      <c r="F5" s="20">
        <v>0</v>
      </c>
      <c r="G5" s="5">
        <v>177</v>
      </c>
      <c r="H5" s="20">
        <v>1</v>
      </c>
      <c r="I5" s="5">
        <v>179</v>
      </c>
      <c r="J5" s="20">
        <v>1</v>
      </c>
      <c r="K5" s="5">
        <v>167</v>
      </c>
      <c r="L5" s="20">
        <v>0</v>
      </c>
      <c r="M5" s="5"/>
      <c r="N5" s="20"/>
      <c r="O5" s="5"/>
      <c r="P5" s="20"/>
      <c r="Q5" s="6">
        <v>4</v>
      </c>
      <c r="R5" s="6">
        <v>698</v>
      </c>
      <c r="S5" s="7">
        <v>174.5</v>
      </c>
      <c r="T5" s="37">
        <v>2</v>
      </c>
      <c r="U5" s="8">
        <v>2</v>
      </c>
      <c r="V5" s="9">
        <v>176.5</v>
      </c>
    </row>
    <row r="6" spans="1:24" ht="15" customHeight="1" x14ac:dyDescent="0.3">
      <c r="A6" s="1" t="s">
        <v>11</v>
      </c>
      <c r="B6" s="2" t="s">
        <v>46</v>
      </c>
      <c r="C6" s="3">
        <v>45864</v>
      </c>
      <c r="D6" s="4" t="s">
        <v>31</v>
      </c>
      <c r="E6" s="5">
        <v>187</v>
      </c>
      <c r="F6" s="20">
        <v>3</v>
      </c>
      <c r="G6" s="5">
        <v>187</v>
      </c>
      <c r="H6" s="20">
        <v>3</v>
      </c>
      <c r="I6" s="5">
        <v>181</v>
      </c>
      <c r="J6" s="20">
        <v>1</v>
      </c>
      <c r="K6" s="5">
        <v>186</v>
      </c>
      <c r="L6" s="20">
        <v>1</v>
      </c>
      <c r="M6" s="5"/>
      <c r="N6" s="20"/>
      <c r="O6" s="5"/>
      <c r="P6" s="20"/>
      <c r="Q6" s="6">
        <v>4</v>
      </c>
      <c r="R6" s="6">
        <v>741</v>
      </c>
      <c r="S6" s="7">
        <v>185.25</v>
      </c>
      <c r="T6" s="37">
        <v>8</v>
      </c>
      <c r="U6" s="8">
        <v>3</v>
      </c>
      <c r="V6" s="9">
        <v>188.25</v>
      </c>
    </row>
    <row r="8" spans="1:24" x14ac:dyDescent="0.3">
      <c r="Q8" s="32">
        <f>SUM(Q2:Q7)</f>
        <v>20</v>
      </c>
      <c r="R8" s="32">
        <f>SUM(R2:R7)</f>
        <v>3526.0010000000002</v>
      </c>
      <c r="S8" s="33">
        <f>SUM(R8/Q8)</f>
        <v>176.30005</v>
      </c>
      <c r="T8" s="32">
        <f>SUM(T2:T7)</f>
        <v>18</v>
      </c>
      <c r="U8" s="32">
        <f>SUM(U2:U7)</f>
        <v>24</v>
      </c>
      <c r="V8" s="34">
        <f>SUM(S8+U8)</f>
        <v>200.30005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344005BD-8026-4672-ADFB-D468FFC4EF35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5DAF-9390-4904-84C2-6FFE12F70F8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60</v>
      </c>
      <c r="C2" s="3">
        <v>45798</v>
      </c>
      <c r="D2" s="4" t="s">
        <v>62</v>
      </c>
      <c r="E2" s="5">
        <v>186</v>
      </c>
      <c r="F2" s="20">
        <v>1</v>
      </c>
      <c r="G2" s="5">
        <v>183</v>
      </c>
      <c r="H2" s="20"/>
      <c r="I2" s="5">
        <v>183</v>
      </c>
      <c r="J2" s="20">
        <v>1</v>
      </c>
      <c r="K2" s="5">
        <v>179</v>
      </c>
      <c r="L2" s="20"/>
      <c r="M2" s="5"/>
      <c r="N2" s="20"/>
      <c r="O2" s="5"/>
      <c r="P2" s="20"/>
      <c r="Q2" s="6">
        <v>4</v>
      </c>
      <c r="R2" s="6">
        <v>731</v>
      </c>
      <c r="S2" s="7">
        <v>182.75</v>
      </c>
      <c r="T2" s="37">
        <v>2</v>
      </c>
      <c r="U2" s="8">
        <v>5</v>
      </c>
      <c r="V2" s="9">
        <v>187.75</v>
      </c>
    </row>
    <row r="4" spans="1:24" x14ac:dyDescent="0.3">
      <c r="Q4" s="32">
        <f>SUM(Q2:Q3)</f>
        <v>4</v>
      </c>
      <c r="R4" s="32">
        <f>SUM(R2:R3)</f>
        <v>731</v>
      </c>
      <c r="S4" s="33">
        <f>SUM(R4/Q4)</f>
        <v>182.75</v>
      </c>
      <c r="T4" s="32">
        <f>SUM(T2:T3)</f>
        <v>2</v>
      </c>
      <c r="U4" s="32">
        <f>SUM(U2:U3)</f>
        <v>5</v>
      </c>
      <c r="V4" s="34">
        <f>SUM(S4+U4)</f>
        <v>187.75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302FFA47-3556-4083-A006-DFABC9239C75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A4D7-56F1-479A-A0D1-2FA5C8E45FD3}">
  <dimension ref="A1:X26"/>
  <sheetViews>
    <sheetView topLeftCell="A16" workbookViewId="0">
      <selection activeCell="A24" sqref="A24:V2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1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72</v>
      </c>
      <c r="C2" s="3">
        <v>45809</v>
      </c>
      <c r="D2" s="4" t="s">
        <v>75</v>
      </c>
      <c r="E2" s="5">
        <v>191</v>
      </c>
      <c r="F2" s="20">
        <v>0</v>
      </c>
      <c r="G2" s="5">
        <v>187</v>
      </c>
      <c r="H2" s="20">
        <v>0</v>
      </c>
      <c r="I2" s="5">
        <v>184</v>
      </c>
      <c r="J2" s="20">
        <v>1</v>
      </c>
      <c r="K2" s="5">
        <v>186</v>
      </c>
      <c r="L2" s="20">
        <v>1</v>
      </c>
      <c r="M2" s="5"/>
      <c r="N2" s="20"/>
      <c r="O2" s="5"/>
      <c r="P2" s="20"/>
      <c r="Q2" s="6">
        <v>4</v>
      </c>
      <c r="R2" s="6">
        <v>748</v>
      </c>
      <c r="S2" s="7">
        <v>187</v>
      </c>
      <c r="T2" s="37">
        <v>2</v>
      </c>
      <c r="U2" s="8">
        <v>5</v>
      </c>
      <c r="V2" s="9">
        <v>192</v>
      </c>
    </row>
    <row r="3" spans="1:24" ht="15" customHeight="1" x14ac:dyDescent="0.3">
      <c r="A3" s="1" t="s">
        <v>11</v>
      </c>
      <c r="B3" s="2" t="s">
        <v>72</v>
      </c>
      <c r="C3" s="3">
        <v>45815</v>
      </c>
      <c r="D3" s="4" t="s">
        <v>62</v>
      </c>
      <c r="E3" s="5">
        <v>186</v>
      </c>
      <c r="F3" s="20">
        <v>1</v>
      </c>
      <c r="G3" s="5">
        <v>187</v>
      </c>
      <c r="H3" s="20">
        <v>3</v>
      </c>
      <c r="I3" s="5">
        <v>190</v>
      </c>
      <c r="J3" s="20"/>
      <c r="K3" s="5">
        <v>187</v>
      </c>
      <c r="L3" s="20">
        <v>1</v>
      </c>
      <c r="M3" s="5"/>
      <c r="N3" s="20"/>
      <c r="O3" s="5"/>
      <c r="P3" s="20"/>
      <c r="Q3" s="6">
        <v>4</v>
      </c>
      <c r="R3" s="6">
        <v>750</v>
      </c>
      <c r="S3" s="7">
        <v>187.5</v>
      </c>
      <c r="T3" s="37">
        <v>5</v>
      </c>
      <c r="U3" s="8">
        <v>5</v>
      </c>
      <c r="V3" s="9">
        <v>192.5</v>
      </c>
    </row>
    <row r="4" spans="1:24" x14ac:dyDescent="0.3">
      <c r="A4" s="1" t="s">
        <v>11</v>
      </c>
      <c r="B4" s="2" t="s">
        <v>72</v>
      </c>
      <c r="C4" s="3">
        <v>42176</v>
      </c>
      <c r="D4" s="4" t="s">
        <v>76</v>
      </c>
      <c r="E4" s="5">
        <v>188</v>
      </c>
      <c r="F4" s="20">
        <v>1</v>
      </c>
      <c r="G4" s="5">
        <v>188</v>
      </c>
      <c r="H4" s="20">
        <v>0</v>
      </c>
      <c r="I4" s="5">
        <v>187</v>
      </c>
      <c r="J4" s="20">
        <v>1</v>
      </c>
      <c r="K4" s="5">
        <v>187</v>
      </c>
      <c r="L4" s="20">
        <v>1</v>
      </c>
      <c r="M4" s="5">
        <v>186</v>
      </c>
      <c r="N4" s="20">
        <v>2</v>
      </c>
      <c r="O4" s="5">
        <v>181</v>
      </c>
      <c r="P4" s="20">
        <v>1</v>
      </c>
      <c r="Q4" s="6">
        <v>6</v>
      </c>
      <c r="R4" s="6">
        <v>1117</v>
      </c>
      <c r="S4" s="7">
        <v>186.16666666666666</v>
      </c>
      <c r="T4" s="37">
        <v>6</v>
      </c>
      <c r="U4" s="8">
        <v>10</v>
      </c>
      <c r="V4" s="9">
        <v>196.16666666666666</v>
      </c>
    </row>
    <row r="5" spans="1:24" ht="15" customHeight="1" x14ac:dyDescent="0.3">
      <c r="A5" s="1" t="s">
        <v>11</v>
      </c>
      <c r="B5" s="2" t="s">
        <v>72</v>
      </c>
      <c r="C5" s="3">
        <v>45836</v>
      </c>
      <c r="D5" s="4" t="s">
        <v>75</v>
      </c>
      <c r="E5" s="5">
        <v>184</v>
      </c>
      <c r="F5" s="20"/>
      <c r="G5" s="5">
        <v>188</v>
      </c>
      <c r="H5" s="20">
        <v>2</v>
      </c>
      <c r="I5" s="36">
        <v>194</v>
      </c>
      <c r="J5" s="20">
        <v>2</v>
      </c>
      <c r="K5" s="5">
        <v>187</v>
      </c>
      <c r="L5" s="20">
        <v>1</v>
      </c>
      <c r="M5" s="5">
        <v>180</v>
      </c>
      <c r="N5" s="20"/>
      <c r="O5" s="5">
        <v>185</v>
      </c>
      <c r="P5" s="20">
        <v>2</v>
      </c>
      <c r="Q5" s="6">
        <v>6</v>
      </c>
      <c r="R5" s="6">
        <v>1118</v>
      </c>
      <c r="S5" s="7">
        <v>186.33333333333334</v>
      </c>
      <c r="T5" s="37">
        <v>7</v>
      </c>
      <c r="U5" s="8">
        <v>10</v>
      </c>
      <c r="V5" s="9">
        <v>196.33333333333334</v>
      </c>
    </row>
    <row r="6" spans="1:24" x14ac:dyDescent="0.3">
      <c r="A6" s="1" t="s">
        <v>11</v>
      </c>
      <c r="B6" s="2" t="s">
        <v>72</v>
      </c>
      <c r="C6" s="3">
        <v>45864</v>
      </c>
      <c r="D6" s="4" t="s">
        <v>75</v>
      </c>
      <c r="E6" s="5">
        <v>188</v>
      </c>
      <c r="F6" s="20">
        <v>3</v>
      </c>
      <c r="G6" s="5">
        <v>174</v>
      </c>
      <c r="H6" s="20">
        <v>0</v>
      </c>
      <c r="I6" s="5">
        <v>180</v>
      </c>
      <c r="J6" s="20">
        <v>0</v>
      </c>
      <c r="K6" s="5">
        <v>185</v>
      </c>
      <c r="L6" s="20">
        <v>0</v>
      </c>
      <c r="M6" s="36">
        <v>195</v>
      </c>
      <c r="N6" s="20">
        <v>3</v>
      </c>
      <c r="O6" s="5">
        <v>187</v>
      </c>
      <c r="P6" s="20">
        <v>1</v>
      </c>
      <c r="Q6" s="6">
        <v>6</v>
      </c>
      <c r="R6" s="6">
        <v>1109</v>
      </c>
      <c r="S6" s="7">
        <v>184.83333333333334</v>
      </c>
      <c r="T6" s="37">
        <v>7</v>
      </c>
      <c r="U6" s="8">
        <v>34</v>
      </c>
      <c r="V6" s="9">
        <v>218.83333333333334</v>
      </c>
    </row>
    <row r="7" spans="1:24" x14ac:dyDescent="0.3">
      <c r="A7" s="1" t="s">
        <v>11</v>
      </c>
      <c r="B7" s="2" t="s">
        <v>72</v>
      </c>
      <c r="C7" s="3">
        <v>45865</v>
      </c>
      <c r="D7" s="4" t="s">
        <v>75</v>
      </c>
      <c r="E7" s="5">
        <v>191</v>
      </c>
      <c r="F7" s="20">
        <v>1</v>
      </c>
      <c r="G7" s="5">
        <v>188</v>
      </c>
      <c r="H7" s="20">
        <v>2</v>
      </c>
      <c r="I7" s="5">
        <v>184</v>
      </c>
      <c r="J7" s="20">
        <v>4</v>
      </c>
      <c r="K7" s="5">
        <v>191</v>
      </c>
      <c r="L7" s="20">
        <v>2</v>
      </c>
      <c r="M7" s="5"/>
      <c r="N7" s="20"/>
      <c r="O7" s="5"/>
      <c r="P7" s="20"/>
      <c r="Q7" s="6">
        <v>4</v>
      </c>
      <c r="R7" s="6">
        <v>754</v>
      </c>
      <c r="S7" s="7">
        <v>188.5</v>
      </c>
      <c r="T7" s="37">
        <v>9</v>
      </c>
      <c r="U7" s="8">
        <v>13</v>
      </c>
      <c r="V7" s="9">
        <v>201.5</v>
      </c>
    </row>
    <row r="8" spans="1:24" x14ac:dyDescent="0.3">
      <c r="A8" s="1" t="s">
        <v>11</v>
      </c>
      <c r="B8" s="2" t="s">
        <v>72</v>
      </c>
      <c r="C8" s="3">
        <v>45874</v>
      </c>
      <c r="D8" s="4" t="s">
        <v>76</v>
      </c>
      <c r="E8" s="5">
        <v>186</v>
      </c>
      <c r="F8" s="20">
        <v>3</v>
      </c>
      <c r="G8" s="5">
        <v>188</v>
      </c>
      <c r="H8" s="20">
        <v>2</v>
      </c>
      <c r="I8" s="5">
        <v>184</v>
      </c>
      <c r="J8" s="20">
        <v>1</v>
      </c>
      <c r="K8" s="5"/>
      <c r="L8" s="20"/>
      <c r="M8" s="5"/>
      <c r="N8" s="20"/>
      <c r="O8" s="5"/>
      <c r="P8" s="20"/>
      <c r="Q8" s="6">
        <v>3</v>
      </c>
      <c r="R8" s="6">
        <v>558</v>
      </c>
      <c r="S8" s="7">
        <v>186</v>
      </c>
      <c r="T8" s="37">
        <v>6</v>
      </c>
      <c r="U8" s="8">
        <v>11</v>
      </c>
      <c r="V8" s="9">
        <v>197</v>
      </c>
    </row>
    <row r="9" spans="1:24" x14ac:dyDescent="0.3">
      <c r="A9" s="1" t="s">
        <v>11</v>
      </c>
      <c r="B9" s="2" t="s">
        <v>72</v>
      </c>
      <c r="C9" s="3">
        <v>45879</v>
      </c>
      <c r="D9" s="4" t="s">
        <v>62</v>
      </c>
      <c r="E9" s="36">
        <v>194</v>
      </c>
      <c r="F9" s="20">
        <v>2</v>
      </c>
      <c r="G9" s="5">
        <v>186</v>
      </c>
      <c r="H9" s="20">
        <v>0</v>
      </c>
      <c r="I9" s="5">
        <v>189</v>
      </c>
      <c r="J9" s="20">
        <v>1</v>
      </c>
      <c r="K9" s="36">
        <v>195</v>
      </c>
      <c r="L9" s="20">
        <v>2</v>
      </c>
      <c r="M9" s="36">
        <v>193</v>
      </c>
      <c r="N9" s="20">
        <v>1</v>
      </c>
      <c r="O9" s="5">
        <v>188</v>
      </c>
      <c r="P9" s="20"/>
      <c r="Q9" s="6">
        <v>6</v>
      </c>
      <c r="R9" s="6">
        <v>1145</v>
      </c>
      <c r="S9" s="7">
        <v>190.83333333333334</v>
      </c>
      <c r="T9" s="37">
        <v>6</v>
      </c>
      <c r="U9" s="8">
        <v>26</v>
      </c>
      <c r="V9" s="9">
        <v>216.83333333333334</v>
      </c>
    </row>
    <row r="10" spans="1:24" x14ac:dyDescent="0.3">
      <c r="A10" s="1" t="s">
        <v>11</v>
      </c>
      <c r="B10" s="2" t="s">
        <v>72</v>
      </c>
      <c r="C10" s="3">
        <v>45888</v>
      </c>
      <c r="D10" s="4" t="s">
        <v>76</v>
      </c>
      <c r="E10" s="5">
        <v>191</v>
      </c>
      <c r="F10" s="20">
        <v>0</v>
      </c>
      <c r="G10" s="36">
        <v>196</v>
      </c>
      <c r="H10" s="20">
        <v>1</v>
      </c>
      <c r="I10" s="5">
        <v>190</v>
      </c>
      <c r="J10" s="20">
        <v>2</v>
      </c>
      <c r="K10" s="5"/>
      <c r="L10" s="20"/>
      <c r="M10" s="5"/>
      <c r="N10" s="20"/>
      <c r="O10" s="5"/>
      <c r="P10" s="20"/>
      <c r="Q10" s="6">
        <v>3</v>
      </c>
      <c r="R10" s="6">
        <v>577</v>
      </c>
      <c r="S10" s="7">
        <v>192.33333333333334</v>
      </c>
      <c r="T10" s="37">
        <v>3</v>
      </c>
      <c r="U10" s="8">
        <v>11</v>
      </c>
      <c r="V10" s="9">
        <v>203.33333333333334</v>
      </c>
    </row>
    <row r="11" spans="1:24" x14ac:dyDescent="0.3">
      <c r="A11" s="1" t="s">
        <v>11</v>
      </c>
      <c r="B11" s="2" t="s">
        <v>72</v>
      </c>
      <c r="C11" s="3">
        <v>45889</v>
      </c>
      <c r="D11" s="4" t="s">
        <v>62</v>
      </c>
      <c r="E11" s="5">
        <v>185</v>
      </c>
      <c r="F11" s="20">
        <v>1</v>
      </c>
      <c r="G11" s="5">
        <v>178</v>
      </c>
      <c r="H11" s="20">
        <v>1</v>
      </c>
      <c r="I11" s="5">
        <v>186</v>
      </c>
      <c r="J11" s="20"/>
      <c r="K11" s="5">
        <v>181</v>
      </c>
      <c r="L11" s="20">
        <v>2</v>
      </c>
      <c r="M11" s="5"/>
      <c r="N11" s="20"/>
      <c r="O11" s="5"/>
      <c r="P11" s="20"/>
      <c r="Q11" s="6">
        <v>4</v>
      </c>
      <c r="R11" s="6">
        <v>730</v>
      </c>
      <c r="S11" s="7">
        <v>182.5</v>
      </c>
      <c r="T11" s="37">
        <v>4</v>
      </c>
      <c r="U11" s="8">
        <v>9</v>
      </c>
      <c r="V11" s="9">
        <v>191.5</v>
      </c>
    </row>
    <row r="12" spans="1:24" x14ac:dyDescent="0.3">
      <c r="A12" s="1" t="s">
        <v>11</v>
      </c>
      <c r="B12" s="2" t="s">
        <v>72</v>
      </c>
      <c r="C12" s="3">
        <v>45892</v>
      </c>
      <c r="D12" s="4" t="s">
        <v>76</v>
      </c>
      <c r="E12" s="5">
        <v>188</v>
      </c>
      <c r="F12" s="20">
        <v>2</v>
      </c>
      <c r="G12" s="5">
        <v>188</v>
      </c>
      <c r="H12" s="20">
        <v>2</v>
      </c>
      <c r="I12" s="5">
        <v>192</v>
      </c>
      <c r="J12" s="20">
        <v>1</v>
      </c>
      <c r="K12" s="36">
        <v>193</v>
      </c>
      <c r="L12" s="20">
        <v>3</v>
      </c>
      <c r="M12" s="5">
        <v>191</v>
      </c>
      <c r="N12" s="20">
        <v>2</v>
      </c>
      <c r="O12" s="36">
        <v>194</v>
      </c>
      <c r="P12" s="20">
        <v>2</v>
      </c>
      <c r="Q12" s="6">
        <v>6</v>
      </c>
      <c r="R12" s="6">
        <v>1146</v>
      </c>
      <c r="S12" s="7">
        <v>191</v>
      </c>
      <c r="T12" s="37">
        <v>12</v>
      </c>
      <c r="U12" s="8">
        <v>10</v>
      </c>
      <c r="V12" s="9">
        <v>201</v>
      </c>
    </row>
    <row r="13" spans="1:24" x14ac:dyDescent="0.3">
      <c r="A13" s="1" t="s">
        <v>11</v>
      </c>
      <c r="B13" s="2" t="s">
        <v>96</v>
      </c>
      <c r="C13" s="3">
        <v>45899</v>
      </c>
      <c r="D13" s="4" t="s">
        <v>97</v>
      </c>
      <c r="E13" s="5">
        <v>184</v>
      </c>
      <c r="F13" s="20">
        <v>0</v>
      </c>
      <c r="G13" s="5">
        <v>191</v>
      </c>
      <c r="H13" s="20">
        <v>0</v>
      </c>
      <c r="I13" s="5">
        <v>184</v>
      </c>
      <c r="J13" s="20">
        <v>0</v>
      </c>
      <c r="K13" s="5">
        <v>189</v>
      </c>
      <c r="L13" s="20">
        <v>0</v>
      </c>
      <c r="M13" s="5">
        <v>191</v>
      </c>
      <c r="N13" s="20">
        <v>1</v>
      </c>
      <c r="O13" s="5">
        <v>188</v>
      </c>
      <c r="P13" s="20">
        <v>2</v>
      </c>
      <c r="Q13" s="6">
        <v>6</v>
      </c>
      <c r="R13" s="6">
        <v>1127</v>
      </c>
      <c r="S13" s="7">
        <v>187.83333333333334</v>
      </c>
      <c r="T13" s="37">
        <v>3</v>
      </c>
      <c r="U13" s="8">
        <v>20</v>
      </c>
      <c r="V13" s="9">
        <v>207.83333333333334</v>
      </c>
    </row>
    <row r="14" spans="1:24" x14ac:dyDescent="0.3">
      <c r="A14" s="1" t="s">
        <v>11</v>
      </c>
      <c r="B14" s="2" t="s">
        <v>72</v>
      </c>
      <c r="C14" s="3">
        <v>45902</v>
      </c>
      <c r="D14" s="4" t="s">
        <v>97</v>
      </c>
      <c r="E14" s="5">
        <v>193</v>
      </c>
      <c r="F14" s="20">
        <v>1</v>
      </c>
      <c r="G14" s="5">
        <v>194</v>
      </c>
      <c r="H14" s="20">
        <v>0</v>
      </c>
      <c r="I14" s="5">
        <v>192</v>
      </c>
      <c r="J14" s="20">
        <v>0</v>
      </c>
      <c r="K14" s="5"/>
      <c r="L14" s="20"/>
      <c r="M14" s="5"/>
      <c r="N14" s="20"/>
      <c r="O14" s="5"/>
      <c r="P14" s="20"/>
      <c r="Q14" s="6">
        <v>3</v>
      </c>
      <c r="R14" s="6">
        <v>579</v>
      </c>
      <c r="S14" s="7">
        <v>193</v>
      </c>
      <c r="T14" s="37">
        <v>1</v>
      </c>
      <c r="U14" s="8">
        <v>5</v>
      </c>
      <c r="V14" s="9">
        <v>198</v>
      </c>
    </row>
    <row r="15" spans="1:24" x14ac:dyDescent="0.3">
      <c r="A15" s="1" t="s">
        <v>11</v>
      </c>
      <c r="B15" s="2" t="s">
        <v>72</v>
      </c>
      <c r="C15" s="3">
        <v>45907</v>
      </c>
      <c r="D15" s="4" t="s">
        <v>62</v>
      </c>
      <c r="E15" s="5">
        <v>187</v>
      </c>
      <c r="F15" s="20"/>
      <c r="G15" s="5">
        <v>186</v>
      </c>
      <c r="H15" s="20"/>
      <c r="I15" s="5">
        <v>187</v>
      </c>
      <c r="J15" s="20">
        <v>2</v>
      </c>
      <c r="K15" s="5">
        <v>190</v>
      </c>
      <c r="L15" s="20">
        <v>1</v>
      </c>
      <c r="M15" s="5">
        <v>190</v>
      </c>
      <c r="N15" s="20">
        <v>2</v>
      </c>
      <c r="O15" s="5">
        <v>191</v>
      </c>
      <c r="P15" s="20">
        <v>2</v>
      </c>
      <c r="Q15" s="6">
        <v>6</v>
      </c>
      <c r="R15" s="6">
        <v>1131</v>
      </c>
      <c r="S15" s="7">
        <v>188.5</v>
      </c>
      <c r="T15" s="37">
        <v>7</v>
      </c>
      <c r="U15" s="8">
        <v>22</v>
      </c>
      <c r="V15" s="9">
        <v>210.5</v>
      </c>
    </row>
    <row r="16" spans="1:24" x14ac:dyDescent="0.3">
      <c r="A16" s="68" t="s">
        <v>11</v>
      </c>
      <c r="B16" s="2" t="s">
        <v>72</v>
      </c>
      <c r="C16" s="3">
        <v>45917</v>
      </c>
      <c r="D16" s="69" t="s">
        <v>62</v>
      </c>
      <c r="E16" s="5">
        <v>177</v>
      </c>
      <c r="F16" s="20">
        <v>1</v>
      </c>
      <c r="G16" s="5">
        <v>188</v>
      </c>
      <c r="H16" s="20">
        <v>1</v>
      </c>
      <c r="I16" s="5">
        <v>179</v>
      </c>
      <c r="J16" s="20">
        <v>2</v>
      </c>
      <c r="K16" s="5">
        <v>194</v>
      </c>
      <c r="L16" s="20">
        <v>1</v>
      </c>
      <c r="M16" s="5"/>
      <c r="N16" s="20"/>
      <c r="O16" s="5"/>
      <c r="P16" s="20"/>
      <c r="Q16" s="8">
        <v>4</v>
      </c>
      <c r="R16" s="8">
        <v>738</v>
      </c>
      <c r="S16" s="7">
        <v>184.5</v>
      </c>
      <c r="T16" s="37">
        <v>5</v>
      </c>
      <c r="U16" s="8">
        <v>8</v>
      </c>
      <c r="V16" s="7">
        <v>192.5</v>
      </c>
    </row>
    <row r="17" spans="1:22" x14ac:dyDescent="0.3">
      <c r="A17" s="1" t="s">
        <v>11</v>
      </c>
      <c r="B17" s="2" t="s">
        <v>72</v>
      </c>
      <c r="C17" s="3">
        <v>45931</v>
      </c>
      <c r="D17" s="4" t="s">
        <v>62</v>
      </c>
      <c r="E17" s="5">
        <v>191</v>
      </c>
      <c r="F17" s="20">
        <v>1</v>
      </c>
      <c r="G17" s="5">
        <v>186</v>
      </c>
      <c r="H17" s="20">
        <v>1</v>
      </c>
      <c r="I17" s="5">
        <v>187</v>
      </c>
      <c r="J17" s="20"/>
      <c r="K17" s="5">
        <v>192</v>
      </c>
      <c r="L17" s="20">
        <v>1</v>
      </c>
      <c r="M17" s="5"/>
      <c r="N17" s="20"/>
      <c r="O17" s="5"/>
      <c r="P17" s="20"/>
      <c r="Q17" s="6">
        <v>4</v>
      </c>
      <c r="R17" s="6">
        <v>756</v>
      </c>
      <c r="S17" s="7">
        <v>189</v>
      </c>
      <c r="T17" s="37">
        <v>3</v>
      </c>
      <c r="U17" s="8">
        <v>13</v>
      </c>
      <c r="V17" s="9">
        <v>202</v>
      </c>
    </row>
    <row r="18" spans="1:22" x14ac:dyDescent="0.3">
      <c r="A18" s="1" t="s">
        <v>11</v>
      </c>
      <c r="B18" s="2" t="s">
        <v>72</v>
      </c>
      <c r="C18" s="3">
        <v>45938</v>
      </c>
      <c r="D18" s="4" t="s">
        <v>62</v>
      </c>
      <c r="E18" s="5">
        <v>196</v>
      </c>
      <c r="F18" s="20">
        <v>1</v>
      </c>
      <c r="G18" s="5">
        <v>191</v>
      </c>
      <c r="H18" s="20">
        <v>1</v>
      </c>
      <c r="I18" s="5">
        <v>192</v>
      </c>
      <c r="J18" s="20">
        <v>1</v>
      </c>
      <c r="K18" s="5">
        <v>189</v>
      </c>
      <c r="L18" s="20">
        <v>2</v>
      </c>
      <c r="M18" s="5"/>
      <c r="N18" s="20"/>
      <c r="O18" s="5"/>
      <c r="P18" s="20"/>
      <c r="Q18" s="6">
        <v>4</v>
      </c>
      <c r="R18" s="6">
        <v>768</v>
      </c>
      <c r="S18" s="7">
        <v>192</v>
      </c>
      <c r="T18" s="37">
        <v>5</v>
      </c>
      <c r="U18" s="8">
        <v>13</v>
      </c>
      <c r="V18" s="7">
        <v>196</v>
      </c>
    </row>
    <row r="19" spans="1:22" x14ac:dyDescent="0.3">
      <c r="A19" s="68" t="s">
        <v>11</v>
      </c>
      <c r="B19" s="2" t="s">
        <v>72</v>
      </c>
      <c r="C19" s="3">
        <v>45941</v>
      </c>
      <c r="D19" s="69" t="s">
        <v>62</v>
      </c>
      <c r="E19" s="5">
        <v>185</v>
      </c>
      <c r="F19" s="20">
        <v>0</v>
      </c>
      <c r="G19" s="5">
        <v>186</v>
      </c>
      <c r="H19" s="20">
        <v>1</v>
      </c>
      <c r="I19" s="5">
        <v>193</v>
      </c>
      <c r="J19" s="20">
        <v>2</v>
      </c>
      <c r="K19" s="5">
        <v>187</v>
      </c>
      <c r="L19" s="20"/>
      <c r="M19" s="5">
        <v>192</v>
      </c>
      <c r="N19" s="20">
        <v>1</v>
      </c>
      <c r="O19" s="5">
        <v>189</v>
      </c>
      <c r="P19" s="20">
        <v>0</v>
      </c>
      <c r="Q19" s="8">
        <v>6</v>
      </c>
      <c r="R19" s="8">
        <v>1132</v>
      </c>
      <c r="S19" s="7">
        <v>188.66666666666666</v>
      </c>
      <c r="T19" s="37">
        <v>4</v>
      </c>
      <c r="U19" s="8">
        <v>34</v>
      </c>
      <c r="V19" s="7">
        <v>222.66666666666666</v>
      </c>
    </row>
    <row r="20" spans="1:22" x14ac:dyDescent="0.3">
      <c r="A20" s="1" t="s">
        <v>11</v>
      </c>
      <c r="B20" s="2" t="s">
        <v>72</v>
      </c>
      <c r="C20" s="3">
        <v>45945</v>
      </c>
      <c r="D20" s="4" t="s">
        <v>62</v>
      </c>
      <c r="E20" s="5">
        <v>189</v>
      </c>
      <c r="F20" s="20">
        <v>1</v>
      </c>
      <c r="G20" s="5">
        <v>190</v>
      </c>
      <c r="H20" s="20"/>
      <c r="I20" s="5">
        <v>182</v>
      </c>
      <c r="J20" s="20">
        <v>1</v>
      </c>
      <c r="K20" s="5">
        <v>184</v>
      </c>
      <c r="L20" s="20"/>
      <c r="M20" s="5"/>
      <c r="N20" s="20"/>
      <c r="O20" s="5"/>
      <c r="P20" s="20"/>
      <c r="Q20" s="6">
        <v>4</v>
      </c>
      <c r="R20" s="6">
        <v>745</v>
      </c>
      <c r="S20" s="7">
        <v>186.25</v>
      </c>
      <c r="T20" s="37">
        <v>2</v>
      </c>
      <c r="U20" s="8">
        <v>13</v>
      </c>
      <c r="V20" s="9">
        <v>199.25</v>
      </c>
    </row>
    <row r="21" spans="1:22" x14ac:dyDescent="0.3">
      <c r="A21" s="68" t="s">
        <v>11</v>
      </c>
      <c r="B21" s="2" t="s">
        <v>72</v>
      </c>
      <c r="C21" s="3">
        <v>45955</v>
      </c>
      <c r="D21" s="69" t="s">
        <v>75</v>
      </c>
      <c r="E21" s="5">
        <v>190</v>
      </c>
      <c r="F21" s="20">
        <v>2</v>
      </c>
      <c r="G21" s="5">
        <v>184</v>
      </c>
      <c r="H21" s="20">
        <v>2</v>
      </c>
      <c r="I21" s="5">
        <v>188</v>
      </c>
      <c r="J21" s="20">
        <v>2</v>
      </c>
      <c r="K21" s="5">
        <v>188</v>
      </c>
      <c r="L21" s="20"/>
      <c r="M21" s="5"/>
      <c r="N21" s="20"/>
      <c r="O21" s="5"/>
      <c r="P21" s="20"/>
      <c r="Q21" s="8">
        <v>4</v>
      </c>
      <c r="R21" s="8">
        <v>750</v>
      </c>
      <c r="S21" s="7">
        <v>187.5</v>
      </c>
      <c r="T21" s="37">
        <v>6</v>
      </c>
      <c r="U21" s="8">
        <v>6</v>
      </c>
      <c r="V21" s="7">
        <v>193.5</v>
      </c>
    </row>
    <row r="22" spans="1:22" x14ac:dyDescent="0.3">
      <c r="A22" s="68" t="s">
        <v>11</v>
      </c>
      <c r="B22" s="2" t="s">
        <v>72</v>
      </c>
      <c r="C22" s="3">
        <v>45956</v>
      </c>
      <c r="D22" s="69" t="s">
        <v>75</v>
      </c>
      <c r="E22" s="5">
        <v>195</v>
      </c>
      <c r="F22" s="20">
        <v>1</v>
      </c>
      <c r="G22" s="5">
        <v>187</v>
      </c>
      <c r="H22" s="20">
        <v>3</v>
      </c>
      <c r="I22" s="5">
        <v>193</v>
      </c>
      <c r="J22" s="20">
        <v>1</v>
      </c>
      <c r="K22" s="5">
        <v>190</v>
      </c>
      <c r="L22" s="20">
        <v>1</v>
      </c>
      <c r="M22" s="5"/>
      <c r="N22" s="20"/>
      <c r="O22" s="5"/>
      <c r="P22" s="20"/>
      <c r="Q22" s="8">
        <v>4</v>
      </c>
      <c r="R22" s="8">
        <v>765</v>
      </c>
      <c r="S22" s="7">
        <v>191.25</v>
      </c>
      <c r="T22" s="37">
        <v>6</v>
      </c>
      <c r="U22" s="8">
        <v>5</v>
      </c>
      <c r="V22" s="7">
        <v>196.25</v>
      </c>
    </row>
    <row r="23" spans="1:22" x14ac:dyDescent="0.3">
      <c r="A23" s="68" t="s">
        <v>11</v>
      </c>
      <c r="B23" s="2" t="s">
        <v>72</v>
      </c>
      <c r="C23" s="3">
        <v>45959</v>
      </c>
      <c r="D23" s="69" t="s">
        <v>62</v>
      </c>
      <c r="E23" s="5">
        <v>186</v>
      </c>
      <c r="F23" s="20">
        <v>1</v>
      </c>
      <c r="G23" s="5">
        <v>189</v>
      </c>
      <c r="H23" s="20">
        <v>2</v>
      </c>
      <c r="I23" s="5">
        <v>187</v>
      </c>
      <c r="J23" s="20">
        <v>2</v>
      </c>
      <c r="K23" s="5">
        <v>185</v>
      </c>
      <c r="L23" s="20"/>
      <c r="M23" s="5"/>
      <c r="N23" s="20"/>
      <c r="O23" s="5"/>
      <c r="P23" s="20"/>
      <c r="Q23" s="8">
        <v>4</v>
      </c>
      <c r="R23" s="8">
        <v>747</v>
      </c>
      <c r="S23" s="7">
        <v>186.75</v>
      </c>
      <c r="T23" s="37">
        <v>5</v>
      </c>
      <c r="U23" s="8">
        <v>13</v>
      </c>
      <c r="V23" s="7">
        <v>199.75</v>
      </c>
    </row>
    <row r="24" spans="1:22" x14ac:dyDescent="0.3">
      <c r="A24" s="68" t="s">
        <v>11</v>
      </c>
      <c r="B24" s="2" t="s">
        <v>72</v>
      </c>
      <c r="C24" s="3">
        <v>45966</v>
      </c>
      <c r="D24" s="69" t="s">
        <v>62</v>
      </c>
      <c r="E24" s="5">
        <v>191</v>
      </c>
      <c r="F24" s="20">
        <v>2</v>
      </c>
      <c r="G24" s="5">
        <v>183</v>
      </c>
      <c r="H24" s="20">
        <v>1</v>
      </c>
      <c r="I24" s="5">
        <v>185</v>
      </c>
      <c r="J24" s="20"/>
      <c r="K24" s="5">
        <v>188</v>
      </c>
      <c r="L24" s="20"/>
      <c r="M24" s="5"/>
      <c r="N24" s="20"/>
      <c r="O24" s="5"/>
      <c r="P24" s="20"/>
      <c r="Q24" s="8">
        <v>4</v>
      </c>
      <c r="R24" s="8">
        <v>747</v>
      </c>
      <c r="S24" s="7">
        <v>186.75</v>
      </c>
      <c r="T24" s="37">
        <v>3</v>
      </c>
      <c r="U24" s="8">
        <v>13</v>
      </c>
      <c r="V24" s="7">
        <v>199.75</v>
      </c>
    </row>
    <row r="26" spans="1:22" x14ac:dyDescent="0.3">
      <c r="Q26" s="32">
        <f>SUM(Q2:Q25)</f>
        <v>105</v>
      </c>
      <c r="R26" s="32">
        <f>SUM(R2:R25)</f>
        <v>19737</v>
      </c>
      <c r="S26" s="33">
        <f>SUM(R26/Q26)</f>
        <v>187.97142857142856</v>
      </c>
      <c r="T26" s="32">
        <f>SUM(T2:T25)</f>
        <v>117</v>
      </c>
      <c r="U26" s="32">
        <f>SUM(U2:U25)</f>
        <v>309</v>
      </c>
      <c r="V26" s="34">
        <f>SUM(S26+U26)</f>
        <v>496.97142857142853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3:C15" name="Range1_2_2"/>
    <protectedRange algorithmName="SHA-512" hashValue="ON39YdpmFHfN9f47KpiRvqrKx0V9+erV1CNkpWzYhW/Qyc6aT8rEyCrvauWSYGZK2ia3o7vd3akF07acHAFpOA==" saltValue="yVW9XmDwTqEnmpSGai0KYg==" spinCount="100000" sqref="D13:D15" name="Range1_1_1_2"/>
    <protectedRange algorithmName="SHA-512" hashValue="ON39YdpmFHfN9f47KpiRvqrKx0V9+erV1CNkpWzYhW/Qyc6aT8rEyCrvauWSYGZK2ia3o7vd3akF07acHAFpOA==" saltValue="yVW9XmDwTqEnmpSGai0KYg==" spinCount="100000" sqref="E13:P15 T13:T15" name="Range1_3_5_1_2"/>
    <protectedRange algorithmName="SHA-512" hashValue="ON39YdpmFHfN9f47KpiRvqrKx0V9+erV1CNkpWzYhW/Qyc6aT8rEyCrvauWSYGZK2ia3o7vd3akF07acHAFpOA==" saltValue="yVW9XmDwTqEnmpSGai0KYg==" spinCount="100000" sqref="E16:F16 I16:P16" name="Range1_17_1_1"/>
    <protectedRange algorithmName="SHA-512" hashValue="ON39YdpmFHfN9f47KpiRvqrKx0V9+erV1CNkpWzYhW/Qyc6aT8rEyCrvauWSYGZK2ia3o7vd3akF07acHAFpOA==" saltValue="yVW9XmDwTqEnmpSGai0KYg==" spinCount="100000" sqref="B16:C16" name="Range1_1_2_4_1_1"/>
    <protectedRange algorithmName="SHA-512" hashValue="ON39YdpmFHfN9f47KpiRvqrKx0V9+erV1CNkpWzYhW/Qyc6aT8rEyCrvauWSYGZK2ia3o7vd3akF07acHAFpOA==" saltValue="yVW9XmDwTqEnmpSGai0KYg==" spinCount="100000" sqref="D16" name="Range1_1_1_2_2_2"/>
    <protectedRange algorithmName="SHA-512" hashValue="ON39YdpmFHfN9f47KpiRvqrKx0V9+erV1CNkpWzYhW/Qyc6aT8rEyCrvauWSYGZK2ia3o7vd3akF07acHAFpOA==" saltValue="yVW9XmDwTqEnmpSGai0KYg==" spinCount="100000" sqref="T16" name="Range1_3_5_8_1_1"/>
    <protectedRange algorithmName="SHA-512" hashValue="ON39YdpmFHfN9f47KpiRvqrKx0V9+erV1CNkpWzYhW/Qyc6aT8rEyCrvauWSYGZK2ia3o7vd3akF07acHAFpOA==" saltValue="yVW9XmDwTqEnmpSGai0KYg==" spinCount="100000" sqref="B17:C17" name="Range1_25"/>
    <protectedRange algorithmName="SHA-512" hashValue="ON39YdpmFHfN9f47KpiRvqrKx0V9+erV1CNkpWzYhW/Qyc6aT8rEyCrvauWSYGZK2ia3o7vd3akF07acHAFpOA==" saltValue="yVW9XmDwTqEnmpSGai0KYg==" spinCount="100000" sqref="D17" name="Range1_1_15"/>
    <protectedRange algorithmName="SHA-512" hashValue="ON39YdpmFHfN9f47KpiRvqrKx0V9+erV1CNkpWzYhW/Qyc6aT8rEyCrvauWSYGZK2ia3o7vd3akF07acHAFpOA==" saltValue="yVW9XmDwTqEnmpSGai0KYg==" spinCount="100000" sqref="T17" name="Range1_3_5_11"/>
    <protectedRange algorithmName="SHA-512" hashValue="ON39YdpmFHfN9f47KpiRvqrKx0V9+erV1CNkpWzYhW/Qyc6aT8rEyCrvauWSYGZK2ia3o7vd3akF07acHAFpOA==" saltValue="yVW9XmDwTqEnmpSGai0KYg==" spinCount="100000" sqref="D18" name="Range1_1_14"/>
    <protectedRange algorithmName="SHA-512" hashValue="ON39YdpmFHfN9f47KpiRvqrKx0V9+erV1CNkpWzYhW/Qyc6aT8rEyCrvauWSYGZK2ia3o7vd3akF07acHAFpOA==" saltValue="yVW9XmDwTqEnmpSGai0KYg==" spinCount="100000" sqref="B18:C18" name="Range1_13"/>
    <protectedRange algorithmName="SHA-512" hashValue="ON39YdpmFHfN9f47KpiRvqrKx0V9+erV1CNkpWzYhW/Qyc6aT8rEyCrvauWSYGZK2ia3o7vd3akF07acHAFpOA==" saltValue="yVW9XmDwTqEnmpSGai0KYg==" spinCount="100000" sqref="E18:P18 T18" name="Range1_3_5_4"/>
    <protectedRange algorithmName="SHA-512" hashValue="ON39YdpmFHfN9f47KpiRvqrKx0V9+erV1CNkpWzYhW/Qyc6aT8rEyCrvauWSYGZK2ia3o7vd3akF07acHAFpOA==" saltValue="yVW9XmDwTqEnmpSGai0KYg==" spinCount="100000" sqref="E19:P19" name="Range1_15"/>
    <protectedRange algorithmName="SHA-512" hashValue="ON39YdpmFHfN9f47KpiRvqrKx0V9+erV1CNkpWzYhW/Qyc6aT8rEyCrvauWSYGZK2ia3o7vd3akF07acHAFpOA==" saltValue="yVW9XmDwTqEnmpSGai0KYg==" spinCount="100000" sqref="B19:C19" name="Range1_1_2_1"/>
    <protectedRange algorithmName="SHA-512" hashValue="ON39YdpmFHfN9f47KpiRvqrKx0V9+erV1CNkpWzYhW/Qyc6aT8rEyCrvauWSYGZK2ia3o7vd3akF07acHAFpOA==" saltValue="yVW9XmDwTqEnmpSGai0KYg==" spinCount="100000" sqref="D19" name="Range1_1_1_2_1"/>
    <protectedRange algorithmName="SHA-512" hashValue="ON39YdpmFHfN9f47KpiRvqrKx0V9+erV1CNkpWzYhW/Qyc6aT8rEyCrvauWSYGZK2ia3o7vd3akF07acHAFpOA==" saltValue="yVW9XmDwTqEnmpSGai0KYg==" spinCount="100000" sqref="T19" name="Range1_3_5_5"/>
    <protectedRange sqref="E20:F20 B20:C20 H20:P20" name="Range1_17"/>
    <protectedRange sqref="D20" name="Range1_1_12"/>
    <protectedRange sqref="T20" name="Range1_3_5_8"/>
    <protectedRange algorithmName="SHA-512" hashValue="ON39YdpmFHfN9f47KpiRvqrKx0V9+erV1CNkpWzYhW/Qyc6aT8rEyCrvauWSYGZK2ia3o7vd3akF07acHAFpOA==" saltValue="yVW9XmDwTqEnmpSGai0KYg==" spinCount="100000" sqref="E21:P23 B21:C23" name="Range1_27"/>
    <protectedRange algorithmName="SHA-512" hashValue="ON39YdpmFHfN9f47KpiRvqrKx0V9+erV1CNkpWzYhW/Qyc6aT8rEyCrvauWSYGZK2ia3o7vd3akF07acHAFpOA==" saltValue="yVW9XmDwTqEnmpSGai0KYg==" spinCount="100000" sqref="D21:D23" name="Range1_1_17"/>
    <protectedRange algorithmName="SHA-512" hashValue="ON39YdpmFHfN9f47KpiRvqrKx0V9+erV1CNkpWzYhW/Qyc6aT8rEyCrvauWSYGZK2ia3o7vd3akF07acHAFpOA==" saltValue="yVW9XmDwTqEnmpSGai0KYg==" spinCount="100000" sqref="T21:T23" name="Range1_3_5_17"/>
    <protectedRange algorithmName="SHA-512" hashValue="ON39YdpmFHfN9f47KpiRvqrKx0V9+erV1CNkpWzYhW/Qyc6aT8rEyCrvauWSYGZK2ia3o7vd3akF07acHAFpOA==" saltValue="yVW9XmDwTqEnmpSGai0KYg==" spinCount="100000" sqref="B24:C24 E24:P24" name="Range1_14"/>
    <protectedRange algorithmName="SHA-512" hashValue="ON39YdpmFHfN9f47KpiRvqrKx0V9+erV1CNkpWzYhW/Qyc6aT8rEyCrvauWSYGZK2ia3o7vd3akF07acHAFpOA==" saltValue="yVW9XmDwTqEnmpSGai0KYg==" spinCount="100000" sqref="D24" name="Range1_1_4"/>
    <protectedRange algorithmName="SHA-512" hashValue="ON39YdpmFHfN9f47KpiRvqrKx0V9+erV1CNkpWzYhW/Qyc6aT8rEyCrvauWSYGZK2ia3o7vd3akF07acHAFpOA==" saltValue="yVW9XmDwTqEnmpSGai0KYg==" spinCount="100000" sqref="T24" name="Range1_3_5_4_1"/>
  </protectedRanges>
  <conditionalFormatting sqref="E13:P15">
    <cfRule type="cellIs" dxfId="567" priority="55" operator="greaterThanOrEqual">
      <formula>200</formula>
    </cfRule>
  </conditionalFormatting>
  <conditionalFormatting sqref="E13:E15">
    <cfRule type="top10" dxfId="566" priority="56" rank="1"/>
  </conditionalFormatting>
  <conditionalFormatting sqref="G13:G15">
    <cfRule type="top10" dxfId="565" priority="57" rank="1"/>
  </conditionalFormatting>
  <conditionalFormatting sqref="I13:I15">
    <cfRule type="top10" dxfId="564" priority="58" rank="1"/>
  </conditionalFormatting>
  <conditionalFormatting sqref="K13:K15">
    <cfRule type="top10" dxfId="563" priority="59" rank="1"/>
  </conditionalFormatting>
  <conditionalFormatting sqref="M13:M15">
    <cfRule type="top10" dxfId="562" priority="60" rank="1"/>
  </conditionalFormatting>
  <conditionalFormatting sqref="O13:O15">
    <cfRule type="top10" dxfId="561" priority="61" rank="1"/>
  </conditionalFormatting>
  <conditionalFormatting sqref="E16:O16">
    <cfRule type="cellIs" dxfId="560" priority="54" operator="greaterThanOrEqual">
      <formula>200</formula>
    </cfRule>
  </conditionalFormatting>
  <conditionalFormatting sqref="E16">
    <cfRule type="top10" dxfId="559" priority="53" rank="1"/>
  </conditionalFormatting>
  <conditionalFormatting sqref="G16">
    <cfRule type="top10" dxfId="558" priority="52" rank="1"/>
  </conditionalFormatting>
  <conditionalFormatting sqref="I16">
    <cfRule type="top10" dxfId="557" priority="51" rank="1"/>
  </conditionalFormatting>
  <conditionalFormatting sqref="K16">
    <cfRule type="top10" dxfId="556" priority="50" rank="1"/>
  </conditionalFormatting>
  <conditionalFormatting sqref="M16">
    <cfRule type="top10" dxfId="555" priority="49" rank="1"/>
  </conditionalFormatting>
  <conditionalFormatting sqref="O16">
    <cfRule type="top10" dxfId="554" priority="48" rank="1"/>
  </conditionalFormatting>
  <conditionalFormatting sqref="E17">
    <cfRule type="top10" dxfId="553" priority="47" rank="1"/>
  </conditionalFormatting>
  <conditionalFormatting sqref="G17">
    <cfRule type="top10" dxfId="552" priority="46" rank="1"/>
  </conditionalFormatting>
  <conditionalFormatting sqref="I17">
    <cfRule type="top10" dxfId="551" priority="45" rank="1"/>
  </conditionalFormatting>
  <conditionalFormatting sqref="K17">
    <cfRule type="top10" dxfId="550" priority="44" rank="1"/>
  </conditionalFormatting>
  <conditionalFormatting sqref="M17">
    <cfRule type="top10" dxfId="549" priority="43" rank="1"/>
  </conditionalFormatting>
  <conditionalFormatting sqref="O17">
    <cfRule type="top10" dxfId="548" priority="42" rank="1"/>
  </conditionalFormatting>
  <conditionalFormatting sqref="E17:P17">
    <cfRule type="cellIs" dxfId="547" priority="41" operator="greaterThanOrEqual">
      <formula>200</formula>
    </cfRule>
  </conditionalFormatting>
  <conditionalFormatting sqref="E18">
    <cfRule type="top10" dxfId="546" priority="40" rank="1"/>
  </conditionalFormatting>
  <conditionalFormatting sqref="G18">
    <cfRule type="top10" dxfId="545" priority="39" rank="1"/>
  </conditionalFormatting>
  <conditionalFormatting sqref="E18:P18">
    <cfRule type="cellIs" dxfId="544" priority="38" operator="greaterThanOrEqual">
      <formula>200</formula>
    </cfRule>
  </conditionalFormatting>
  <conditionalFormatting sqref="I18">
    <cfRule type="top10" dxfId="543" priority="37" rank="1"/>
  </conditionalFormatting>
  <conditionalFormatting sqref="K18">
    <cfRule type="top10" dxfId="542" priority="36" rank="1"/>
  </conditionalFormatting>
  <conditionalFormatting sqref="M18">
    <cfRule type="top10" dxfId="541" priority="35" rank="1"/>
  </conditionalFormatting>
  <conditionalFormatting sqref="O18">
    <cfRule type="top10" dxfId="540" priority="34" rank="1"/>
  </conditionalFormatting>
  <conditionalFormatting sqref="G19">
    <cfRule type="top10" dxfId="539" priority="30" rank="1"/>
    <cfRule type="cellIs" dxfId="538" priority="33" operator="greaterThanOrEqual">
      <formula>193</formula>
    </cfRule>
  </conditionalFormatting>
  <conditionalFormatting sqref="E19">
    <cfRule type="top10" dxfId="537" priority="31" rank="1"/>
    <cfRule type="cellIs" dxfId="536" priority="32" operator="greaterThanOrEqual">
      <formula>193</formula>
    </cfRule>
  </conditionalFormatting>
  <conditionalFormatting sqref="I19">
    <cfRule type="top10" dxfId="535" priority="28" rank="1"/>
    <cfRule type="cellIs" dxfId="534" priority="29" operator="greaterThanOrEqual">
      <formula>193</formula>
    </cfRule>
  </conditionalFormatting>
  <conditionalFormatting sqref="K19">
    <cfRule type="top10" dxfId="533" priority="26" rank="1"/>
    <cfRule type="cellIs" dxfId="532" priority="27" operator="greaterThanOrEqual">
      <formula>193</formula>
    </cfRule>
  </conditionalFormatting>
  <conditionalFormatting sqref="M19">
    <cfRule type="cellIs" dxfId="531" priority="24" operator="greaterThanOrEqual">
      <formula>193</formula>
    </cfRule>
    <cfRule type="top10" dxfId="530" priority="25" rank="1"/>
  </conditionalFormatting>
  <conditionalFormatting sqref="O19">
    <cfRule type="top10" dxfId="529" priority="22" rank="1"/>
    <cfRule type="cellIs" dxfId="528" priority="23" operator="greaterThanOrEqual">
      <formula>193</formula>
    </cfRule>
  </conditionalFormatting>
  <conditionalFormatting sqref="E20">
    <cfRule type="top10" dxfId="527" priority="21" rank="1"/>
  </conditionalFormatting>
  <conditionalFormatting sqref="G20">
    <cfRule type="top10" dxfId="526" priority="20" rank="1"/>
  </conditionalFormatting>
  <conditionalFormatting sqref="I20">
    <cfRule type="top10" dxfId="525" priority="19" rank="1"/>
  </conditionalFormatting>
  <conditionalFormatting sqref="K20">
    <cfRule type="top10" dxfId="524" priority="18" rank="1"/>
  </conditionalFormatting>
  <conditionalFormatting sqref="M20">
    <cfRule type="top10" dxfId="523" priority="17" rank="1"/>
  </conditionalFormatting>
  <conditionalFormatting sqref="O20">
    <cfRule type="top10" dxfId="522" priority="16" rank="1"/>
  </conditionalFormatting>
  <conditionalFormatting sqref="E20:O20">
    <cfRule type="cellIs" dxfId="521" priority="15" operator="greaterThanOrEqual">
      <formula>193</formula>
    </cfRule>
  </conditionalFormatting>
  <conditionalFormatting sqref="E21:E23">
    <cfRule type="top10" dxfId="520" priority="14" rank="1"/>
  </conditionalFormatting>
  <conditionalFormatting sqref="G21:G23">
    <cfRule type="top10" dxfId="519" priority="13" rank="1"/>
  </conditionalFormatting>
  <conditionalFormatting sqref="I21:I23">
    <cfRule type="top10" dxfId="518" priority="12" rank="1"/>
  </conditionalFormatting>
  <conditionalFormatting sqref="K21:K23">
    <cfRule type="top10" dxfId="517" priority="11" rank="1"/>
  </conditionalFormatting>
  <conditionalFormatting sqref="M21:M23">
    <cfRule type="top10" dxfId="516" priority="10" rank="1"/>
  </conditionalFormatting>
  <conditionalFormatting sqref="O21:O23">
    <cfRule type="top10" dxfId="515" priority="9" rank="1"/>
  </conditionalFormatting>
  <conditionalFormatting sqref="E21:P23">
    <cfRule type="cellIs" dxfId="514" priority="8" operator="greaterThanOrEqual">
      <formula>200</formula>
    </cfRule>
  </conditionalFormatting>
  <conditionalFormatting sqref="E24">
    <cfRule type="top10" dxfId="513" priority="7" rank="1"/>
  </conditionalFormatting>
  <conditionalFormatting sqref="G24">
    <cfRule type="top10" dxfId="512" priority="6" rank="1"/>
  </conditionalFormatting>
  <conditionalFormatting sqref="I24">
    <cfRule type="top10" dxfId="511" priority="5" rank="1"/>
  </conditionalFormatting>
  <conditionalFormatting sqref="K24">
    <cfRule type="top10" dxfId="510" priority="4" rank="1"/>
  </conditionalFormatting>
  <conditionalFormatting sqref="M24">
    <cfRule type="top10" dxfId="509" priority="3" rank="1"/>
  </conditionalFormatting>
  <conditionalFormatting sqref="O24">
    <cfRule type="top10" dxfId="508" priority="2" rank="1"/>
  </conditionalFormatting>
  <conditionalFormatting sqref="E24:P24">
    <cfRule type="cellIs" dxfId="507" priority="1" operator="greaterThanOrEqual">
      <formula>193</formula>
    </cfRule>
  </conditionalFormatting>
  <hyperlinks>
    <hyperlink ref="X1" location="'FAC 2025'!A1" display="Return to Rankings" xr:uid="{35086776-AAE3-4E23-90B7-3B03372FE2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B21:B23 D21:D23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D24</xm:sqref>
        </x14:dataValidation>
        <x14:dataValidation type="list" allowBlank="1" showInputMessage="1" showErrorMessage="1" xr:uid="{5A40921B-5D4B-4CC3-BD16-E652F0A3E26A}">
          <x14:formula1>
            <xm:f>'C:\Users\jmfg1\Downloads\[_10-30-25-ABRA Edinburg TX Results.xlsm]DATA'!#REF!</xm:f>
          </x14:formula1>
          <xm:sqref>B24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D6ED7-886F-40F6-BD94-6F4A3A9D9403}">
  <dimension ref="A1:X8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80</v>
      </c>
      <c r="C2" s="3">
        <v>45839</v>
      </c>
      <c r="D2" s="4" t="s">
        <v>76</v>
      </c>
      <c r="E2" s="5">
        <v>169</v>
      </c>
      <c r="F2" s="20">
        <v>0</v>
      </c>
      <c r="G2" s="5">
        <v>177</v>
      </c>
      <c r="H2" s="20">
        <v>1</v>
      </c>
      <c r="I2" s="5">
        <v>168</v>
      </c>
      <c r="J2" s="20">
        <v>0</v>
      </c>
      <c r="K2" s="5"/>
      <c r="L2" s="20"/>
      <c r="M2" s="5"/>
      <c r="N2" s="20"/>
      <c r="O2" s="5"/>
      <c r="P2" s="20"/>
      <c r="Q2" s="6">
        <v>3</v>
      </c>
      <c r="R2" s="6">
        <v>514</v>
      </c>
      <c r="S2" s="7">
        <v>171.33333333333334</v>
      </c>
      <c r="T2" s="37">
        <v>1</v>
      </c>
      <c r="U2" s="8">
        <v>5</v>
      </c>
      <c r="V2" s="9">
        <v>176.33333333333334</v>
      </c>
    </row>
    <row r="3" spans="1:24" x14ac:dyDescent="0.3">
      <c r="A3" s="1" t="s">
        <v>11</v>
      </c>
      <c r="B3" s="2" t="s">
        <v>80</v>
      </c>
      <c r="C3" s="3">
        <v>45843</v>
      </c>
      <c r="D3" s="4" t="s">
        <v>76</v>
      </c>
      <c r="E3" s="5">
        <v>167</v>
      </c>
      <c r="F3" s="20"/>
      <c r="G3" s="5">
        <v>186</v>
      </c>
      <c r="H3" s="20">
        <v>1</v>
      </c>
      <c r="I3" s="5">
        <v>177</v>
      </c>
      <c r="J3" s="20">
        <v>1</v>
      </c>
      <c r="K3" s="5">
        <v>182</v>
      </c>
      <c r="L3" s="20">
        <v>0</v>
      </c>
      <c r="M3" s="5">
        <v>176</v>
      </c>
      <c r="N3" s="20">
        <v>3</v>
      </c>
      <c r="O3" s="5"/>
      <c r="P3" s="20"/>
      <c r="Q3" s="6">
        <v>5</v>
      </c>
      <c r="R3" s="6">
        <v>888</v>
      </c>
      <c r="S3" s="7">
        <v>177.6</v>
      </c>
      <c r="T3" s="37">
        <v>5</v>
      </c>
      <c r="U3" s="8">
        <v>5</v>
      </c>
      <c r="V3" s="9">
        <v>182.6</v>
      </c>
    </row>
    <row r="4" spans="1:24" x14ac:dyDescent="0.3">
      <c r="A4" s="1" t="s">
        <v>11</v>
      </c>
      <c r="B4" s="2" t="s">
        <v>80</v>
      </c>
      <c r="C4" s="3">
        <v>45874</v>
      </c>
      <c r="D4" s="4" t="s">
        <v>76</v>
      </c>
      <c r="E4" s="5">
        <v>182</v>
      </c>
      <c r="F4" s="20">
        <v>0</v>
      </c>
      <c r="G4" s="5">
        <v>182</v>
      </c>
      <c r="H4" s="20">
        <v>0</v>
      </c>
      <c r="I4" s="5">
        <v>181</v>
      </c>
      <c r="J4" s="20">
        <v>0</v>
      </c>
      <c r="K4" s="5"/>
      <c r="L4" s="20"/>
      <c r="M4" s="5"/>
      <c r="N4" s="20"/>
      <c r="O4" s="5"/>
      <c r="P4" s="20"/>
      <c r="Q4" s="6">
        <v>3</v>
      </c>
      <c r="R4" s="6">
        <v>545</v>
      </c>
      <c r="S4" s="7">
        <v>181.66666666666666</v>
      </c>
      <c r="T4" s="37">
        <v>0</v>
      </c>
      <c r="U4" s="8">
        <v>4</v>
      </c>
      <c r="V4" s="9">
        <v>185.66666666666666</v>
      </c>
    </row>
    <row r="5" spans="1:24" x14ac:dyDescent="0.3">
      <c r="A5" s="1" t="s">
        <v>11</v>
      </c>
      <c r="B5" s="2" t="s">
        <v>80</v>
      </c>
      <c r="C5" s="3">
        <v>45888</v>
      </c>
      <c r="D5" s="4" t="s">
        <v>76</v>
      </c>
      <c r="E5" s="5">
        <v>176</v>
      </c>
      <c r="F5" s="20">
        <v>0</v>
      </c>
      <c r="G5" s="5">
        <v>189</v>
      </c>
      <c r="H5" s="20">
        <v>0</v>
      </c>
      <c r="I5" s="5">
        <v>179</v>
      </c>
      <c r="J5" s="20">
        <v>0</v>
      </c>
      <c r="K5" s="5"/>
      <c r="L5" s="20"/>
      <c r="M5" s="5"/>
      <c r="N5" s="20"/>
      <c r="O5" s="5"/>
      <c r="P5" s="20"/>
      <c r="Q5" s="6">
        <v>3</v>
      </c>
      <c r="R5" s="6">
        <v>544</v>
      </c>
      <c r="S5" s="7">
        <v>181.33333333333334</v>
      </c>
      <c r="T5" s="37">
        <v>0</v>
      </c>
      <c r="U5" s="8">
        <v>4</v>
      </c>
      <c r="V5" s="9">
        <v>185.33333333333334</v>
      </c>
    </row>
    <row r="6" spans="1:24" x14ac:dyDescent="0.3">
      <c r="A6" s="68" t="s">
        <v>11</v>
      </c>
      <c r="B6" s="2" t="s">
        <v>80</v>
      </c>
      <c r="C6" s="3">
        <v>45916</v>
      </c>
      <c r="D6" s="69" t="s">
        <v>97</v>
      </c>
      <c r="E6" s="5">
        <v>181</v>
      </c>
      <c r="F6" s="20">
        <v>0</v>
      </c>
      <c r="G6" s="5">
        <v>181</v>
      </c>
      <c r="H6" s="20">
        <v>1</v>
      </c>
      <c r="I6" s="5">
        <v>179</v>
      </c>
      <c r="J6" s="20">
        <v>0</v>
      </c>
      <c r="K6" s="5"/>
      <c r="L6" s="20"/>
      <c r="M6" s="5"/>
      <c r="N6" s="20"/>
      <c r="O6" s="5"/>
      <c r="P6" s="20"/>
      <c r="Q6" s="8">
        <v>3</v>
      </c>
      <c r="R6" s="8">
        <v>541</v>
      </c>
      <c r="S6" s="7">
        <v>180.33333333333334</v>
      </c>
      <c r="T6" s="37">
        <v>1</v>
      </c>
      <c r="U6" s="8">
        <v>5</v>
      </c>
      <c r="V6" s="7">
        <v>185.33333333333334</v>
      </c>
    </row>
    <row r="8" spans="1:24" x14ac:dyDescent="0.3">
      <c r="Q8" s="32">
        <f>SUM(Q2:Q7)</f>
        <v>17</v>
      </c>
      <c r="R8" s="32">
        <f>SUM(R2:R7)</f>
        <v>3032</v>
      </c>
      <c r="S8" s="33">
        <f>SUM(R8/Q8)</f>
        <v>178.35294117647058</v>
      </c>
      <c r="T8" s="32">
        <f>SUM(T2:T7)</f>
        <v>7</v>
      </c>
      <c r="U8" s="32">
        <f>SUM(U2:U7)</f>
        <v>23</v>
      </c>
      <c r="V8" s="34">
        <f>SUM(S8+U8)</f>
        <v>201.35294117647058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E6:P6 T6" name="Range1_3_5_3_2"/>
  </protectedRanges>
  <conditionalFormatting sqref="E6">
    <cfRule type="top10" dxfId="506" priority="2" rank="1"/>
  </conditionalFormatting>
  <conditionalFormatting sqref="E6:P6">
    <cfRule type="cellIs" dxfId="505" priority="1" operator="greaterThanOrEqual">
      <formula>200</formula>
    </cfRule>
  </conditionalFormatting>
  <conditionalFormatting sqref="G6">
    <cfRule type="top10" dxfId="504" priority="3" rank="1"/>
  </conditionalFormatting>
  <conditionalFormatting sqref="I6">
    <cfRule type="top10" dxfId="503" priority="4" rank="1"/>
  </conditionalFormatting>
  <conditionalFormatting sqref="K6">
    <cfRule type="top10" dxfId="502" priority="5" rank="1"/>
  </conditionalFormatting>
  <conditionalFormatting sqref="M6">
    <cfRule type="top10" dxfId="501" priority="6" rank="1"/>
  </conditionalFormatting>
  <conditionalFormatting sqref="O6">
    <cfRule type="top10" dxfId="500" priority="7" rank="1"/>
  </conditionalFormatting>
  <hyperlinks>
    <hyperlink ref="X1" location="'FAC 2025'!A1" display="Return to Rankings" xr:uid="{E2505401-1B33-4C2A-BC21-BB32D441AB6E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6257-F42C-4B03-8F51-4837969C34EE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68" t="s">
        <v>11</v>
      </c>
      <c r="B2" s="2" t="s">
        <v>108</v>
      </c>
      <c r="C2" s="3">
        <v>45954</v>
      </c>
      <c r="D2" s="69" t="s">
        <v>24</v>
      </c>
      <c r="E2" s="5">
        <v>185</v>
      </c>
      <c r="F2" s="20">
        <v>0</v>
      </c>
      <c r="G2" s="5">
        <v>186</v>
      </c>
      <c r="H2" s="20">
        <v>1</v>
      </c>
      <c r="I2" s="5">
        <v>185</v>
      </c>
      <c r="J2" s="20">
        <v>1</v>
      </c>
      <c r="K2" s="5">
        <v>189</v>
      </c>
      <c r="L2" s="20">
        <v>3</v>
      </c>
      <c r="M2" s="5"/>
      <c r="N2" s="20"/>
      <c r="O2" s="5"/>
      <c r="P2" s="20"/>
      <c r="Q2" s="8">
        <v>4</v>
      </c>
      <c r="R2" s="8">
        <v>745</v>
      </c>
      <c r="S2" s="7">
        <v>186.25</v>
      </c>
      <c r="T2" s="37">
        <v>5</v>
      </c>
      <c r="U2" s="8">
        <v>4</v>
      </c>
      <c r="V2" s="7">
        <v>190.25</v>
      </c>
    </row>
    <row r="4" spans="1:24" x14ac:dyDescent="0.3">
      <c r="Q4" s="32">
        <f>SUM(Q2:Q3)</f>
        <v>4</v>
      </c>
      <c r="R4" s="32">
        <f>SUM(R2:R3)</f>
        <v>745</v>
      </c>
      <c r="S4" s="33">
        <f>SUM(R4/Q4)</f>
        <v>186.25</v>
      </c>
      <c r="T4" s="32">
        <f>SUM(T2:T3)</f>
        <v>5</v>
      </c>
      <c r="U4" s="32">
        <f>SUM(U2:U3)</f>
        <v>4</v>
      </c>
      <c r="V4" s="34">
        <f>SUM(S4+U4)</f>
        <v>190.25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27_1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7_1"/>
  </protectedRanges>
  <conditionalFormatting sqref="E2">
    <cfRule type="top10" dxfId="499" priority="7" rank="1"/>
  </conditionalFormatting>
  <conditionalFormatting sqref="G2">
    <cfRule type="top10" dxfId="498" priority="6" rank="1"/>
  </conditionalFormatting>
  <conditionalFormatting sqref="I2">
    <cfRule type="top10" dxfId="497" priority="5" rank="1"/>
  </conditionalFormatting>
  <conditionalFormatting sqref="K2">
    <cfRule type="top10" dxfId="496" priority="4" rank="1"/>
  </conditionalFormatting>
  <conditionalFormatting sqref="M2">
    <cfRule type="top10" dxfId="495" priority="3" rank="1"/>
  </conditionalFormatting>
  <conditionalFormatting sqref="O2">
    <cfRule type="top10" dxfId="494" priority="2" rank="1"/>
  </conditionalFormatting>
  <conditionalFormatting sqref="E2:P2">
    <cfRule type="cellIs" dxfId="493" priority="1" operator="greaterThanOrEqual">
      <formula>200</formula>
    </cfRule>
  </conditionalFormatting>
  <hyperlinks>
    <hyperlink ref="X1" location="'FAC 2025'!A1" display="Return to Rankings" xr:uid="{47E3DEE3-5335-43DF-BD92-C49819F1F7B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BAB47C-062D-4D26-B795-D5E0FFC80C08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69C0-743A-4CCD-9FCC-26A40FDF3CF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82</v>
      </c>
      <c r="C2" s="3">
        <v>45849</v>
      </c>
      <c r="D2" s="4" t="s">
        <v>24</v>
      </c>
      <c r="E2" s="5">
        <v>187</v>
      </c>
      <c r="F2" s="20">
        <v>0</v>
      </c>
      <c r="G2" s="5">
        <v>188</v>
      </c>
      <c r="H2" s="20">
        <v>2</v>
      </c>
      <c r="I2" s="5">
        <v>189</v>
      </c>
      <c r="J2" s="20">
        <v>0</v>
      </c>
      <c r="K2" s="5">
        <v>190</v>
      </c>
      <c r="L2" s="20">
        <v>1</v>
      </c>
      <c r="M2" s="5"/>
      <c r="N2" s="20"/>
      <c r="O2" s="5"/>
      <c r="P2" s="20"/>
      <c r="Q2" s="6">
        <v>4</v>
      </c>
      <c r="R2" s="6">
        <v>754</v>
      </c>
      <c r="S2" s="7">
        <v>188.5</v>
      </c>
      <c r="T2" s="37">
        <v>3</v>
      </c>
      <c r="U2" s="8">
        <v>4</v>
      </c>
      <c r="V2" s="9">
        <v>192.5</v>
      </c>
    </row>
    <row r="4" spans="1:24" x14ac:dyDescent="0.3">
      <c r="Q4" s="32">
        <f>SUM(Q2:Q3)</f>
        <v>4</v>
      </c>
      <c r="R4" s="32">
        <f>SUM(R2:R3)</f>
        <v>754</v>
      </c>
      <c r="S4" s="33">
        <f>SUM(R4/Q4)</f>
        <v>188.5</v>
      </c>
      <c r="T4" s="32">
        <f>SUM(T2:T3)</f>
        <v>3</v>
      </c>
      <c r="U4" s="32">
        <f>SUM(U2:U3)</f>
        <v>4</v>
      </c>
      <c r="V4" s="34">
        <f>SUM(S4+U4)</f>
        <v>192.5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F688BB00-36D0-41A9-AD50-8750EBF19756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2892-927E-4065-8055-93082331400A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7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88</v>
      </c>
      <c r="C2" s="3">
        <v>45864</v>
      </c>
      <c r="D2" s="4" t="s">
        <v>75</v>
      </c>
      <c r="E2" s="5">
        <v>53</v>
      </c>
      <c r="F2" s="20">
        <v>0</v>
      </c>
      <c r="G2" s="5">
        <v>51</v>
      </c>
      <c r="H2" s="20">
        <v>0</v>
      </c>
      <c r="I2" s="5">
        <v>47</v>
      </c>
      <c r="J2" s="20">
        <v>0</v>
      </c>
      <c r="K2" s="5">
        <v>72</v>
      </c>
      <c r="L2" s="20">
        <v>0</v>
      </c>
      <c r="M2" s="5">
        <v>129</v>
      </c>
      <c r="N2" s="20">
        <v>1</v>
      </c>
      <c r="O2" s="5">
        <v>142</v>
      </c>
      <c r="P2" s="20">
        <v>0</v>
      </c>
      <c r="Q2" s="6">
        <v>6</v>
      </c>
      <c r="R2" s="6">
        <v>494</v>
      </c>
      <c r="S2" s="7">
        <v>82.333333333333329</v>
      </c>
      <c r="T2" s="37">
        <v>1</v>
      </c>
      <c r="U2" s="8">
        <v>8</v>
      </c>
      <c r="V2" s="9">
        <v>90.333333333333329</v>
      </c>
    </row>
    <row r="3" spans="1:24" ht="15" customHeight="1" x14ac:dyDescent="0.3">
      <c r="A3" s="1" t="s">
        <v>11</v>
      </c>
      <c r="B3" s="2" t="s">
        <v>88</v>
      </c>
      <c r="C3" s="3">
        <v>45865</v>
      </c>
      <c r="D3" s="4" t="s">
        <v>75</v>
      </c>
      <c r="E3" s="5">
        <v>167</v>
      </c>
      <c r="F3" s="20">
        <v>0</v>
      </c>
      <c r="G3" s="5">
        <v>122</v>
      </c>
      <c r="H3" s="20">
        <v>0</v>
      </c>
      <c r="I3" s="5">
        <v>103</v>
      </c>
      <c r="J3" s="20">
        <v>0</v>
      </c>
      <c r="K3" s="5">
        <v>99</v>
      </c>
      <c r="L3" s="20">
        <v>0</v>
      </c>
      <c r="M3" s="5"/>
      <c r="N3" s="20"/>
      <c r="O3" s="5"/>
      <c r="P3" s="20"/>
      <c r="Q3" s="6">
        <v>4</v>
      </c>
      <c r="R3" s="6">
        <v>491</v>
      </c>
      <c r="S3" s="7">
        <v>122.75</v>
      </c>
      <c r="T3" s="37">
        <v>0</v>
      </c>
      <c r="U3" s="8">
        <v>4</v>
      </c>
      <c r="V3" s="9">
        <v>126.75</v>
      </c>
    </row>
    <row r="5" spans="1:24" x14ac:dyDescent="0.3">
      <c r="Q5" s="32">
        <f>SUM(Q2:Q4)</f>
        <v>10</v>
      </c>
      <c r="R5" s="32">
        <f>SUM(R2:R4)</f>
        <v>985</v>
      </c>
      <c r="S5" s="33">
        <f>SUM(R5/Q5)</f>
        <v>98.5</v>
      </c>
      <c r="T5" s="32">
        <f>SUM(T2:T4)</f>
        <v>1</v>
      </c>
      <c r="U5" s="32">
        <f>SUM(U2:U4)</f>
        <v>12</v>
      </c>
      <c r="V5" s="34">
        <f>SUM(S5+U5)</f>
        <v>110.5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88C8BC5A-9B47-4AFE-A55B-B6E2A9AC20DC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A444-124A-479B-88F2-CC187BC242F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68" t="s">
        <v>11</v>
      </c>
      <c r="B2" s="2" t="s">
        <v>100</v>
      </c>
      <c r="C2" s="3">
        <v>45933</v>
      </c>
      <c r="D2" s="69" t="s">
        <v>24</v>
      </c>
      <c r="E2" s="5">
        <v>188</v>
      </c>
      <c r="F2" s="20">
        <v>0</v>
      </c>
      <c r="G2" s="5">
        <v>187</v>
      </c>
      <c r="H2" s="20">
        <v>1</v>
      </c>
      <c r="I2" s="5">
        <v>189</v>
      </c>
      <c r="J2" s="20">
        <v>1</v>
      </c>
      <c r="K2" s="5">
        <v>189</v>
      </c>
      <c r="L2" s="20">
        <v>1</v>
      </c>
      <c r="M2" s="5"/>
      <c r="N2" s="20"/>
      <c r="O2" s="5"/>
      <c r="P2" s="20"/>
      <c r="Q2" s="8">
        <v>4</v>
      </c>
      <c r="R2" s="8">
        <v>753</v>
      </c>
      <c r="S2" s="7">
        <v>188.25</v>
      </c>
      <c r="T2" s="37">
        <v>3</v>
      </c>
      <c r="U2" s="8">
        <v>4</v>
      </c>
      <c r="V2" s="7">
        <v>205.50024999999999</v>
      </c>
    </row>
    <row r="4" spans="1:24" x14ac:dyDescent="0.3">
      <c r="Q4" s="32">
        <f>SUM(Q2:Q3)</f>
        <v>4</v>
      </c>
      <c r="R4" s="32">
        <f>SUM(R2:R3)</f>
        <v>753</v>
      </c>
      <c r="S4" s="34">
        <f>SUM(R4/Q4)</f>
        <v>188.25</v>
      </c>
      <c r="T4" s="32">
        <f>SUM(T2:T3)</f>
        <v>3</v>
      </c>
      <c r="U4" s="32">
        <f>SUM(U2:U3)</f>
        <v>4</v>
      </c>
      <c r="V4" s="34">
        <f>SUM(V2:V3)</f>
        <v>205.50024999999999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492" priority="7" rank="1"/>
  </conditionalFormatting>
  <conditionalFormatting sqref="G2">
    <cfRule type="top10" dxfId="491" priority="6" rank="1"/>
  </conditionalFormatting>
  <conditionalFormatting sqref="I2">
    <cfRule type="top10" dxfId="490" priority="5" rank="1"/>
  </conditionalFormatting>
  <conditionalFormatting sqref="K2">
    <cfRule type="top10" dxfId="489" priority="4" rank="1"/>
  </conditionalFormatting>
  <conditionalFormatting sqref="M2">
    <cfRule type="top10" dxfId="488" priority="3" rank="1"/>
  </conditionalFormatting>
  <conditionalFormatting sqref="O2">
    <cfRule type="top10" dxfId="487" priority="2" rank="1"/>
  </conditionalFormatting>
  <conditionalFormatting sqref="E2:P2">
    <cfRule type="cellIs" dxfId="486" priority="1" operator="greaterThanOrEqual">
      <formula>200</formula>
    </cfRule>
  </conditionalFormatting>
  <hyperlinks>
    <hyperlink ref="X1" location="'FAC 2025'!A1" display="Return to Rankings" xr:uid="{C59D10FC-9A9E-4875-B217-8D5B518C525F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78D5-B553-4135-87FA-9933C39E82A1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52</v>
      </c>
      <c r="C2" s="3">
        <v>45776</v>
      </c>
      <c r="D2" s="4" t="s">
        <v>35</v>
      </c>
      <c r="E2" s="51">
        <v>148</v>
      </c>
      <c r="F2" s="20">
        <v>0</v>
      </c>
      <c r="G2" s="52">
        <v>159</v>
      </c>
      <c r="H2" s="20">
        <v>0</v>
      </c>
      <c r="I2" s="5">
        <v>139</v>
      </c>
      <c r="J2" s="20">
        <v>0</v>
      </c>
      <c r="K2" s="5">
        <v>171</v>
      </c>
      <c r="L2" s="20">
        <v>0</v>
      </c>
      <c r="M2" s="5"/>
      <c r="N2" s="20"/>
      <c r="O2" s="5"/>
      <c r="P2" s="20"/>
      <c r="Q2" s="6">
        <v>4</v>
      </c>
      <c r="R2" s="6">
        <v>617</v>
      </c>
      <c r="S2" s="7">
        <v>154.25</v>
      </c>
      <c r="T2" s="21">
        <v>0</v>
      </c>
      <c r="U2" s="8">
        <v>4</v>
      </c>
      <c r="V2" s="9">
        <v>158.25</v>
      </c>
    </row>
    <row r="3" spans="1:24" x14ac:dyDescent="0.3">
      <c r="A3" s="1" t="s">
        <v>11</v>
      </c>
      <c r="B3" s="2" t="s">
        <v>52</v>
      </c>
      <c r="C3" s="3">
        <v>45867</v>
      </c>
      <c r="D3" s="4" t="s">
        <v>35</v>
      </c>
      <c r="E3" s="51">
        <v>166</v>
      </c>
      <c r="F3" s="20">
        <v>0</v>
      </c>
      <c r="G3" s="52">
        <v>175</v>
      </c>
      <c r="H3" s="20">
        <v>0</v>
      </c>
      <c r="I3" s="5">
        <v>160</v>
      </c>
      <c r="J3" s="20">
        <v>2</v>
      </c>
      <c r="K3" s="5">
        <v>164</v>
      </c>
      <c r="L3" s="20">
        <v>0</v>
      </c>
      <c r="M3" s="5"/>
      <c r="N3" s="20"/>
      <c r="O3" s="5"/>
      <c r="P3" s="20"/>
      <c r="Q3" s="6">
        <v>4</v>
      </c>
      <c r="R3" s="6">
        <v>665</v>
      </c>
      <c r="S3" s="7">
        <v>166.25</v>
      </c>
      <c r="T3" s="21">
        <v>2</v>
      </c>
      <c r="U3" s="8">
        <v>5</v>
      </c>
      <c r="V3" s="9">
        <v>171.25</v>
      </c>
    </row>
    <row r="4" spans="1:24" x14ac:dyDescent="0.3">
      <c r="A4" s="1" t="s">
        <v>11</v>
      </c>
      <c r="B4" s="2" t="s">
        <v>52</v>
      </c>
      <c r="C4" s="3">
        <v>45895</v>
      </c>
      <c r="D4" s="4" t="s">
        <v>35</v>
      </c>
      <c r="E4" s="51">
        <v>171</v>
      </c>
      <c r="F4" s="20">
        <v>1</v>
      </c>
      <c r="G4" s="52">
        <v>173</v>
      </c>
      <c r="H4" s="20">
        <v>0</v>
      </c>
      <c r="I4" s="5">
        <v>175</v>
      </c>
      <c r="J4" s="20">
        <v>0</v>
      </c>
      <c r="K4" s="5">
        <v>172</v>
      </c>
      <c r="L4" s="20">
        <v>0</v>
      </c>
      <c r="M4" s="5"/>
      <c r="N4" s="20"/>
      <c r="O4" s="5"/>
      <c r="P4" s="20"/>
      <c r="Q4" s="6">
        <v>4</v>
      </c>
      <c r="R4" s="6">
        <v>691</v>
      </c>
      <c r="S4" s="7">
        <v>172.75</v>
      </c>
      <c r="T4" s="21">
        <v>1</v>
      </c>
      <c r="U4" s="8">
        <v>5</v>
      </c>
      <c r="V4" s="9">
        <v>177.75</v>
      </c>
    </row>
    <row r="5" spans="1:24" x14ac:dyDescent="0.3">
      <c r="A5" s="1" t="s">
        <v>11</v>
      </c>
      <c r="B5" s="2" t="s">
        <v>52</v>
      </c>
      <c r="C5" s="3">
        <v>45912</v>
      </c>
      <c r="D5" s="4" t="s">
        <v>35</v>
      </c>
      <c r="E5" s="5">
        <v>176</v>
      </c>
      <c r="F5" s="20">
        <v>1</v>
      </c>
      <c r="G5" s="5">
        <v>164</v>
      </c>
      <c r="H5" s="20">
        <v>0</v>
      </c>
      <c r="I5" s="5">
        <v>171</v>
      </c>
      <c r="J5" s="20">
        <v>2</v>
      </c>
      <c r="K5" s="5">
        <v>167</v>
      </c>
      <c r="L5" s="20">
        <v>1</v>
      </c>
      <c r="M5" s="5"/>
      <c r="N5" s="20"/>
      <c r="O5" s="5"/>
      <c r="P5" s="20"/>
      <c r="Q5" s="6">
        <v>4</v>
      </c>
      <c r="R5" s="6">
        <v>678</v>
      </c>
      <c r="S5" s="7">
        <v>169.5</v>
      </c>
      <c r="T5" s="37">
        <v>4</v>
      </c>
      <c r="U5" s="8">
        <v>5</v>
      </c>
      <c r="V5" s="9">
        <v>174.5</v>
      </c>
    </row>
    <row r="6" spans="1:24" x14ac:dyDescent="0.3">
      <c r="A6" s="68" t="s">
        <v>11</v>
      </c>
      <c r="B6" s="2" t="s">
        <v>52</v>
      </c>
      <c r="C6" s="3">
        <v>45942</v>
      </c>
      <c r="D6" s="69" t="s">
        <v>35</v>
      </c>
      <c r="E6" s="5">
        <v>171</v>
      </c>
      <c r="F6" s="20">
        <v>0</v>
      </c>
      <c r="G6" s="5">
        <v>165</v>
      </c>
      <c r="H6" s="20">
        <v>0</v>
      </c>
      <c r="I6" s="5">
        <v>145</v>
      </c>
      <c r="J6" s="20">
        <v>0</v>
      </c>
      <c r="K6" s="5">
        <v>162</v>
      </c>
      <c r="L6" s="20">
        <v>0</v>
      </c>
      <c r="M6" s="5"/>
      <c r="N6" s="20"/>
      <c r="O6" s="5"/>
      <c r="P6" s="20"/>
      <c r="Q6" s="8">
        <v>4</v>
      </c>
      <c r="R6" s="8">
        <v>643</v>
      </c>
      <c r="S6" s="7">
        <v>160.75</v>
      </c>
      <c r="T6" s="37">
        <v>0</v>
      </c>
      <c r="U6" s="8">
        <v>5</v>
      </c>
      <c r="V6" s="7">
        <v>165.75</v>
      </c>
    </row>
    <row r="8" spans="1:24" x14ac:dyDescent="0.3">
      <c r="Q8" s="32">
        <f>SUM(Q2:Q7)</f>
        <v>20</v>
      </c>
      <c r="R8" s="32">
        <f>SUM(R2:R7)</f>
        <v>3294</v>
      </c>
      <c r="S8" s="33">
        <f>SUM(R8/Q8)</f>
        <v>164.7</v>
      </c>
      <c r="T8" s="32">
        <f>SUM(T2:T7)</f>
        <v>7</v>
      </c>
      <c r="U8" s="32">
        <f>SUM(U2:U7)</f>
        <v>24</v>
      </c>
      <c r="V8" s="34">
        <f>SUM(S8+U8)</f>
        <v>188.7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24"/>
    <protectedRange algorithmName="SHA-512" hashValue="ON39YdpmFHfN9f47KpiRvqrKx0V9+erV1CNkpWzYhW/Qyc6aT8rEyCrvauWSYGZK2ia3o7vd3akF07acHAFpOA==" saltValue="yVW9XmDwTqEnmpSGai0KYg==" spinCount="100000" sqref="D3" name="Range1_1_25"/>
    <protectedRange algorithmName="SHA-512" hashValue="ON39YdpmFHfN9f47KpiRvqrKx0V9+erV1CNkpWzYhW/Qyc6aT8rEyCrvauWSYGZK2ia3o7vd3akF07acHAFpOA==" saltValue="yVW9XmDwTqEnmpSGai0KYg==" spinCount="100000" sqref="T3" name="Range1_3_5_23"/>
    <protectedRange algorithmName="SHA-512" hashValue="ON39YdpmFHfN9f47KpiRvqrKx0V9+erV1CNkpWzYhW/Qyc6aT8rEyCrvauWSYGZK2ia3o7vd3akF07acHAFpOA==" saltValue="yVW9XmDwTqEnmpSGai0KYg==" spinCount="100000" sqref="C4" name="Range1_22"/>
    <protectedRange algorithmName="SHA-512" hashValue="ON39YdpmFHfN9f47KpiRvqrKx0V9+erV1CNkpWzYhW/Qyc6aT8rEyCrvauWSYGZK2ia3o7vd3akF07acHAFpOA==" saltValue="yVW9XmDwTqEnmpSGai0KYg==" spinCount="100000" sqref="H4:P4 E4:F4 B4" name="Range1_26"/>
    <protectedRange algorithmName="SHA-512" hashValue="ON39YdpmFHfN9f47KpiRvqrKx0V9+erV1CNkpWzYhW/Qyc6aT8rEyCrvauWSYGZK2ia3o7vd3akF07acHAFpOA==" saltValue="yVW9XmDwTqEnmpSGai0KYg==" spinCount="100000" sqref="D4" name="Range1_1_24"/>
    <protectedRange algorithmName="SHA-512" hashValue="ON39YdpmFHfN9f47KpiRvqrKx0V9+erV1CNkpWzYhW/Qyc6aT8rEyCrvauWSYGZK2ia3o7vd3akF07acHAFpOA==" saltValue="yVW9XmDwTqEnmpSGai0KYg==" spinCount="100000" sqref="T4" name="Range1_3_5_23_1"/>
    <protectedRange algorithmName="SHA-512" hashValue="ON39YdpmFHfN9f47KpiRvqrKx0V9+erV1CNkpWzYhW/Qyc6aT8rEyCrvauWSYGZK2ia3o7vd3akF07acHAFpOA==" saltValue="yVW9XmDwTqEnmpSGai0KYg==" spinCount="100000" sqref="B5:C5" name="Range1_12_2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E6 G6:O6" name="Range1_33_1"/>
    <protectedRange algorithmName="SHA-512" hashValue="ON39YdpmFHfN9f47KpiRvqrKx0V9+erV1CNkpWzYhW/Qyc6aT8rEyCrvauWSYGZK2ia3o7vd3akF07acHAFpOA==" saltValue="yVW9XmDwTqEnmpSGai0KYg==" spinCount="100000" sqref="T6" name="Range1_3_5_3"/>
  </protectedRanges>
  <conditionalFormatting sqref="E5">
    <cfRule type="top10" dxfId="671" priority="9" rank="1"/>
  </conditionalFormatting>
  <conditionalFormatting sqref="E5:P5">
    <cfRule type="cellIs" dxfId="670" priority="8" operator="greaterThanOrEqual">
      <formula>200</formula>
    </cfRule>
  </conditionalFormatting>
  <conditionalFormatting sqref="G5">
    <cfRule type="top10" dxfId="669" priority="10" rank="1"/>
  </conditionalFormatting>
  <conditionalFormatting sqref="I5">
    <cfRule type="top10" dxfId="668" priority="11" rank="1"/>
  </conditionalFormatting>
  <conditionalFormatting sqref="K5">
    <cfRule type="top10" dxfId="667" priority="12" rank="1"/>
  </conditionalFormatting>
  <conditionalFormatting sqref="M5">
    <cfRule type="top10" dxfId="666" priority="13" rank="1"/>
  </conditionalFormatting>
  <conditionalFormatting sqref="O5">
    <cfRule type="top10" dxfId="665" priority="14" rank="1"/>
  </conditionalFormatting>
  <conditionalFormatting sqref="E6:P6">
    <cfRule type="cellIs" dxfId="664" priority="1" operator="greaterThanOrEqual">
      <formula>200</formula>
    </cfRule>
  </conditionalFormatting>
  <conditionalFormatting sqref="E6">
    <cfRule type="top10" dxfId="663" priority="7" rank="1"/>
  </conditionalFormatting>
  <conditionalFormatting sqref="G6">
    <cfRule type="top10" dxfId="662" priority="6" rank="1"/>
  </conditionalFormatting>
  <conditionalFormatting sqref="I6">
    <cfRule type="top10" dxfId="661" priority="5" rank="1"/>
  </conditionalFormatting>
  <conditionalFormatting sqref="K6">
    <cfRule type="top10" dxfId="660" priority="4" rank="1"/>
  </conditionalFormatting>
  <conditionalFormatting sqref="M6">
    <cfRule type="top10" dxfId="659" priority="3" rank="1"/>
  </conditionalFormatting>
  <conditionalFormatting sqref="O6">
    <cfRule type="top10" dxfId="658" priority="2" rank="1"/>
  </conditionalFormatting>
  <hyperlinks>
    <hyperlink ref="X1" location="'FAC 2025'!A1" display="Return to Rankings" xr:uid="{A67D915B-F6E5-4D97-BCD3-A931661E5A5B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FE37-ACE5-488F-83FE-F511A76950E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73</v>
      </c>
      <c r="C2" s="3">
        <v>45812</v>
      </c>
      <c r="D2" s="4" t="s">
        <v>62</v>
      </c>
      <c r="E2" s="5">
        <v>180</v>
      </c>
      <c r="F2" s="20">
        <v>1</v>
      </c>
      <c r="G2" s="5">
        <v>182</v>
      </c>
      <c r="H2" s="20">
        <v>1</v>
      </c>
      <c r="I2" s="5">
        <v>162</v>
      </c>
      <c r="J2" s="20">
        <v>1</v>
      </c>
      <c r="K2" s="5">
        <v>154</v>
      </c>
      <c r="L2" s="20"/>
      <c r="M2" s="5"/>
      <c r="N2" s="20"/>
      <c r="O2" s="5"/>
      <c r="P2" s="20"/>
      <c r="Q2" s="6">
        <v>4</v>
      </c>
      <c r="R2" s="6">
        <v>678</v>
      </c>
      <c r="S2" s="7">
        <v>169.5</v>
      </c>
      <c r="T2" s="37">
        <v>3</v>
      </c>
      <c r="U2" s="8">
        <v>5</v>
      </c>
      <c r="V2" s="9">
        <v>174.5</v>
      </c>
    </row>
    <row r="4" spans="1:24" x14ac:dyDescent="0.3">
      <c r="Q4" s="32">
        <f>SUM(Q2:Q3)</f>
        <v>4</v>
      </c>
      <c r="R4" s="32">
        <f>SUM(R2:R3)</f>
        <v>678</v>
      </c>
      <c r="S4" s="33">
        <f>SUM(R4/Q4)</f>
        <v>169.5</v>
      </c>
      <c r="T4" s="32">
        <f>SUM(T2:T3)</f>
        <v>3</v>
      </c>
      <c r="U4" s="32">
        <f>SUM(U2:U3)</f>
        <v>5</v>
      </c>
      <c r="V4" s="34">
        <f>SUM(S4+U4)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5E333532-635D-4F31-86A4-C3A0E4DDDAD8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9168-505B-4E30-BE81-8EF6CC90AD21}">
  <dimension ref="A1:X11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63</v>
      </c>
      <c r="C2" s="3">
        <v>45801</v>
      </c>
      <c r="D2" s="4" t="s">
        <v>69</v>
      </c>
      <c r="E2" s="5">
        <v>175</v>
      </c>
      <c r="F2" s="20">
        <v>2</v>
      </c>
      <c r="G2" s="5">
        <v>181</v>
      </c>
      <c r="H2" s="20">
        <v>0</v>
      </c>
      <c r="I2" s="5">
        <v>187</v>
      </c>
      <c r="J2" s="20">
        <v>0</v>
      </c>
      <c r="K2" s="5">
        <v>182</v>
      </c>
      <c r="L2" s="20">
        <v>1</v>
      </c>
      <c r="M2" s="5"/>
      <c r="N2" s="20"/>
      <c r="O2" s="5"/>
      <c r="P2" s="20"/>
      <c r="Q2" s="6">
        <v>4</v>
      </c>
      <c r="R2" s="6">
        <v>725</v>
      </c>
      <c r="S2" s="7">
        <v>181.25</v>
      </c>
      <c r="T2" s="37">
        <v>3</v>
      </c>
      <c r="U2" s="8">
        <v>3</v>
      </c>
      <c r="V2" s="9">
        <v>184.25</v>
      </c>
    </row>
    <row r="3" spans="1:24" ht="15" customHeight="1" x14ac:dyDescent="0.3">
      <c r="A3" s="1" t="s">
        <v>11</v>
      </c>
      <c r="B3" s="2" t="s">
        <v>63</v>
      </c>
      <c r="C3" s="3">
        <v>45808</v>
      </c>
      <c r="D3" s="4" t="s">
        <v>70</v>
      </c>
      <c r="E3" s="5">
        <v>192</v>
      </c>
      <c r="F3" s="20">
        <v>2</v>
      </c>
      <c r="G3" s="5">
        <v>181</v>
      </c>
      <c r="H3" s="20">
        <v>0</v>
      </c>
      <c r="I3" s="5">
        <v>184</v>
      </c>
      <c r="J3" s="20">
        <v>0</v>
      </c>
      <c r="K3" s="5">
        <v>191</v>
      </c>
      <c r="L3" s="20">
        <v>0</v>
      </c>
      <c r="M3" s="5"/>
      <c r="N3" s="20"/>
      <c r="O3" s="5"/>
      <c r="P3" s="20"/>
      <c r="Q3" s="6">
        <v>4</v>
      </c>
      <c r="R3" s="6">
        <v>748</v>
      </c>
      <c r="S3" s="7">
        <v>187</v>
      </c>
      <c r="T3" s="37">
        <v>2</v>
      </c>
      <c r="U3" s="8">
        <v>8</v>
      </c>
      <c r="V3" s="9">
        <v>195</v>
      </c>
    </row>
    <row r="4" spans="1:24" x14ac:dyDescent="0.3">
      <c r="A4" s="1" t="s">
        <v>11</v>
      </c>
      <c r="B4" s="2" t="s">
        <v>63</v>
      </c>
      <c r="C4" s="3">
        <v>45829</v>
      </c>
      <c r="D4" s="4" t="s">
        <v>69</v>
      </c>
      <c r="E4" s="36">
        <v>196</v>
      </c>
      <c r="F4" s="20">
        <v>2</v>
      </c>
      <c r="G4" s="5">
        <v>191</v>
      </c>
      <c r="H4" s="20">
        <v>0</v>
      </c>
      <c r="I4" s="36">
        <v>196</v>
      </c>
      <c r="J4" s="20">
        <v>3</v>
      </c>
      <c r="K4" s="5">
        <v>189</v>
      </c>
      <c r="L4" s="20">
        <v>0</v>
      </c>
      <c r="M4" s="5"/>
      <c r="N4" s="20"/>
      <c r="O4" s="5"/>
      <c r="P4" s="20"/>
      <c r="Q4" s="6">
        <v>4</v>
      </c>
      <c r="R4" s="6">
        <v>772</v>
      </c>
      <c r="S4" s="7">
        <v>193</v>
      </c>
      <c r="T4" s="37">
        <v>5</v>
      </c>
      <c r="U4" s="8">
        <v>9</v>
      </c>
      <c r="V4" s="9">
        <v>202</v>
      </c>
    </row>
    <row r="5" spans="1:24" x14ac:dyDescent="0.3">
      <c r="A5" s="1" t="s">
        <v>11</v>
      </c>
      <c r="B5" s="2" t="s">
        <v>63</v>
      </c>
      <c r="C5" s="3">
        <v>45857</v>
      </c>
      <c r="D5" s="4" t="s">
        <v>69</v>
      </c>
      <c r="E5" s="36">
        <v>193</v>
      </c>
      <c r="F5" s="20">
        <v>5</v>
      </c>
      <c r="G5" s="5">
        <v>191</v>
      </c>
      <c r="H5" s="20">
        <v>2</v>
      </c>
      <c r="I5" s="36">
        <v>193</v>
      </c>
      <c r="J5" s="20">
        <v>0</v>
      </c>
      <c r="K5" s="5">
        <v>188</v>
      </c>
      <c r="L5" s="20">
        <v>1</v>
      </c>
      <c r="M5" s="5"/>
      <c r="N5" s="20"/>
      <c r="O5" s="5"/>
      <c r="P5" s="20"/>
      <c r="Q5" s="6">
        <v>4</v>
      </c>
      <c r="R5" s="6">
        <v>765</v>
      </c>
      <c r="S5" s="7">
        <v>191.25</v>
      </c>
      <c r="T5" s="37">
        <v>8</v>
      </c>
      <c r="U5" s="8">
        <v>9</v>
      </c>
      <c r="V5" s="9">
        <v>200.25</v>
      </c>
    </row>
    <row r="6" spans="1:24" x14ac:dyDescent="0.3">
      <c r="A6" s="1" t="s">
        <v>11</v>
      </c>
      <c r="B6" s="2" t="s">
        <v>63</v>
      </c>
      <c r="C6" s="3">
        <v>45864</v>
      </c>
      <c r="D6" s="4" t="s">
        <v>87</v>
      </c>
      <c r="E6" s="5">
        <v>191</v>
      </c>
      <c r="F6" s="20">
        <v>1</v>
      </c>
      <c r="G6" s="5">
        <v>187</v>
      </c>
      <c r="H6" s="20">
        <v>1</v>
      </c>
      <c r="I6" s="36">
        <v>196</v>
      </c>
      <c r="J6" s="20">
        <v>4</v>
      </c>
      <c r="K6" s="5">
        <v>191</v>
      </c>
      <c r="L6" s="20">
        <v>2</v>
      </c>
      <c r="M6" s="5"/>
      <c r="N6" s="20"/>
      <c r="O6" s="5"/>
      <c r="P6" s="20"/>
      <c r="Q6" s="6">
        <v>4</v>
      </c>
      <c r="R6" s="6">
        <v>765</v>
      </c>
      <c r="S6" s="7">
        <v>191.25</v>
      </c>
      <c r="T6" s="37">
        <v>8</v>
      </c>
      <c r="U6" s="8">
        <v>9</v>
      </c>
      <c r="V6" s="9">
        <v>200.25</v>
      </c>
    </row>
    <row r="7" spans="1:24" x14ac:dyDescent="0.3">
      <c r="A7" s="1" t="s">
        <v>11</v>
      </c>
      <c r="B7" s="2" t="s">
        <v>63</v>
      </c>
      <c r="C7" s="3">
        <v>45885</v>
      </c>
      <c r="D7" s="4" t="s">
        <v>69</v>
      </c>
      <c r="E7" s="5">
        <v>192</v>
      </c>
      <c r="F7" s="20">
        <v>1</v>
      </c>
      <c r="G7" s="36">
        <v>193</v>
      </c>
      <c r="H7" s="20">
        <v>2</v>
      </c>
      <c r="I7" s="5">
        <v>191</v>
      </c>
      <c r="J7" s="20">
        <v>0</v>
      </c>
      <c r="K7" s="5">
        <v>181</v>
      </c>
      <c r="L7" s="20">
        <v>2</v>
      </c>
      <c r="M7" s="5">
        <v>186</v>
      </c>
      <c r="N7" s="20">
        <v>1</v>
      </c>
      <c r="O7" s="5">
        <v>183</v>
      </c>
      <c r="P7" s="20">
        <v>1</v>
      </c>
      <c r="Q7" s="6">
        <v>6</v>
      </c>
      <c r="R7" s="6">
        <v>1126</v>
      </c>
      <c r="S7" s="7">
        <v>187.66666666666666</v>
      </c>
      <c r="T7" s="37">
        <v>7</v>
      </c>
      <c r="U7" s="8">
        <v>26</v>
      </c>
      <c r="V7" s="9">
        <v>213.66666666666666</v>
      </c>
    </row>
    <row r="8" spans="1:24" x14ac:dyDescent="0.3">
      <c r="A8" s="1" t="s">
        <v>11</v>
      </c>
      <c r="B8" s="2" t="s">
        <v>63</v>
      </c>
      <c r="C8" s="3">
        <v>45899</v>
      </c>
      <c r="D8" s="4" t="s">
        <v>97</v>
      </c>
      <c r="E8" s="5">
        <v>192</v>
      </c>
      <c r="F8" s="20">
        <v>1</v>
      </c>
      <c r="G8" s="5">
        <v>187</v>
      </c>
      <c r="H8" s="20">
        <v>1</v>
      </c>
      <c r="I8" s="5">
        <v>194</v>
      </c>
      <c r="J8" s="20">
        <v>2</v>
      </c>
      <c r="K8" s="5">
        <v>183</v>
      </c>
      <c r="L8" s="20">
        <v>1</v>
      </c>
      <c r="M8" s="5">
        <v>185</v>
      </c>
      <c r="N8" s="20">
        <v>1</v>
      </c>
      <c r="O8" s="5">
        <v>190</v>
      </c>
      <c r="P8" s="20">
        <v>0</v>
      </c>
      <c r="Q8" s="6">
        <v>6</v>
      </c>
      <c r="R8" s="6">
        <v>1131</v>
      </c>
      <c r="S8" s="7">
        <v>188.5</v>
      </c>
      <c r="T8" s="37">
        <v>6</v>
      </c>
      <c r="U8" s="8">
        <v>22</v>
      </c>
      <c r="V8" s="9">
        <v>210.5</v>
      </c>
    </row>
    <row r="9" spans="1:24" x14ac:dyDescent="0.3">
      <c r="A9" s="68" t="s">
        <v>11</v>
      </c>
      <c r="B9" s="2" t="s">
        <v>63</v>
      </c>
      <c r="C9" s="3">
        <v>45920</v>
      </c>
      <c r="D9" s="69" t="s">
        <v>69</v>
      </c>
      <c r="E9" s="5">
        <v>189</v>
      </c>
      <c r="F9" s="20">
        <v>1</v>
      </c>
      <c r="G9" s="5">
        <v>189</v>
      </c>
      <c r="H9" s="20">
        <v>2</v>
      </c>
      <c r="I9" s="5">
        <v>193</v>
      </c>
      <c r="J9" s="20">
        <v>1</v>
      </c>
      <c r="K9" s="5">
        <v>184</v>
      </c>
      <c r="L9" s="20">
        <v>1</v>
      </c>
      <c r="M9" s="5">
        <v>190.01</v>
      </c>
      <c r="N9" s="20">
        <v>2</v>
      </c>
      <c r="O9" s="5">
        <v>179</v>
      </c>
      <c r="P9" s="20">
        <v>0</v>
      </c>
      <c r="Q9" s="8">
        <v>6</v>
      </c>
      <c r="R9" s="8">
        <v>1124.01</v>
      </c>
      <c r="S9" s="7">
        <v>187.33500000000001</v>
      </c>
      <c r="T9" s="37">
        <v>7</v>
      </c>
      <c r="U9" s="8">
        <v>12</v>
      </c>
      <c r="V9" s="7">
        <v>199.33500000000001</v>
      </c>
    </row>
    <row r="11" spans="1:24" x14ac:dyDescent="0.3">
      <c r="Q11" s="32">
        <f>SUM(Q2:Q10)</f>
        <v>38</v>
      </c>
      <c r="R11" s="32">
        <f>SUM(R2:R10)</f>
        <v>7156.01</v>
      </c>
      <c r="S11" s="33">
        <f>SUM(R11/Q11)</f>
        <v>188.31605263157894</v>
      </c>
      <c r="T11" s="32">
        <f>SUM(T2:T10)</f>
        <v>46</v>
      </c>
      <c r="U11" s="32">
        <f>SUM(U2:U10)</f>
        <v>98</v>
      </c>
      <c r="V11" s="34">
        <f>SUM(S11+U11)</f>
        <v>286.31605263157894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8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9_1"/>
    <protectedRange algorithmName="SHA-512" hashValue="ON39YdpmFHfN9f47KpiRvqrKx0V9+erV1CNkpWzYhW/Qyc6aT8rEyCrvauWSYGZK2ia3o7vd3akF07acHAFpOA==" saltValue="yVW9XmDwTqEnmpSGai0KYg==" spinCount="100000" sqref="B3:C3 E3:F3 H3:P3" name="Range1_18_1"/>
    <protectedRange algorithmName="SHA-512" hashValue="ON39YdpmFHfN9f47KpiRvqrKx0V9+erV1CNkpWzYhW/Qyc6aT8rEyCrvauWSYGZK2ia3o7vd3akF07acHAFpOA==" saltValue="yVW9XmDwTqEnmpSGai0KYg==" spinCount="100000" sqref="D3" name="Range1_1_13_1"/>
    <protectedRange algorithmName="SHA-512" hashValue="ON39YdpmFHfN9f47KpiRvqrKx0V9+erV1CNkpWzYhW/Qyc6aT8rEyCrvauWSYGZK2ia3o7vd3akF07acHAFpOA==" saltValue="yVW9XmDwTqEnmpSGai0KYg==" spinCount="100000" sqref="T3" name="Range1_3_5_9_1_1"/>
    <protectedRange algorithmName="SHA-512" hashValue="ON39YdpmFHfN9f47KpiRvqrKx0V9+erV1CNkpWzYhW/Qyc6aT8rEyCrvauWSYGZK2ia3o7vd3akF07acHAFpOA==" saltValue="yVW9XmDwTqEnmpSGai0KYg==" spinCount="100000" sqref="B8:C8" name="Range1_3_2_1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T8" name="Range1_3_5_2_2"/>
    <protectedRange algorithmName="SHA-512" hashValue="ON39YdpmFHfN9f47KpiRvqrKx0V9+erV1CNkpWzYhW/Qyc6aT8rEyCrvauWSYGZK2ia3o7vd3akF07acHAFpOA==" saltValue="yVW9XmDwTqEnmpSGai0KYg==" spinCount="100000" sqref="B9:C9" name="Range1_12_7"/>
    <protectedRange algorithmName="SHA-512" hashValue="ON39YdpmFHfN9f47KpiRvqrKx0V9+erV1CNkpWzYhW/Qyc6aT8rEyCrvauWSYGZK2ia3o7vd3akF07acHAFpOA==" saltValue="yVW9XmDwTqEnmpSGai0KYg==" spinCount="100000" sqref="D9" name="Range1_1_3_7"/>
    <protectedRange algorithmName="SHA-512" hashValue="ON39YdpmFHfN9f47KpiRvqrKx0V9+erV1CNkpWzYhW/Qyc6aT8rEyCrvauWSYGZK2ia3o7vd3akF07acHAFpOA==" saltValue="yVW9XmDwTqEnmpSGai0KYg==" spinCount="100000" sqref="E9:P9 T9" name="Range1_3_5_3_7"/>
  </protectedRanges>
  <conditionalFormatting sqref="E8">
    <cfRule type="top10" dxfId="485" priority="14" rank="1"/>
  </conditionalFormatting>
  <conditionalFormatting sqref="E8:P8">
    <cfRule type="cellIs" dxfId="484" priority="8" operator="greaterThanOrEqual">
      <formula>200</formula>
    </cfRule>
  </conditionalFormatting>
  <conditionalFormatting sqref="G8">
    <cfRule type="top10" dxfId="483" priority="13" rank="1"/>
  </conditionalFormatting>
  <conditionalFormatting sqref="I8">
    <cfRule type="top10" dxfId="482" priority="12" rank="1"/>
  </conditionalFormatting>
  <conditionalFormatting sqref="K8">
    <cfRule type="top10" dxfId="481" priority="11" rank="1"/>
  </conditionalFormatting>
  <conditionalFormatting sqref="M8">
    <cfRule type="top10" dxfId="480" priority="10" rank="1"/>
  </conditionalFormatting>
  <conditionalFormatting sqref="O8">
    <cfRule type="top10" dxfId="479" priority="9" rank="1"/>
  </conditionalFormatting>
  <conditionalFormatting sqref="E9">
    <cfRule type="top10" dxfId="478" priority="7" rank="1"/>
  </conditionalFormatting>
  <conditionalFormatting sqref="G9">
    <cfRule type="top10" dxfId="477" priority="6" rank="1"/>
  </conditionalFormatting>
  <conditionalFormatting sqref="E9:P9">
    <cfRule type="cellIs" dxfId="476" priority="5" operator="greaterThanOrEqual">
      <formula>200</formula>
    </cfRule>
  </conditionalFormatting>
  <conditionalFormatting sqref="I9">
    <cfRule type="top10" dxfId="475" priority="4" rank="1"/>
  </conditionalFormatting>
  <conditionalFormatting sqref="K9">
    <cfRule type="top10" dxfId="474" priority="3" rank="1"/>
  </conditionalFormatting>
  <conditionalFormatting sqref="M9">
    <cfRule type="top10" dxfId="473" priority="2" rank="1"/>
  </conditionalFormatting>
  <conditionalFormatting sqref="O9">
    <cfRule type="top10" dxfId="472" priority="1" rank="1"/>
  </conditionalFormatting>
  <hyperlinks>
    <hyperlink ref="X1" location="'FAC 2025'!A1" display="Return to Rankings" xr:uid="{B27B1145-A2AD-4146-8DA4-EB57E4E28334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2958-3FAC-4722-8736-93E127407622}">
  <dimension ref="A1:X4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1" t="s">
        <v>11</v>
      </c>
      <c r="B2" s="2" t="s">
        <v>103</v>
      </c>
      <c r="C2" s="3">
        <v>45948</v>
      </c>
      <c r="D2" s="4" t="s">
        <v>79</v>
      </c>
      <c r="E2" s="5">
        <v>80</v>
      </c>
      <c r="F2" s="20">
        <v>0</v>
      </c>
      <c r="G2" s="5">
        <v>137</v>
      </c>
      <c r="H2" s="20">
        <v>0</v>
      </c>
      <c r="I2" s="5">
        <v>142</v>
      </c>
      <c r="J2" s="20">
        <v>0</v>
      </c>
      <c r="K2" s="5">
        <v>130</v>
      </c>
      <c r="L2" s="20"/>
      <c r="M2" s="5">
        <v>150</v>
      </c>
      <c r="N2" s="20">
        <v>0</v>
      </c>
      <c r="O2" s="5">
        <v>141</v>
      </c>
      <c r="P2" s="20">
        <v>0</v>
      </c>
      <c r="Q2" s="6">
        <v>6</v>
      </c>
      <c r="R2" s="6">
        <v>780</v>
      </c>
      <c r="S2" s="7">
        <v>130</v>
      </c>
      <c r="T2" s="37">
        <v>0</v>
      </c>
      <c r="U2" s="8">
        <v>10</v>
      </c>
      <c r="V2" s="9">
        <v>140</v>
      </c>
    </row>
    <row r="4" spans="1:24" x14ac:dyDescent="0.3">
      <c r="Q4" s="32">
        <f>SUM(Q2:Q3)</f>
        <v>6</v>
      </c>
      <c r="R4" s="32">
        <f>SUM(R2:R3)</f>
        <v>780</v>
      </c>
      <c r="S4" s="33">
        <f>SUM(R4/Q4)</f>
        <v>130</v>
      </c>
      <c r="T4" s="32">
        <f>SUM(T2:T3)</f>
        <v>0</v>
      </c>
      <c r="U4" s="32">
        <f>SUM(U2:U3)</f>
        <v>10</v>
      </c>
      <c r="V4" s="34">
        <f>SUM(S4+U4)</f>
        <v>140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8_1"/>
  </protectedRanges>
  <conditionalFormatting sqref="E2:P2">
    <cfRule type="cellIs" dxfId="471" priority="1" operator="greaterThanOrEqual">
      <formula>200</formula>
    </cfRule>
  </conditionalFormatting>
  <conditionalFormatting sqref="E2">
    <cfRule type="top10" dxfId="470" priority="7" rank="1"/>
  </conditionalFormatting>
  <conditionalFormatting sqref="G2">
    <cfRule type="top10" dxfId="469" priority="6" rank="1"/>
  </conditionalFormatting>
  <conditionalFormatting sqref="I2">
    <cfRule type="top10" dxfId="468" priority="5" rank="1"/>
  </conditionalFormatting>
  <conditionalFormatting sqref="K2">
    <cfRule type="top10" dxfId="467" priority="4" rank="1"/>
  </conditionalFormatting>
  <conditionalFormatting sqref="M2">
    <cfRule type="top10" dxfId="466" priority="3" rank="1"/>
  </conditionalFormatting>
  <conditionalFormatting sqref="O2">
    <cfRule type="top10" dxfId="465" priority="2" rank="1"/>
  </conditionalFormatting>
  <hyperlinks>
    <hyperlink ref="X1" location="'FAC 2025'!A1" display="Return to Rankings" xr:uid="{8CFAE73A-AE95-4E67-9813-F1295ABE1193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11304-2CEC-41CE-AE66-F35A5B50CAE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64</v>
      </c>
      <c r="C2" s="3">
        <v>45801</v>
      </c>
      <c r="D2" s="4" t="s">
        <v>51</v>
      </c>
      <c r="E2" s="5">
        <v>169</v>
      </c>
      <c r="F2" s="20">
        <v>0</v>
      </c>
      <c r="G2" s="5">
        <v>166</v>
      </c>
      <c r="H2" s="20">
        <v>0</v>
      </c>
      <c r="I2" s="5">
        <v>166</v>
      </c>
      <c r="J2" s="20">
        <v>0</v>
      </c>
      <c r="K2" s="5">
        <v>176</v>
      </c>
      <c r="L2" s="20">
        <v>0</v>
      </c>
      <c r="M2" s="5"/>
      <c r="N2" s="20"/>
      <c r="O2" s="5"/>
      <c r="P2" s="20"/>
      <c r="Q2" s="6">
        <v>4</v>
      </c>
      <c r="R2" s="6">
        <v>677</v>
      </c>
      <c r="S2" s="7">
        <v>169.25</v>
      </c>
      <c r="T2" s="37">
        <v>0</v>
      </c>
      <c r="U2" s="8">
        <v>4</v>
      </c>
      <c r="V2" s="9">
        <v>173.25</v>
      </c>
    </row>
    <row r="4" spans="1:24" x14ac:dyDescent="0.3">
      <c r="Q4" s="32">
        <f>SUM(Q2:Q3)</f>
        <v>4</v>
      </c>
      <c r="R4" s="32">
        <f>SUM(R2:R3)</f>
        <v>677</v>
      </c>
      <c r="S4" s="33">
        <f>SUM(R4/Q4)</f>
        <v>169.25</v>
      </c>
      <c r="T4" s="32">
        <f>SUM(T2:T3)</f>
        <v>0</v>
      </c>
      <c r="U4" s="32">
        <f>SUM(U2:U3)</f>
        <v>4</v>
      </c>
      <c r="V4" s="34">
        <f>SUM(S4+U4)</f>
        <v>173.25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8_1"/>
    <protectedRange algorithmName="SHA-512" hashValue="ON39YdpmFHfN9f47KpiRvqrKx0V9+erV1CNkpWzYhW/Qyc6aT8rEyCrvauWSYGZK2ia3o7vd3akF07acHAFpOA==" saltValue="yVW9XmDwTqEnmpSGai0KYg==" spinCount="100000" sqref="D2" name="Range1_1_13_1"/>
    <protectedRange algorithmName="SHA-512" hashValue="ON39YdpmFHfN9f47KpiRvqrKx0V9+erV1CNkpWzYhW/Qyc6aT8rEyCrvauWSYGZK2ia3o7vd3akF07acHAFpOA==" saltValue="yVW9XmDwTqEnmpSGai0KYg==" spinCount="100000" sqref="T2" name="Range1_3_5_9_1_1"/>
  </protectedRanges>
  <hyperlinks>
    <hyperlink ref="X1" location="'FAC 2025'!A1" display="Return to Rankings" xr:uid="{A7D73CD5-C1BD-492E-8E97-92E00819EC88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A49C6-89C8-4402-9CDE-5800E46854F2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43</v>
      </c>
      <c r="C2" s="3">
        <v>45752</v>
      </c>
      <c r="D2" s="4" t="s">
        <v>45</v>
      </c>
      <c r="E2" s="5">
        <v>174</v>
      </c>
      <c r="F2" s="20">
        <v>1</v>
      </c>
      <c r="G2" s="5">
        <v>164</v>
      </c>
      <c r="H2" s="20"/>
      <c r="I2" s="5">
        <v>171</v>
      </c>
      <c r="J2" s="20"/>
      <c r="K2" s="5">
        <v>178</v>
      </c>
      <c r="L2" s="20"/>
      <c r="M2" s="5"/>
      <c r="N2" s="20"/>
      <c r="O2" s="5"/>
      <c r="P2" s="20"/>
      <c r="Q2" s="6">
        <v>4</v>
      </c>
      <c r="R2" s="6">
        <v>687</v>
      </c>
      <c r="S2" s="7">
        <v>171.75</v>
      </c>
      <c r="T2" s="37">
        <v>1</v>
      </c>
      <c r="U2" s="8">
        <v>5</v>
      </c>
      <c r="V2" s="9">
        <v>176.75</v>
      </c>
    </row>
    <row r="3" spans="1:24" x14ac:dyDescent="0.3">
      <c r="A3" s="1" t="s">
        <v>11</v>
      </c>
      <c r="B3" s="2" t="s">
        <v>43</v>
      </c>
      <c r="C3" s="3">
        <v>45781</v>
      </c>
      <c r="D3" s="4" t="s">
        <v>45</v>
      </c>
      <c r="E3" s="5">
        <v>171</v>
      </c>
      <c r="F3" s="20">
        <v>0</v>
      </c>
      <c r="G3" s="5">
        <v>181</v>
      </c>
      <c r="H3" s="20">
        <v>0</v>
      </c>
      <c r="I3" s="5">
        <v>182</v>
      </c>
      <c r="J3" s="20">
        <v>0</v>
      </c>
      <c r="K3" s="5">
        <v>185</v>
      </c>
      <c r="L3" s="20">
        <v>0</v>
      </c>
      <c r="M3" s="5"/>
      <c r="N3" s="20"/>
      <c r="O3" s="5"/>
      <c r="P3" s="20"/>
      <c r="Q3" s="6">
        <v>4</v>
      </c>
      <c r="R3" s="6">
        <v>719</v>
      </c>
      <c r="S3" s="7">
        <v>179.75</v>
      </c>
      <c r="T3" s="37">
        <v>0</v>
      </c>
      <c r="U3" s="8">
        <v>5</v>
      </c>
      <c r="V3" s="9">
        <v>184.75</v>
      </c>
    </row>
    <row r="4" spans="1:24" x14ac:dyDescent="0.3">
      <c r="A4" s="1" t="s">
        <v>11</v>
      </c>
      <c r="B4" s="2" t="s">
        <v>43</v>
      </c>
      <c r="C4" s="3">
        <v>45815</v>
      </c>
      <c r="D4" s="4" t="s">
        <v>45</v>
      </c>
      <c r="E4" s="5">
        <v>171</v>
      </c>
      <c r="F4" s="20">
        <v>0</v>
      </c>
      <c r="G4" s="5">
        <v>164</v>
      </c>
      <c r="H4" s="20">
        <v>0</v>
      </c>
      <c r="I4" s="5">
        <v>169</v>
      </c>
      <c r="J4" s="20">
        <v>1</v>
      </c>
      <c r="K4" s="5">
        <v>169</v>
      </c>
      <c r="L4" s="20">
        <v>0</v>
      </c>
      <c r="M4" s="5">
        <v>170</v>
      </c>
      <c r="N4" s="20">
        <v>1</v>
      </c>
      <c r="O4" s="5">
        <v>175</v>
      </c>
      <c r="P4" s="20">
        <v>1</v>
      </c>
      <c r="Q4" s="6">
        <v>6</v>
      </c>
      <c r="R4" s="6">
        <v>1018</v>
      </c>
      <c r="S4" s="7">
        <v>169.66666666666666</v>
      </c>
      <c r="T4" s="37">
        <v>3</v>
      </c>
      <c r="U4" s="8">
        <v>10</v>
      </c>
      <c r="V4" s="9">
        <v>179.66666666666666</v>
      </c>
    </row>
    <row r="5" spans="1:24" x14ac:dyDescent="0.3">
      <c r="A5" s="1" t="s">
        <v>11</v>
      </c>
      <c r="B5" s="2" t="s">
        <v>43</v>
      </c>
      <c r="C5" s="3">
        <v>45843</v>
      </c>
      <c r="D5" s="4" t="s">
        <v>45</v>
      </c>
      <c r="E5" s="5">
        <v>188</v>
      </c>
      <c r="F5" s="20">
        <v>1</v>
      </c>
      <c r="G5" s="5">
        <v>191</v>
      </c>
      <c r="H5" s="20">
        <v>3</v>
      </c>
      <c r="I5" s="5">
        <v>183</v>
      </c>
      <c r="J5" s="20">
        <v>2</v>
      </c>
      <c r="K5" s="5">
        <v>185</v>
      </c>
      <c r="L5" s="20">
        <v>1</v>
      </c>
      <c r="M5" s="5"/>
      <c r="N5" s="20"/>
      <c r="O5" s="5"/>
      <c r="P5" s="20"/>
      <c r="Q5" s="6">
        <v>4</v>
      </c>
      <c r="R5" s="6">
        <v>747</v>
      </c>
      <c r="S5" s="7">
        <v>186.75</v>
      </c>
      <c r="T5" s="37">
        <v>7</v>
      </c>
      <c r="U5" s="8">
        <v>13</v>
      </c>
      <c r="V5" s="9">
        <v>199.75</v>
      </c>
    </row>
    <row r="6" spans="1:24" x14ac:dyDescent="0.3">
      <c r="A6" s="1" t="s">
        <v>11</v>
      </c>
      <c r="B6" s="2" t="s">
        <v>43</v>
      </c>
      <c r="C6" s="3">
        <v>45871</v>
      </c>
      <c r="D6" s="4" t="s">
        <v>45</v>
      </c>
      <c r="E6" s="5">
        <v>191</v>
      </c>
      <c r="F6" s="20">
        <v>0</v>
      </c>
      <c r="G6" s="5">
        <v>185</v>
      </c>
      <c r="H6" s="20">
        <v>0</v>
      </c>
      <c r="I6" s="5">
        <v>188</v>
      </c>
      <c r="J6" s="20">
        <v>2</v>
      </c>
      <c r="K6" s="5">
        <v>185</v>
      </c>
      <c r="L6" s="20">
        <v>2</v>
      </c>
      <c r="M6" s="5"/>
      <c r="N6" s="20"/>
      <c r="O6" s="5"/>
      <c r="P6" s="20"/>
      <c r="Q6" s="6">
        <v>4</v>
      </c>
      <c r="R6" s="6">
        <v>749</v>
      </c>
      <c r="S6" s="7">
        <v>187.25</v>
      </c>
      <c r="T6" s="37">
        <v>4</v>
      </c>
      <c r="U6" s="8">
        <v>13</v>
      </c>
      <c r="V6" s="9">
        <v>200.25</v>
      </c>
    </row>
    <row r="7" spans="1:24" x14ac:dyDescent="0.3">
      <c r="A7" s="1" t="s">
        <v>11</v>
      </c>
      <c r="B7" s="2" t="s">
        <v>43</v>
      </c>
      <c r="C7" s="3">
        <v>45906</v>
      </c>
      <c r="D7" s="4" t="s">
        <v>45</v>
      </c>
      <c r="E7" s="5">
        <v>186</v>
      </c>
      <c r="F7" s="20">
        <v>0</v>
      </c>
      <c r="G7" s="5">
        <v>185</v>
      </c>
      <c r="H7" s="20">
        <v>0</v>
      </c>
      <c r="I7" s="5">
        <v>186</v>
      </c>
      <c r="J7" s="20">
        <v>2</v>
      </c>
      <c r="K7" s="5">
        <v>187</v>
      </c>
      <c r="L7" s="20">
        <v>0</v>
      </c>
      <c r="M7" s="5">
        <v>188</v>
      </c>
      <c r="N7" s="20">
        <v>1</v>
      </c>
      <c r="O7" s="5">
        <v>186</v>
      </c>
      <c r="P7" s="20">
        <v>1</v>
      </c>
      <c r="Q7" s="6">
        <v>6</v>
      </c>
      <c r="R7" s="6">
        <v>1118</v>
      </c>
      <c r="S7" s="7">
        <v>186.33333333333334</v>
      </c>
      <c r="T7" s="37">
        <v>4</v>
      </c>
      <c r="U7" s="8">
        <v>34</v>
      </c>
      <c r="V7" s="9">
        <v>220.33333333333334</v>
      </c>
    </row>
    <row r="8" spans="1:24" x14ac:dyDescent="0.3">
      <c r="A8" s="68" t="s">
        <v>11</v>
      </c>
      <c r="B8" s="52" t="s">
        <v>43</v>
      </c>
      <c r="C8" s="3">
        <v>45934</v>
      </c>
      <c r="D8" s="69" t="s">
        <v>45</v>
      </c>
      <c r="E8" s="5">
        <v>179</v>
      </c>
      <c r="F8" s="20">
        <v>2</v>
      </c>
      <c r="G8" s="5">
        <v>182</v>
      </c>
      <c r="H8" s="20">
        <v>0</v>
      </c>
      <c r="I8" s="5">
        <v>182</v>
      </c>
      <c r="J8" s="20">
        <v>1</v>
      </c>
      <c r="K8" s="5">
        <v>189</v>
      </c>
      <c r="L8" s="20">
        <v>1</v>
      </c>
      <c r="M8" s="5"/>
      <c r="N8" s="20"/>
      <c r="O8" s="5"/>
      <c r="P8" s="20"/>
      <c r="Q8" s="8">
        <v>4</v>
      </c>
      <c r="R8" s="8">
        <v>732</v>
      </c>
      <c r="S8" s="7">
        <v>183</v>
      </c>
      <c r="T8" s="37">
        <v>4</v>
      </c>
      <c r="U8" s="8">
        <v>9</v>
      </c>
      <c r="V8" s="7">
        <v>192</v>
      </c>
    </row>
    <row r="9" spans="1:24" x14ac:dyDescent="0.3">
      <c r="A9" s="1" t="s">
        <v>11</v>
      </c>
      <c r="B9" s="2" t="s">
        <v>43</v>
      </c>
      <c r="C9" s="3">
        <v>45962</v>
      </c>
      <c r="D9" s="4" t="s">
        <v>45</v>
      </c>
      <c r="E9" s="5">
        <v>179</v>
      </c>
      <c r="F9" s="20">
        <v>1</v>
      </c>
      <c r="G9" s="5">
        <v>176</v>
      </c>
      <c r="H9" s="20">
        <v>1</v>
      </c>
      <c r="I9" s="5">
        <v>168</v>
      </c>
      <c r="J9" s="20">
        <v>0</v>
      </c>
      <c r="K9" s="5">
        <v>147</v>
      </c>
      <c r="L9" s="20">
        <v>0</v>
      </c>
      <c r="M9" s="5"/>
      <c r="N9" s="20"/>
      <c r="O9" s="5"/>
      <c r="P9" s="20"/>
      <c r="Q9" s="6">
        <v>4</v>
      </c>
      <c r="R9" s="6">
        <v>670</v>
      </c>
      <c r="S9" s="7">
        <v>167.5</v>
      </c>
      <c r="T9" s="37">
        <v>2</v>
      </c>
      <c r="U9" s="8">
        <v>6</v>
      </c>
      <c r="V9" s="9">
        <v>173.5</v>
      </c>
    </row>
    <row r="11" spans="1:24" x14ac:dyDescent="0.3">
      <c r="Q11" s="32">
        <f>SUM(Q2:Q10)</f>
        <v>36</v>
      </c>
      <c r="R11" s="32">
        <f>SUM(R2:R10)</f>
        <v>6440</v>
      </c>
      <c r="S11" s="33">
        <f>SUM(R11/Q11)</f>
        <v>178.88888888888889</v>
      </c>
      <c r="T11" s="32">
        <f>SUM(T2:T10)</f>
        <v>25</v>
      </c>
      <c r="U11" s="32">
        <f>SUM(U2:U10)</f>
        <v>95</v>
      </c>
      <c r="V11" s="34">
        <f>SUM(S11+U11)</f>
        <v>273.88888888888891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4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_1"/>
    <protectedRange algorithmName="SHA-512" hashValue="ON39YdpmFHfN9f47KpiRvqrKx0V9+erV1CNkpWzYhW/Qyc6aT8rEyCrvauWSYGZK2ia3o7vd3akF07acHAFpOA==" saltValue="yVW9XmDwTqEnmpSGai0KYg==" spinCount="100000" sqref="B3" name="Range1_5"/>
    <protectedRange algorithmName="SHA-512" hashValue="ON39YdpmFHfN9f47KpiRvqrKx0V9+erV1CNkpWzYhW/Qyc6aT8rEyCrvauWSYGZK2ia3o7vd3akF07acHAFpOA==" saltValue="yVW9XmDwTqEnmpSGai0KYg==" spinCount="100000" sqref="D3" name="Range1_1_4_4"/>
    <protectedRange algorithmName="SHA-512" hashValue="ON39YdpmFHfN9f47KpiRvqrKx0V9+erV1CNkpWzYhW/Qyc6aT8rEyCrvauWSYGZK2ia3o7vd3akF07acHAFpOA==" saltValue="yVW9XmDwTqEnmpSGai0KYg==" spinCount="100000" sqref="C3" name="Range1_24_4"/>
    <protectedRange algorithmName="SHA-512" hashValue="ON39YdpmFHfN9f47KpiRvqrKx0V9+erV1CNkpWzYhW/Qyc6aT8rEyCrvauWSYGZK2ia3o7vd3akF07acHAFpOA==" saltValue="yVW9XmDwTqEnmpSGai0KYg==" spinCount="100000" sqref="H3:P3 E3:F3" name="Range1_28"/>
    <protectedRange algorithmName="SHA-512" hashValue="ON39YdpmFHfN9f47KpiRvqrKx0V9+erV1CNkpWzYhW/Qyc6aT8rEyCrvauWSYGZK2ia3o7vd3akF07acHAFpOA==" saltValue="yVW9XmDwTqEnmpSGai0KYg==" spinCount="100000" sqref="T3" name="Range1_3_5_18"/>
    <protectedRange algorithmName="SHA-512" hashValue="ON39YdpmFHfN9f47KpiRvqrKx0V9+erV1CNkpWzYhW/Qyc6aT8rEyCrvauWSYGZK2ia3o7vd3akF07acHAFpOA==" saltValue="yVW9XmDwTqEnmpSGai0KYg==" spinCount="100000" sqref="H5:P5 E5:F5 B5:C5" name="Range1_10"/>
    <protectedRange algorithmName="SHA-512" hashValue="ON39YdpmFHfN9f47KpiRvqrKx0V9+erV1CNkpWzYhW/Qyc6aT8rEyCrvauWSYGZK2ia3o7vd3akF07acHAFpOA==" saltValue="yVW9XmDwTqEnmpSGai0KYg==" spinCount="100000" sqref="D5" name="Range1_1_9_1"/>
    <protectedRange algorithmName="SHA-512" hashValue="ON39YdpmFHfN9f47KpiRvqrKx0V9+erV1CNkpWzYhW/Qyc6aT8rEyCrvauWSYGZK2ia3o7vd3akF07acHAFpOA==" saltValue="yVW9XmDwTqEnmpSGai0KYg==" spinCount="100000" sqref="T5" name="Range1_3_5_9_1"/>
    <protectedRange algorithmName="SHA-512" hashValue="ON39YdpmFHfN9f47KpiRvqrKx0V9+erV1CNkpWzYhW/Qyc6aT8rEyCrvauWSYGZK2ia3o7vd3akF07acHAFpOA==" saltValue="yVW9XmDwTqEnmpSGai0KYg==" spinCount="100000" sqref="E7:P7 B7:C7" name="Range1_4_2"/>
    <protectedRange algorithmName="SHA-512" hashValue="ON39YdpmFHfN9f47KpiRvqrKx0V9+erV1CNkpWzYhW/Qyc6aT8rEyCrvauWSYGZK2ia3o7vd3akF07acHAFpOA==" saltValue="yVW9XmDwTqEnmpSGai0KYg==" spinCount="100000" sqref="D7" name="Range1_1_4_2"/>
    <protectedRange algorithmName="SHA-512" hashValue="ON39YdpmFHfN9f47KpiRvqrKx0V9+erV1CNkpWzYhW/Qyc6aT8rEyCrvauWSYGZK2ia3o7vd3akF07acHAFpOA==" saltValue="yVW9XmDwTqEnmpSGai0KYg==" spinCount="100000" sqref="T7" name="Range1_3_5_3_2"/>
    <protectedRange algorithmName="SHA-512" hashValue="ON39YdpmFHfN9f47KpiRvqrKx0V9+erV1CNkpWzYhW/Qyc6aT8rEyCrvauWSYGZK2ia3o7vd3akF07acHAFpOA==" saltValue="yVW9XmDwTqEnmpSGai0KYg==" spinCount="100000" sqref="B8:C8" name="Range1_23"/>
    <protectedRange algorithmName="SHA-512" hashValue="ON39YdpmFHfN9f47KpiRvqrKx0V9+erV1CNkpWzYhW/Qyc6aT8rEyCrvauWSYGZK2ia3o7vd3akF07acHAFpOA==" saltValue="yVW9XmDwTqEnmpSGai0KYg==" spinCount="100000" sqref="D8" name="Range1_1_18"/>
    <protectedRange algorithmName="SHA-512" hashValue="ON39YdpmFHfN9f47KpiRvqrKx0V9+erV1CNkpWzYhW/Qyc6aT8rEyCrvauWSYGZK2ia3o7vd3akF07acHAFpOA==" saltValue="yVW9XmDwTqEnmpSGai0KYg==" spinCount="100000" sqref="E8:P8 T8" name="Range1_3_5_17"/>
    <protectedRange algorithmName="SHA-512" hashValue="ON39YdpmFHfN9f47KpiRvqrKx0V9+erV1CNkpWzYhW/Qyc6aT8rEyCrvauWSYGZK2ia3o7vd3akF07acHAFpOA==" saltValue="yVW9XmDwTqEnmpSGai0KYg==" spinCount="100000" sqref="E9:P9" name="Range1_20"/>
    <protectedRange algorithmName="SHA-512" hashValue="ON39YdpmFHfN9f47KpiRvqrKx0V9+erV1CNkpWzYhW/Qyc6aT8rEyCrvauWSYGZK2ia3o7vd3akF07acHAFpOA==" saltValue="yVW9XmDwTqEnmpSGai0KYg==" spinCount="100000" sqref="B9:C9" name="Range1_1_2_1"/>
    <protectedRange algorithmName="SHA-512" hashValue="ON39YdpmFHfN9f47KpiRvqrKx0V9+erV1CNkpWzYhW/Qyc6aT8rEyCrvauWSYGZK2ia3o7vd3akF07acHAFpOA==" saltValue="yVW9XmDwTqEnmpSGai0KYg==" spinCount="100000" sqref="D9" name="Range1_1_1_2_1"/>
    <protectedRange algorithmName="SHA-512" hashValue="ON39YdpmFHfN9f47KpiRvqrKx0V9+erV1CNkpWzYhW/Qyc6aT8rEyCrvauWSYGZK2ia3o7vd3akF07acHAFpOA==" saltValue="yVW9XmDwTqEnmpSGai0KYg==" spinCount="100000" sqref="T9" name="Range1_3_5_7"/>
  </protectedRanges>
  <conditionalFormatting sqref="E7">
    <cfRule type="top10" dxfId="464" priority="21" rank="1"/>
  </conditionalFormatting>
  <conditionalFormatting sqref="E7:P7">
    <cfRule type="cellIs" dxfId="463" priority="20" operator="greaterThanOrEqual">
      <formula>200</formula>
    </cfRule>
  </conditionalFormatting>
  <conditionalFormatting sqref="G7">
    <cfRule type="top10" dxfId="462" priority="22" rank="1"/>
  </conditionalFormatting>
  <conditionalFormatting sqref="I7">
    <cfRule type="top10" dxfId="461" priority="23" rank="1"/>
  </conditionalFormatting>
  <conditionalFormatting sqref="K7">
    <cfRule type="top10" dxfId="460" priority="24" rank="1"/>
  </conditionalFormatting>
  <conditionalFormatting sqref="M7">
    <cfRule type="top10" dxfId="459" priority="25" rank="1"/>
  </conditionalFormatting>
  <conditionalFormatting sqref="O7">
    <cfRule type="top10" dxfId="458" priority="26" rank="1"/>
  </conditionalFormatting>
  <conditionalFormatting sqref="E8">
    <cfRule type="top10" dxfId="457" priority="19" rank="1"/>
  </conditionalFormatting>
  <conditionalFormatting sqref="G8">
    <cfRule type="top10" dxfId="456" priority="18" rank="1"/>
  </conditionalFormatting>
  <conditionalFormatting sqref="E8:P8">
    <cfRule type="cellIs" dxfId="455" priority="17" operator="greaterThanOrEqual">
      <formula>200</formula>
    </cfRule>
  </conditionalFormatting>
  <conditionalFormatting sqref="I8">
    <cfRule type="top10" dxfId="454" priority="16" rank="1"/>
  </conditionalFormatting>
  <conditionalFormatting sqref="K8">
    <cfRule type="top10" dxfId="453" priority="15" rank="1"/>
  </conditionalFormatting>
  <conditionalFormatting sqref="M8">
    <cfRule type="top10" dxfId="452" priority="14" rank="1"/>
  </conditionalFormatting>
  <conditionalFormatting sqref="O8">
    <cfRule type="top10" dxfId="451" priority="13" rank="1"/>
  </conditionalFormatting>
  <conditionalFormatting sqref="G9">
    <cfRule type="top10" dxfId="450" priority="9" rank="1"/>
    <cfRule type="cellIs" dxfId="449" priority="12" operator="greaterThanOrEqual">
      <formula>193</formula>
    </cfRule>
  </conditionalFormatting>
  <conditionalFormatting sqref="E9">
    <cfRule type="top10" dxfId="448" priority="10" rank="1"/>
    <cfRule type="cellIs" dxfId="447" priority="11" operator="greaterThanOrEqual">
      <formula>193</formula>
    </cfRule>
  </conditionalFormatting>
  <conditionalFormatting sqref="I9">
    <cfRule type="top10" dxfId="446" priority="7" rank="1"/>
    <cfRule type="cellIs" dxfId="445" priority="8" operator="greaterThanOrEqual">
      <formula>193</formula>
    </cfRule>
  </conditionalFormatting>
  <conditionalFormatting sqref="K9">
    <cfRule type="top10" dxfId="444" priority="5" rank="1"/>
    <cfRule type="cellIs" dxfId="443" priority="6" operator="greaterThanOrEqual">
      <formula>193</formula>
    </cfRule>
  </conditionalFormatting>
  <conditionalFormatting sqref="M9">
    <cfRule type="cellIs" dxfId="442" priority="3" operator="greaterThanOrEqual">
      <formula>193</formula>
    </cfRule>
    <cfRule type="top10" dxfId="441" priority="4" rank="1"/>
  </conditionalFormatting>
  <conditionalFormatting sqref="O9">
    <cfRule type="top10" dxfId="440" priority="1" rank="1"/>
    <cfRule type="cellIs" dxfId="439" priority="2" operator="greaterThanOrEqual">
      <formula>193</formula>
    </cfRule>
  </conditionalFormatting>
  <hyperlinks>
    <hyperlink ref="X1" location="'FAC 2025'!A1" display="Return to Rankings" xr:uid="{D5F17FBE-0740-4512-9DA0-09782439956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B9 D9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03A-EDAA-476B-8A98-30761775F5C6}">
  <dimension ref="A1:X11"/>
  <sheetViews>
    <sheetView workbookViewId="0">
      <selection activeCell="A8" sqref="A8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x14ac:dyDescent="0.3">
      <c r="A2" s="1" t="s">
        <v>11</v>
      </c>
      <c r="B2" s="2" t="s">
        <v>29</v>
      </c>
      <c r="C2" s="3">
        <v>45688</v>
      </c>
      <c r="D2" s="4" t="s">
        <v>24</v>
      </c>
      <c r="E2" s="5">
        <v>189</v>
      </c>
      <c r="F2" s="20">
        <v>2</v>
      </c>
      <c r="G2" s="5">
        <v>189</v>
      </c>
      <c r="H2" s="20">
        <v>1</v>
      </c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378</v>
      </c>
      <c r="S2" s="7">
        <v>189</v>
      </c>
      <c r="T2" s="37">
        <v>3</v>
      </c>
      <c r="U2" s="8">
        <v>4</v>
      </c>
      <c r="V2" s="9">
        <v>193</v>
      </c>
    </row>
    <row r="3" spans="1:24" x14ac:dyDescent="0.3">
      <c r="A3" s="1" t="s">
        <v>11</v>
      </c>
      <c r="B3" s="2" t="s">
        <v>29</v>
      </c>
      <c r="C3" s="3">
        <v>45689</v>
      </c>
      <c r="D3" s="4" t="s">
        <v>24</v>
      </c>
      <c r="E3" s="5">
        <v>186</v>
      </c>
      <c r="F3" s="20"/>
      <c r="G3" s="5">
        <v>189</v>
      </c>
      <c r="H3" s="20">
        <v>2</v>
      </c>
      <c r="I3" s="5">
        <v>188</v>
      </c>
      <c r="J3" s="20">
        <v>3</v>
      </c>
      <c r="K3" s="5">
        <v>185</v>
      </c>
      <c r="L3" s="20">
        <v>1</v>
      </c>
      <c r="M3" s="5"/>
      <c r="N3" s="20"/>
      <c r="O3" s="5"/>
      <c r="P3" s="20"/>
      <c r="Q3" s="6">
        <v>4</v>
      </c>
      <c r="R3" s="6">
        <v>748</v>
      </c>
      <c r="S3" s="7">
        <v>187</v>
      </c>
      <c r="T3" s="37">
        <v>6</v>
      </c>
      <c r="U3" s="8">
        <v>4</v>
      </c>
      <c r="V3" s="9">
        <v>191</v>
      </c>
    </row>
    <row r="4" spans="1:24" x14ac:dyDescent="0.3">
      <c r="A4" s="1" t="s">
        <v>11</v>
      </c>
      <c r="B4" s="2" t="s">
        <v>29</v>
      </c>
      <c r="C4" s="3">
        <v>45702</v>
      </c>
      <c r="D4" s="4" t="s">
        <v>24</v>
      </c>
      <c r="E4" s="5">
        <v>183</v>
      </c>
      <c r="F4" s="20">
        <v>0</v>
      </c>
      <c r="G4" s="5">
        <v>182</v>
      </c>
      <c r="H4" s="20">
        <v>0</v>
      </c>
      <c r="I4" s="5">
        <v>183</v>
      </c>
      <c r="J4" s="20">
        <v>0</v>
      </c>
      <c r="K4" s="5">
        <v>190</v>
      </c>
      <c r="L4" s="20">
        <v>2</v>
      </c>
      <c r="M4" s="5"/>
      <c r="N4" s="20"/>
      <c r="O4" s="5"/>
      <c r="P4" s="20"/>
      <c r="Q4" s="6">
        <v>4</v>
      </c>
      <c r="R4" s="6">
        <v>738</v>
      </c>
      <c r="S4" s="7">
        <v>184.5</v>
      </c>
      <c r="T4" s="37">
        <v>2</v>
      </c>
      <c r="U4" s="8">
        <v>4</v>
      </c>
      <c r="V4" s="9">
        <v>188.5</v>
      </c>
    </row>
    <row r="5" spans="1:24" x14ac:dyDescent="0.3">
      <c r="A5" s="1" t="s">
        <v>11</v>
      </c>
      <c r="B5" s="2" t="s">
        <v>29</v>
      </c>
      <c r="C5" s="3">
        <v>45744</v>
      </c>
      <c r="D5" s="4" t="s">
        <v>24</v>
      </c>
      <c r="E5" s="5">
        <v>189</v>
      </c>
      <c r="F5" s="20">
        <v>2</v>
      </c>
      <c r="G5" s="5">
        <v>189</v>
      </c>
      <c r="H5" s="20">
        <v>0</v>
      </c>
      <c r="I5" s="5">
        <v>171</v>
      </c>
      <c r="J5" s="20">
        <v>0</v>
      </c>
      <c r="K5" s="5">
        <v>184</v>
      </c>
      <c r="L5" s="20">
        <v>0</v>
      </c>
      <c r="M5" s="5"/>
      <c r="N5" s="20"/>
      <c r="O5" s="5"/>
      <c r="P5" s="20"/>
      <c r="Q5" s="6">
        <v>4</v>
      </c>
      <c r="R5" s="6">
        <v>733</v>
      </c>
      <c r="S5" s="7">
        <v>183.25</v>
      </c>
      <c r="T5" s="37">
        <v>2</v>
      </c>
      <c r="U5" s="8">
        <v>6</v>
      </c>
      <c r="V5" s="9">
        <v>189.25</v>
      </c>
    </row>
    <row r="6" spans="1:24" x14ac:dyDescent="0.3">
      <c r="A6" s="68" t="s">
        <v>11</v>
      </c>
      <c r="B6" s="2" t="s">
        <v>29</v>
      </c>
      <c r="C6" s="3">
        <v>45940</v>
      </c>
      <c r="D6" s="69" t="s">
        <v>24</v>
      </c>
      <c r="E6" s="5">
        <v>190</v>
      </c>
      <c r="F6" s="20">
        <v>1</v>
      </c>
      <c r="G6" s="5">
        <v>191</v>
      </c>
      <c r="H6" s="20">
        <v>2</v>
      </c>
      <c r="I6" s="5">
        <v>192</v>
      </c>
      <c r="J6" s="20">
        <v>1</v>
      </c>
      <c r="K6" s="5">
        <v>191</v>
      </c>
      <c r="L6" s="20">
        <v>1</v>
      </c>
      <c r="M6" s="5"/>
      <c r="N6" s="20"/>
      <c r="O6" s="5"/>
      <c r="P6" s="20"/>
      <c r="Q6" s="8">
        <v>4</v>
      </c>
      <c r="R6" s="8">
        <v>764</v>
      </c>
      <c r="S6" s="7">
        <v>191</v>
      </c>
      <c r="T6" s="37">
        <v>5</v>
      </c>
      <c r="U6" s="8">
        <v>4</v>
      </c>
      <c r="V6" s="7">
        <v>195</v>
      </c>
    </row>
    <row r="7" spans="1:24" x14ac:dyDescent="0.3">
      <c r="A7" s="68" t="s">
        <v>11</v>
      </c>
      <c r="B7" s="2" t="s">
        <v>29</v>
      </c>
      <c r="C7" s="3">
        <v>45941</v>
      </c>
      <c r="D7" s="69" t="s">
        <v>24</v>
      </c>
      <c r="E7" s="5">
        <v>191</v>
      </c>
      <c r="F7" s="20">
        <v>1</v>
      </c>
      <c r="G7" s="5">
        <v>191</v>
      </c>
      <c r="H7" s="20">
        <v>2</v>
      </c>
      <c r="I7" s="5">
        <v>189</v>
      </c>
      <c r="J7" s="20">
        <v>0</v>
      </c>
      <c r="K7" s="5">
        <v>187</v>
      </c>
      <c r="L7" s="20">
        <v>2</v>
      </c>
      <c r="M7" s="5"/>
      <c r="N7" s="20"/>
      <c r="O7" s="5"/>
      <c r="P7" s="20"/>
      <c r="Q7" s="8">
        <v>4</v>
      </c>
      <c r="R7" s="8">
        <v>758</v>
      </c>
      <c r="S7" s="7">
        <v>189.5</v>
      </c>
      <c r="T7" s="37">
        <v>5</v>
      </c>
      <c r="U7" s="8">
        <v>4</v>
      </c>
      <c r="V7" s="7">
        <v>193.5</v>
      </c>
    </row>
    <row r="8" spans="1:24" x14ac:dyDescent="0.3">
      <c r="A8" s="1" t="s">
        <v>11</v>
      </c>
      <c r="B8" s="2" t="s">
        <v>29</v>
      </c>
      <c r="C8" s="3">
        <v>45947</v>
      </c>
      <c r="D8" s="4" t="s">
        <v>24</v>
      </c>
      <c r="E8" s="5">
        <v>190</v>
      </c>
      <c r="F8" s="20">
        <v>1</v>
      </c>
      <c r="G8" s="5">
        <v>187</v>
      </c>
      <c r="H8" s="20">
        <v>0</v>
      </c>
      <c r="I8" s="5">
        <v>192</v>
      </c>
      <c r="J8" s="20">
        <v>1</v>
      </c>
      <c r="K8" s="5">
        <v>194</v>
      </c>
      <c r="L8" s="20">
        <v>3</v>
      </c>
      <c r="M8" s="5"/>
      <c r="N8" s="20"/>
      <c r="O8" s="5"/>
      <c r="P8" s="20"/>
      <c r="Q8" s="6">
        <v>4</v>
      </c>
      <c r="R8" s="6">
        <v>763</v>
      </c>
      <c r="S8" s="7">
        <v>190.75</v>
      </c>
      <c r="T8" s="37">
        <v>5</v>
      </c>
      <c r="U8" s="8">
        <v>4</v>
      </c>
      <c r="V8" s="9">
        <v>194.75</v>
      </c>
    </row>
    <row r="9" spans="1:24" x14ac:dyDescent="0.3">
      <c r="A9" s="1" t="s">
        <v>11</v>
      </c>
      <c r="B9" s="2" t="s">
        <v>29</v>
      </c>
      <c r="C9" s="3">
        <v>45948</v>
      </c>
      <c r="D9" s="4" t="s">
        <v>102</v>
      </c>
      <c r="E9" s="5">
        <v>184</v>
      </c>
      <c r="F9" s="20"/>
      <c r="G9" s="5">
        <v>183</v>
      </c>
      <c r="H9" s="20">
        <v>2</v>
      </c>
      <c r="I9" s="5">
        <v>187</v>
      </c>
      <c r="J9" s="20">
        <v>3</v>
      </c>
      <c r="K9" s="5">
        <v>190</v>
      </c>
      <c r="L9" s="20">
        <v>0</v>
      </c>
      <c r="M9" s="5"/>
      <c r="N9" s="20"/>
      <c r="O9" s="5"/>
      <c r="P9" s="20"/>
      <c r="Q9" s="6">
        <v>4</v>
      </c>
      <c r="R9" s="6">
        <v>744</v>
      </c>
      <c r="S9" s="7">
        <v>186</v>
      </c>
      <c r="T9" s="37">
        <v>5</v>
      </c>
      <c r="U9" s="8">
        <v>4</v>
      </c>
      <c r="V9" s="9">
        <v>190</v>
      </c>
    </row>
    <row r="11" spans="1:24" x14ac:dyDescent="0.3">
      <c r="Q11" s="32">
        <f>SUM(Q2:Q10)</f>
        <v>30</v>
      </c>
      <c r="R11" s="32">
        <f>SUM(R2:R10)</f>
        <v>5626</v>
      </c>
      <c r="S11" s="33">
        <f>SUM(R11/Q11)</f>
        <v>187.53333333333333</v>
      </c>
      <c r="T11" s="32">
        <f>SUM(T2:T10)</f>
        <v>33</v>
      </c>
      <c r="U11" s="32">
        <f>SUM(U2:U10)</f>
        <v>34</v>
      </c>
      <c r="V11" s="34">
        <f>SUM(S11+U11)</f>
        <v>221.53333333333333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B6:C7" name="Range1_24"/>
    <protectedRange algorithmName="SHA-512" hashValue="ON39YdpmFHfN9f47KpiRvqrKx0V9+erV1CNkpWzYhW/Qyc6aT8rEyCrvauWSYGZK2ia3o7vd3akF07acHAFpOA==" saltValue="yVW9XmDwTqEnmpSGai0KYg==" spinCount="100000" sqref="D6:D7" name="Range1_1_19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6:T7" name="Range1_3_5_18"/>
    <protectedRange algorithmName="SHA-512" hashValue="ON39YdpmFHfN9f47KpiRvqrKx0V9+erV1CNkpWzYhW/Qyc6aT8rEyCrvauWSYGZK2ia3o7vd3akF07acHAFpOA==" saltValue="yVW9XmDwTqEnmpSGai0KYg==" spinCount="100000" sqref="B8:C8" name="Range1_9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E8 G8:O8" name="Range1_33_1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B9:C9 E9:P9" name="Range1_10"/>
    <protectedRange algorithmName="SHA-512" hashValue="ON39YdpmFHfN9f47KpiRvqrKx0V9+erV1CNkpWzYhW/Qyc6aT8rEyCrvauWSYGZK2ia3o7vd3akF07acHAFpOA==" saltValue="yVW9XmDwTqEnmpSGai0KYg==" spinCount="100000" sqref="D9" name="Range1_1_13"/>
    <protectedRange algorithmName="SHA-512" hashValue="ON39YdpmFHfN9f47KpiRvqrKx0V9+erV1CNkpWzYhW/Qyc6aT8rEyCrvauWSYGZK2ia3o7vd3akF07acHAFpOA==" saltValue="yVW9XmDwTqEnmpSGai0KYg==" spinCount="100000" sqref="T9" name="Range1_3_5_9"/>
  </protectedRanges>
  <conditionalFormatting sqref="E6:E7">
    <cfRule type="top10" dxfId="438" priority="21" rank="1"/>
  </conditionalFormatting>
  <conditionalFormatting sqref="G6:G7">
    <cfRule type="top10" dxfId="437" priority="20" rank="1"/>
  </conditionalFormatting>
  <conditionalFormatting sqref="I6:I7">
    <cfRule type="top10" dxfId="436" priority="19" rank="1"/>
  </conditionalFormatting>
  <conditionalFormatting sqref="K6:K7">
    <cfRule type="top10" dxfId="435" priority="18" rank="1"/>
  </conditionalFormatting>
  <conditionalFormatting sqref="M6:M7">
    <cfRule type="top10" dxfId="434" priority="17" rank="1"/>
  </conditionalFormatting>
  <conditionalFormatting sqref="O6:O7">
    <cfRule type="top10" dxfId="433" priority="16" rank="1"/>
  </conditionalFormatting>
  <conditionalFormatting sqref="E6:P7">
    <cfRule type="cellIs" dxfId="432" priority="15" operator="greaterThanOrEqual">
      <formula>200</formula>
    </cfRule>
  </conditionalFormatting>
  <conditionalFormatting sqref="E8:P8">
    <cfRule type="cellIs" dxfId="431" priority="8" operator="greaterThanOrEqual">
      <formula>200</formula>
    </cfRule>
  </conditionalFormatting>
  <conditionalFormatting sqref="E8">
    <cfRule type="top10" dxfId="430" priority="14" rank="1"/>
  </conditionalFormatting>
  <conditionalFormatting sqref="G8">
    <cfRule type="top10" dxfId="429" priority="13" rank="1"/>
  </conditionalFormatting>
  <conditionalFormatting sqref="I8">
    <cfRule type="top10" dxfId="428" priority="12" rank="1"/>
  </conditionalFormatting>
  <conditionalFormatting sqref="K8">
    <cfRule type="top10" dxfId="427" priority="11" rank="1"/>
  </conditionalFormatting>
  <conditionalFormatting sqref="M8">
    <cfRule type="top10" dxfId="426" priority="10" rank="1"/>
  </conditionalFormatting>
  <conditionalFormatting sqref="O8">
    <cfRule type="top10" dxfId="425" priority="9" rank="1"/>
  </conditionalFormatting>
  <conditionalFormatting sqref="E9">
    <cfRule type="top10" dxfId="424" priority="7" rank="1"/>
  </conditionalFormatting>
  <conditionalFormatting sqref="G9">
    <cfRule type="top10" dxfId="423" priority="6" rank="1"/>
  </conditionalFormatting>
  <conditionalFormatting sqref="I9">
    <cfRule type="top10" dxfId="422" priority="5" rank="1"/>
  </conditionalFormatting>
  <conditionalFormatting sqref="K9">
    <cfRule type="top10" dxfId="421" priority="4" rank="1"/>
  </conditionalFormatting>
  <conditionalFormatting sqref="M9">
    <cfRule type="top10" dxfId="420" priority="3" rank="1"/>
  </conditionalFormatting>
  <conditionalFormatting sqref="O9">
    <cfRule type="top10" dxfId="419" priority="2" rank="1"/>
  </conditionalFormatting>
  <conditionalFormatting sqref="E9:P9">
    <cfRule type="cellIs" dxfId="418" priority="1" operator="greaterThanOrEqual">
      <formula>200</formula>
    </cfRule>
  </conditionalFormatting>
  <hyperlinks>
    <hyperlink ref="X1" location="'FAC 2025'!A1" display="Return to Rankings" xr:uid="{068B21F3-3860-40B8-BC85-69DE07676281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5C639-A499-410C-8CB5-228D533F8DCC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68" t="s">
        <v>11</v>
      </c>
      <c r="B2" s="2" t="s">
        <v>109</v>
      </c>
      <c r="C2" s="3">
        <v>45948</v>
      </c>
      <c r="D2" s="69" t="s">
        <v>39</v>
      </c>
      <c r="E2" s="5">
        <v>158</v>
      </c>
      <c r="F2" s="20"/>
      <c r="G2" s="5">
        <v>165</v>
      </c>
      <c r="H2" s="20"/>
      <c r="I2" s="5">
        <v>150</v>
      </c>
      <c r="J2" s="20"/>
      <c r="K2" s="5">
        <v>146</v>
      </c>
      <c r="L2" s="20"/>
      <c r="M2" s="5">
        <v>141</v>
      </c>
      <c r="N2" s="20"/>
      <c r="O2" s="5">
        <v>141</v>
      </c>
      <c r="P2" s="20"/>
      <c r="Q2" s="8">
        <v>6</v>
      </c>
      <c r="R2" s="8">
        <v>901</v>
      </c>
      <c r="S2" s="7">
        <v>150.16666666666666</v>
      </c>
      <c r="T2" s="37">
        <v>0</v>
      </c>
      <c r="U2" s="8">
        <v>8</v>
      </c>
      <c r="V2" s="7">
        <v>158.16666666666666</v>
      </c>
    </row>
    <row r="4" spans="1:24" x14ac:dyDescent="0.3">
      <c r="Q4" s="32">
        <f>SUM(Q2:Q3)</f>
        <v>6</v>
      </c>
      <c r="R4" s="32">
        <f>SUM(R2:R3)</f>
        <v>901</v>
      </c>
      <c r="S4" s="33">
        <f>SUM(R4/Q4)</f>
        <v>150.16666666666666</v>
      </c>
      <c r="T4" s="32">
        <f>SUM(T2:T3)</f>
        <v>0</v>
      </c>
      <c r="U4" s="32">
        <f>SUM(U2:U3)</f>
        <v>8</v>
      </c>
      <c r="V4" s="34">
        <f>SUM(S4+U4)</f>
        <v>158.16666666666666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8"/>
    <protectedRange algorithmName="SHA-512" hashValue="ON39YdpmFHfN9f47KpiRvqrKx0V9+erV1CNkpWzYhW/Qyc6aT8rEyCrvauWSYGZK2ia3o7vd3akF07acHAFpOA==" saltValue="yVW9XmDwTqEnmpSGai0KYg==" spinCount="100000" sqref="D2" name="Range1_1_18"/>
    <protectedRange algorithmName="SHA-512" hashValue="ON39YdpmFHfN9f47KpiRvqrKx0V9+erV1CNkpWzYhW/Qyc6aT8rEyCrvauWSYGZK2ia3o7vd3akF07acHAFpOA==" saltValue="yVW9XmDwTqEnmpSGai0KYg==" spinCount="100000" sqref="T2" name="Range1_3_5_18"/>
  </protectedRanges>
  <conditionalFormatting sqref="G2">
    <cfRule type="top10" dxfId="417" priority="7" rank="1"/>
  </conditionalFormatting>
  <conditionalFormatting sqref="I2">
    <cfRule type="top10" dxfId="416" priority="6" rank="1"/>
  </conditionalFormatting>
  <conditionalFormatting sqref="E2">
    <cfRule type="top10" dxfId="415" priority="5" rank="1"/>
  </conditionalFormatting>
  <conditionalFormatting sqref="M2">
    <cfRule type="top10" dxfId="414" priority="4" rank="1"/>
  </conditionalFormatting>
  <conditionalFormatting sqref="O2">
    <cfRule type="top10" dxfId="413" priority="3" rank="1"/>
  </conditionalFormatting>
  <conditionalFormatting sqref="E2:O2">
    <cfRule type="cellIs" dxfId="412" priority="2" operator="greaterThanOrEqual">
      <formula>200</formula>
    </cfRule>
  </conditionalFormatting>
  <conditionalFormatting sqref="K2">
    <cfRule type="top10" dxfId="411" priority="1" rank="1"/>
  </conditionalFormatting>
  <hyperlinks>
    <hyperlink ref="X1" location="'FAC 2025'!A1" display="Return to Rankings" xr:uid="{3EF7ED1F-34C9-4BAF-85EF-9FD6D0C6009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CE71BD-03A9-44A4-821F-0C9007C410D1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1E15-09FC-4895-80F2-5DB1C93BC81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78</v>
      </c>
      <c r="C2" s="3">
        <v>45832</v>
      </c>
      <c r="D2" s="4" t="s">
        <v>35</v>
      </c>
      <c r="E2" s="51">
        <v>180</v>
      </c>
      <c r="F2" s="20">
        <v>2</v>
      </c>
      <c r="G2" s="52">
        <v>169</v>
      </c>
      <c r="H2" s="20">
        <v>1</v>
      </c>
      <c r="I2" s="5">
        <v>169</v>
      </c>
      <c r="J2" s="20">
        <v>0</v>
      </c>
      <c r="K2" s="5">
        <v>184</v>
      </c>
      <c r="L2" s="20">
        <v>1</v>
      </c>
      <c r="M2" s="5"/>
      <c r="N2" s="20"/>
      <c r="O2" s="5"/>
      <c r="P2" s="20"/>
      <c r="Q2" s="6">
        <v>4</v>
      </c>
      <c r="R2" s="6">
        <v>702</v>
      </c>
      <c r="S2" s="7">
        <v>175.5</v>
      </c>
      <c r="T2" s="21">
        <v>4</v>
      </c>
      <c r="U2" s="8">
        <v>5</v>
      </c>
      <c r="V2" s="9">
        <v>180.5</v>
      </c>
    </row>
    <row r="4" spans="1:24" x14ac:dyDescent="0.3">
      <c r="Q4" s="32">
        <f>SUM(Q2:Q3)</f>
        <v>4</v>
      </c>
      <c r="R4" s="32">
        <f>SUM(R2:R3)</f>
        <v>702</v>
      </c>
      <c r="S4" s="33">
        <f>SUM(R4/Q4)</f>
        <v>175.5</v>
      </c>
      <c r="T4" s="32">
        <f>SUM(T2:T3)</f>
        <v>4</v>
      </c>
      <c r="U4" s="32">
        <f>SUM(U2:U3)</f>
        <v>5</v>
      </c>
      <c r="V4" s="34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EEC07D6F-EE5B-4520-AB21-97B4EB89BD52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7485-3DE8-4CD3-B245-39112F93CEE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68" t="s">
        <v>11</v>
      </c>
      <c r="B2" s="2" t="s">
        <v>99</v>
      </c>
      <c r="C2" s="3">
        <v>45919</v>
      </c>
      <c r="D2" s="69" t="s">
        <v>42</v>
      </c>
      <c r="E2" s="5">
        <v>171</v>
      </c>
      <c r="F2" s="20">
        <v>0</v>
      </c>
      <c r="G2" s="5">
        <v>174</v>
      </c>
      <c r="H2" s="20">
        <v>0</v>
      </c>
      <c r="I2" s="5">
        <v>180</v>
      </c>
      <c r="J2" s="20">
        <v>0</v>
      </c>
      <c r="K2" s="5">
        <v>189</v>
      </c>
      <c r="L2" s="20">
        <v>1</v>
      </c>
      <c r="M2" s="5"/>
      <c r="N2" s="20"/>
      <c r="O2" s="5"/>
      <c r="P2" s="20"/>
      <c r="Q2" s="8">
        <v>4</v>
      </c>
      <c r="R2" s="8">
        <v>714</v>
      </c>
      <c r="S2" s="7">
        <v>178.5</v>
      </c>
      <c r="T2" s="37">
        <v>1</v>
      </c>
      <c r="U2" s="8">
        <v>9</v>
      </c>
      <c r="V2" s="7">
        <v>187.5</v>
      </c>
    </row>
    <row r="4" spans="1:24" x14ac:dyDescent="0.3">
      <c r="Q4" s="32">
        <f>SUM(Q2:Q3)</f>
        <v>4</v>
      </c>
      <c r="R4" s="32">
        <f>SUM(R2:R3)</f>
        <v>714</v>
      </c>
      <c r="S4" s="33">
        <f>SUM(R4/Q4)</f>
        <v>178.5</v>
      </c>
      <c r="T4" s="32">
        <f>SUM(T2:T3)</f>
        <v>1</v>
      </c>
      <c r="U4" s="32">
        <f>SUM(U2:U3)</f>
        <v>9</v>
      </c>
      <c r="V4" s="34">
        <f>SUM(S4+U4)</f>
        <v>187.5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7"/>
    <protectedRange algorithmName="SHA-512" hashValue="ON39YdpmFHfN9f47KpiRvqrKx0V9+erV1CNkpWzYhW/Qyc6aT8rEyCrvauWSYGZK2ia3o7vd3akF07acHAFpOA==" saltValue="yVW9XmDwTqEnmpSGai0KYg==" spinCount="100000" sqref="D2" name="Range1_1_3_7"/>
    <protectedRange algorithmName="SHA-512" hashValue="ON39YdpmFHfN9f47KpiRvqrKx0V9+erV1CNkpWzYhW/Qyc6aT8rEyCrvauWSYGZK2ia3o7vd3akF07acHAFpOA==" saltValue="yVW9XmDwTqEnmpSGai0KYg==" spinCount="100000" sqref="T2 E2:P2" name="Range1_3_5_3_7"/>
  </protectedRanges>
  <conditionalFormatting sqref="E2">
    <cfRule type="top10" dxfId="410" priority="7" rank="1"/>
  </conditionalFormatting>
  <conditionalFormatting sqref="G2">
    <cfRule type="top10" dxfId="409" priority="6" rank="1"/>
  </conditionalFormatting>
  <conditionalFormatting sqref="E2:P2">
    <cfRule type="cellIs" dxfId="408" priority="5" operator="greaterThanOrEqual">
      <formula>200</formula>
    </cfRule>
  </conditionalFormatting>
  <conditionalFormatting sqref="I2">
    <cfRule type="top10" dxfId="407" priority="4" rank="1"/>
  </conditionalFormatting>
  <conditionalFormatting sqref="K2">
    <cfRule type="top10" dxfId="406" priority="3" rank="1"/>
  </conditionalFormatting>
  <conditionalFormatting sqref="M2">
    <cfRule type="top10" dxfId="405" priority="2" rank="1"/>
  </conditionalFormatting>
  <conditionalFormatting sqref="O2">
    <cfRule type="top10" dxfId="404" priority="1" rank="1"/>
  </conditionalFormatting>
  <hyperlinks>
    <hyperlink ref="X1" location="'FAC 2025'!A1" display="Return to Rankings" xr:uid="{74FE6B61-0A16-4D90-B61B-ED33A00BB206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71F20-3C20-4ED7-909D-42D2752F8E20}">
  <dimension ref="A1:X14"/>
  <sheetViews>
    <sheetView workbookViewId="0">
      <selection activeCell="A12" sqref="A12: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9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3">
      <c r="A2" s="41" t="s">
        <v>11</v>
      </c>
      <c r="B2" s="31" t="s">
        <v>30</v>
      </c>
      <c r="C2" s="42">
        <v>45696</v>
      </c>
      <c r="D2" s="43" t="s">
        <v>31</v>
      </c>
      <c r="E2" s="44">
        <v>184</v>
      </c>
      <c r="F2" s="45">
        <v>3</v>
      </c>
      <c r="G2" s="31">
        <v>185</v>
      </c>
      <c r="H2" s="45">
        <v>0</v>
      </c>
      <c r="I2" s="44">
        <v>190</v>
      </c>
      <c r="J2" s="45">
        <v>0</v>
      </c>
      <c r="K2" s="44">
        <v>177</v>
      </c>
      <c r="L2" s="45">
        <v>1</v>
      </c>
      <c r="M2" s="44"/>
      <c r="N2" s="45"/>
      <c r="O2" s="44"/>
      <c r="P2" s="45"/>
      <c r="Q2" s="46">
        <v>4</v>
      </c>
      <c r="R2" s="46">
        <v>736</v>
      </c>
      <c r="S2" s="47">
        <v>184</v>
      </c>
      <c r="T2" s="21">
        <v>4</v>
      </c>
      <c r="U2" s="48">
        <v>11</v>
      </c>
      <c r="V2" s="49">
        <v>195</v>
      </c>
    </row>
    <row r="3" spans="1:24" ht="15" customHeight="1" x14ac:dyDescent="0.3">
      <c r="A3" s="1" t="s">
        <v>11</v>
      </c>
      <c r="B3" s="2" t="s">
        <v>30</v>
      </c>
      <c r="C3" s="3">
        <v>45710</v>
      </c>
      <c r="D3" s="4" t="s">
        <v>31</v>
      </c>
      <c r="E3" s="5">
        <v>180</v>
      </c>
      <c r="F3" s="20">
        <v>0</v>
      </c>
      <c r="G3" s="5">
        <v>179</v>
      </c>
      <c r="H3" s="20">
        <v>1</v>
      </c>
      <c r="I3" s="5">
        <v>189</v>
      </c>
      <c r="J3" s="20">
        <v>1</v>
      </c>
      <c r="K3" s="5">
        <v>173</v>
      </c>
      <c r="L3" s="20">
        <v>0</v>
      </c>
      <c r="M3" s="5"/>
      <c r="N3" s="20"/>
      <c r="O3" s="5"/>
      <c r="P3" s="20"/>
      <c r="Q3" s="6">
        <v>4</v>
      </c>
      <c r="R3" s="6">
        <v>721</v>
      </c>
      <c r="S3" s="7">
        <v>180.25</v>
      </c>
      <c r="T3" s="37">
        <v>2</v>
      </c>
      <c r="U3" s="8">
        <v>5</v>
      </c>
      <c r="V3" s="9">
        <v>185.25</v>
      </c>
    </row>
    <row r="4" spans="1:24" ht="15" customHeight="1" x14ac:dyDescent="0.3">
      <c r="A4" s="1" t="s">
        <v>11</v>
      </c>
      <c r="B4" s="2" t="s">
        <v>30</v>
      </c>
      <c r="C4" s="3">
        <v>45738</v>
      </c>
      <c r="D4" s="4" t="s">
        <v>31</v>
      </c>
      <c r="E4" s="5">
        <v>182</v>
      </c>
      <c r="F4" s="20">
        <v>2</v>
      </c>
      <c r="G4" s="5">
        <v>182</v>
      </c>
      <c r="H4" s="20">
        <v>0</v>
      </c>
      <c r="I4" s="5">
        <v>186</v>
      </c>
      <c r="J4" s="20">
        <v>2</v>
      </c>
      <c r="K4" s="5">
        <v>180</v>
      </c>
      <c r="L4" s="20">
        <v>0</v>
      </c>
      <c r="M4" s="5"/>
      <c r="N4" s="20"/>
      <c r="O4" s="5"/>
      <c r="P4" s="20"/>
      <c r="Q4" s="6">
        <v>4</v>
      </c>
      <c r="R4" s="6">
        <v>730</v>
      </c>
      <c r="S4" s="7">
        <v>182.5</v>
      </c>
      <c r="T4" s="37">
        <v>4</v>
      </c>
      <c r="U4" s="8">
        <v>11</v>
      </c>
      <c r="V4" s="9">
        <v>193.5</v>
      </c>
    </row>
    <row r="5" spans="1:24" ht="15" customHeight="1" x14ac:dyDescent="0.3">
      <c r="A5" s="1" t="s">
        <v>11</v>
      </c>
      <c r="B5" s="2" t="s">
        <v>30</v>
      </c>
      <c r="C5" s="3">
        <v>45745</v>
      </c>
      <c r="D5" s="4" t="s">
        <v>31</v>
      </c>
      <c r="E5" s="5">
        <v>190</v>
      </c>
      <c r="F5" s="20">
        <v>1</v>
      </c>
      <c r="G5" s="5">
        <v>179</v>
      </c>
      <c r="H5" s="20">
        <v>1</v>
      </c>
      <c r="I5" s="5">
        <v>178</v>
      </c>
      <c r="J5" s="20">
        <v>0</v>
      </c>
      <c r="K5" s="5">
        <v>183</v>
      </c>
      <c r="L5" s="20">
        <v>0</v>
      </c>
      <c r="M5" s="5">
        <v>179</v>
      </c>
      <c r="N5" s="20">
        <v>0</v>
      </c>
      <c r="O5" s="5">
        <v>176</v>
      </c>
      <c r="P5" s="20">
        <v>1</v>
      </c>
      <c r="Q5" s="6">
        <v>6</v>
      </c>
      <c r="R5" s="6">
        <v>1085</v>
      </c>
      <c r="S5" s="7">
        <v>180.83333333333334</v>
      </c>
      <c r="T5" s="37">
        <v>3</v>
      </c>
      <c r="U5" s="8">
        <v>16</v>
      </c>
      <c r="V5" s="9">
        <v>196.83333333333334</v>
      </c>
    </row>
    <row r="6" spans="1:24" ht="15" customHeight="1" x14ac:dyDescent="0.3">
      <c r="A6" s="1" t="s">
        <v>11</v>
      </c>
      <c r="B6" s="2" t="s">
        <v>30</v>
      </c>
      <c r="C6" s="3">
        <v>45759</v>
      </c>
      <c r="D6" s="4" t="s">
        <v>31</v>
      </c>
      <c r="E6" s="5">
        <v>177</v>
      </c>
      <c r="F6" s="20">
        <v>1</v>
      </c>
      <c r="G6" s="5">
        <v>176.001</v>
      </c>
      <c r="H6" s="20">
        <v>1</v>
      </c>
      <c r="I6" s="5">
        <v>174</v>
      </c>
      <c r="J6" s="20">
        <v>0</v>
      </c>
      <c r="K6" s="5">
        <v>183</v>
      </c>
      <c r="L6" s="20">
        <v>0</v>
      </c>
      <c r="M6" s="5"/>
      <c r="N6" s="20"/>
      <c r="O6" s="5"/>
      <c r="P6" s="20"/>
      <c r="Q6" s="6">
        <v>4</v>
      </c>
      <c r="R6" s="6">
        <v>710.00099999999998</v>
      </c>
      <c r="S6" s="7">
        <v>177.50024999999999</v>
      </c>
      <c r="T6" s="37">
        <v>2</v>
      </c>
      <c r="U6" s="8">
        <v>11</v>
      </c>
      <c r="V6" s="9">
        <v>188.50024999999999</v>
      </c>
    </row>
    <row r="7" spans="1:24" ht="15" customHeight="1" x14ac:dyDescent="0.3">
      <c r="A7" s="1" t="s">
        <v>11</v>
      </c>
      <c r="B7" s="2" t="s">
        <v>30</v>
      </c>
      <c r="C7" s="3">
        <v>45864</v>
      </c>
      <c r="D7" s="4" t="s">
        <v>31</v>
      </c>
      <c r="E7" s="5">
        <v>188</v>
      </c>
      <c r="F7" s="20">
        <v>1</v>
      </c>
      <c r="G7" s="5">
        <v>185</v>
      </c>
      <c r="H7" s="20">
        <v>0</v>
      </c>
      <c r="I7" s="5">
        <v>186</v>
      </c>
      <c r="J7" s="20">
        <v>1</v>
      </c>
      <c r="K7" s="5">
        <v>185</v>
      </c>
      <c r="L7" s="20">
        <v>0</v>
      </c>
      <c r="M7" s="5"/>
      <c r="N7" s="20"/>
      <c r="O7" s="5"/>
      <c r="P7" s="20"/>
      <c r="Q7" s="6">
        <v>4</v>
      </c>
      <c r="R7" s="6">
        <v>744</v>
      </c>
      <c r="S7" s="7">
        <v>186</v>
      </c>
      <c r="T7" s="37">
        <v>2</v>
      </c>
      <c r="U7" s="8">
        <v>6</v>
      </c>
      <c r="V7" s="9">
        <v>192</v>
      </c>
    </row>
    <row r="8" spans="1:24" ht="15" customHeight="1" x14ac:dyDescent="0.3">
      <c r="A8" s="1" t="s">
        <v>11</v>
      </c>
      <c r="B8" s="2" t="s">
        <v>30</v>
      </c>
      <c r="C8" s="3">
        <v>45878</v>
      </c>
      <c r="D8" s="4" t="s">
        <v>31</v>
      </c>
      <c r="E8" s="5">
        <v>174</v>
      </c>
      <c r="F8" s="20">
        <v>2</v>
      </c>
      <c r="G8" s="52">
        <v>185</v>
      </c>
      <c r="H8" s="20">
        <v>1</v>
      </c>
      <c r="I8" s="5">
        <v>182</v>
      </c>
      <c r="J8" s="20">
        <v>2</v>
      </c>
      <c r="K8" s="52">
        <v>170</v>
      </c>
      <c r="L8" s="20">
        <v>0</v>
      </c>
      <c r="M8" s="5"/>
      <c r="N8" s="20"/>
      <c r="O8" s="5"/>
      <c r="P8" s="20"/>
      <c r="Q8" s="6">
        <v>4</v>
      </c>
      <c r="R8" s="6">
        <v>711</v>
      </c>
      <c r="S8" s="7">
        <v>177.75</v>
      </c>
      <c r="T8" s="37">
        <v>5</v>
      </c>
      <c r="U8" s="8">
        <v>5</v>
      </c>
      <c r="V8" s="9">
        <v>182.75</v>
      </c>
    </row>
    <row r="9" spans="1:24" x14ac:dyDescent="0.3">
      <c r="A9" s="1" t="s">
        <v>11</v>
      </c>
      <c r="B9" s="2" t="s">
        <v>30</v>
      </c>
      <c r="C9" s="3">
        <v>45892</v>
      </c>
      <c r="D9" s="4" t="s">
        <v>31</v>
      </c>
      <c r="E9" s="5">
        <v>190</v>
      </c>
      <c r="F9" s="20">
        <v>1</v>
      </c>
      <c r="G9" s="52">
        <v>184</v>
      </c>
      <c r="H9" s="20">
        <v>0</v>
      </c>
      <c r="I9" s="5">
        <v>182</v>
      </c>
      <c r="J9" s="20">
        <v>2</v>
      </c>
      <c r="K9" s="52">
        <v>180.001</v>
      </c>
      <c r="L9" s="20">
        <v>1</v>
      </c>
      <c r="M9" s="5"/>
      <c r="N9" s="20"/>
      <c r="O9" s="5"/>
      <c r="P9" s="20"/>
      <c r="Q9" s="6">
        <v>4</v>
      </c>
      <c r="R9" s="6">
        <v>736.00099999999998</v>
      </c>
      <c r="S9" s="7">
        <v>184.00024999999999</v>
      </c>
      <c r="T9" s="37">
        <v>4</v>
      </c>
      <c r="U9" s="8">
        <v>3</v>
      </c>
      <c r="V9" s="9">
        <v>187.00024999999999</v>
      </c>
    </row>
    <row r="10" spans="1:24" x14ac:dyDescent="0.3">
      <c r="A10" s="1" t="s">
        <v>11</v>
      </c>
      <c r="B10" s="2" t="s">
        <v>30</v>
      </c>
      <c r="C10" s="3">
        <v>45897</v>
      </c>
      <c r="D10" s="4" t="s">
        <v>31</v>
      </c>
      <c r="E10" s="5">
        <v>185</v>
      </c>
      <c r="F10" s="20">
        <v>1</v>
      </c>
      <c r="G10" s="5">
        <v>181</v>
      </c>
      <c r="H10" s="20">
        <v>1</v>
      </c>
      <c r="I10" s="5">
        <v>190</v>
      </c>
      <c r="J10" s="20">
        <v>2</v>
      </c>
      <c r="K10" s="5">
        <v>187</v>
      </c>
      <c r="L10" s="20">
        <v>1</v>
      </c>
      <c r="M10" s="5"/>
      <c r="N10" s="20"/>
      <c r="O10" s="5"/>
      <c r="P10" s="20"/>
      <c r="Q10" s="6">
        <v>4</v>
      </c>
      <c r="R10" s="6">
        <v>743</v>
      </c>
      <c r="S10" s="7">
        <v>185.75</v>
      </c>
      <c r="T10" s="37">
        <v>5</v>
      </c>
      <c r="U10" s="8">
        <v>13</v>
      </c>
      <c r="V10" s="9">
        <v>198.75</v>
      </c>
    </row>
    <row r="11" spans="1:24" x14ac:dyDescent="0.3">
      <c r="A11" s="68" t="s">
        <v>11</v>
      </c>
      <c r="B11" s="2" t="s">
        <v>30</v>
      </c>
      <c r="C11" s="3">
        <v>45949</v>
      </c>
      <c r="D11" s="69" t="s">
        <v>31</v>
      </c>
      <c r="E11" s="5">
        <v>185</v>
      </c>
      <c r="F11" s="20">
        <v>3</v>
      </c>
      <c r="G11" s="5">
        <v>182</v>
      </c>
      <c r="H11" s="20">
        <v>0</v>
      </c>
      <c r="I11" s="5">
        <v>176</v>
      </c>
      <c r="J11" s="20">
        <v>0</v>
      </c>
      <c r="K11" s="5">
        <v>176</v>
      </c>
      <c r="L11" s="20">
        <v>2</v>
      </c>
      <c r="M11" s="5">
        <v>185</v>
      </c>
      <c r="N11" s="20">
        <v>0</v>
      </c>
      <c r="O11" s="5">
        <v>180</v>
      </c>
      <c r="P11" s="20">
        <v>1</v>
      </c>
      <c r="Q11" s="8">
        <v>6</v>
      </c>
      <c r="R11" s="8">
        <v>1084</v>
      </c>
      <c r="S11" s="7">
        <v>180.66666666666666</v>
      </c>
      <c r="T11" s="37">
        <v>6</v>
      </c>
      <c r="U11" s="8">
        <v>6</v>
      </c>
      <c r="V11" s="7">
        <v>186.66666666666666</v>
      </c>
    </row>
    <row r="12" spans="1:24" x14ac:dyDescent="0.3">
      <c r="A12" s="68" t="s">
        <v>11</v>
      </c>
      <c r="B12" s="2" t="s">
        <v>30</v>
      </c>
      <c r="C12" s="3">
        <v>45965</v>
      </c>
      <c r="D12" s="69" t="s">
        <v>31</v>
      </c>
      <c r="E12" s="5">
        <v>174</v>
      </c>
      <c r="F12" s="20">
        <v>0</v>
      </c>
      <c r="G12" s="5">
        <v>183</v>
      </c>
      <c r="H12" s="20">
        <v>4</v>
      </c>
      <c r="I12" s="5">
        <v>183.001</v>
      </c>
      <c r="J12" s="20">
        <v>1</v>
      </c>
      <c r="K12" s="5">
        <v>191</v>
      </c>
      <c r="L12" s="20">
        <v>3</v>
      </c>
      <c r="M12" s="5"/>
      <c r="N12" s="20"/>
      <c r="O12" s="5"/>
      <c r="P12" s="20"/>
      <c r="Q12" s="8">
        <v>4</v>
      </c>
      <c r="R12" s="8">
        <v>731.00099999999998</v>
      </c>
      <c r="S12" s="7">
        <v>182.75024999999999</v>
      </c>
      <c r="T12" s="37">
        <v>8</v>
      </c>
      <c r="U12" s="8">
        <v>10</v>
      </c>
      <c r="V12" s="7">
        <v>192.75024999999999</v>
      </c>
    </row>
    <row r="14" spans="1:24" x14ac:dyDescent="0.3">
      <c r="Q14" s="32">
        <f>SUM(Q2:Q13)</f>
        <v>48</v>
      </c>
      <c r="R14" s="32">
        <f>SUM(R2:R13)</f>
        <v>8731.0030000000006</v>
      </c>
      <c r="S14" s="33">
        <f>SUM(R14/Q14)</f>
        <v>181.89589583333336</v>
      </c>
      <c r="T14" s="32">
        <f>SUM(T2:T13)</f>
        <v>45</v>
      </c>
      <c r="U14" s="32">
        <f>SUM(U2:U13)</f>
        <v>97</v>
      </c>
      <c r="V14" s="34">
        <f>SUM(S14+U14)</f>
        <v>278.89589583333338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H6:P6 E6:F6 B6:C6" name="Range1_4_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T6" name="Range1_3_5_3_1"/>
    <protectedRange algorithmName="SHA-512" hashValue="ON39YdpmFHfN9f47KpiRvqrKx0V9+erV1CNkpWzYhW/Qyc6aT8rEyCrvauWSYGZK2ia3o7vd3akF07acHAFpOA==" saltValue="yVW9XmDwTqEnmpSGai0KYg==" spinCount="100000" sqref="H7:P7 E7:F7 B7:C7" name="Range1_21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T7" name="Range1_3_5_15"/>
    <protectedRange algorithmName="SHA-512" hashValue="ON39YdpmFHfN9f47KpiRvqrKx0V9+erV1CNkpWzYhW/Qyc6aT8rEyCrvauWSYGZK2ia3o7vd3akF07acHAFpOA==" saltValue="yVW9XmDwTqEnmpSGai0KYg==" spinCount="100000" sqref="C10" name="Range1_22"/>
    <protectedRange algorithmName="SHA-512" hashValue="ON39YdpmFHfN9f47KpiRvqrKx0V9+erV1CNkpWzYhW/Qyc6aT8rEyCrvauWSYGZK2ia3o7vd3akF07acHAFpOA==" saltValue="yVW9XmDwTqEnmpSGai0KYg==" spinCount="100000" sqref="H10:P10 E10:F10 B10" name="Range1_26"/>
    <protectedRange algorithmName="SHA-512" hashValue="ON39YdpmFHfN9f47KpiRvqrKx0V9+erV1CNkpWzYhW/Qyc6aT8rEyCrvauWSYGZK2ia3o7vd3akF07acHAFpOA==" saltValue="yVW9XmDwTqEnmpSGai0KYg==" spinCount="100000" sqref="D10" name="Range1_1_24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1:C11 E11:P11" name="Range1_10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T11" name="Range1_3_5_9"/>
    <protectedRange algorithmName="SHA-512" hashValue="ON39YdpmFHfN9f47KpiRvqrKx0V9+erV1CNkpWzYhW/Qyc6aT8rEyCrvauWSYGZK2ia3o7vd3akF07acHAFpOA==" saltValue="yVW9XmDwTqEnmpSGai0KYg==" spinCount="100000" sqref="B12:C12" name="Range1_3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:P12 T12" name="Range1_3_5_5"/>
  </protectedRanges>
  <conditionalFormatting sqref="E11:P11">
    <cfRule type="cellIs" dxfId="403" priority="14" operator="greaterThanOrEqual">
      <formula>200</formula>
    </cfRule>
  </conditionalFormatting>
  <conditionalFormatting sqref="E11">
    <cfRule type="top10" dxfId="402" priority="13" rank="1"/>
  </conditionalFormatting>
  <conditionalFormatting sqref="G11">
    <cfRule type="top10" dxfId="401" priority="12" rank="1"/>
  </conditionalFormatting>
  <conditionalFormatting sqref="I11">
    <cfRule type="top10" dxfId="400" priority="11" rank="1"/>
  </conditionalFormatting>
  <conditionalFormatting sqref="K11">
    <cfRule type="top10" dxfId="399" priority="10" rank="1"/>
  </conditionalFormatting>
  <conditionalFormatting sqref="M11">
    <cfRule type="top10" dxfId="398" priority="9" rank="1"/>
  </conditionalFormatting>
  <conditionalFormatting sqref="O11">
    <cfRule type="top10" dxfId="397" priority="8" rank="1"/>
  </conditionalFormatting>
  <conditionalFormatting sqref="E12">
    <cfRule type="top10" dxfId="396" priority="7" rank="1"/>
  </conditionalFormatting>
  <conditionalFormatting sqref="G12">
    <cfRule type="top10" dxfId="395" priority="6" rank="1"/>
  </conditionalFormatting>
  <conditionalFormatting sqref="E12:P12">
    <cfRule type="cellIs" dxfId="394" priority="5" operator="greaterThanOrEqual">
      <formula>200</formula>
    </cfRule>
  </conditionalFormatting>
  <conditionalFormatting sqref="I12">
    <cfRule type="top10" dxfId="393" priority="4" rank="1"/>
  </conditionalFormatting>
  <conditionalFormatting sqref="K12">
    <cfRule type="top10" dxfId="392" priority="3" rank="1"/>
  </conditionalFormatting>
  <conditionalFormatting sqref="M12">
    <cfRule type="top10" dxfId="391" priority="2" rank="1"/>
  </conditionalFormatting>
  <conditionalFormatting sqref="O12">
    <cfRule type="top10" dxfId="390" priority="1" rank="1"/>
  </conditionalFormatting>
  <hyperlinks>
    <hyperlink ref="X1" location="'FAC 2025'!A1" display="Return to Rankings" xr:uid="{093961CE-2A9C-4797-822F-A6415AB6640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D12 B12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22F27-872B-4351-8F53-88A987F12A24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68" t="s">
        <v>11</v>
      </c>
      <c r="B2" s="2" t="s">
        <v>104</v>
      </c>
      <c r="C2" s="3">
        <v>45948</v>
      </c>
      <c r="D2" s="69" t="s">
        <v>39</v>
      </c>
      <c r="E2" s="5">
        <v>116</v>
      </c>
      <c r="F2" s="20"/>
      <c r="G2" s="5">
        <v>128</v>
      </c>
      <c r="H2" s="20"/>
      <c r="I2" s="5">
        <v>121</v>
      </c>
      <c r="J2" s="20"/>
      <c r="K2" s="5">
        <v>123</v>
      </c>
      <c r="L2" s="20"/>
      <c r="M2" s="5">
        <v>154</v>
      </c>
      <c r="N2" s="20"/>
      <c r="O2" s="5">
        <v>103</v>
      </c>
      <c r="P2" s="20"/>
      <c r="Q2" s="8">
        <v>6</v>
      </c>
      <c r="R2" s="8">
        <v>745</v>
      </c>
      <c r="S2" s="7">
        <v>124.16666666666667</v>
      </c>
      <c r="T2" s="37">
        <v>0</v>
      </c>
      <c r="U2" s="8">
        <v>6</v>
      </c>
      <c r="V2" s="7">
        <v>130.16666666666669</v>
      </c>
    </row>
    <row r="4" spans="1:24" x14ac:dyDescent="0.3">
      <c r="Q4" s="32">
        <f>SUM(Q2:Q3)</f>
        <v>6</v>
      </c>
      <c r="R4" s="32">
        <f>SUM(R2:R3)</f>
        <v>745</v>
      </c>
      <c r="S4" s="33">
        <f>SUM(R4/Q4)</f>
        <v>124.16666666666667</v>
      </c>
      <c r="T4" s="32">
        <f>SUM(T2:T3)</f>
        <v>0</v>
      </c>
      <c r="U4" s="32">
        <f>SUM(U2:U3)</f>
        <v>6</v>
      </c>
      <c r="V4" s="34">
        <f>SUM(S4+U4)</f>
        <v>130.16666666666669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5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E2:P2 T2" name="Range1_3_5_11"/>
  </protectedRanges>
  <conditionalFormatting sqref="E2">
    <cfRule type="top10" dxfId="657" priority="7" rank="1"/>
  </conditionalFormatting>
  <conditionalFormatting sqref="G2">
    <cfRule type="top10" dxfId="656" priority="6" rank="1"/>
  </conditionalFormatting>
  <conditionalFormatting sqref="E2:P2">
    <cfRule type="cellIs" dxfId="655" priority="5" operator="greaterThanOrEqual">
      <formula>200</formula>
    </cfRule>
  </conditionalFormatting>
  <conditionalFormatting sqref="I2">
    <cfRule type="top10" dxfId="654" priority="4" rank="1"/>
  </conditionalFormatting>
  <conditionalFormatting sqref="K2">
    <cfRule type="top10" dxfId="653" priority="3" rank="1"/>
  </conditionalFormatting>
  <conditionalFormatting sqref="M2">
    <cfRule type="top10" dxfId="652" priority="2" rank="1"/>
  </conditionalFormatting>
  <conditionalFormatting sqref="O2">
    <cfRule type="top10" dxfId="651" priority="1" rank="1"/>
  </conditionalFormatting>
  <hyperlinks>
    <hyperlink ref="X1" location="'FAC 2025'!A1" display="Return to Rankings" xr:uid="{0C511AAD-F590-4936-872F-9FB6C6A7AA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9C41-A130-4CCD-9627-9D273A7BA03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3">
      <c r="A2" s="41" t="s">
        <v>11</v>
      </c>
      <c r="B2" s="2" t="s">
        <v>61</v>
      </c>
      <c r="C2" s="3">
        <v>45802</v>
      </c>
      <c r="D2" s="4" t="s">
        <v>35</v>
      </c>
      <c r="E2" s="65">
        <v>163</v>
      </c>
      <c r="F2" s="20">
        <v>1</v>
      </c>
      <c r="G2" s="52">
        <v>180</v>
      </c>
      <c r="H2" s="20">
        <v>0</v>
      </c>
      <c r="I2" s="5">
        <v>179</v>
      </c>
      <c r="J2" s="20">
        <v>0</v>
      </c>
      <c r="K2" s="5">
        <v>186</v>
      </c>
      <c r="L2" s="20">
        <v>1</v>
      </c>
      <c r="M2" s="5">
        <v>181</v>
      </c>
      <c r="N2" s="20">
        <v>1</v>
      </c>
      <c r="O2" s="5">
        <v>172</v>
      </c>
      <c r="P2" s="20">
        <v>1</v>
      </c>
      <c r="Q2" s="6">
        <v>6</v>
      </c>
      <c r="R2" s="6">
        <v>1061</v>
      </c>
      <c r="S2" s="7">
        <v>176.83333333333334</v>
      </c>
      <c r="T2" s="21">
        <v>4</v>
      </c>
      <c r="U2" s="8">
        <v>20</v>
      </c>
      <c r="V2" s="9">
        <v>196.83333333333334</v>
      </c>
    </row>
    <row r="4" spans="1:24" x14ac:dyDescent="0.3">
      <c r="Q4" s="32">
        <f>SUM(Q2:Q3)</f>
        <v>6</v>
      </c>
      <c r="R4" s="32">
        <f>SUM(R2:R3)</f>
        <v>1061</v>
      </c>
      <c r="S4" s="33">
        <f>SUM(R4/Q4)</f>
        <v>176.83333333333334</v>
      </c>
      <c r="T4" s="32">
        <f>SUM(T2:T3)</f>
        <v>4</v>
      </c>
      <c r="U4" s="32">
        <f>SUM(U2:U3)</f>
        <v>20</v>
      </c>
      <c r="V4" s="34">
        <f>SUM(S4+U4)</f>
        <v>196.83333333333334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2D3E8E19-19D9-405F-B0F9-EA8D6BCA3916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44AF6-BBB0-4935-9D05-8D3F7F4E7B42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1" t="s">
        <v>11</v>
      </c>
      <c r="B2" s="2" t="s">
        <v>74</v>
      </c>
      <c r="C2" s="3">
        <v>45758</v>
      </c>
      <c r="D2" s="4" t="s">
        <v>24</v>
      </c>
      <c r="E2" s="5">
        <v>189</v>
      </c>
      <c r="F2" s="20">
        <v>2</v>
      </c>
      <c r="G2" s="5">
        <v>177</v>
      </c>
      <c r="H2" s="20">
        <v>0</v>
      </c>
      <c r="I2" s="5">
        <v>189.001</v>
      </c>
      <c r="J2" s="20">
        <v>2</v>
      </c>
      <c r="K2" s="5">
        <v>181</v>
      </c>
      <c r="L2" s="20">
        <v>0</v>
      </c>
      <c r="M2" s="5"/>
      <c r="N2" s="20"/>
      <c r="O2" s="5"/>
      <c r="P2" s="20"/>
      <c r="Q2" s="6">
        <v>4</v>
      </c>
      <c r="R2" s="6">
        <v>736.00099999999998</v>
      </c>
      <c r="S2" s="7">
        <v>184.00024999999999</v>
      </c>
      <c r="T2" s="37">
        <v>4</v>
      </c>
      <c r="U2" s="8">
        <v>6</v>
      </c>
      <c r="V2" s="9">
        <v>190.00024999999999</v>
      </c>
    </row>
    <row r="3" spans="1:24" x14ac:dyDescent="0.3">
      <c r="A3" s="1" t="s">
        <v>11</v>
      </c>
      <c r="B3" s="2" t="s">
        <v>74</v>
      </c>
      <c r="C3" s="3">
        <v>45807</v>
      </c>
      <c r="D3" s="4" t="s">
        <v>24</v>
      </c>
      <c r="E3" s="5">
        <v>183</v>
      </c>
      <c r="F3" s="20">
        <v>0</v>
      </c>
      <c r="G3" s="5">
        <v>191</v>
      </c>
      <c r="H3" s="20">
        <v>0</v>
      </c>
      <c r="I3" s="5">
        <v>190</v>
      </c>
      <c r="J3" s="20">
        <v>2</v>
      </c>
      <c r="K3" s="5">
        <v>189</v>
      </c>
      <c r="L3" s="20">
        <v>1</v>
      </c>
      <c r="M3" s="5"/>
      <c r="N3" s="20"/>
      <c r="O3" s="5"/>
      <c r="P3" s="20"/>
      <c r="Q3" s="6">
        <v>4</v>
      </c>
      <c r="R3" s="6">
        <v>753</v>
      </c>
      <c r="S3" s="7">
        <v>188.25</v>
      </c>
      <c r="T3" s="37">
        <v>3</v>
      </c>
      <c r="U3" s="8">
        <v>6</v>
      </c>
      <c r="V3" s="9">
        <v>194.25</v>
      </c>
    </row>
    <row r="4" spans="1:24" x14ac:dyDescent="0.3">
      <c r="A4" s="1" t="s">
        <v>11</v>
      </c>
      <c r="B4" s="2" t="s">
        <v>74</v>
      </c>
      <c r="C4" s="3">
        <v>45808</v>
      </c>
      <c r="D4" s="4" t="s">
        <v>24</v>
      </c>
      <c r="E4" s="5">
        <v>188</v>
      </c>
      <c r="F4" s="20">
        <v>1</v>
      </c>
      <c r="G4" s="5">
        <v>186</v>
      </c>
      <c r="H4" s="20">
        <v>2</v>
      </c>
      <c r="I4" s="5">
        <v>180</v>
      </c>
      <c r="J4" s="20">
        <v>2</v>
      </c>
      <c r="K4" s="5">
        <v>191</v>
      </c>
      <c r="L4" s="20">
        <v>1</v>
      </c>
      <c r="M4" s="5">
        <v>185</v>
      </c>
      <c r="N4" s="20">
        <v>1</v>
      </c>
      <c r="O4" s="5">
        <v>189</v>
      </c>
      <c r="P4" s="20">
        <v>4</v>
      </c>
      <c r="Q4" s="6">
        <v>6</v>
      </c>
      <c r="R4" s="6">
        <v>1119</v>
      </c>
      <c r="S4" s="7">
        <v>186.5</v>
      </c>
      <c r="T4" s="37">
        <v>11</v>
      </c>
      <c r="U4" s="8">
        <v>10</v>
      </c>
      <c r="V4" s="9">
        <v>196.5</v>
      </c>
    </row>
    <row r="5" spans="1:24" x14ac:dyDescent="0.3">
      <c r="A5" s="41" t="s">
        <v>11</v>
      </c>
      <c r="B5" s="2" t="s">
        <v>74</v>
      </c>
      <c r="C5" s="3">
        <v>45814</v>
      </c>
      <c r="D5" s="4" t="s">
        <v>24</v>
      </c>
      <c r="E5" s="5">
        <v>192</v>
      </c>
      <c r="F5" s="20">
        <v>2</v>
      </c>
      <c r="G5" s="5">
        <v>190</v>
      </c>
      <c r="H5" s="20">
        <v>1</v>
      </c>
      <c r="I5" s="5">
        <v>192</v>
      </c>
      <c r="J5" s="20">
        <v>3</v>
      </c>
      <c r="K5" s="36">
        <v>193</v>
      </c>
      <c r="L5" s="20">
        <v>2</v>
      </c>
      <c r="M5" s="5"/>
      <c r="N5" s="20"/>
      <c r="O5" s="5"/>
      <c r="P5" s="20"/>
      <c r="Q5" s="6">
        <v>4</v>
      </c>
      <c r="R5" s="6">
        <v>767</v>
      </c>
      <c r="S5" s="7">
        <v>191.75</v>
      </c>
      <c r="T5" s="37">
        <v>8</v>
      </c>
      <c r="U5" s="8">
        <v>4</v>
      </c>
      <c r="V5" s="9">
        <v>195.75</v>
      </c>
    </row>
    <row r="6" spans="1:24" x14ac:dyDescent="0.3">
      <c r="A6" s="1" t="s">
        <v>11</v>
      </c>
      <c r="B6" s="2" t="s">
        <v>74</v>
      </c>
      <c r="C6" s="3">
        <v>45821</v>
      </c>
      <c r="D6" s="4" t="s">
        <v>24</v>
      </c>
      <c r="E6" s="36">
        <v>193</v>
      </c>
      <c r="F6" s="20">
        <v>3</v>
      </c>
      <c r="G6" s="36">
        <v>194</v>
      </c>
      <c r="H6" s="20">
        <v>5</v>
      </c>
      <c r="I6" s="36">
        <v>195</v>
      </c>
      <c r="J6" s="20">
        <v>4</v>
      </c>
      <c r="K6" s="36">
        <v>196</v>
      </c>
      <c r="L6" s="20">
        <v>3</v>
      </c>
      <c r="M6" s="5"/>
      <c r="N6" s="20"/>
      <c r="O6" s="5"/>
      <c r="P6" s="20"/>
      <c r="Q6" s="6">
        <v>4</v>
      </c>
      <c r="R6" s="6">
        <v>778</v>
      </c>
      <c r="S6" s="7">
        <v>194.5</v>
      </c>
      <c r="T6" s="37">
        <v>15</v>
      </c>
      <c r="U6" s="8">
        <v>4</v>
      </c>
      <c r="V6" s="9">
        <v>198.5</v>
      </c>
    </row>
    <row r="7" spans="1:24" x14ac:dyDescent="0.3">
      <c r="A7" s="1" t="s">
        <v>11</v>
      </c>
      <c r="B7" s="2" t="s">
        <v>74</v>
      </c>
      <c r="C7" s="3">
        <v>45477</v>
      </c>
      <c r="D7" s="4" t="s">
        <v>24</v>
      </c>
      <c r="E7" s="5">
        <v>190</v>
      </c>
      <c r="F7" s="20">
        <v>1</v>
      </c>
      <c r="G7" s="5">
        <v>191</v>
      </c>
      <c r="H7" s="20">
        <v>3</v>
      </c>
      <c r="I7" s="5">
        <v>192</v>
      </c>
      <c r="J7" s="20">
        <v>1</v>
      </c>
      <c r="K7" s="36">
        <v>193</v>
      </c>
      <c r="L7" s="20">
        <v>3</v>
      </c>
      <c r="M7" s="5"/>
      <c r="N7" s="20"/>
      <c r="O7" s="5"/>
      <c r="P7" s="20"/>
      <c r="Q7" s="6">
        <v>4</v>
      </c>
      <c r="R7" s="6">
        <v>766</v>
      </c>
      <c r="S7" s="7">
        <v>191.5</v>
      </c>
      <c r="T7" s="37">
        <v>8</v>
      </c>
      <c r="U7" s="8">
        <v>4</v>
      </c>
      <c r="V7" s="9">
        <v>195.5</v>
      </c>
    </row>
    <row r="8" spans="1:24" x14ac:dyDescent="0.3">
      <c r="A8" s="1" t="s">
        <v>12</v>
      </c>
      <c r="B8" s="2" t="s">
        <v>74</v>
      </c>
      <c r="C8" s="3">
        <v>45863</v>
      </c>
      <c r="D8" s="4" t="s">
        <v>24</v>
      </c>
      <c r="E8" s="5">
        <v>190</v>
      </c>
      <c r="F8" s="20">
        <v>0</v>
      </c>
      <c r="G8" s="5">
        <v>188</v>
      </c>
      <c r="H8" s="20">
        <v>2</v>
      </c>
      <c r="I8" s="5">
        <v>187</v>
      </c>
      <c r="J8" s="20">
        <v>1</v>
      </c>
      <c r="K8" s="5">
        <v>191</v>
      </c>
      <c r="L8" s="20">
        <v>1</v>
      </c>
      <c r="M8" s="5"/>
      <c r="N8" s="20"/>
      <c r="O8" s="5"/>
      <c r="P8" s="20"/>
      <c r="Q8" s="6">
        <v>4</v>
      </c>
      <c r="R8" s="6">
        <v>756</v>
      </c>
      <c r="S8" s="7">
        <v>189</v>
      </c>
      <c r="T8" s="37">
        <v>4</v>
      </c>
      <c r="U8" s="8">
        <v>5</v>
      </c>
      <c r="V8" s="9">
        <v>194</v>
      </c>
    </row>
    <row r="9" spans="1:24" x14ac:dyDescent="0.3">
      <c r="A9" s="68" t="s">
        <v>11</v>
      </c>
      <c r="B9" s="2" t="s">
        <v>74</v>
      </c>
      <c r="C9" s="3">
        <v>45961</v>
      </c>
      <c r="D9" s="69" t="s">
        <v>24</v>
      </c>
      <c r="E9" s="5">
        <v>190</v>
      </c>
      <c r="F9" s="20">
        <v>0</v>
      </c>
      <c r="G9" s="5">
        <v>192</v>
      </c>
      <c r="H9" s="20">
        <v>1</v>
      </c>
      <c r="I9" s="5">
        <v>191</v>
      </c>
      <c r="J9" s="20">
        <v>0</v>
      </c>
      <c r="K9" s="5">
        <v>194</v>
      </c>
      <c r="L9" s="20">
        <v>1</v>
      </c>
      <c r="M9" s="5"/>
      <c r="N9" s="20"/>
      <c r="O9" s="5"/>
      <c r="P9" s="20"/>
      <c r="Q9" s="8">
        <v>4</v>
      </c>
      <c r="R9" s="8">
        <v>767</v>
      </c>
      <c r="S9" s="7">
        <v>191.75</v>
      </c>
      <c r="T9" s="37">
        <v>2</v>
      </c>
      <c r="U9" s="8">
        <v>4</v>
      </c>
      <c r="V9" s="7">
        <v>195.75</v>
      </c>
    </row>
    <row r="11" spans="1:24" x14ac:dyDescent="0.3">
      <c r="Q11" s="32">
        <f>SUM(Q2:Q10)</f>
        <v>34</v>
      </c>
      <c r="R11" s="32">
        <f>SUM(R2:R10)</f>
        <v>6442.0010000000002</v>
      </c>
      <c r="S11" s="33">
        <f>SUM(R11/Q11)</f>
        <v>189.47061764705882</v>
      </c>
      <c r="T11" s="32">
        <f>SUM(T2:T10)</f>
        <v>55</v>
      </c>
      <c r="U11" s="32">
        <f>SUM(U2:U10)</f>
        <v>43</v>
      </c>
      <c r="V11" s="34">
        <f>SUM(S11+U11)</f>
        <v>232.47061764705882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7:P7 E7:F7 B7:C7" name="Range1_10"/>
    <protectedRange algorithmName="SHA-512" hashValue="ON39YdpmFHfN9f47KpiRvqrKx0V9+erV1CNkpWzYhW/Qyc6aT8rEyCrvauWSYGZK2ia3o7vd3akF07acHAFpOA==" saltValue="yVW9XmDwTqEnmpSGai0KYg==" spinCount="100000" sqref="D7" name="Range1_1_9_1"/>
    <protectedRange algorithmName="SHA-512" hashValue="ON39YdpmFHfN9f47KpiRvqrKx0V9+erV1CNkpWzYhW/Qyc6aT8rEyCrvauWSYGZK2ia3o7vd3akF07acHAFpOA==" saltValue="yVW9XmDwTqEnmpSGai0KYg==" spinCount="100000" sqref="T7" name="Range1_3_5_9_1"/>
    <protectedRange algorithmName="SHA-512" hashValue="ON39YdpmFHfN9f47KpiRvqrKx0V9+erV1CNkpWzYhW/Qyc6aT8rEyCrvauWSYGZK2ia3o7vd3akF07acHAFpOA==" saltValue="yVW9XmDwTqEnmpSGai0KYg==" spinCount="100000" sqref="H2:P2 E2:F2 B2" name="Range1_19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H3:P3 E3:F3 B3" name="Range1_20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C4" name="Range1_1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H4:P4 E4:F4 B4" name="Range1_22"/>
    <protectedRange algorithmName="SHA-512" hashValue="ON39YdpmFHfN9f47KpiRvqrKx0V9+erV1CNkpWzYhW/Qyc6aT8rEyCrvauWSYGZK2ia3o7vd3akF07acHAFpOA==" saltValue="yVW9XmDwTqEnmpSGai0KYg==" spinCount="100000" sqref="T4" name="Range1_3_5_10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6"/>
    <protectedRange algorithmName="SHA-512" hashValue="ON39YdpmFHfN9f47KpiRvqrKx0V9+erV1CNkpWzYhW/Qyc6aT8rEyCrvauWSYGZK2ia3o7vd3akF07acHAFpOA==" saltValue="yVW9XmDwTqEnmpSGai0KYg==" spinCount="100000" sqref="T9 E9:P9" name="Range1_3_5_5"/>
  </protectedRanges>
  <conditionalFormatting sqref="E9">
    <cfRule type="top10" dxfId="389" priority="7" rank="1"/>
  </conditionalFormatting>
  <conditionalFormatting sqref="G9">
    <cfRule type="top10" dxfId="388" priority="6" rank="1"/>
  </conditionalFormatting>
  <conditionalFormatting sqref="E9:P9">
    <cfRule type="cellIs" dxfId="387" priority="5" operator="greaterThanOrEqual">
      <formula>200</formula>
    </cfRule>
  </conditionalFormatting>
  <conditionalFormatting sqref="I9">
    <cfRule type="top10" dxfId="386" priority="4" rank="1"/>
  </conditionalFormatting>
  <conditionalFormatting sqref="K9">
    <cfRule type="top10" dxfId="385" priority="3" rank="1"/>
  </conditionalFormatting>
  <conditionalFormatting sqref="M9">
    <cfRule type="top10" dxfId="384" priority="2" rank="1"/>
  </conditionalFormatting>
  <conditionalFormatting sqref="O9">
    <cfRule type="top10" dxfId="383" priority="1" rank="1"/>
  </conditionalFormatting>
  <hyperlinks>
    <hyperlink ref="X1" location="'FAC 2025'!A1" display="Return to Rankings" xr:uid="{ACF26D8B-28F6-40D0-89B4-A1BD7A769BE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B9 D9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164D-0719-4B37-9576-5A3ACCEC6A03}">
  <dimension ref="A1:X11"/>
  <sheetViews>
    <sheetView workbookViewId="0">
      <selection sqref="A1:XFD1048576"/>
    </sheetView>
  </sheetViews>
  <sheetFormatPr defaultColWidth="11.109375" defaultRowHeight="14.4" x14ac:dyDescent="0.3"/>
  <cols>
    <col min="1" max="1" width="12.5546875" style="71" customWidth="1"/>
    <col min="2" max="2" width="20" style="71" customWidth="1"/>
    <col min="3" max="3" width="12.6640625" style="71" customWidth="1"/>
    <col min="4" max="4" width="15" style="71" customWidth="1"/>
    <col min="5" max="5" width="5.5546875" style="71" bestFit="1" customWidth="1"/>
    <col min="6" max="6" width="2.109375" style="71" bestFit="1" customWidth="1"/>
    <col min="7" max="7" width="5.5546875" style="71" bestFit="1" customWidth="1"/>
    <col min="8" max="8" width="2.109375" style="71" bestFit="1" customWidth="1"/>
    <col min="9" max="9" width="5.5546875" style="71" bestFit="1" customWidth="1"/>
    <col min="10" max="10" width="2.109375" style="71" bestFit="1" customWidth="1"/>
    <col min="11" max="11" width="5.5546875" style="71" bestFit="1" customWidth="1"/>
    <col min="12" max="12" width="2.109375" style="71" bestFit="1" customWidth="1"/>
    <col min="13" max="13" width="5.5546875" style="71" bestFit="1" customWidth="1"/>
    <col min="14" max="14" width="2.109375" style="71" bestFit="1" customWidth="1"/>
    <col min="15" max="15" width="5.5546875" style="71" bestFit="1" customWidth="1"/>
    <col min="16" max="16" width="2.109375" style="71" bestFit="1" customWidth="1"/>
    <col min="17" max="17" width="6.5546875" style="71" bestFit="1" customWidth="1"/>
    <col min="18" max="18" width="7.109375" style="71" bestFit="1" customWidth="1"/>
    <col min="19" max="19" width="6.5546875" style="71" bestFit="1" customWidth="1"/>
    <col min="20" max="20" width="5.5546875" style="71" bestFit="1" customWidth="1"/>
    <col min="21" max="21" width="6.109375" style="71" bestFit="1" customWidth="1"/>
    <col min="22" max="22" width="9" style="71" bestFit="1" customWidth="1"/>
    <col min="23" max="23" width="11.109375" style="71"/>
    <col min="24" max="24" width="17.88671875" style="71" bestFit="1" customWidth="1"/>
    <col min="25" max="16384" width="11.109375" style="71"/>
  </cols>
  <sheetData>
    <row r="1" spans="1:24" ht="15" customHeight="1" x14ac:dyDescent="0.3">
      <c r="A1" s="24" t="s">
        <v>1</v>
      </c>
      <c r="B1" s="23" t="s">
        <v>2</v>
      </c>
      <c r="C1" s="24" t="s">
        <v>3</v>
      </c>
      <c r="D1" s="24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70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72" t="s">
        <v>11</v>
      </c>
      <c r="B2" s="2" t="s">
        <v>65</v>
      </c>
      <c r="C2" s="3">
        <v>45801</v>
      </c>
      <c r="D2" s="69" t="s">
        <v>69</v>
      </c>
      <c r="E2" s="5">
        <v>180</v>
      </c>
      <c r="F2" s="20">
        <v>1</v>
      </c>
      <c r="G2" s="5">
        <v>185</v>
      </c>
      <c r="H2" s="20">
        <v>0</v>
      </c>
      <c r="I2" s="5">
        <v>187</v>
      </c>
      <c r="J2" s="20">
        <v>1</v>
      </c>
      <c r="K2" s="5">
        <v>187</v>
      </c>
      <c r="L2" s="20">
        <v>1</v>
      </c>
      <c r="M2" s="5"/>
      <c r="N2" s="20"/>
      <c r="O2" s="5"/>
      <c r="P2" s="20"/>
      <c r="Q2" s="8">
        <v>4</v>
      </c>
      <c r="R2" s="8">
        <v>739</v>
      </c>
      <c r="S2" s="7">
        <v>184.75</v>
      </c>
      <c r="T2" s="37">
        <v>3</v>
      </c>
      <c r="U2" s="8">
        <v>9</v>
      </c>
      <c r="V2" s="7">
        <v>193.75</v>
      </c>
    </row>
    <row r="3" spans="1:24" ht="15" customHeight="1" x14ac:dyDescent="0.3">
      <c r="A3" s="68" t="s">
        <v>11</v>
      </c>
      <c r="B3" s="2" t="s">
        <v>65</v>
      </c>
      <c r="C3" s="3">
        <v>45808</v>
      </c>
      <c r="D3" s="69" t="s">
        <v>70</v>
      </c>
      <c r="E3" s="5">
        <v>190</v>
      </c>
      <c r="F3" s="20">
        <v>1</v>
      </c>
      <c r="G3" s="5">
        <v>190.001</v>
      </c>
      <c r="H3" s="20">
        <v>1</v>
      </c>
      <c r="I3" s="5">
        <v>187</v>
      </c>
      <c r="J3" s="20">
        <v>0</v>
      </c>
      <c r="K3" s="5">
        <v>183</v>
      </c>
      <c r="L3" s="20">
        <v>0</v>
      </c>
      <c r="M3" s="5"/>
      <c r="N3" s="20"/>
      <c r="O3" s="5"/>
      <c r="P3" s="20"/>
      <c r="Q3" s="8">
        <v>4</v>
      </c>
      <c r="R3" s="8">
        <v>750.00099999999998</v>
      </c>
      <c r="S3" s="7">
        <v>187.50024999999999</v>
      </c>
      <c r="T3" s="37">
        <v>2</v>
      </c>
      <c r="U3" s="8">
        <v>9</v>
      </c>
      <c r="V3" s="7">
        <v>196.50024999999999</v>
      </c>
    </row>
    <row r="4" spans="1:24" x14ac:dyDescent="0.3">
      <c r="A4" s="68" t="s">
        <v>11</v>
      </c>
      <c r="B4" s="2" t="s">
        <v>65</v>
      </c>
      <c r="C4" s="3">
        <v>45829</v>
      </c>
      <c r="D4" s="69" t="s">
        <v>69</v>
      </c>
      <c r="E4" s="5">
        <v>191</v>
      </c>
      <c r="F4" s="20">
        <v>2</v>
      </c>
      <c r="G4" s="5">
        <v>191</v>
      </c>
      <c r="H4" s="20">
        <v>3</v>
      </c>
      <c r="I4" s="5">
        <v>192</v>
      </c>
      <c r="J4" s="20">
        <v>3</v>
      </c>
      <c r="K4" s="5">
        <v>190</v>
      </c>
      <c r="L4" s="20">
        <v>2</v>
      </c>
      <c r="M4" s="5"/>
      <c r="N4" s="20"/>
      <c r="O4" s="5"/>
      <c r="P4" s="20"/>
      <c r="Q4" s="8">
        <v>4</v>
      </c>
      <c r="R4" s="8">
        <v>764</v>
      </c>
      <c r="S4" s="7">
        <v>191</v>
      </c>
      <c r="T4" s="37">
        <v>10</v>
      </c>
      <c r="U4" s="8">
        <v>4</v>
      </c>
      <c r="V4" s="7">
        <v>195</v>
      </c>
    </row>
    <row r="5" spans="1:24" x14ac:dyDescent="0.3">
      <c r="A5" s="68" t="s">
        <v>11</v>
      </c>
      <c r="B5" s="2" t="s">
        <v>65</v>
      </c>
      <c r="C5" s="3">
        <v>45857</v>
      </c>
      <c r="D5" s="69" t="s">
        <v>69</v>
      </c>
      <c r="E5" s="5">
        <v>188</v>
      </c>
      <c r="F5" s="20">
        <v>2</v>
      </c>
      <c r="G5" s="5">
        <v>186</v>
      </c>
      <c r="H5" s="20">
        <v>1</v>
      </c>
      <c r="I5" s="5">
        <v>191</v>
      </c>
      <c r="J5" s="20">
        <v>1</v>
      </c>
      <c r="K5" s="5">
        <v>184</v>
      </c>
      <c r="L5" s="20">
        <v>1</v>
      </c>
      <c r="M5" s="5"/>
      <c r="N5" s="20"/>
      <c r="O5" s="5"/>
      <c r="P5" s="20"/>
      <c r="Q5" s="8">
        <v>4</v>
      </c>
      <c r="R5" s="8">
        <v>749</v>
      </c>
      <c r="S5" s="7">
        <v>187.25</v>
      </c>
      <c r="T5" s="37">
        <v>5</v>
      </c>
      <c r="U5" s="8">
        <v>3</v>
      </c>
      <c r="V5" s="7">
        <v>190.25</v>
      </c>
    </row>
    <row r="6" spans="1:24" x14ac:dyDescent="0.3">
      <c r="A6" s="68" t="s">
        <v>11</v>
      </c>
      <c r="B6" s="2" t="s">
        <v>65</v>
      </c>
      <c r="C6" s="3">
        <v>45864</v>
      </c>
      <c r="D6" s="69" t="s">
        <v>87</v>
      </c>
      <c r="E6" s="5">
        <v>189</v>
      </c>
      <c r="F6" s="20">
        <v>0</v>
      </c>
      <c r="G6" s="5">
        <v>190</v>
      </c>
      <c r="H6" s="20">
        <v>0</v>
      </c>
      <c r="I6" s="5">
        <v>192</v>
      </c>
      <c r="J6" s="20">
        <v>0</v>
      </c>
      <c r="K6" s="5">
        <v>186</v>
      </c>
      <c r="L6" s="20">
        <v>1</v>
      </c>
      <c r="M6" s="5"/>
      <c r="N6" s="20"/>
      <c r="O6" s="5"/>
      <c r="P6" s="20"/>
      <c r="Q6" s="8">
        <v>4</v>
      </c>
      <c r="R6" s="8">
        <v>757</v>
      </c>
      <c r="S6" s="7">
        <v>189.25</v>
      </c>
      <c r="T6" s="37">
        <v>1</v>
      </c>
      <c r="U6" s="8">
        <v>3</v>
      </c>
      <c r="V6" s="7">
        <v>192.25</v>
      </c>
    </row>
    <row r="7" spans="1:24" x14ac:dyDescent="0.3">
      <c r="A7" s="68" t="s">
        <v>11</v>
      </c>
      <c r="B7" s="2" t="s">
        <v>65</v>
      </c>
      <c r="C7" s="3">
        <v>45885</v>
      </c>
      <c r="D7" s="69" t="s">
        <v>69</v>
      </c>
      <c r="E7" s="5">
        <v>190</v>
      </c>
      <c r="F7" s="20">
        <v>1</v>
      </c>
      <c r="G7" s="5">
        <v>183</v>
      </c>
      <c r="H7" s="20">
        <v>0</v>
      </c>
      <c r="I7" s="5">
        <v>190</v>
      </c>
      <c r="J7" s="20">
        <v>1</v>
      </c>
      <c r="K7" s="36">
        <v>194</v>
      </c>
      <c r="L7" s="20">
        <v>2</v>
      </c>
      <c r="M7" s="5">
        <v>180</v>
      </c>
      <c r="N7" s="20">
        <v>0</v>
      </c>
      <c r="O7" s="5">
        <v>188</v>
      </c>
      <c r="P7" s="20">
        <v>0</v>
      </c>
      <c r="Q7" s="8">
        <v>6</v>
      </c>
      <c r="R7" s="8">
        <v>1125</v>
      </c>
      <c r="S7" s="7">
        <v>187.5</v>
      </c>
      <c r="T7" s="37">
        <v>4</v>
      </c>
      <c r="U7" s="8">
        <v>16</v>
      </c>
      <c r="V7" s="7">
        <v>203.5</v>
      </c>
    </row>
    <row r="8" spans="1:24" x14ac:dyDescent="0.3">
      <c r="A8" s="68" t="s">
        <v>11</v>
      </c>
      <c r="B8" s="2" t="s">
        <v>65</v>
      </c>
      <c r="C8" s="3">
        <v>45920</v>
      </c>
      <c r="D8" s="69" t="s">
        <v>69</v>
      </c>
      <c r="E8" s="5">
        <v>193</v>
      </c>
      <c r="F8" s="20">
        <v>1</v>
      </c>
      <c r="G8" s="5">
        <v>191</v>
      </c>
      <c r="H8" s="20">
        <v>2</v>
      </c>
      <c r="I8" s="5">
        <v>197</v>
      </c>
      <c r="J8" s="20">
        <v>1</v>
      </c>
      <c r="K8" s="5">
        <v>189</v>
      </c>
      <c r="L8" s="20">
        <v>1</v>
      </c>
      <c r="M8" s="5">
        <v>190</v>
      </c>
      <c r="N8" s="20">
        <v>0</v>
      </c>
      <c r="O8" s="5">
        <v>191</v>
      </c>
      <c r="P8" s="20">
        <v>1</v>
      </c>
      <c r="Q8" s="8">
        <v>6</v>
      </c>
      <c r="R8" s="8">
        <v>1151</v>
      </c>
      <c r="S8" s="7">
        <v>191.83333333333334</v>
      </c>
      <c r="T8" s="37">
        <v>6</v>
      </c>
      <c r="U8" s="8">
        <v>30</v>
      </c>
      <c r="V8" s="7">
        <v>221.83333333333334</v>
      </c>
    </row>
    <row r="9" spans="1:24" x14ac:dyDescent="0.3">
      <c r="A9" s="68" t="s">
        <v>11</v>
      </c>
      <c r="B9" s="2" t="s">
        <v>65</v>
      </c>
      <c r="C9" s="3">
        <v>45935</v>
      </c>
      <c r="D9" s="69" t="s">
        <v>101</v>
      </c>
      <c r="E9" s="5">
        <v>184</v>
      </c>
      <c r="F9" s="20">
        <v>1</v>
      </c>
      <c r="G9" s="5">
        <v>191</v>
      </c>
      <c r="H9" s="20">
        <v>1</v>
      </c>
      <c r="I9" s="5">
        <v>188</v>
      </c>
      <c r="J9" s="20">
        <v>1</v>
      </c>
      <c r="K9" s="5">
        <v>189</v>
      </c>
      <c r="L9" s="20">
        <v>1</v>
      </c>
      <c r="M9" s="5"/>
      <c r="N9" s="20"/>
      <c r="O9" s="5"/>
      <c r="P9" s="20"/>
      <c r="Q9" s="8">
        <v>4</v>
      </c>
      <c r="R9" s="8">
        <v>752</v>
      </c>
      <c r="S9" s="7">
        <v>188</v>
      </c>
      <c r="T9" s="37">
        <v>4</v>
      </c>
      <c r="U9" s="8">
        <v>5</v>
      </c>
      <c r="V9" s="7">
        <v>200.75</v>
      </c>
    </row>
    <row r="11" spans="1:24" x14ac:dyDescent="0.3">
      <c r="Q11" s="32">
        <f>SUM(Q2:Q10)</f>
        <v>36</v>
      </c>
      <c r="R11" s="32">
        <f>SUM(R2:R10)</f>
        <v>6787.0010000000002</v>
      </c>
      <c r="S11" s="33">
        <f>SUM(R11/Q11)</f>
        <v>188.52780555555557</v>
      </c>
      <c r="T11" s="32">
        <f>SUM(T2:T10)</f>
        <v>35</v>
      </c>
      <c r="U11" s="32">
        <f>SUM(U2:U10)</f>
        <v>79</v>
      </c>
      <c r="V11" s="34">
        <f>SUM(S11+U11)</f>
        <v>267.52780555555557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10"/>
    <protectedRange sqref="C2" name="Range1_1_2_1"/>
    <protectedRange sqref="D2" name="Range1_1_1_2"/>
    <protectedRange sqref="T2" name="Range1_3_5_3_1"/>
    <protectedRange sqref="E3:P3" name="Range1_10_1"/>
    <protectedRange sqref="C3" name="Range1_1_2_1_1"/>
    <protectedRange sqref="D3" name="Range1_1_1_2_1"/>
    <protectedRange sqref="T3" name="Range1_3_5_3_1_1"/>
    <protectedRange algorithmName="SHA-512" hashValue="ON39YdpmFHfN9f47KpiRvqrKx0V9+erV1CNkpWzYhW/Qyc6aT8rEyCrvauWSYGZK2ia3o7vd3akF07acHAFpOA==" saltValue="yVW9XmDwTqEnmpSGai0KYg==" spinCount="100000" sqref="B8:C8" name="Range1_13_7"/>
    <protectedRange algorithmName="SHA-512" hashValue="ON39YdpmFHfN9f47KpiRvqrKx0V9+erV1CNkpWzYhW/Qyc6aT8rEyCrvauWSYGZK2ia3o7vd3akF07acHAFpOA==" saltValue="yVW9XmDwTqEnmpSGai0KYg==" spinCount="100000" sqref="D8" name="Range1_1_4_7"/>
    <protectedRange algorithmName="SHA-512" hashValue="ON39YdpmFHfN9f47KpiRvqrKx0V9+erV1CNkpWzYhW/Qyc6aT8rEyCrvauWSYGZK2ia3o7vd3akF07acHAFpOA==" saltValue="yVW9XmDwTqEnmpSGai0KYg==" spinCount="100000" sqref="T8" name="Range1_3_5_4_7"/>
    <protectedRange algorithmName="SHA-512" hashValue="ON39YdpmFHfN9f47KpiRvqrKx0V9+erV1CNkpWzYhW/Qyc6aT8rEyCrvauWSYGZK2ia3o7vd3akF07acHAFpOA==" saltValue="yVW9XmDwTqEnmpSGai0KYg==" spinCount="100000" sqref="B9:C9" name="Range1_9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9" name="Range1_3_5_6"/>
  </protectedRanges>
  <conditionalFormatting sqref="E8">
    <cfRule type="top10" dxfId="382" priority="14" rank="1"/>
  </conditionalFormatting>
  <conditionalFormatting sqref="G8">
    <cfRule type="top10" dxfId="381" priority="13" rank="1"/>
  </conditionalFormatting>
  <conditionalFormatting sqref="I8">
    <cfRule type="top10" dxfId="380" priority="12" rank="1"/>
  </conditionalFormatting>
  <conditionalFormatting sqref="K8">
    <cfRule type="top10" dxfId="379" priority="11" rank="1"/>
  </conditionalFormatting>
  <conditionalFormatting sqref="M8">
    <cfRule type="top10" dxfId="378" priority="10" rank="1"/>
  </conditionalFormatting>
  <conditionalFormatting sqref="O8">
    <cfRule type="top10" dxfId="377" priority="9" rank="1"/>
  </conditionalFormatting>
  <conditionalFormatting sqref="E8:P8">
    <cfRule type="cellIs" dxfId="376" priority="8" operator="greaterThanOrEqual">
      <formula>200</formula>
    </cfRule>
  </conditionalFormatting>
  <conditionalFormatting sqref="E9">
    <cfRule type="top10" dxfId="375" priority="7" rank="1"/>
  </conditionalFormatting>
  <conditionalFormatting sqref="G9">
    <cfRule type="top10" dxfId="374" priority="6" rank="1"/>
  </conditionalFormatting>
  <conditionalFormatting sqref="I9">
    <cfRule type="top10" dxfId="373" priority="5" rank="1"/>
  </conditionalFormatting>
  <conditionalFormatting sqref="K9">
    <cfRule type="top10" dxfId="372" priority="4" rank="1"/>
  </conditionalFormatting>
  <conditionalFormatting sqref="M9">
    <cfRule type="top10" dxfId="371" priority="3" rank="1"/>
  </conditionalFormatting>
  <conditionalFormatting sqref="O9">
    <cfRule type="top10" dxfId="370" priority="2" rank="1"/>
  </conditionalFormatting>
  <conditionalFormatting sqref="E9:P9">
    <cfRule type="cellIs" dxfId="369" priority="1" operator="greaterThanOrEqual">
      <formula>200</formula>
    </cfRule>
  </conditionalFormatting>
  <hyperlinks>
    <hyperlink ref="X1" location="'FAC 2025'!A1" display="Return to Rankings" xr:uid="{498EC993-2B1C-45E6-93D8-BE3174672035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EAC19-51F8-401D-B9DB-338883CE8407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57</v>
      </c>
      <c r="C2" s="3">
        <v>45794</v>
      </c>
      <c r="D2" s="4" t="s">
        <v>59</v>
      </c>
      <c r="E2" s="5">
        <v>180</v>
      </c>
      <c r="F2" s="20">
        <v>0</v>
      </c>
      <c r="G2" s="5">
        <v>171</v>
      </c>
      <c r="H2" s="20">
        <v>1</v>
      </c>
      <c r="I2" s="5">
        <v>182</v>
      </c>
      <c r="J2" s="20">
        <v>1</v>
      </c>
      <c r="K2" s="5">
        <v>173</v>
      </c>
      <c r="L2" s="20">
        <v>0</v>
      </c>
      <c r="M2" s="5"/>
      <c r="N2" s="20"/>
      <c r="O2" s="5"/>
      <c r="P2" s="20"/>
      <c r="Q2" s="6">
        <v>4</v>
      </c>
      <c r="R2" s="6">
        <v>706</v>
      </c>
      <c r="S2" s="7">
        <v>176.5</v>
      </c>
      <c r="T2" s="37">
        <v>2</v>
      </c>
      <c r="U2" s="8">
        <v>4</v>
      </c>
      <c r="V2" s="9">
        <v>180.5</v>
      </c>
    </row>
    <row r="3" spans="1:24" x14ac:dyDescent="0.3">
      <c r="A3" s="1" t="s">
        <v>11</v>
      </c>
      <c r="B3" s="2" t="s">
        <v>57</v>
      </c>
      <c r="C3" s="3">
        <v>45829</v>
      </c>
      <c r="D3" s="4" t="s">
        <v>59</v>
      </c>
      <c r="E3" s="5">
        <v>176</v>
      </c>
      <c r="F3" s="20">
        <v>3</v>
      </c>
      <c r="G3" s="5">
        <v>184</v>
      </c>
      <c r="H3" s="20">
        <v>1</v>
      </c>
      <c r="I3" s="5">
        <v>170</v>
      </c>
      <c r="J3" s="20">
        <v>0</v>
      </c>
      <c r="K3" s="5">
        <v>169</v>
      </c>
      <c r="L3" s="20">
        <v>1</v>
      </c>
      <c r="M3" s="5">
        <v>177</v>
      </c>
      <c r="N3" s="20">
        <v>0</v>
      </c>
      <c r="O3" s="5">
        <v>178</v>
      </c>
      <c r="P3" s="20">
        <v>0</v>
      </c>
      <c r="Q3" s="6">
        <v>6</v>
      </c>
      <c r="R3" s="6">
        <v>1054</v>
      </c>
      <c r="S3" s="7">
        <v>175.66666666666666</v>
      </c>
      <c r="T3" s="37">
        <v>5</v>
      </c>
      <c r="U3" s="8">
        <v>16</v>
      </c>
      <c r="V3" s="9">
        <v>191.66666666666666</v>
      </c>
    </row>
    <row r="4" spans="1:24" x14ac:dyDescent="0.3">
      <c r="A4" s="1" t="s">
        <v>11</v>
      </c>
      <c r="B4" s="2" t="s">
        <v>57</v>
      </c>
      <c r="C4" s="3">
        <v>45857</v>
      </c>
      <c r="D4" s="4" t="s">
        <v>59</v>
      </c>
      <c r="E4" s="5">
        <v>188</v>
      </c>
      <c r="F4" s="20">
        <v>2</v>
      </c>
      <c r="G4" s="5">
        <v>183</v>
      </c>
      <c r="H4" s="20">
        <v>0</v>
      </c>
      <c r="I4" s="5">
        <v>176</v>
      </c>
      <c r="J4" s="20">
        <v>0</v>
      </c>
      <c r="K4" s="5">
        <v>172</v>
      </c>
      <c r="L4" s="20">
        <v>0</v>
      </c>
      <c r="M4" s="5"/>
      <c r="N4" s="20"/>
      <c r="O4" s="5"/>
      <c r="P4" s="20"/>
      <c r="Q4" s="6">
        <v>4</v>
      </c>
      <c r="R4" s="6">
        <v>719</v>
      </c>
      <c r="S4" s="7">
        <v>179.75</v>
      </c>
      <c r="T4" s="37">
        <v>2</v>
      </c>
      <c r="U4" s="8">
        <v>8</v>
      </c>
      <c r="V4" s="9">
        <v>187.75</v>
      </c>
    </row>
    <row r="5" spans="1:24" x14ac:dyDescent="0.3">
      <c r="A5" s="1" t="s">
        <v>11</v>
      </c>
      <c r="B5" s="2" t="s">
        <v>57</v>
      </c>
      <c r="C5" s="3">
        <v>45871</v>
      </c>
      <c r="D5" s="4" t="s">
        <v>59</v>
      </c>
      <c r="E5" s="5">
        <v>186</v>
      </c>
      <c r="F5" s="20">
        <v>0</v>
      </c>
      <c r="G5" s="5">
        <v>191</v>
      </c>
      <c r="H5" s="20">
        <v>1</v>
      </c>
      <c r="I5" s="5">
        <v>183</v>
      </c>
      <c r="J5" s="20">
        <v>0</v>
      </c>
      <c r="K5" s="5">
        <v>186.001</v>
      </c>
      <c r="L5" s="20">
        <v>2</v>
      </c>
      <c r="M5" s="5"/>
      <c r="N5" s="20"/>
      <c r="O5" s="5"/>
      <c r="P5" s="20"/>
      <c r="Q5" s="6">
        <v>4</v>
      </c>
      <c r="R5" s="6">
        <v>746.00099999999998</v>
      </c>
      <c r="S5" s="7">
        <v>186.50024999999999</v>
      </c>
      <c r="T5" s="37">
        <v>3</v>
      </c>
      <c r="U5" s="8">
        <v>11</v>
      </c>
      <c r="V5" s="9">
        <v>197.50024999999999</v>
      </c>
    </row>
    <row r="6" spans="1:24" x14ac:dyDescent="0.3">
      <c r="A6" s="1" t="s">
        <v>11</v>
      </c>
      <c r="B6" s="2" t="s">
        <v>57</v>
      </c>
      <c r="C6" s="3">
        <v>45885</v>
      </c>
      <c r="D6" s="4" t="s">
        <v>59</v>
      </c>
      <c r="E6" s="5">
        <v>182</v>
      </c>
      <c r="F6" s="20">
        <v>2</v>
      </c>
      <c r="G6" s="5">
        <v>179</v>
      </c>
      <c r="H6" s="20">
        <v>1</v>
      </c>
      <c r="I6" s="5">
        <v>186</v>
      </c>
      <c r="J6" s="20">
        <v>1</v>
      </c>
      <c r="K6" s="5">
        <v>177</v>
      </c>
      <c r="L6" s="20">
        <v>0</v>
      </c>
      <c r="M6" s="5"/>
      <c r="N6" s="20"/>
      <c r="O6" s="5"/>
      <c r="P6" s="20"/>
      <c r="Q6" s="6">
        <v>4</v>
      </c>
      <c r="R6" s="6">
        <v>724</v>
      </c>
      <c r="S6" s="7">
        <v>181</v>
      </c>
      <c r="T6" s="37">
        <v>4</v>
      </c>
      <c r="U6" s="8">
        <v>6</v>
      </c>
      <c r="V6" s="9">
        <v>187</v>
      </c>
    </row>
    <row r="7" spans="1:24" x14ac:dyDescent="0.3">
      <c r="A7" s="1" t="s">
        <v>11</v>
      </c>
      <c r="B7" s="2" t="s">
        <v>57</v>
      </c>
      <c r="C7" s="3">
        <v>45906</v>
      </c>
      <c r="D7" s="4" t="s">
        <v>59</v>
      </c>
      <c r="E7" s="5">
        <v>186</v>
      </c>
      <c r="F7" s="20">
        <v>0</v>
      </c>
      <c r="G7" s="5">
        <v>186</v>
      </c>
      <c r="H7" s="20">
        <v>2</v>
      </c>
      <c r="I7" s="5">
        <v>186</v>
      </c>
      <c r="J7" s="20">
        <v>1</v>
      </c>
      <c r="K7" s="5">
        <v>192</v>
      </c>
      <c r="L7" s="20">
        <v>1</v>
      </c>
      <c r="M7" s="5"/>
      <c r="N7" s="20"/>
      <c r="O7" s="5"/>
      <c r="P7" s="20"/>
      <c r="Q7" s="6">
        <v>4</v>
      </c>
      <c r="R7" s="6">
        <v>750</v>
      </c>
      <c r="S7" s="7">
        <v>187.5</v>
      </c>
      <c r="T7" s="37">
        <v>4</v>
      </c>
      <c r="U7" s="8">
        <v>11</v>
      </c>
      <c r="V7" s="9">
        <v>198.5</v>
      </c>
    </row>
    <row r="8" spans="1:24" x14ac:dyDescent="0.3">
      <c r="A8" s="68" t="s">
        <v>11</v>
      </c>
      <c r="B8" s="2" t="s">
        <v>57</v>
      </c>
      <c r="C8" s="3">
        <v>45920</v>
      </c>
      <c r="D8" s="69" t="s">
        <v>59</v>
      </c>
      <c r="E8" s="5">
        <v>193</v>
      </c>
      <c r="F8" s="20">
        <v>0</v>
      </c>
      <c r="G8" s="5">
        <v>180</v>
      </c>
      <c r="H8" s="20">
        <v>0</v>
      </c>
      <c r="I8" s="5">
        <v>178</v>
      </c>
      <c r="J8" s="20">
        <v>1</v>
      </c>
      <c r="K8" s="5">
        <v>180</v>
      </c>
      <c r="L8" s="20">
        <v>1</v>
      </c>
      <c r="M8" s="5"/>
      <c r="N8" s="20"/>
      <c r="O8" s="5"/>
      <c r="P8" s="20"/>
      <c r="Q8" s="8">
        <v>4</v>
      </c>
      <c r="R8" s="8">
        <v>731</v>
      </c>
      <c r="S8" s="7">
        <v>182.75</v>
      </c>
      <c r="T8" s="37">
        <v>2</v>
      </c>
      <c r="U8" s="8">
        <v>11</v>
      </c>
      <c r="V8" s="7">
        <v>193.75</v>
      </c>
    </row>
    <row r="9" spans="1:24" x14ac:dyDescent="0.3">
      <c r="A9" s="1" t="s">
        <v>11</v>
      </c>
      <c r="B9" s="2" t="s">
        <v>57</v>
      </c>
      <c r="C9" s="3">
        <v>45948</v>
      </c>
      <c r="D9" s="4" t="s">
        <v>59</v>
      </c>
      <c r="E9" s="5">
        <v>181</v>
      </c>
      <c r="F9" s="20">
        <v>2</v>
      </c>
      <c r="G9" s="5">
        <v>178</v>
      </c>
      <c r="H9" s="20">
        <v>2</v>
      </c>
      <c r="I9" s="5">
        <v>181</v>
      </c>
      <c r="J9" s="20">
        <v>2</v>
      </c>
      <c r="K9" s="5">
        <v>178</v>
      </c>
      <c r="L9" s="20">
        <v>1</v>
      </c>
      <c r="M9" s="5"/>
      <c r="N9" s="20"/>
      <c r="O9" s="5"/>
      <c r="P9" s="20"/>
      <c r="Q9" s="6">
        <v>4</v>
      </c>
      <c r="R9" s="6">
        <v>718</v>
      </c>
      <c r="S9" s="7">
        <v>179.5</v>
      </c>
      <c r="T9" s="37">
        <v>7</v>
      </c>
      <c r="U9" s="8">
        <v>8</v>
      </c>
      <c r="V9" s="9">
        <v>187.5</v>
      </c>
    </row>
    <row r="11" spans="1:24" x14ac:dyDescent="0.3">
      <c r="Q11" s="32">
        <f>SUM(Q2:Q10)</f>
        <v>34</v>
      </c>
      <c r="R11" s="32">
        <f>SUM(R2:R10)</f>
        <v>6148.0010000000002</v>
      </c>
      <c r="S11" s="33">
        <f>SUM(R11/Q11)</f>
        <v>180.82355882352942</v>
      </c>
      <c r="T11" s="32">
        <f>SUM(T2:T10)</f>
        <v>29</v>
      </c>
      <c r="U11" s="32">
        <f>SUM(U2:U10)</f>
        <v>75</v>
      </c>
      <c r="V11" s="34">
        <f>SUM(S11+U11)</f>
        <v>255.82355882352942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E7:P7 B7:C7" name="Range1_4_2"/>
    <protectedRange algorithmName="SHA-512" hashValue="ON39YdpmFHfN9f47KpiRvqrKx0V9+erV1CNkpWzYhW/Qyc6aT8rEyCrvauWSYGZK2ia3o7vd3akF07acHAFpOA==" saltValue="yVW9XmDwTqEnmpSGai0KYg==" spinCount="100000" sqref="D7" name="Range1_1_4_2"/>
    <protectedRange algorithmName="SHA-512" hashValue="ON39YdpmFHfN9f47KpiRvqrKx0V9+erV1CNkpWzYhW/Qyc6aT8rEyCrvauWSYGZK2ia3o7vd3akF07acHAFpOA==" saltValue="yVW9XmDwTqEnmpSGai0KYg==" spinCount="100000" sqref="T7" name="Range1_3_5_3_2"/>
    <protectedRange algorithmName="SHA-512" hashValue="ON39YdpmFHfN9f47KpiRvqrKx0V9+erV1CNkpWzYhW/Qyc6aT8rEyCrvauWSYGZK2ia3o7vd3akF07acHAFpOA==" saltValue="yVW9XmDwTqEnmpSGai0KYg==" spinCount="100000" sqref="B8:C8" name="Range1_13_7"/>
    <protectedRange algorithmName="SHA-512" hashValue="ON39YdpmFHfN9f47KpiRvqrKx0V9+erV1CNkpWzYhW/Qyc6aT8rEyCrvauWSYGZK2ia3o7vd3akF07acHAFpOA==" saltValue="yVW9XmDwTqEnmpSGai0KYg==" spinCount="100000" sqref="D8" name="Range1_1_4_7"/>
    <protectedRange algorithmName="SHA-512" hashValue="ON39YdpmFHfN9f47KpiRvqrKx0V9+erV1CNkpWzYhW/Qyc6aT8rEyCrvauWSYGZK2ia3o7vd3akF07acHAFpOA==" saltValue="yVW9XmDwTqEnmpSGai0KYg==" spinCount="100000" sqref="E8 G8:O8" name="Range1_33_1_9"/>
    <protectedRange algorithmName="SHA-512" hashValue="ON39YdpmFHfN9f47KpiRvqrKx0V9+erV1CNkpWzYhW/Qyc6aT8rEyCrvauWSYGZK2ia3o7vd3akF07acHAFpOA==" saltValue="yVW9XmDwTqEnmpSGai0KYg==" spinCount="100000" sqref="T8" name="Range1_3_5_4_7"/>
    <protectedRange algorithmName="SHA-512" hashValue="ON39YdpmFHfN9f47KpiRvqrKx0V9+erV1CNkpWzYhW/Qyc6aT8rEyCrvauWSYGZK2ia3o7vd3akF07acHAFpOA==" saltValue="yVW9XmDwTqEnmpSGai0KYg==" spinCount="100000" sqref="H9:P9 E9:F9 B9:C9" name="Range1_11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10"/>
  </protectedRanges>
  <conditionalFormatting sqref="E7">
    <cfRule type="top10" dxfId="368" priority="16" rank="1"/>
  </conditionalFormatting>
  <conditionalFormatting sqref="E7:P7">
    <cfRule type="cellIs" dxfId="367" priority="15" operator="greaterThanOrEqual">
      <formula>200</formula>
    </cfRule>
  </conditionalFormatting>
  <conditionalFormatting sqref="G7">
    <cfRule type="top10" dxfId="366" priority="17" rank="1"/>
  </conditionalFormatting>
  <conditionalFormatting sqref="I7">
    <cfRule type="top10" dxfId="365" priority="18" rank="1"/>
  </conditionalFormatting>
  <conditionalFormatting sqref="K7">
    <cfRule type="top10" dxfId="364" priority="19" rank="1"/>
  </conditionalFormatting>
  <conditionalFormatting sqref="M7">
    <cfRule type="top10" dxfId="363" priority="20" rank="1"/>
  </conditionalFormatting>
  <conditionalFormatting sqref="O7">
    <cfRule type="top10" dxfId="362" priority="21" rank="1"/>
  </conditionalFormatting>
  <conditionalFormatting sqref="E8">
    <cfRule type="top10" dxfId="361" priority="14" rank="1"/>
  </conditionalFormatting>
  <conditionalFormatting sqref="G8">
    <cfRule type="top10" dxfId="360" priority="13" rank="1"/>
  </conditionalFormatting>
  <conditionalFormatting sqref="I8">
    <cfRule type="top10" dxfId="359" priority="12" rank="1"/>
  </conditionalFormatting>
  <conditionalFormatting sqref="K8">
    <cfRule type="top10" dxfId="358" priority="11" rank="1"/>
  </conditionalFormatting>
  <conditionalFormatting sqref="M8">
    <cfRule type="top10" dxfId="357" priority="10" rank="1"/>
  </conditionalFormatting>
  <conditionalFormatting sqref="O8">
    <cfRule type="top10" dxfId="356" priority="9" rank="1"/>
  </conditionalFormatting>
  <conditionalFormatting sqref="E8:P8">
    <cfRule type="cellIs" dxfId="355" priority="8" operator="greaterThanOrEqual">
      <formula>200</formula>
    </cfRule>
  </conditionalFormatting>
  <conditionalFormatting sqref="E9">
    <cfRule type="top10" dxfId="354" priority="7" rank="1"/>
  </conditionalFormatting>
  <conditionalFormatting sqref="G9">
    <cfRule type="top10" dxfId="353" priority="6" rank="1"/>
  </conditionalFormatting>
  <conditionalFormatting sqref="I9">
    <cfRule type="top10" dxfId="352" priority="5" rank="1"/>
  </conditionalFormatting>
  <conditionalFormatting sqref="K9">
    <cfRule type="top10" dxfId="351" priority="4" rank="1"/>
  </conditionalFormatting>
  <conditionalFormatting sqref="M9">
    <cfRule type="top10" dxfId="350" priority="3" rank="1"/>
  </conditionalFormatting>
  <conditionalFormatting sqref="O9">
    <cfRule type="top10" dxfId="349" priority="2" rank="1"/>
  </conditionalFormatting>
  <conditionalFormatting sqref="E9:O9">
    <cfRule type="cellIs" dxfId="348" priority="1" operator="greaterThanOrEqual">
      <formula>193</formula>
    </cfRule>
  </conditionalFormatting>
  <hyperlinks>
    <hyperlink ref="X1" location="'FAC 2025'!A1" display="Return to Rankings" xr:uid="{3AE9FD2D-5AB0-4334-8D58-E4AEE0BA7A18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BEA6-1AC5-44BE-9DDD-B2C0E0845487}">
  <dimension ref="A1:X28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7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32</v>
      </c>
      <c r="C2" s="3">
        <v>45696</v>
      </c>
      <c r="D2" s="4" t="s">
        <v>31</v>
      </c>
      <c r="E2" s="5">
        <v>182</v>
      </c>
      <c r="F2" s="20">
        <v>1</v>
      </c>
      <c r="G2" s="31">
        <v>173</v>
      </c>
      <c r="H2" s="20">
        <v>0</v>
      </c>
      <c r="I2" s="5">
        <v>180</v>
      </c>
      <c r="J2" s="20">
        <v>0</v>
      </c>
      <c r="K2" s="5">
        <v>180</v>
      </c>
      <c r="L2" s="20">
        <v>1</v>
      </c>
      <c r="M2" s="5"/>
      <c r="N2" s="20"/>
      <c r="O2" s="5"/>
      <c r="P2" s="20"/>
      <c r="Q2" s="6">
        <v>4</v>
      </c>
      <c r="R2" s="6">
        <v>715</v>
      </c>
      <c r="S2" s="7">
        <v>178.75</v>
      </c>
      <c r="T2" s="21">
        <v>2</v>
      </c>
      <c r="U2" s="8">
        <v>6</v>
      </c>
      <c r="V2" s="9">
        <v>184.75</v>
      </c>
    </row>
    <row r="3" spans="1:24" ht="15" customHeight="1" x14ac:dyDescent="0.3">
      <c r="A3" s="41" t="s">
        <v>11</v>
      </c>
      <c r="B3" s="31" t="s">
        <v>32</v>
      </c>
      <c r="C3" s="42">
        <v>45724</v>
      </c>
      <c r="D3" s="43" t="s">
        <v>31</v>
      </c>
      <c r="E3" s="44">
        <v>187</v>
      </c>
      <c r="F3" s="45">
        <v>0</v>
      </c>
      <c r="G3" s="44">
        <v>181</v>
      </c>
      <c r="H3" s="45">
        <v>1</v>
      </c>
      <c r="I3" s="44">
        <v>184</v>
      </c>
      <c r="J3" s="45">
        <v>1</v>
      </c>
      <c r="K3" s="44">
        <v>191</v>
      </c>
      <c r="L3" s="45">
        <v>1</v>
      </c>
      <c r="M3" s="44"/>
      <c r="N3" s="45"/>
      <c r="O3" s="44"/>
      <c r="P3" s="45"/>
      <c r="Q3" s="46">
        <v>4</v>
      </c>
      <c r="R3" s="46">
        <v>743</v>
      </c>
      <c r="S3" s="47">
        <v>185.75</v>
      </c>
      <c r="T3" s="21">
        <v>3</v>
      </c>
      <c r="U3" s="48">
        <v>5</v>
      </c>
      <c r="V3" s="49">
        <v>190.75</v>
      </c>
    </row>
    <row r="4" spans="1:24" ht="15" customHeight="1" x14ac:dyDescent="0.3">
      <c r="A4" s="1" t="s">
        <v>11</v>
      </c>
      <c r="B4" s="2" t="s">
        <v>32</v>
      </c>
      <c r="C4" s="3">
        <v>45738</v>
      </c>
      <c r="D4" s="4" t="s">
        <v>31</v>
      </c>
      <c r="E4" s="5">
        <v>183</v>
      </c>
      <c r="F4" s="20">
        <v>3</v>
      </c>
      <c r="G4" s="5">
        <v>181</v>
      </c>
      <c r="H4" s="20">
        <v>1</v>
      </c>
      <c r="I4" s="5">
        <v>179</v>
      </c>
      <c r="J4" s="20">
        <v>1</v>
      </c>
      <c r="K4" s="5">
        <v>172</v>
      </c>
      <c r="L4" s="20">
        <v>1</v>
      </c>
      <c r="M4" s="5"/>
      <c r="N4" s="20"/>
      <c r="O4" s="5"/>
      <c r="P4" s="20"/>
      <c r="Q4" s="6">
        <v>4</v>
      </c>
      <c r="R4" s="6">
        <v>715</v>
      </c>
      <c r="S4" s="7">
        <v>178.75</v>
      </c>
      <c r="T4" s="37">
        <v>6</v>
      </c>
      <c r="U4" s="8">
        <v>6</v>
      </c>
      <c r="V4" s="9">
        <v>184.75</v>
      </c>
    </row>
    <row r="5" spans="1:24" ht="15" customHeight="1" x14ac:dyDescent="0.3">
      <c r="A5" s="1" t="s">
        <v>11</v>
      </c>
      <c r="B5" s="2" t="s">
        <v>32</v>
      </c>
      <c r="C5" s="3">
        <v>45745</v>
      </c>
      <c r="D5" s="4" t="s">
        <v>31</v>
      </c>
      <c r="E5" s="5">
        <v>183</v>
      </c>
      <c r="F5" s="20">
        <v>1</v>
      </c>
      <c r="G5" s="5">
        <v>189</v>
      </c>
      <c r="H5" s="20">
        <v>1</v>
      </c>
      <c r="I5" s="5">
        <v>190</v>
      </c>
      <c r="J5" s="20">
        <v>0</v>
      </c>
      <c r="K5" s="5">
        <v>181</v>
      </c>
      <c r="L5" s="20">
        <v>0</v>
      </c>
      <c r="M5" s="5">
        <v>185</v>
      </c>
      <c r="N5" s="20">
        <v>3</v>
      </c>
      <c r="O5" s="5">
        <v>192</v>
      </c>
      <c r="P5" s="20">
        <v>0</v>
      </c>
      <c r="Q5" s="6">
        <v>6</v>
      </c>
      <c r="R5" s="6">
        <v>1120</v>
      </c>
      <c r="S5" s="7">
        <v>186.66666666666666</v>
      </c>
      <c r="T5" s="37">
        <v>5</v>
      </c>
      <c r="U5" s="8">
        <v>26</v>
      </c>
      <c r="V5" s="9">
        <v>212.66666666666666</v>
      </c>
    </row>
    <row r="6" spans="1:24" ht="15" customHeight="1" x14ac:dyDescent="0.3">
      <c r="A6" s="1" t="s">
        <v>11</v>
      </c>
      <c r="B6" s="2" t="s">
        <v>32</v>
      </c>
      <c r="C6" s="3">
        <v>45748</v>
      </c>
      <c r="D6" s="4" t="s">
        <v>31</v>
      </c>
      <c r="E6" s="5">
        <v>190</v>
      </c>
      <c r="F6" s="20">
        <v>1</v>
      </c>
      <c r="G6" s="5">
        <v>184</v>
      </c>
      <c r="H6" s="20">
        <v>1</v>
      </c>
      <c r="I6" s="5">
        <v>182</v>
      </c>
      <c r="J6" s="20">
        <v>0</v>
      </c>
      <c r="K6" s="5">
        <v>173</v>
      </c>
      <c r="L6" s="20">
        <v>0</v>
      </c>
      <c r="M6" s="5"/>
      <c r="N6" s="20"/>
      <c r="O6" s="5"/>
      <c r="P6" s="20"/>
      <c r="Q6" s="6">
        <v>4</v>
      </c>
      <c r="R6" s="6">
        <v>729</v>
      </c>
      <c r="S6" s="7">
        <v>182.25</v>
      </c>
      <c r="T6" s="37">
        <v>2</v>
      </c>
      <c r="U6" s="8">
        <v>11</v>
      </c>
      <c r="V6" s="9">
        <v>193.25</v>
      </c>
    </row>
    <row r="7" spans="1:24" ht="15" customHeight="1" x14ac:dyDescent="0.3">
      <c r="A7" s="1" t="s">
        <v>11</v>
      </c>
      <c r="B7" s="2" t="s">
        <v>32</v>
      </c>
      <c r="C7" s="3">
        <v>45759</v>
      </c>
      <c r="D7" s="4" t="s">
        <v>31</v>
      </c>
      <c r="E7" s="5">
        <v>182</v>
      </c>
      <c r="F7" s="20">
        <v>3</v>
      </c>
      <c r="G7" s="5">
        <v>173</v>
      </c>
      <c r="H7" s="20">
        <v>0</v>
      </c>
      <c r="I7" s="5">
        <v>163.001</v>
      </c>
      <c r="J7" s="20">
        <v>2</v>
      </c>
      <c r="K7" s="5">
        <v>175</v>
      </c>
      <c r="L7" s="20">
        <v>0</v>
      </c>
      <c r="M7" s="5"/>
      <c r="N7" s="20"/>
      <c r="O7" s="5"/>
      <c r="P7" s="20"/>
      <c r="Q7" s="6">
        <v>4</v>
      </c>
      <c r="R7" s="6">
        <v>693.00099999999998</v>
      </c>
      <c r="S7" s="7">
        <v>173.25024999999999</v>
      </c>
      <c r="T7" s="37">
        <v>5</v>
      </c>
      <c r="U7" s="8">
        <v>6</v>
      </c>
      <c r="V7" s="9">
        <v>179.25024999999999</v>
      </c>
    </row>
    <row r="8" spans="1:24" ht="15" customHeight="1" x14ac:dyDescent="0.3">
      <c r="A8" s="1" t="s">
        <v>11</v>
      </c>
      <c r="B8" s="2" t="s">
        <v>32</v>
      </c>
      <c r="C8" s="3">
        <v>45801</v>
      </c>
      <c r="D8" s="4" t="s">
        <v>31</v>
      </c>
      <c r="E8" s="5">
        <v>177</v>
      </c>
      <c r="F8" s="20">
        <v>0</v>
      </c>
      <c r="G8" s="5">
        <v>177</v>
      </c>
      <c r="H8" s="20">
        <v>1</v>
      </c>
      <c r="I8" s="5">
        <v>169</v>
      </c>
      <c r="J8" s="20">
        <v>0</v>
      </c>
      <c r="K8" s="5">
        <v>174</v>
      </c>
      <c r="L8" s="20">
        <v>1</v>
      </c>
      <c r="M8" s="5"/>
      <c r="N8" s="20"/>
      <c r="O8" s="5"/>
      <c r="P8" s="20"/>
      <c r="Q8" s="6">
        <v>4</v>
      </c>
      <c r="R8" s="6">
        <v>697</v>
      </c>
      <c r="S8" s="7">
        <v>174.25</v>
      </c>
      <c r="T8" s="37">
        <v>2</v>
      </c>
      <c r="U8" s="8">
        <v>9</v>
      </c>
      <c r="V8" s="9">
        <v>183.25</v>
      </c>
    </row>
    <row r="9" spans="1:24" x14ac:dyDescent="0.3">
      <c r="A9" s="1" t="s">
        <v>11</v>
      </c>
      <c r="B9" s="2" t="s">
        <v>32</v>
      </c>
      <c r="C9" s="3">
        <v>45802</v>
      </c>
      <c r="D9" s="4" t="s">
        <v>35</v>
      </c>
      <c r="E9" s="51">
        <v>184</v>
      </c>
      <c r="F9" s="20">
        <v>1</v>
      </c>
      <c r="G9" s="52">
        <v>178</v>
      </c>
      <c r="H9" s="20">
        <v>0</v>
      </c>
      <c r="I9" s="5">
        <v>185</v>
      </c>
      <c r="J9" s="20">
        <v>1</v>
      </c>
      <c r="K9" s="5">
        <v>183</v>
      </c>
      <c r="L9" s="20">
        <v>2</v>
      </c>
      <c r="M9" s="5">
        <v>176</v>
      </c>
      <c r="N9" s="20">
        <v>1</v>
      </c>
      <c r="O9" s="5">
        <v>176</v>
      </c>
      <c r="P9" s="20">
        <v>0</v>
      </c>
      <c r="Q9" s="6">
        <v>6</v>
      </c>
      <c r="R9" s="6">
        <v>1082</v>
      </c>
      <c r="S9" s="7">
        <v>180.33333333333334</v>
      </c>
      <c r="T9" s="21">
        <v>5</v>
      </c>
      <c r="U9" s="8">
        <v>22</v>
      </c>
      <c r="V9" s="9">
        <v>202.33333333333334</v>
      </c>
    </row>
    <row r="10" spans="1:24" ht="15" customHeight="1" x14ac:dyDescent="0.3">
      <c r="A10" s="1" t="s">
        <v>11</v>
      </c>
      <c r="B10" s="2" t="s">
        <v>32</v>
      </c>
      <c r="C10" s="3">
        <v>45811</v>
      </c>
      <c r="D10" s="4" t="s">
        <v>31</v>
      </c>
      <c r="E10" s="5">
        <v>177</v>
      </c>
      <c r="F10" s="20">
        <v>1</v>
      </c>
      <c r="G10" s="5">
        <v>179</v>
      </c>
      <c r="H10" s="20">
        <v>0</v>
      </c>
      <c r="I10" s="5">
        <v>187</v>
      </c>
      <c r="J10" s="20">
        <v>2</v>
      </c>
      <c r="K10" s="5">
        <v>182.001</v>
      </c>
      <c r="L10" s="20">
        <v>1</v>
      </c>
      <c r="M10" s="5"/>
      <c r="N10" s="20"/>
      <c r="O10" s="5"/>
      <c r="P10" s="20"/>
      <c r="Q10" s="6">
        <v>4</v>
      </c>
      <c r="R10" s="6">
        <v>725.00099999999998</v>
      </c>
      <c r="S10" s="7">
        <v>181.25024999999999</v>
      </c>
      <c r="T10" s="37">
        <v>4</v>
      </c>
      <c r="U10" s="8">
        <v>11</v>
      </c>
      <c r="V10" s="9">
        <v>192.25024999999999</v>
      </c>
    </row>
    <row r="11" spans="1:24" ht="15" customHeight="1" x14ac:dyDescent="0.3">
      <c r="A11" s="1" t="s">
        <v>11</v>
      </c>
      <c r="B11" s="2" t="s">
        <v>32</v>
      </c>
      <c r="C11" s="3">
        <v>45822</v>
      </c>
      <c r="D11" s="4" t="s">
        <v>31</v>
      </c>
      <c r="E11" s="5">
        <v>166</v>
      </c>
      <c r="F11" s="20">
        <v>0</v>
      </c>
      <c r="G11" s="5">
        <v>177</v>
      </c>
      <c r="H11" s="20">
        <v>0</v>
      </c>
      <c r="I11" s="5">
        <v>174</v>
      </c>
      <c r="J11" s="20">
        <v>1</v>
      </c>
      <c r="K11" s="5">
        <v>178</v>
      </c>
      <c r="L11" s="20">
        <v>0</v>
      </c>
      <c r="M11" s="5"/>
      <c r="N11" s="20"/>
      <c r="O11" s="5"/>
      <c r="P11" s="20"/>
      <c r="Q11" s="6">
        <v>4</v>
      </c>
      <c r="R11" s="6">
        <v>695</v>
      </c>
      <c r="S11" s="7">
        <v>173.75</v>
      </c>
      <c r="T11" s="37">
        <v>1</v>
      </c>
      <c r="U11" s="8">
        <v>4</v>
      </c>
      <c r="V11" s="9">
        <v>177.75</v>
      </c>
    </row>
    <row r="12" spans="1:24" ht="15" customHeight="1" x14ac:dyDescent="0.3">
      <c r="A12" s="1" t="s">
        <v>11</v>
      </c>
      <c r="B12" s="2" t="s">
        <v>32</v>
      </c>
      <c r="C12" s="3">
        <v>45836</v>
      </c>
      <c r="D12" s="4" t="s">
        <v>31</v>
      </c>
      <c r="E12" s="5">
        <v>167</v>
      </c>
      <c r="F12" s="20">
        <v>1</v>
      </c>
      <c r="G12" s="5">
        <v>184</v>
      </c>
      <c r="H12" s="20">
        <v>2</v>
      </c>
      <c r="I12" s="5">
        <v>181</v>
      </c>
      <c r="J12" s="20">
        <v>1</v>
      </c>
      <c r="K12" s="5">
        <v>175</v>
      </c>
      <c r="L12" s="20">
        <v>0</v>
      </c>
      <c r="M12" s="5"/>
      <c r="N12" s="20"/>
      <c r="O12" s="5"/>
      <c r="P12" s="20"/>
      <c r="Q12" s="6">
        <v>4</v>
      </c>
      <c r="R12" s="6">
        <v>707</v>
      </c>
      <c r="S12" s="7">
        <v>176.75</v>
      </c>
      <c r="T12" s="37">
        <v>4</v>
      </c>
      <c r="U12" s="8">
        <v>3</v>
      </c>
      <c r="V12" s="9">
        <v>179.75</v>
      </c>
    </row>
    <row r="13" spans="1:24" ht="15" customHeight="1" x14ac:dyDescent="0.3">
      <c r="A13" s="1" t="s">
        <v>11</v>
      </c>
      <c r="B13" s="2" t="s">
        <v>32</v>
      </c>
      <c r="C13" s="3">
        <v>45839</v>
      </c>
      <c r="D13" s="4" t="s">
        <v>31</v>
      </c>
      <c r="E13" s="5">
        <v>184</v>
      </c>
      <c r="F13" s="20">
        <v>0</v>
      </c>
      <c r="G13" s="5">
        <v>182</v>
      </c>
      <c r="H13" s="20">
        <v>0</v>
      </c>
      <c r="I13" s="5">
        <v>186</v>
      </c>
      <c r="J13" s="20">
        <v>1</v>
      </c>
      <c r="K13" s="5">
        <v>180</v>
      </c>
      <c r="L13" s="20">
        <v>2</v>
      </c>
      <c r="M13" s="5"/>
      <c r="N13" s="20"/>
      <c r="O13" s="5"/>
      <c r="P13" s="20"/>
      <c r="Q13" s="6">
        <v>4</v>
      </c>
      <c r="R13" s="6">
        <v>732</v>
      </c>
      <c r="S13" s="7">
        <v>183</v>
      </c>
      <c r="T13" s="37">
        <v>3</v>
      </c>
      <c r="U13" s="8">
        <v>4</v>
      </c>
      <c r="V13" s="9">
        <v>187</v>
      </c>
    </row>
    <row r="14" spans="1:24" ht="15" customHeight="1" x14ac:dyDescent="0.3">
      <c r="A14" s="1" t="s">
        <v>11</v>
      </c>
      <c r="B14" s="2" t="s">
        <v>32</v>
      </c>
      <c r="C14" s="3">
        <v>45850</v>
      </c>
      <c r="D14" s="4" t="s">
        <v>31</v>
      </c>
      <c r="E14" s="5">
        <v>180</v>
      </c>
      <c r="F14" s="20">
        <v>1</v>
      </c>
      <c r="G14" s="5">
        <v>186</v>
      </c>
      <c r="H14" s="20">
        <v>3</v>
      </c>
      <c r="I14" s="5">
        <v>187</v>
      </c>
      <c r="J14" s="20">
        <v>1</v>
      </c>
      <c r="K14" s="5">
        <v>191</v>
      </c>
      <c r="L14" s="20">
        <v>3</v>
      </c>
      <c r="M14" s="5"/>
      <c r="N14" s="20"/>
      <c r="O14" s="5"/>
      <c r="P14" s="20"/>
      <c r="Q14" s="6">
        <v>4</v>
      </c>
      <c r="R14" s="6">
        <v>744</v>
      </c>
      <c r="S14" s="7">
        <v>186</v>
      </c>
      <c r="T14" s="37">
        <v>8</v>
      </c>
      <c r="U14" s="8">
        <v>8</v>
      </c>
      <c r="V14" s="9">
        <v>194</v>
      </c>
    </row>
    <row r="15" spans="1:24" x14ac:dyDescent="0.3">
      <c r="A15" s="1" t="s">
        <v>11</v>
      </c>
      <c r="B15" s="2" t="s">
        <v>32</v>
      </c>
      <c r="C15" s="3">
        <v>45874</v>
      </c>
      <c r="D15" s="4" t="s">
        <v>31</v>
      </c>
      <c r="E15" s="5">
        <v>187.001</v>
      </c>
      <c r="F15" s="20">
        <v>1</v>
      </c>
      <c r="G15" s="5">
        <v>180</v>
      </c>
      <c r="H15" s="20">
        <v>0</v>
      </c>
      <c r="I15" s="5">
        <v>184</v>
      </c>
      <c r="J15" s="20">
        <v>0</v>
      </c>
      <c r="K15" s="5">
        <v>185.001</v>
      </c>
      <c r="L15" s="20">
        <v>1</v>
      </c>
      <c r="M15" s="5"/>
      <c r="N15" s="20"/>
      <c r="O15" s="5"/>
      <c r="P15" s="20"/>
      <c r="Q15" s="6">
        <v>4</v>
      </c>
      <c r="R15" s="6">
        <v>736.00199999999995</v>
      </c>
      <c r="S15" s="7">
        <v>184.00049999999999</v>
      </c>
      <c r="T15" s="37">
        <v>2</v>
      </c>
      <c r="U15" s="8">
        <v>11</v>
      </c>
      <c r="V15" s="9">
        <v>195.00049999999999</v>
      </c>
    </row>
    <row r="16" spans="1:24" x14ac:dyDescent="0.3">
      <c r="A16" s="1" t="s">
        <v>11</v>
      </c>
      <c r="B16" s="2" t="s">
        <v>32</v>
      </c>
      <c r="C16" s="3">
        <v>45878</v>
      </c>
      <c r="D16" s="4" t="s">
        <v>31</v>
      </c>
      <c r="E16" s="5">
        <v>176</v>
      </c>
      <c r="F16" s="20">
        <v>2</v>
      </c>
      <c r="G16" s="5">
        <v>177</v>
      </c>
      <c r="H16" s="20">
        <v>0</v>
      </c>
      <c r="I16" s="5">
        <v>188</v>
      </c>
      <c r="J16" s="20">
        <v>0</v>
      </c>
      <c r="K16" s="5">
        <v>179</v>
      </c>
      <c r="L16" s="20">
        <v>1</v>
      </c>
      <c r="M16" s="5"/>
      <c r="N16" s="20"/>
      <c r="O16" s="5"/>
      <c r="P16" s="20"/>
      <c r="Q16" s="6">
        <v>4</v>
      </c>
      <c r="R16" s="6">
        <v>720</v>
      </c>
      <c r="S16" s="7">
        <v>180</v>
      </c>
      <c r="T16" s="37">
        <v>3</v>
      </c>
      <c r="U16" s="8">
        <v>9</v>
      </c>
      <c r="V16" s="9">
        <v>189</v>
      </c>
    </row>
    <row r="17" spans="1:22" x14ac:dyDescent="0.3">
      <c r="A17" s="1" t="s">
        <v>11</v>
      </c>
      <c r="B17" s="2" t="s">
        <v>32</v>
      </c>
      <c r="C17" s="3">
        <v>45892</v>
      </c>
      <c r="D17" s="4" t="s">
        <v>31</v>
      </c>
      <c r="E17" s="36">
        <v>193</v>
      </c>
      <c r="F17" s="20">
        <v>3</v>
      </c>
      <c r="G17" s="5">
        <v>185.001</v>
      </c>
      <c r="H17" s="20">
        <v>3</v>
      </c>
      <c r="I17" s="5">
        <v>187</v>
      </c>
      <c r="J17" s="20">
        <v>0</v>
      </c>
      <c r="K17" s="5">
        <v>185.001</v>
      </c>
      <c r="L17" s="20">
        <v>1</v>
      </c>
      <c r="M17" s="5"/>
      <c r="N17" s="20"/>
      <c r="O17" s="5"/>
      <c r="P17" s="20"/>
      <c r="Q17" s="6">
        <v>4</v>
      </c>
      <c r="R17" s="6">
        <v>750.00199999999995</v>
      </c>
      <c r="S17" s="7">
        <v>187.50049999999999</v>
      </c>
      <c r="T17" s="37">
        <v>7</v>
      </c>
      <c r="U17" s="8">
        <v>9</v>
      </c>
      <c r="V17" s="9">
        <v>196.50049999999999</v>
      </c>
    </row>
    <row r="18" spans="1:22" x14ac:dyDescent="0.3">
      <c r="A18" s="1" t="s">
        <v>11</v>
      </c>
      <c r="B18" s="2" t="s">
        <v>32</v>
      </c>
      <c r="C18" s="3">
        <v>45897</v>
      </c>
      <c r="D18" s="4" t="s">
        <v>31</v>
      </c>
      <c r="E18" s="5">
        <v>180</v>
      </c>
      <c r="F18" s="20">
        <v>0</v>
      </c>
      <c r="G18" s="5">
        <v>179</v>
      </c>
      <c r="H18" s="20">
        <v>1</v>
      </c>
      <c r="I18" s="5">
        <v>186</v>
      </c>
      <c r="J18" s="20">
        <v>2</v>
      </c>
      <c r="K18" s="5">
        <v>186</v>
      </c>
      <c r="L18" s="20">
        <v>0</v>
      </c>
      <c r="M18" s="5"/>
      <c r="N18" s="20"/>
      <c r="O18" s="5"/>
      <c r="P18" s="20"/>
      <c r="Q18" s="6">
        <v>4</v>
      </c>
      <c r="R18" s="6">
        <v>731</v>
      </c>
      <c r="S18" s="7">
        <v>182.75</v>
      </c>
      <c r="T18" s="37">
        <v>3</v>
      </c>
      <c r="U18" s="8">
        <v>4</v>
      </c>
      <c r="V18" s="9">
        <v>186.75</v>
      </c>
    </row>
    <row r="19" spans="1:22" x14ac:dyDescent="0.3">
      <c r="A19" s="1" t="s">
        <v>11</v>
      </c>
      <c r="B19" s="2" t="s">
        <v>32</v>
      </c>
      <c r="C19" s="3">
        <v>45902</v>
      </c>
      <c r="D19" s="4" t="s">
        <v>31</v>
      </c>
      <c r="E19" s="5">
        <v>183</v>
      </c>
      <c r="F19" s="20">
        <v>0</v>
      </c>
      <c r="G19" s="5">
        <v>187</v>
      </c>
      <c r="H19" s="20">
        <v>3</v>
      </c>
      <c r="I19" s="5">
        <v>183</v>
      </c>
      <c r="J19" s="20">
        <v>3</v>
      </c>
      <c r="K19" s="5">
        <v>189</v>
      </c>
      <c r="L19" s="20">
        <v>0</v>
      </c>
      <c r="M19" s="5"/>
      <c r="N19" s="20"/>
      <c r="O19" s="5"/>
      <c r="P19" s="20"/>
      <c r="Q19" s="6">
        <v>4</v>
      </c>
      <c r="R19" s="6">
        <v>742</v>
      </c>
      <c r="S19" s="7">
        <v>185.5</v>
      </c>
      <c r="T19" s="37">
        <v>6</v>
      </c>
      <c r="U19" s="8">
        <v>6</v>
      </c>
      <c r="V19" s="9">
        <v>191.5</v>
      </c>
    </row>
    <row r="20" spans="1:22" x14ac:dyDescent="0.3">
      <c r="A20" s="68" t="s">
        <v>11</v>
      </c>
      <c r="B20" s="2" t="s">
        <v>32</v>
      </c>
      <c r="C20" s="3">
        <v>45918</v>
      </c>
      <c r="D20" s="69" t="s">
        <v>31</v>
      </c>
      <c r="E20" s="5">
        <v>184</v>
      </c>
      <c r="F20" s="20">
        <v>0</v>
      </c>
      <c r="G20" s="5">
        <v>189</v>
      </c>
      <c r="H20" s="20">
        <v>2</v>
      </c>
      <c r="I20" s="5">
        <v>185</v>
      </c>
      <c r="J20" s="20">
        <v>1</v>
      </c>
      <c r="K20" s="5">
        <v>189</v>
      </c>
      <c r="L20" s="20">
        <v>0</v>
      </c>
      <c r="M20" s="5"/>
      <c r="N20" s="20"/>
      <c r="O20" s="5"/>
      <c r="P20" s="20"/>
      <c r="Q20" s="8">
        <v>4</v>
      </c>
      <c r="R20" s="8">
        <v>747</v>
      </c>
      <c r="S20" s="7">
        <v>186.75</v>
      </c>
      <c r="T20" s="37">
        <v>3</v>
      </c>
      <c r="U20" s="8">
        <v>5</v>
      </c>
      <c r="V20" s="7">
        <v>191.75</v>
      </c>
    </row>
    <row r="21" spans="1:22" x14ac:dyDescent="0.3">
      <c r="A21" s="68" t="s">
        <v>11</v>
      </c>
      <c r="B21" s="2" t="s">
        <v>32</v>
      </c>
      <c r="C21" s="3">
        <v>45928</v>
      </c>
      <c r="D21" s="69" t="s">
        <v>31</v>
      </c>
      <c r="E21" s="5">
        <v>187</v>
      </c>
      <c r="F21" s="20">
        <v>2</v>
      </c>
      <c r="G21" s="5">
        <v>185</v>
      </c>
      <c r="H21" s="20">
        <v>0</v>
      </c>
      <c r="I21" s="5">
        <v>186</v>
      </c>
      <c r="J21" s="20">
        <v>0</v>
      </c>
      <c r="K21" s="5">
        <v>188</v>
      </c>
      <c r="L21" s="20">
        <v>1</v>
      </c>
      <c r="M21" s="5"/>
      <c r="N21" s="20"/>
      <c r="O21" s="5"/>
      <c r="P21" s="20"/>
      <c r="Q21" s="8">
        <v>4</v>
      </c>
      <c r="R21" s="8">
        <v>746</v>
      </c>
      <c r="S21" s="7">
        <v>186.5</v>
      </c>
      <c r="T21" s="37">
        <v>3</v>
      </c>
      <c r="U21" s="8">
        <v>4</v>
      </c>
      <c r="V21" s="7">
        <v>190.5</v>
      </c>
    </row>
    <row r="22" spans="1:22" x14ac:dyDescent="0.3">
      <c r="A22" s="68" t="s">
        <v>11</v>
      </c>
      <c r="B22" s="2" t="s">
        <v>32</v>
      </c>
      <c r="C22" s="3">
        <v>45937</v>
      </c>
      <c r="D22" s="69" t="s">
        <v>31</v>
      </c>
      <c r="E22" s="5">
        <v>187</v>
      </c>
      <c r="F22" s="20">
        <v>0</v>
      </c>
      <c r="G22" s="5">
        <v>185</v>
      </c>
      <c r="H22" s="20">
        <v>2</v>
      </c>
      <c r="I22" s="5">
        <v>189</v>
      </c>
      <c r="J22" s="20">
        <v>0</v>
      </c>
      <c r="K22" s="5">
        <v>187</v>
      </c>
      <c r="L22" s="20">
        <v>1</v>
      </c>
      <c r="M22" s="5"/>
      <c r="N22" s="20"/>
      <c r="O22" s="5"/>
      <c r="P22" s="20"/>
      <c r="Q22" s="8">
        <v>4</v>
      </c>
      <c r="R22" s="8">
        <v>748</v>
      </c>
      <c r="S22" s="7">
        <v>187</v>
      </c>
      <c r="T22" s="37">
        <v>3</v>
      </c>
      <c r="U22" s="8">
        <v>13</v>
      </c>
      <c r="V22" s="7">
        <v>199</v>
      </c>
    </row>
    <row r="23" spans="1:22" x14ac:dyDescent="0.3">
      <c r="A23" s="68" t="s">
        <v>11</v>
      </c>
      <c r="B23" s="2" t="s">
        <v>32</v>
      </c>
      <c r="C23" s="3">
        <v>45941</v>
      </c>
      <c r="D23" s="69" t="s">
        <v>31</v>
      </c>
      <c r="E23" s="5">
        <v>186</v>
      </c>
      <c r="F23" s="20">
        <v>1</v>
      </c>
      <c r="G23" s="5">
        <v>186</v>
      </c>
      <c r="H23" s="20">
        <v>2</v>
      </c>
      <c r="I23" s="5">
        <v>181</v>
      </c>
      <c r="J23" s="20">
        <v>2</v>
      </c>
      <c r="K23" s="5">
        <v>185</v>
      </c>
      <c r="L23" s="20">
        <v>1</v>
      </c>
      <c r="M23" s="5"/>
      <c r="N23" s="20"/>
      <c r="O23" s="5"/>
      <c r="P23" s="20"/>
      <c r="Q23" s="8">
        <v>4</v>
      </c>
      <c r="R23" s="8">
        <v>738</v>
      </c>
      <c r="S23" s="7">
        <v>184.5</v>
      </c>
      <c r="T23" s="37">
        <v>6</v>
      </c>
      <c r="U23" s="8">
        <v>11</v>
      </c>
      <c r="V23" s="7">
        <v>195.5</v>
      </c>
    </row>
    <row r="24" spans="1:22" x14ac:dyDescent="0.3">
      <c r="A24" s="68" t="s">
        <v>11</v>
      </c>
      <c r="B24" s="2" t="s">
        <v>32</v>
      </c>
      <c r="C24" s="3">
        <v>45946</v>
      </c>
      <c r="D24" s="69" t="s">
        <v>31</v>
      </c>
      <c r="E24" s="5">
        <v>187</v>
      </c>
      <c r="F24" s="20">
        <v>2</v>
      </c>
      <c r="G24" s="5">
        <v>187</v>
      </c>
      <c r="H24" s="20">
        <v>0</v>
      </c>
      <c r="I24" s="5">
        <v>190</v>
      </c>
      <c r="J24" s="20">
        <v>2</v>
      </c>
      <c r="K24" s="5">
        <v>192</v>
      </c>
      <c r="L24" s="20">
        <v>4</v>
      </c>
      <c r="M24" s="5"/>
      <c r="N24" s="20"/>
      <c r="O24" s="5"/>
      <c r="P24" s="20"/>
      <c r="Q24" s="8">
        <v>4</v>
      </c>
      <c r="R24" s="8">
        <v>756</v>
      </c>
      <c r="S24" s="7">
        <v>189</v>
      </c>
      <c r="T24" s="37">
        <v>8</v>
      </c>
      <c r="U24" s="8">
        <v>5</v>
      </c>
      <c r="V24" s="7">
        <v>194</v>
      </c>
    </row>
    <row r="25" spans="1:22" x14ac:dyDescent="0.3">
      <c r="A25" s="68" t="s">
        <v>11</v>
      </c>
      <c r="B25" s="2" t="s">
        <v>32</v>
      </c>
      <c r="C25" s="3">
        <v>45949</v>
      </c>
      <c r="D25" s="69" t="s">
        <v>31</v>
      </c>
      <c r="E25" s="5">
        <v>188</v>
      </c>
      <c r="F25" s="20">
        <v>1</v>
      </c>
      <c r="G25" s="5">
        <v>184</v>
      </c>
      <c r="H25" s="20">
        <v>1</v>
      </c>
      <c r="I25" s="5">
        <v>175</v>
      </c>
      <c r="J25" s="20">
        <v>0</v>
      </c>
      <c r="K25" s="5">
        <v>182.001</v>
      </c>
      <c r="L25" s="20">
        <v>1</v>
      </c>
      <c r="M25" s="5">
        <v>172</v>
      </c>
      <c r="N25" s="20">
        <v>0</v>
      </c>
      <c r="O25" s="5">
        <v>183</v>
      </c>
      <c r="P25" s="20">
        <v>3</v>
      </c>
      <c r="Q25" s="8">
        <v>6</v>
      </c>
      <c r="R25" s="8">
        <v>1084.001</v>
      </c>
      <c r="S25" s="7">
        <v>180.66683333333333</v>
      </c>
      <c r="T25" s="37">
        <v>6</v>
      </c>
      <c r="U25" s="8">
        <v>16</v>
      </c>
      <c r="V25" s="7">
        <v>196.66683333333333</v>
      </c>
    </row>
    <row r="26" spans="1:22" x14ac:dyDescent="0.3">
      <c r="A26" s="68" t="s">
        <v>11</v>
      </c>
      <c r="B26" s="2" t="s">
        <v>32</v>
      </c>
      <c r="C26" s="3">
        <v>45965</v>
      </c>
      <c r="D26" s="69" t="s">
        <v>31</v>
      </c>
      <c r="E26" s="5">
        <v>190</v>
      </c>
      <c r="F26" s="20">
        <v>1</v>
      </c>
      <c r="G26" s="5">
        <v>179</v>
      </c>
      <c r="H26" s="20">
        <v>0</v>
      </c>
      <c r="I26" s="5">
        <v>183</v>
      </c>
      <c r="J26" s="20">
        <v>1</v>
      </c>
      <c r="K26" s="5">
        <v>183</v>
      </c>
      <c r="L26" s="20">
        <v>0</v>
      </c>
      <c r="M26" s="5"/>
      <c r="N26" s="20"/>
      <c r="O26" s="5"/>
      <c r="P26" s="20"/>
      <c r="Q26" s="8">
        <v>4</v>
      </c>
      <c r="R26" s="8">
        <v>735</v>
      </c>
      <c r="S26" s="7">
        <v>183.75</v>
      </c>
      <c r="T26" s="37">
        <v>2</v>
      </c>
      <c r="U26" s="8">
        <v>7</v>
      </c>
      <c r="V26" s="7">
        <v>190.75</v>
      </c>
    </row>
    <row r="28" spans="1:22" x14ac:dyDescent="0.3">
      <c r="Q28" s="32">
        <f>SUM(Q2:Q27)</f>
        <v>106</v>
      </c>
      <c r="R28" s="32">
        <f>SUM(R2:R27)</f>
        <v>19330.007000000001</v>
      </c>
      <c r="S28" s="33">
        <f>SUM(R28/Q28)</f>
        <v>182.35855660377359</v>
      </c>
      <c r="T28" s="32">
        <f>SUM(T2:T27)</f>
        <v>102</v>
      </c>
      <c r="U28" s="32">
        <f>SUM(U2:U27)</f>
        <v>221</v>
      </c>
      <c r="V28" s="34">
        <f>SUM(S28+U28)</f>
        <v>403.35855660377359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H7:P7 E7:F7 B7:C7 B8:C9 E8:F9 H8:P9" name="Range1_4_1"/>
    <protectedRange algorithmName="SHA-512" hashValue="ON39YdpmFHfN9f47KpiRvqrKx0V9+erV1CNkpWzYhW/Qyc6aT8rEyCrvauWSYGZK2ia3o7vd3akF07acHAFpOA==" saltValue="yVW9XmDwTqEnmpSGai0KYg==" spinCount="100000" sqref="D7 D8:D9" name="Range1_1_3_1"/>
    <protectedRange algorithmName="SHA-512" hashValue="ON39YdpmFHfN9f47KpiRvqrKx0V9+erV1CNkpWzYhW/Qyc6aT8rEyCrvauWSYGZK2ia3o7vd3akF07acHAFpOA==" saltValue="yVW9XmDwTqEnmpSGai0KYg==" spinCount="100000" sqref="T7 T8:T9" name="Range1_3_5_3_1"/>
    <protectedRange algorithmName="SHA-512" hashValue="ON39YdpmFHfN9f47KpiRvqrKx0V9+erV1CNkpWzYhW/Qyc6aT8rEyCrvauWSYGZK2ia3o7vd3akF07acHAFpOA==" saltValue="yVW9XmDwTqEnmpSGai0KYg==" spinCount="100000" sqref="B10" name="Range1_5_1"/>
    <protectedRange algorithmName="SHA-512" hashValue="ON39YdpmFHfN9f47KpiRvqrKx0V9+erV1CNkpWzYhW/Qyc6aT8rEyCrvauWSYGZK2ia3o7vd3akF07acHAFpOA==" saltValue="yVW9XmDwTqEnmpSGai0KYg==" spinCount="100000" sqref="H10:P10 E10:F10 C10" name="Range1_7"/>
    <protectedRange algorithmName="SHA-512" hashValue="ON39YdpmFHfN9f47KpiRvqrKx0V9+erV1CNkpWzYhW/Qyc6aT8rEyCrvauWSYGZK2ia3o7vd3akF07acHAFpOA==" saltValue="yVW9XmDwTqEnmpSGai0KYg==" spinCount="100000" sqref="D10" name="Range1_1_5_1"/>
    <protectedRange algorithmName="SHA-512" hashValue="ON39YdpmFHfN9f47KpiRvqrKx0V9+erV1CNkpWzYhW/Qyc6aT8rEyCrvauWSYGZK2ia3o7vd3akF07acHAFpOA==" saltValue="yVW9XmDwTqEnmpSGai0KYg==" spinCount="100000" sqref="T10" name="Range1_3_5_4_1"/>
    <protectedRange sqref="H15:P16 E15:F16 B15:C16" name="Range1_29_1"/>
    <protectedRange sqref="D15:D16" name="Range1_1_30"/>
    <protectedRange sqref="T15:T16" name="Range1_3_5_28"/>
    <protectedRange algorithmName="SHA-512" hashValue="ON39YdpmFHfN9f47KpiRvqrKx0V9+erV1CNkpWzYhW/Qyc6aT8rEyCrvauWSYGZK2ia3o7vd3akF07acHAFpOA==" saltValue="yVW9XmDwTqEnmpSGai0KYg==" spinCount="100000" sqref="E18:F18 H18:P18 B18:C18" name="Range1_15"/>
    <protectedRange algorithmName="SHA-512" hashValue="ON39YdpmFHfN9f47KpiRvqrKx0V9+erV1CNkpWzYhW/Qyc6aT8rEyCrvauWSYGZK2ia3o7vd3akF07acHAFpOA==" saltValue="yVW9XmDwTqEnmpSGai0KYg==" spinCount="100000" sqref="D18" name="Range1_1_15"/>
    <protectedRange algorithmName="SHA-512" hashValue="ON39YdpmFHfN9f47KpiRvqrKx0V9+erV1CNkpWzYhW/Qyc6aT8rEyCrvauWSYGZK2ia3o7vd3akF07acHAFpOA==" saltValue="yVW9XmDwTqEnmpSGai0KYg==" spinCount="100000" sqref="T18" name="Range1_3_5_15"/>
    <protectedRange algorithmName="SHA-512" hashValue="ON39YdpmFHfN9f47KpiRvqrKx0V9+erV1CNkpWzYhW/Qyc6aT8rEyCrvauWSYGZK2ia3o7vd3akF07acHAFpOA==" saltValue="yVW9XmDwTqEnmpSGai0KYg==" spinCount="100000" sqref="B19:C19" name="Range1_5_2"/>
    <protectedRange algorithmName="SHA-512" hashValue="ON39YdpmFHfN9f47KpiRvqrKx0V9+erV1CNkpWzYhW/Qyc6aT8rEyCrvauWSYGZK2ia3o7vd3akF07acHAFpOA==" saltValue="yVW9XmDwTqEnmpSGai0KYg==" spinCount="100000" sqref="D19" name="Range1_1_5_2"/>
    <protectedRange algorithmName="SHA-512" hashValue="ON39YdpmFHfN9f47KpiRvqrKx0V9+erV1CNkpWzYhW/Qyc6aT8rEyCrvauWSYGZK2ia3o7vd3akF07acHAFpOA==" saltValue="yVW9XmDwTqEnmpSGai0KYg==" spinCount="100000" sqref="T19" name="Range1_3_5_4_2"/>
    <protectedRange algorithmName="SHA-512" hashValue="ON39YdpmFHfN9f47KpiRvqrKx0V9+erV1CNkpWzYhW/Qyc6aT8rEyCrvauWSYGZK2ia3o7vd3akF07acHAFpOA==" saltValue="yVW9XmDwTqEnmpSGai0KYg==" spinCount="100000" sqref="B20:C20" name="Range1_13_7"/>
    <protectedRange algorithmName="SHA-512" hashValue="ON39YdpmFHfN9f47KpiRvqrKx0V9+erV1CNkpWzYhW/Qyc6aT8rEyCrvauWSYGZK2ia3o7vd3akF07acHAFpOA==" saltValue="yVW9XmDwTqEnmpSGai0KYg==" spinCount="100000" sqref="D20" name="Range1_1_4_7"/>
    <protectedRange algorithmName="SHA-512" hashValue="ON39YdpmFHfN9f47KpiRvqrKx0V9+erV1CNkpWzYhW/Qyc6aT8rEyCrvauWSYGZK2ia3o7vd3akF07acHAFpOA==" saltValue="yVW9XmDwTqEnmpSGai0KYg==" spinCount="100000" sqref="E20 H20:L20 N20" name="Range1_1_2_19_1_7"/>
    <protectedRange algorithmName="SHA-512" hashValue="ON39YdpmFHfN9f47KpiRvqrKx0V9+erV1CNkpWzYhW/Qyc6aT8rEyCrvauWSYGZK2ia3o7vd3akF07acHAFpOA==" saltValue="yVW9XmDwTqEnmpSGai0KYg==" spinCount="100000" sqref="T20" name="Range1_3_5_4_7"/>
    <protectedRange algorithmName="SHA-512" hashValue="ON39YdpmFHfN9f47KpiRvqrKx0V9+erV1CNkpWzYhW/Qyc6aT8rEyCrvauWSYGZK2ia3o7vd3akF07acHAFpOA==" saltValue="yVW9XmDwTqEnmpSGai0KYg==" spinCount="100000" sqref="B21:C21 E21:P21" name="Range1_26"/>
    <protectedRange algorithmName="SHA-512" hashValue="ON39YdpmFHfN9f47KpiRvqrKx0V9+erV1CNkpWzYhW/Qyc6aT8rEyCrvauWSYGZK2ia3o7vd3akF07acHAFpOA==" saltValue="yVW9XmDwTqEnmpSGai0KYg==" spinCount="100000" sqref="D21" name="Range1_1_16"/>
    <protectedRange algorithmName="SHA-512" hashValue="ON39YdpmFHfN9f47KpiRvqrKx0V9+erV1CNkpWzYhW/Qyc6aT8rEyCrvauWSYGZK2ia3o7vd3akF07acHAFpOA==" saltValue="yVW9XmDwTqEnmpSGai0KYg==" spinCount="100000" sqref="T21" name="Range1_3_5_16"/>
    <protectedRange algorithmName="SHA-512" hashValue="ON39YdpmFHfN9f47KpiRvqrKx0V9+erV1CNkpWzYhW/Qyc6aT8rEyCrvauWSYGZK2ia3o7vd3akF07acHAFpOA==" saltValue="yVW9XmDwTqEnmpSGai0KYg==" spinCount="100000" sqref="B22:C22" name="Range1_9"/>
    <protectedRange algorithmName="SHA-512" hashValue="ON39YdpmFHfN9f47KpiRvqrKx0V9+erV1CNkpWzYhW/Qyc6aT8rEyCrvauWSYGZK2ia3o7vd3akF07acHAFpOA==" saltValue="yVW9XmDwTqEnmpSGai0KYg==" spinCount="100000" sqref="D22" name="Range1_1_14"/>
    <protectedRange algorithmName="SHA-512" hashValue="ON39YdpmFHfN9f47KpiRvqrKx0V9+erV1CNkpWzYhW/Qyc6aT8rEyCrvauWSYGZK2ia3o7vd3akF07acHAFpOA==" saltValue="yVW9XmDwTqEnmpSGai0KYg==" spinCount="100000" sqref="E22 H22:L22 N22" name="Range1_1_2_19_1_1"/>
    <protectedRange algorithmName="SHA-512" hashValue="ON39YdpmFHfN9f47KpiRvqrKx0V9+erV1CNkpWzYhW/Qyc6aT8rEyCrvauWSYGZK2ia3o7vd3akF07acHAFpOA==" saltValue="yVW9XmDwTqEnmpSGai0KYg==" spinCount="100000" sqref="T22" name="Range1_3_5_6"/>
    <protectedRange algorithmName="SHA-512" hashValue="ON39YdpmFHfN9f47KpiRvqrKx0V9+erV1CNkpWzYhW/Qyc6aT8rEyCrvauWSYGZK2ia3o7vd3akF07acHAFpOA==" saltValue="yVW9XmDwTqEnmpSGai0KYg==" spinCount="100000" sqref="B23:C23" name="Range1_24"/>
    <protectedRange algorithmName="SHA-512" hashValue="ON39YdpmFHfN9f47KpiRvqrKx0V9+erV1CNkpWzYhW/Qyc6aT8rEyCrvauWSYGZK2ia3o7vd3akF07acHAFpOA==" saltValue="yVW9XmDwTqEnmpSGai0KYg==" spinCount="100000" sqref="D23" name="Range1_1_19"/>
    <protectedRange algorithmName="SHA-512" hashValue="ON39YdpmFHfN9f47KpiRvqrKx0V9+erV1CNkpWzYhW/Qyc6aT8rEyCrvauWSYGZK2ia3o7vd3akF07acHAFpOA==" saltValue="yVW9XmDwTqEnmpSGai0KYg==" spinCount="100000" sqref="E23 H23:L23 N23" name="Range1_1_2_19_1_1_1"/>
    <protectedRange algorithmName="SHA-512" hashValue="ON39YdpmFHfN9f47KpiRvqrKx0V9+erV1CNkpWzYhW/Qyc6aT8rEyCrvauWSYGZK2ia3o7vd3akF07acHAFpOA==" saltValue="yVW9XmDwTqEnmpSGai0KYg==" spinCount="100000" sqref="T23" name="Range1_3_5_18"/>
    <protectedRange algorithmName="SHA-512" hashValue="ON39YdpmFHfN9f47KpiRvqrKx0V9+erV1CNkpWzYhW/Qyc6aT8rEyCrvauWSYGZK2ia3o7vd3akF07acHAFpOA==" saltValue="yVW9XmDwTqEnmpSGai0KYg==" spinCount="100000" sqref="B24:C25" name="Range1_9_1"/>
    <protectedRange algorithmName="SHA-512" hashValue="ON39YdpmFHfN9f47KpiRvqrKx0V9+erV1CNkpWzYhW/Qyc6aT8rEyCrvauWSYGZK2ia3o7vd3akF07acHAFpOA==" saltValue="yVW9XmDwTqEnmpSGai0KYg==" spinCount="100000" sqref="D24:D25" name="Range1_1_6"/>
    <protectedRange algorithmName="SHA-512" hashValue="ON39YdpmFHfN9f47KpiRvqrKx0V9+erV1CNkpWzYhW/Qyc6aT8rEyCrvauWSYGZK2ia3o7vd3akF07acHAFpOA==" saltValue="yVW9XmDwTqEnmpSGai0KYg==" spinCount="100000" sqref="E25 G25:O25" name="Range1_33_1"/>
    <protectedRange algorithmName="SHA-512" hashValue="ON39YdpmFHfN9f47KpiRvqrKx0V9+erV1CNkpWzYhW/Qyc6aT8rEyCrvauWSYGZK2ia3o7vd3akF07acHAFpOA==" saltValue="yVW9XmDwTqEnmpSGai0KYg==" spinCount="100000" sqref="T24:T25" name="Range1_3_5_5"/>
    <protectedRange algorithmName="SHA-512" hashValue="ON39YdpmFHfN9f47KpiRvqrKx0V9+erV1CNkpWzYhW/Qyc6aT8rEyCrvauWSYGZK2ia3o7vd3akF07acHAFpOA==" saltValue="yVW9XmDwTqEnmpSGai0KYg==" spinCount="100000" sqref="B26:C26" name="Range1_3"/>
    <protectedRange algorithmName="SHA-512" hashValue="ON39YdpmFHfN9f47KpiRvqrKx0V9+erV1CNkpWzYhW/Qyc6aT8rEyCrvauWSYGZK2ia3o7vd3akF07acHAFpOA==" saltValue="yVW9XmDwTqEnmpSGai0KYg==" spinCount="100000" sqref="D26" name="Range1_1_6_1"/>
    <protectedRange algorithmName="SHA-512" hashValue="ON39YdpmFHfN9f47KpiRvqrKx0V9+erV1CNkpWzYhW/Qyc6aT8rEyCrvauWSYGZK2ia3o7vd3akF07acHAFpOA==" saltValue="yVW9XmDwTqEnmpSGai0KYg==" spinCount="100000" sqref="E26:P26 T26" name="Range1_3_5_5_1"/>
  </protectedRanges>
  <conditionalFormatting sqref="E19">
    <cfRule type="top10" dxfId="347" priority="47" rank="1"/>
  </conditionalFormatting>
  <conditionalFormatting sqref="E19:P19">
    <cfRule type="cellIs" dxfId="346" priority="43" operator="greaterThanOrEqual">
      <formula>200</formula>
    </cfRule>
  </conditionalFormatting>
  <conditionalFormatting sqref="G19">
    <cfRule type="top10" dxfId="345" priority="49" rank="1"/>
  </conditionalFormatting>
  <conditionalFormatting sqref="I19">
    <cfRule type="top10" dxfId="344" priority="48" rank="1"/>
  </conditionalFormatting>
  <conditionalFormatting sqref="K19">
    <cfRule type="top10" dxfId="343" priority="44" rank="1"/>
  </conditionalFormatting>
  <conditionalFormatting sqref="M19">
    <cfRule type="top10" dxfId="342" priority="46" rank="1"/>
  </conditionalFormatting>
  <conditionalFormatting sqref="O19">
    <cfRule type="top10" dxfId="341" priority="45" rank="1"/>
  </conditionalFormatting>
  <conditionalFormatting sqref="E20">
    <cfRule type="top10" dxfId="340" priority="42" rank="1"/>
  </conditionalFormatting>
  <conditionalFormatting sqref="G20">
    <cfRule type="top10" dxfId="339" priority="41" rank="1"/>
  </conditionalFormatting>
  <conditionalFormatting sqref="I20">
    <cfRule type="top10" dxfId="338" priority="40" rank="1"/>
  </conditionalFormatting>
  <conditionalFormatting sqref="K20">
    <cfRule type="top10" dxfId="337" priority="39" rank="1"/>
  </conditionalFormatting>
  <conditionalFormatting sqref="M20">
    <cfRule type="top10" dxfId="336" priority="38" rank="1"/>
  </conditionalFormatting>
  <conditionalFormatting sqref="O20">
    <cfRule type="top10" dxfId="335" priority="37" rank="1"/>
  </conditionalFormatting>
  <conditionalFormatting sqref="E20:P20">
    <cfRule type="cellIs" dxfId="334" priority="36" operator="greaterThanOrEqual">
      <formula>200</formula>
    </cfRule>
  </conditionalFormatting>
  <conditionalFormatting sqref="E21">
    <cfRule type="top10" dxfId="333" priority="35" rank="1"/>
  </conditionalFormatting>
  <conditionalFormatting sqref="G21">
    <cfRule type="top10" dxfId="332" priority="34" rank="1"/>
  </conditionalFormatting>
  <conditionalFormatting sqref="I21">
    <cfRule type="top10" dxfId="331" priority="33" rank="1"/>
  </conditionalFormatting>
  <conditionalFormatting sqref="K21">
    <cfRule type="top10" dxfId="330" priority="32" rank="1"/>
  </conditionalFormatting>
  <conditionalFormatting sqref="M21">
    <cfRule type="top10" dxfId="329" priority="31" rank="1"/>
  </conditionalFormatting>
  <conditionalFormatting sqref="O21">
    <cfRule type="top10" dxfId="328" priority="30" rank="1"/>
  </conditionalFormatting>
  <conditionalFormatting sqref="E21:P21">
    <cfRule type="cellIs" dxfId="327" priority="29" operator="greaterThanOrEqual">
      <formula>200</formula>
    </cfRule>
  </conditionalFormatting>
  <conditionalFormatting sqref="E22">
    <cfRule type="top10" dxfId="326" priority="28" rank="1"/>
  </conditionalFormatting>
  <conditionalFormatting sqref="G22">
    <cfRule type="top10" dxfId="325" priority="27" rank="1"/>
  </conditionalFormatting>
  <conditionalFormatting sqref="I22">
    <cfRule type="top10" dxfId="324" priority="26" rank="1"/>
  </conditionalFormatting>
  <conditionalFormatting sqref="K22">
    <cfRule type="top10" dxfId="323" priority="25" rank="1"/>
  </conditionalFormatting>
  <conditionalFormatting sqref="M22">
    <cfRule type="top10" dxfId="322" priority="24" rank="1"/>
  </conditionalFormatting>
  <conditionalFormatting sqref="O22">
    <cfRule type="top10" dxfId="321" priority="23" rank="1"/>
  </conditionalFormatting>
  <conditionalFormatting sqref="E22:P22">
    <cfRule type="cellIs" dxfId="320" priority="22" operator="greaterThanOrEqual">
      <formula>200</formula>
    </cfRule>
  </conditionalFormatting>
  <conditionalFormatting sqref="E23">
    <cfRule type="top10" dxfId="319" priority="21" rank="1"/>
  </conditionalFormatting>
  <conditionalFormatting sqref="G23">
    <cfRule type="top10" dxfId="318" priority="20" rank="1"/>
  </conditionalFormatting>
  <conditionalFormatting sqref="I23">
    <cfRule type="top10" dxfId="317" priority="19" rank="1"/>
  </conditionalFormatting>
  <conditionalFormatting sqref="K23">
    <cfRule type="top10" dxfId="316" priority="18" rank="1"/>
  </conditionalFormatting>
  <conditionalFormatting sqref="M23">
    <cfRule type="top10" dxfId="315" priority="17" rank="1"/>
  </conditionalFormatting>
  <conditionalFormatting sqref="O23">
    <cfRule type="top10" dxfId="314" priority="16" rank="1"/>
  </conditionalFormatting>
  <conditionalFormatting sqref="E23:P23">
    <cfRule type="cellIs" dxfId="313" priority="15" operator="greaterThanOrEqual">
      <formula>200</formula>
    </cfRule>
  </conditionalFormatting>
  <conditionalFormatting sqref="E24:P25">
    <cfRule type="cellIs" dxfId="312" priority="8" operator="greaterThanOrEqual">
      <formula>200</formula>
    </cfRule>
  </conditionalFormatting>
  <conditionalFormatting sqref="E24:E25">
    <cfRule type="top10" dxfId="311" priority="14" rank="1"/>
  </conditionalFormatting>
  <conditionalFormatting sqref="G24:G25">
    <cfRule type="top10" dxfId="310" priority="13" rank="1"/>
  </conditionalFormatting>
  <conditionalFormatting sqref="I24:I25">
    <cfRule type="top10" dxfId="309" priority="12" rank="1"/>
  </conditionalFormatting>
  <conditionalFormatting sqref="K24:K25">
    <cfRule type="top10" dxfId="308" priority="11" rank="1"/>
  </conditionalFormatting>
  <conditionalFormatting sqref="M24:M25">
    <cfRule type="top10" dxfId="307" priority="10" rank="1"/>
  </conditionalFormatting>
  <conditionalFormatting sqref="O24:O25">
    <cfRule type="top10" dxfId="306" priority="9" rank="1"/>
  </conditionalFormatting>
  <conditionalFormatting sqref="E26">
    <cfRule type="top10" dxfId="305" priority="7" rank="1"/>
  </conditionalFormatting>
  <conditionalFormatting sqref="G26">
    <cfRule type="top10" dxfId="304" priority="6" rank="1"/>
  </conditionalFormatting>
  <conditionalFormatting sqref="E26:P26">
    <cfRule type="cellIs" dxfId="303" priority="5" operator="greaterThanOrEqual">
      <formula>200</formula>
    </cfRule>
  </conditionalFormatting>
  <conditionalFormatting sqref="I26">
    <cfRule type="top10" dxfId="302" priority="4" rank="1"/>
  </conditionalFormatting>
  <conditionalFormatting sqref="K26">
    <cfRule type="top10" dxfId="301" priority="3" rank="1"/>
  </conditionalFormatting>
  <conditionalFormatting sqref="M26">
    <cfRule type="top10" dxfId="300" priority="2" rank="1"/>
  </conditionalFormatting>
  <conditionalFormatting sqref="O26">
    <cfRule type="top10" dxfId="299" priority="1" rank="1"/>
  </conditionalFormatting>
  <hyperlinks>
    <hyperlink ref="X1" location="'FAC 2025'!A1" display="Return to Rankings" xr:uid="{FDD04096-F33D-4D73-B745-6FF7B1BB76C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D26 B26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22E8-9E98-4014-9AA5-3F23C950C5C2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9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66</v>
      </c>
      <c r="C2" s="3">
        <v>45801</v>
      </c>
      <c r="D2" s="4" t="s">
        <v>51</v>
      </c>
      <c r="E2" s="5">
        <v>181</v>
      </c>
      <c r="F2" s="20">
        <v>1</v>
      </c>
      <c r="G2" s="5">
        <v>178</v>
      </c>
      <c r="H2" s="20">
        <v>0</v>
      </c>
      <c r="I2" s="5">
        <v>185</v>
      </c>
      <c r="J2" s="20">
        <v>0</v>
      </c>
      <c r="K2" s="5">
        <v>179</v>
      </c>
      <c r="L2" s="20">
        <v>2</v>
      </c>
      <c r="M2" s="5"/>
      <c r="N2" s="20"/>
      <c r="O2" s="5"/>
      <c r="P2" s="20"/>
      <c r="Q2" s="6">
        <v>4</v>
      </c>
      <c r="R2" s="6">
        <v>723</v>
      </c>
      <c r="S2" s="7">
        <v>180.75</v>
      </c>
      <c r="T2" s="37">
        <v>3</v>
      </c>
      <c r="U2" s="8">
        <v>13</v>
      </c>
      <c r="V2" s="9">
        <v>193.75</v>
      </c>
    </row>
    <row r="3" spans="1:24" ht="15" customHeight="1" x14ac:dyDescent="0.3">
      <c r="A3" s="1" t="s">
        <v>11</v>
      </c>
      <c r="B3" s="2" t="s">
        <v>66</v>
      </c>
      <c r="C3" s="3">
        <v>45836</v>
      </c>
      <c r="D3" s="4" t="s">
        <v>51</v>
      </c>
      <c r="E3" s="5">
        <v>183</v>
      </c>
      <c r="F3" s="20">
        <v>0</v>
      </c>
      <c r="G3" s="5">
        <v>182</v>
      </c>
      <c r="H3" s="20">
        <v>1</v>
      </c>
      <c r="I3" s="5">
        <v>182</v>
      </c>
      <c r="J3" s="20">
        <v>1</v>
      </c>
      <c r="K3" s="5">
        <v>176</v>
      </c>
      <c r="L3" s="20">
        <v>0</v>
      </c>
      <c r="M3" s="5"/>
      <c r="N3" s="20"/>
      <c r="O3" s="5"/>
      <c r="P3" s="20"/>
      <c r="Q3" s="6">
        <v>4</v>
      </c>
      <c r="R3" s="6">
        <v>723</v>
      </c>
      <c r="S3" s="7">
        <v>180.75</v>
      </c>
      <c r="T3" s="37">
        <v>2</v>
      </c>
      <c r="U3" s="8">
        <v>5</v>
      </c>
      <c r="V3" s="9">
        <v>185.75</v>
      </c>
    </row>
    <row r="4" spans="1:24" ht="15" customHeight="1" x14ac:dyDescent="0.3">
      <c r="A4" s="1" t="s">
        <v>11</v>
      </c>
      <c r="B4" s="2" t="s">
        <v>66</v>
      </c>
      <c r="C4" s="3">
        <v>45864</v>
      </c>
      <c r="D4" s="4" t="s">
        <v>51</v>
      </c>
      <c r="E4" s="5">
        <v>191</v>
      </c>
      <c r="F4" s="20">
        <v>1</v>
      </c>
      <c r="G4" s="5">
        <v>186</v>
      </c>
      <c r="H4" s="20">
        <v>3</v>
      </c>
      <c r="I4" s="5">
        <v>184</v>
      </c>
      <c r="J4" s="20">
        <v>5</v>
      </c>
      <c r="K4" s="5">
        <v>188</v>
      </c>
      <c r="L4" s="20">
        <v>0</v>
      </c>
      <c r="M4" s="5"/>
      <c r="N4" s="20"/>
      <c r="O4" s="5"/>
      <c r="P4" s="20"/>
      <c r="Q4" s="6">
        <v>4</v>
      </c>
      <c r="R4" s="6">
        <v>749</v>
      </c>
      <c r="S4" s="7">
        <v>187.25</v>
      </c>
      <c r="T4" s="37">
        <v>9</v>
      </c>
      <c r="U4" s="8">
        <v>5</v>
      </c>
      <c r="V4" s="9">
        <v>192.25</v>
      </c>
    </row>
    <row r="5" spans="1:24" x14ac:dyDescent="0.3">
      <c r="A5" s="1" t="s">
        <v>11</v>
      </c>
      <c r="B5" s="2" t="s">
        <v>66</v>
      </c>
      <c r="C5" s="3">
        <v>45868</v>
      </c>
      <c r="D5" s="4" t="s">
        <v>62</v>
      </c>
      <c r="E5" s="5">
        <v>181</v>
      </c>
      <c r="F5" s="20">
        <v>2</v>
      </c>
      <c r="G5" s="5">
        <v>184.001</v>
      </c>
      <c r="H5" s="20">
        <v>1</v>
      </c>
      <c r="I5" s="5">
        <v>181</v>
      </c>
      <c r="J5" s="20"/>
      <c r="K5" s="5">
        <v>186</v>
      </c>
      <c r="L5" s="20">
        <v>1</v>
      </c>
      <c r="M5" s="5"/>
      <c r="N5" s="20"/>
      <c r="O5" s="5"/>
      <c r="P5" s="20"/>
      <c r="Q5" s="6">
        <v>4</v>
      </c>
      <c r="R5" s="6">
        <v>732.00099999999998</v>
      </c>
      <c r="S5" s="7">
        <v>183.00024999999999</v>
      </c>
      <c r="T5" s="37">
        <v>4</v>
      </c>
      <c r="U5" s="8">
        <v>6</v>
      </c>
      <c r="V5" s="9">
        <v>189.00024999999999</v>
      </c>
    </row>
    <row r="6" spans="1:24" x14ac:dyDescent="0.3">
      <c r="A6" s="1" t="s">
        <v>11</v>
      </c>
      <c r="B6" s="2" t="s">
        <v>66</v>
      </c>
      <c r="C6" s="3">
        <v>45875</v>
      </c>
      <c r="D6" s="4" t="s">
        <v>62</v>
      </c>
      <c r="E6" s="5">
        <v>186</v>
      </c>
      <c r="F6" s="20">
        <v>3</v>
      </c>
      <c r="G6" s="5">
        <v>187</v>
      </c>
      <c r="H6" s="20"/>
      <c r="I6" s="5">
        <v>187</v>
      </c>
      <c r="J6" s="20"/>
      <c r="K6" s="5">
        <v>188</v>
      </c>
      <c r="L6" s="20">
        <v>3</v>
      </c>
      <c r="M6" s="5"/>
      <c r="N6" s="20"/>
      <c r="O6" s="5"/>
      <c r="P6" s="20"/>
      <c r="Q6" s="6">
        <v>4</v>
      </c>
      <c r="R6" s="6">
        <v>748</v>
      </c>
      <c r="S6" s="7">
        <v>187</v>
      </c>
      <c r="T6" s="37">
        <v>6</v>
      </c>
      <c r="U6" s="8">
        <v>11</v>
      </c>
      <c r="V6" s="9">
        <v>198</v>
      </c>
    </row>
    <row r="7" spans="1:24" x14ac:dyDescent="0.3">
      <c r="A7" s="1" t="s">
        <v>11</v>
      </c>
      <c r="B7" s="2" t="s">
        <v>66</v>
      </c>
      <c r="C7" s="3">
        <v>45879</v>
      </c>
      <c r="D7" s="4" t="s">
        <v>62</v>
      </c>
      <c r="E7" s="5">
        <v>188</v>
      </c>
      <c r="F7" s="20">
        <v>1</v>
      </c>
      <c r="G7" s="5">
        <v>186</v>
      </c>
      <c r="H7" s="20">
        <v>3</v>
      </c>
      <c r="I7" s="5">
        <v>187</v>
      </c>
      <c r="J7" s="20">
        <v>2</v>
      </c>
      <c r="K7" s="36">
        <v>193</v>
      </c>
      <c r="L7" s="20">
        <v>2</v>
      </c>
      <c r="M7" s="5">
        <v>191</v>
      </c>
      <c r="N7" s="20">
        <v>1</v>
      </c>
      <c r="O7" s="5">
        <v>190</v>
      </c>
      <c r="P7" s="20"/>
      <c r="Q7" s="6">
        <v>6</v>
      </c>
      <c r="R7" s="6">
        <v>1135</v>
      </c>
      <c r="S7" s="7">
        <v>189.16666666666666</v>
      </c>
      <c r="T7" s="37">
        <v>9</v>
      </c>
      <c r="U7" s="8">
        <v>12</v>
      </c>
      <c r="V7" s="9">
        <v>201.16666666666666</v>
      </c>
    </row>
    <row r="8" spans="1:24" x14ac:dyDescent="0.3">
      <c r="A8" s="1" t="s">
        <v>11</v>
      </c>
      <c r="B8" s="2" t="s">
        <v>66</v>
      </c>
      <c r="C8" s="3">
        <v>45892</v>
      </c>
      <c r="D8" s="4" t="s">
        <v>51</v>
      </c>
      <c r="E8" s="5">
        <v>183</v>
      </c>
      <c r="F8" s="20">
        <v>1</v>
      </c>
      <c r="G8" s="5">
        <v>190</v>
      </c>
      <c r="H8" s="20">
        <v>1</v>
      </c>
      <c r="I8" s="5">
        <v>190</v>
      </c>
      <c r="J8" s="20">
        <v>2</v>
      </c>
      <c r="K8" s="5">
        <v>183</v>
      </c>
      <c r="L8" s="20">
        <v>0</v>
      </c>
      <c r="M8" s="5"/>
      <c r="N8" s="20"/>
      <c r="O8" s="5"/>
      <c r="P8" s="20"/>
      <c r="Q8" s="6">
        <v>4</v>
      </c>
      <c r="R8" s="6">
        <v>746</v>
      </c>
      <c r="S8" s="7">
        <v>186.5</v>
      </c>
      <c r="T8" s="37">
        <v>4</v>
      </c>
      <c r="U8" s="8">
        <v>5</v>
      </c>
      <c r="V8" s="9">
        <v>191.5</v>
      </c>
    </row>
    <row r="9" spans="1:24" x14ac:dyDescent="0.3">
      <c r="A9" s="1" t="s">
        <v>11</v>
      </c>
      <c r="B9" s="2" t="s">
        <v>66</v>
      </c>
      <c r="C9" s="3">
        <v>45907</v>
      </c>
      <c r="D9" s="4" t="s">
        <v>62</v>
      </c>
      <c r="E9" s="5">
        <v>177</v>
      </c>
      <c r="F9" s="20"/>
      <c r="G9" s="5">
        <v>187</v>
      </c>
      <c r="H9" s="20"/>
      <c r="I9" s="5">
        <v>186</v>
      </c>
      <c r="J9" s="20">
        <v>2</v>
      </c>
      <c r="K9" s="5">
        <v>183</v>
      </c>
      <c r="L9" s="20">
        <v>1</v>
      </c>
      <c r="M9" s="5">
        <v>183</v>
      </c>
      <c r="N9" s="20">
        <v>1</v>
      </c>
      <c r="O9" s="5">
        <v>184</v>
      </c>
      <c r="P9" s="20"/>
      <c r="Q9" s="6">
        <v>6</v>
      </c>
      <c r="R9" s="6">
        <v>1100</v>
      </c>
      <c r="S9" s="7">
        <v>183.33333333333334</v>
      </c>
      <c r="T9" s="37">
        <v>4</v>
      </c>
      <c r="U9" s="8">
        <v>10</v>
      </c>
      <c r="V9" s="9">
        <v>193.33333333333334</v>
      </c>
    </row>
    <row r="10" spans="1:24" x14ac:dyDescent="0.3">
      <c r="A10" s="68" t="s">
        <v>11</v>
      </c>
      <c r="B10" s="2" t="s">
        <v>66</v>
      </c>
      <c r="C10" s="3">
        <v>45955</v>
      </c>
      <c r="D10" s="69" t="s">
        <v>51</v>
      </c>
      <c r="E10" s="5">
        <v>187</v>
      </c>
      <c r="F10" s="20">
        <v>3</v>
      </c>
      <c r="G10" s="5">
        <v>188</v>
      </c>
      <c r="H10" s="20">
        <v>1</v>
      </c>
      <c r="I10" s="5">
        <v>184</v>
      </c>
      <c r="J10" s="20">
        <v>3</v>
      </c>
      <c r="K10" s="5">
        <v>185</v>
      </c>
      <c r="L10" s="20">
        <v>0</v>
      </c>
      <c r="M10" s="5">
        <v>186</v>
      </c>
      <c r="N10" s="20">
        <v>1</v>
      </c>
      <c r="O10" s="5">
        <v>187</v>
      </c>
      <c r="P10" s="20">
        <v>2</v>
      </c>
      <c r="Q10" s="8">
        <v>6</v>
      </c>
      <c r="R10" s="8">
        <v>1117</v>
      </c>
      <c r="S10" s="7">
        <v>186.16666666666666</v>
      </c>
      <c r="T10" s="37">
        <v>10</v>
      </c>
      <c r="U10" s="8">
        <v>10</v>
      </c>
      <c r="V10" s="7">
        <v>196.16666666666666</v>
      </c>
    </row>
    <row r="12" spans="1:24" x14ac:dyDescent="0.3">
      <c r="Q12" s="32">
        <f>SUM(Q2:Q11)</f>
        <v>42</v>
      </c>
      <c r="R12" s="32">
        <f>SUM(R2:R11)</f>
        <v>7773.0010000000002</v>
      </c>
      <c r="S12" s="33">
        <f>SUM(R12/Q12)</f>
        <v>185.07145238095239</v>
      </c>
      <c r="T12" s="32">
        <f>SUM(T2:T11)</f>
        <v>51</v>
      </c>
      <c r="U12" s="32">
        <f>SUM(U2:U11)</f>
        <v>77</v>
      </c>
      <c r="V12" s="34">
        <f>SUM(S12+U12)</f>
        <v>262.07145238095239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10"/>
    <protectedRange sqref="C2" name="Range1_1_2_1"/>
    <protectedRange sqref="D2" name="Range1_1_1_2"/>
    <protectedRange sqref="T2" name="Range1_3_5_3_1"/>
    <protectedRange algorithmName="SHA-512" hashValue="ON39YdpmFHfN9f47KpiRvqrKx0V9+erV1CNkpWzYhW/Qyc6aT8rEyCrvauWSYGZK2ia3o7vd3akF07acHAFpOA==" saltValue="yVW9XmDwTqEnmpSGai0KYg==" spinCount="100000" sqref="H4:P5 E4:F5 B4:C4 C5" name="Range1_5_1"/>
    <protectedRange algorithmName="SHA-512" hashValue="ON39YdpmFHfN9f47KpiRvqrKx0V9+erV1CNkpWzYhW/Qyc6aT8rEyCrvauWSYGZK2ia3o7vd3akF07acHAFpOA==" saltValue="yVW9XmDwTqEnmpSGai0KYg==" spinCount="100000" sqref="D4:D5" name="Range1_1_4_1"/>
    <protectedRange algorithmName="SHA-512" hashValue="ON39YdpmFHfN9f47KpiRvqrKx0V9+erV1CNkpWzYhW/Qyc6aT8rEyCrvauWSYGZK2ia3o7vd3akF07acHAFpOA==" saltValue="yVW9XmDwTqEnmpSGai0KYg==" spinCount="100000" sqref="T4:T5" name="Range1_3_5_4_1"/>
    <protectedRange algorithmName="SHA-512" hashValue="ON39YdpmFHfN9f47KpiRvqrKx0V9+erV1CNkpWzYhW/Qyc6aT8rEyCrvauWSYGZK2ia3o7vd3akF07acHAFpOA==" saltValue="yVW9XmDwTqEnmpSGai0KYg==" spinCount="100000" sqref="B5" name="Range1_5_3"/>
    <protectedRange algorithmName="SHA-512" hashValue="ON39YdpmFHfN9f47KpiRvqrKx0V9+erV1CNkpWzYhW/Qyc6aT8rEyCrvauWSYGZK2ia3o7vd3akF07acHAFpOA==" saltValue="yVW9XmDwTqEnmpSGai0KYg==" spinCount="100000" sqref="H9:P9 E9:F9 B9:C9" name="Range1_6_2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T9" name="Range1_3_5_5_2"/>
    <protectedRange algorithmName="SHA-512" hashValue="ON39YdpmFHfN9f47KpiRvqrKx0V9+erV1CNkpWzYhW/Qyc6aT8rEyCrvauWSYGZK2ia3o7vd3akF07acHAFpOA==" saltValue="yVW9XmDwTqEnmpSGai0KYg==" spinCount="100000" sqref="H10:P10 E10:F10 B10:C10" name="Range1_29"/>
    <protectedRange algorithmName="SHA-512" hashValue="ON39YdpmFHfN9f47KpiRvqrKx0V9+erV1CNkpWzYhW/Qyc6aT8rEyCrvauWSYGZK2ia3o7vd3akF07acHAFpOA==" saltValue="yVW9XmDwTqEnmpSGai0KYg==" spinCount="100000" sqref="D10" name="Range1_1_19"/>
    <protectedRange algorithmName="SHA-512" hashValue="ON39YdpmFHfN9f47KpiRvqrKx0V9+erV1CNkpWzYhW/Qyc6aT8rEyCrvauWSYGZK2ia3o7vd3akF07acHAFpOA==" saltValue="yVW9XmDwTqEnmpSGai0KYg==" spinCount="100000" sqref="T10" name="Range1_3_5_19"/>
  </protectedRanges>
  <conditionalFormatting sqref="E9">
    <cfRule type="top10" dxfId="298" priority="14" rank="1"/>
  </conditionalFormatting>
  <conditionalFormatting sqref="E9:P9">
    <cfRule type="cellIs" dxfId="297" priority="8" operator="greaterThanOrEqual">
      <formula>193</formula>
    </cfRule>
  </conditionalFormatting>
  <conditionalFormatting sqref="G9">
    <cfRule type="top10" dxfId="296" priority="13" rank="1"/>
  </conditionalFormatting>
  <conditionalFormatting sqref="I9">
    <cfRule type="top10" dxfId="295" priority="12" rank="1"/>
  </conditionalFormatting>
  <conditionalFormatting sqref="K9">
    <cfRule type="top10" dxfId="294" priority="11" rank="1"/>
  </conditionalFormatting>
  <conditionalFormatting sqref="M9">
    <cfRule type="top10" dxfId="293" priority="10" rank="1"/>
  </conditionalFormatting>
  <conditionalFormatting sqref="O9">
    <cfRule type="top10" dxfId="292" priority="9" rank="1"/>
  </conditionalFormatting>
  <conditionalFormatting sqref="E10">
    <cfRule type="top10" dxfId="291" priority="7" rank="1"/>
  </conditionalFormatting>
  <conditionalFormatting sqref="G10">
    <cfRule type="top10" dxfId="290" priority="6" rank="1"/>
  </conditionalFormatting>
  <conditionalFormatting sqref="I10">
    <cfRule type="top10" dxfId="289" priority="5" rank="1"/>
  </conditionalFormatting>
  <conditionalFormatting sqref="K10">
    <cfRule type="top10" dxfId="288" priority="4" rank="1"/>
  </conditionalFormatting>
  <conditionalFormatting sqref="M10">
    <cfRule type="top10" dxfId="287" priority="3" rank="1"/>
  </conditionalFormatting>
  <conditionalFormatting sqref="O10">
    <cfRule type="top10" dxfId="286" priority="2" rank="1"/>
  </conditionalFormatting>
  <conditionalFormatting sqref="E10:O10">
    <cfRule type="cellIs" dxfId="285" priority="1" operator="greaterThanOrEqual">
      <formula>193</formula>
    </cfRule>
  </conditionalFormatting>
  <hyperlinks>
    <hyperlink ref="X1" location="'FAC 2025'!A1" display="Return to Rankings" xr:uid="{58B46C85-E217-4944-B2F2-E65BEB72C58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D10 B10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1BF8-241A-4B2B-B4AC-EC7C29C94582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1" t="s">
        <v>11</v>
      </c>
      <c r="B2" s="2" t="s">
        <v>110</v>
      </c>
      <c r="C2" s="3">
        <v>45962</v>
      </c>
      <c r="D2" s="4" t="s">
        <v>42</v>
      </c>
      <c r="E2" s="5">
        <v>178</v>
      </c>
      <c r="F2" s="20">
        <v>1</v>
      </c>
      <c r="G2" s="5">
        <v>171</v>
      </c>
      <c r="H2" s="20">
        <v>0</v>
      </c>
      <c r="I2" s="5">
        <v>165</v>
      </c>
      <c r="J2" s="20">
        <v>1</v>
      </c>
      <c r="K2" s="5">
        <v>179</v>
      </c>
      <c r="L2" s="20">
        <v>1</v>
      </c>
      <c r="M2" s="5"/>
      <c r="N2" s="20"/>
      <c r="O2" s="5"/>
      <c r="P2" s="20"/>
      <c r="Q2" s="6">
        <v>4</v>
      </c>
      <c r="R2" s="6">
        <v>693</v>
      </c>
      <c r="S2" s="7">
        <v>173.25</v>
      </c>
      <c r="T2" s="37">
        <v>3</v>
      </c>
      <c r="U2" s="8">
        <v>5</v>
      </c>
      <c r="V2" s="9">
        <v>178.25</v>
      </c>
    </row>
    <row r="4" spans="1:24" x14ac:dyDescent="0.3">
      <c r="Q4" s="32">
        <f>SUM(Q2:Q3)</f>
        <v>4</v>
      </c>
      <c r="R4" s="32">
        <f>SUM(R2:R3)</f>
        <v>693</v>
      </c>
      <c r="S4" s="33">
        <f>SUM(R4/Q4)</f>
        <v>173.25</v>
      </c>
      <c r="T4" s="32">
        <f>SUM(T2:T3)</f>
        <v>3</v>
      </c>
      <c r="U4" s="32">
        <f>SUM(U2:U3)</f>
        <v>5</v>
      </c>
      <c r="V4" s="34">
        <f>SUM(S4+U4)</f>
        <v>178.25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_1"/>
  </protectedRanges>
  <conditionalFormatting sqref="E2">
    <cfRule type="top10" dxfId="284" priority="7" rank="1"/>
  </conditionalFormatting>
  <conditionalFormatting sqref="G2">
    <cfRule type="top10" dxfId="283" priority="6" rank="1"/>
  </conditionalFormatting>
  <conditionalFormatting sqref="I2">
    <cfRule type="top10" dxfId="282" priority="5" rank="1"/>
  </conditionalFormatting>
  <conditionalFormatting sqref="K2">
    <cfRule type="top10" dxfId="281" priority="4" rank="1"/>
  </conditionalFormatting>
  <conditionalFormatting sqref="M2">
    <cfRule type="top10" dxfId="280" priority="3" rank="1"/>
  </conditionalFormatting>
  <conditionalFormatting sqref="O2">
    <cfRule type="top10" dxfId="279" priority="2" rank="1"/>
  </conditionalFormatting>
  <conditionalFormatting sqref="E2:P2">
    <cfRule type="cellIs" dxfId="278" priority="1" operator="greaterThanOrEqual">
      <formula>200</formula>
    </cfRule>
  </conditionalFormatting>
  <hyperlinks>
    <hyperlink ref="X1" location="'FAC 2025'!A1" display="Return to Rankings" xr:uid="{C2CE3609-FEAB-46BD-8CE8-F42DC7AF031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B2 D2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D50B-F64D-41F3-B7FA-9425C1E621D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92</v>
      </c>
      <c r="C2" s="3">
        <v>45896</v>
      </c>
      <c r="D2" s="4" t="s">
        <v>94</v>
      </c>
      <c r="E2" s="5">
        <v>163</v>
      </c>
      <c r="F2" s="20">
        <v>0</v>
      </c>
      <c r="G2" s="5">
        <v>171</v>
      </c>
      <c r="H2" s="20">
        <v>0</v>
      </c>
      <c r="I2" s="5">
        <v>165</v>
      </c>
      <c r="J2" s="20">
        <v>0</v>
      </c>
      <c r="K2" s="5">
        <v>156</v>
      </c>
      <c r="L2" s="20">
        <v>0</v>
      </c>
      <c r="M2" s="5"/>
      <c r="N2" s="20"/>
      <c r="O2" s="5"/>
      <c r="P2" s="20"/>
      <c r="Q2" s="6">
        <v>4</v>
      </c>
      <c r="R2" s="6">
        <v>655</v>
      </c>
      <c r="S2" s="7">
        <v>163.75</v>
      </c>
      <c r="T2" s="37">
        <v>0</v>
      </c>
      <c r="U2" s="8">
        <v>5</v>
      </c>
      <c r="V2" s="9">
        <v>168.75</v>
      </c>
    </row>
    <row r="4" spans="1:24" x14ac:dyDescent="0.3">
      <c r="Q4" s="32">
        <f>SUM(Q2:Q3)</f>
        <v>4</v>
      </c>
      <c r="R4" s="32">
        <f>SUM(R2:R3)</f>
        <v>655</v>
      </c>
      <c r="S4" s="33">
        <f>SUM(R4/Q4)</f>
        <v>163.75</v>
      </c>
      <c r="T4" s="32">
        <f>SUM(T2:T3)</f>
        <v>0</v>
      </c>
      <c r="U4" s="32">
        <f>SUM(U2:U3)</f>
        <v>5</v>
      </c>
      <c r="V4" s="34">
        <f>SUM(S4+U4)</f>
        <v>168.75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3E2351B6-979A-47FC-9FD9-1E89E1852F34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DD26-8DDC-4788-8289-151F66F6B522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56</v>
      </c>
      <c r="C2" s="3">
        <v>45781</v>
      </c>
      <c r="D2" s="4" t="s">
        <v>55</v>
      </c>
      <c r="E2" s="5">
        <v>178.001</v>
      </c>
      <c r="F2" s="20">
        <v>1</v>
      </c>
      <c r="G2" s="5">
        <v>183</v>
      </c>
      <c r="H2" s="20">
        <v>0</v>
      </c>
      <c r="I2" s="5">
        <v>182.001</v>
      </c>
      <c r="J2" s="20">
        <v>0</v>
      </c>
      <c r="K2" s="5">
        <v>180</v>
      </c>
      <c r="L2" s="20">
        <v>1</v>
      </c>
      <c r="M2" s="5"/>
      <c r="N2" s="20"/>
      <c r="O2" s="5"/>
      <c r="P2" s="20"/>
      <c r="Q2" s="6">
        <v>4</v>
      </c>
      <c r="R2" s="6">
        <v>723.00199999999995</v>
      </c>
      <c r="S2" s="7">
        <v>180.75049999999999</v>
      </c>
      <c r="T2" s="37">
        <v>2</v>
      </c>
      <c r="U2" s="8">
        <v>11</v>
      </c>
      <c r="V2" s="9">
        <v>191.75049999999999</v>
      </c>
    </row>
    <row r="3" spans="1:24" x14ac:dyDescent="0.3">
      <c r="A3" s="1" t="s">
        <v>11</v>
      </c>
      <c r="B3" s="2" t="s">
        <v>56</v>
      </c>
      <c r="C3" s="3">
        <v>45809</v>
      </c>
      <c r="D3" s="4" t="s">
        <v>55</v>
      </c>
      <c r="E3" s="5">
        <v>170</v>
      </c>
      <c r="F3" s="20">
        <v>0</v>
      </c>
      <c r="G3" s="5">
        <v>174</v>
      </c>
      <c r="H3" s="20">
        <v>1</v>
      </c>
      <c r="I3" s="5">
        <v>181</v>
      </c>
      <c r="J3" s="20">
        <v>0</v>
      </c>
      <c r="K3" s="5">
        <v>178</v>
      </c>
      <c r="L3" s="20">
        <v>0</v>
      </c>
      <c r="M3" s="5"/>
      <c r="N3" s="20"/>
      <c r="O3" s="5"/>
      <c r="P3" s="20"/>
      <c r="Q3" s="6">
        <v>4</v>
      </c>
      <c r="R3" s="6">
        <v>703</v>
      </c>
      <c r="S3" s="7">
        <v>175.75</v>
      </c>
      <c r="T3" s="37">
        <v>1</v>
      </c>
      <c r="U3" s="8">
        <v>4</v>
      </c>
      <c r="V3" s="9">
        <v>179.75</v>
      </c>
    </row>
    <row r="4" spans="1:24" x14ac:dyDescent="0.3">
      <c r="A4" s="1" t="s">
        <v>11</v>
      </c>
      <c r="B4" s="2" t="s">
        <v>56</v>
      </c>
      <c r="C4" s="3">
        <v>45837</v>
      </c>
      <c r="D4" s="4" t="s">
        <v>55</v>
      </c>
      <c r="E4" s="5">
        <v>186</v>
      </c>
      <c r="F4" s="20">
        <v>0</v>
      </c>
      <c r="G4" s="5">
        <v>190</v>
      </c>
      <c r="H4" s="20">
        <v>1</v>
      </c>
      <c r="I4" s="5">
        <v>187</v>
      </c>
      <c r="J4" s="20">
        <v>0</v>
      </c>
      <c r="K4" s="5">
        <v>186</v>
      </c>
      <c r="L4" s="20">
        <v>0</v>
      </c>
      <c r="M4" s="5"/>
      <c r="N4" s="20"/>
      <c r="O4" s="5"/>
      <c r="P4" s="20"/>
      <c r="Q4" s="6">
        <v>4</v>
      </c>
      <c r="R4" s="6">
        <v>749</v>
      </c>
      <c r="S4" s="7">
        <v>187.25</v>
      </c>
      <c r="T4" s="37">
        <v>1</v>
      </c>
      <c r="U4" s="8">
        <v>13</v>
      </c>
      <c r="V4" s="9">
        <v>200.25</v>
      </c>
    </row>
    <row r="5" spans="1:24" x14ac:dyDescent="0.3">
      <c r="A5" s="1" t="s">
        <v>11</v>
      </c>
      <c r="B5" s="2" t="s">
        <v>56</v>
      </c>
      <c r="C5" s="3">
        <v>45879</v>
      </c>
      <c r="D5" s="4" t="s">
        <v>55</v>
      </c>
      <c r="E5" s="5">
        <v>189</v>
      </c>
      <c r="F5" s="20">
        <v>3</v>
      </c>
      <c r="G5" s="5">
        <v>186.001</v>
      </c>
      <c r="H5" s="20">
        <v>1</v>
      </c>
      <c r="I5" s="5">
        <v>188</v>
      </c>
      <c r="J5" s="20">
        <v>1</v>
      </c>
      <c r="K5" s="5">
        <v>190</v>
      </c>
      <c r="L5" s="20">
        <v>2</v>
      </c>
      <c r="M5" s="5"/>
      <c r="N5" s="20"/>
      <c r="O5" s="5"/>
      <c r="P5" s="20"/>
      <c r="Q5" s="6">
        <v>4</v>
      </c>
      <c r="R5" s="6">
        <v>753.00099999999998</v>
      </c>
      <c r="S5" s="7">
        <v>188.25024999999999</v>
      </c>
      <c r="T5" s="37">
        <v>7</v>
      </c>
      <c r="U5" s="8">
        <v>11</v>
      </c>
      <c r="V5" s="9">
        <v>199.25024999999999</v>
      </c>
    </row>
    <row r="6" spans="1:24" x14ac:dyDescent="0.3">
      <c r="A6" s="68" t="s">
        <v>11</v>
      </c>
      <c r="B6" s="2" t="s">
        <v>56</v>
      </c>
      <c r="C6" s="3">
        <v>45921</v>
      </c>
      <c r="D6" s="69" t="s">
        <v>55</v>
      </c>
      <c r="E6" s="5">
        <v>185</v>
      </c>
      <c r="F6" s="20">
        <v>2</v>
      </c>
      <c r="G6" s="5">
        <v>181</v>
      </c>
      <c r="H6" s="20">
        <v>2</v>
      </c>
      <c r="I6" s="5">
        <v>187</v>
      </c>
      <c r="J6" s="20">
        <v>2</v>
      </c>
      <c r="K6" s="5">
        <v>188</v>
      </c>
      <c r="L6" s="20">
        <v>2</v>
      </c>
      <c r="M6" s="5"/>
      <c r="N6" s="20"/>
      <c r="O6" s="5"/>
      <c r="P6" s="20"/>
      <c r="Q6" s="8">
        <v>4</v>
      </c>
      <c r="R6" s="8">
        <v>741</v>
      </c>
      <c r="S6" s="7">
        <v>185.25</v>
      </c>
      <c r="T6" s="37">
        <v>8</v>
      </c>
      <c r="U6" s="8">
        <v>13</v>
      </c>
      <c r="V6" s="7">
        <v>198.25</v>
      </c>
    </row>
    <row r="7" spans="1:24" x14ac:dyDescent="0.3">
      <c r="A7" s="68" t="s">
        <v>11</v>
      </c>
      <c r="B7" s="2" t="s">
        <v>56</v>
      </c>
      <c r="C7" s="3">
        <v>45942</v>
      </c>
      <c r="D7" s="69" t="s">
        <v>55</v>
      </c>
      <c r="E7" s="5">
        <v>193</v>
      </c>
      <c r="F7" s="20">
        <v>1</v>
      </c>
      <c r="G7" s="5">
        <v>186</v>
      </c>
      <c r="H7" s="20">
        <v>1</v>
      </c>
      <c r="I7" s="5">
        <v>194</v>
      </c>
      <c r="J7" s="20">
        <v>0</v>
      </c>
      <c r="K7" s="5">
        <v>184</v>
      </c>
      <c r="L7" s="20">
        <v>4</v>
      </c>
      <c r="M7" s="5"/>
      <c r="N7" s="20"/>
      <c r="O7" s="5"/>
      <c r="P7" s="20"/>
      <c r="Q7" s="8">
        <v>4</v>
      </c>
      <c r="R7" s="8">
        <v>757</v>
      </c>
      <c r="S7" s="7">
        <v>189.25</v>
      </c>
      <c r="T7" s="37">
        <v>6</v>
      </c>
      <c r="U7" s="8">
        <v>5</v>
      </c>
      <c r="V7" s="7">
        <v>194.25</v>
      </c>
    </row>
    <row r="9" spans="1:24" x14ac:dyDescent="0.3">
      <c r="Q9" s="32">
        <f>SUM(Q2:Q8)</f>
        <v>24</v>
      </c>
      <c r="R9" s="32">
        <f>SUM(R2:R8)</f>
        <v>4426.0029999999997</v>
      </c>
      <c r="S9" s="33">
        <f>SUM(R9/Q9)</f>
        <v>184.41679166666665</v>
      </c>
      <c r="T9" s="32">
        <f>SUM(T2:T8)</f>
        <v>25</v>
      </c>
      <c r="U9" s="32">
        <f>SUM(U2:U8)</f>
        <v>57</v>
      </c>
      <c r="V9" s="34">
        <f>SUM(S9+U9)</f>
        <v>241.41679166666665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B6:C6" name="Range1_3_3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E6:P6 T6" name="Range1_3_5_5_2"/>
    <protectedRange algorithmName="SHA-512" hashValue="ON39YdpmFHfN9f47KpiRvqrKx0V9+erV1CNkpWzYhW/Qyc6aT8rEyCrvauWSYGZK2ia3o7vd3akF07acHAFpOA==" saltValue="yVW9XmDwTqEnmpSGai0KYg==" spinCount="100000" sqref="E7 N7 H7:L7 B7:C7" name="Range1_24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G7 O7 M7" name="Range1_33_1_3"/>
    <protectedRange algorithmName="SHA-512" hashValue="ON39YdpmFHfN9f47KpiRvqrKx0V9+erV1CNkpWzYhW/Qyc6aT8rEyCrvauWSYGZK2ia3o7vd3akF07acHAFpOA==" saltValue="yVW9XmDwTqEnmpSGai0KYg==" spinCount="100000" sqref="T7" name="Range1_3_5_18"/>
  </protectedRanges>
  <conditionalFormatting sqref="E6">
    <cfRule type="top10" dxfId="277" priority="14" rank="1"/>
  </conditionalFormatting>
  <conditionalFormatting sqref="G6">
    <cfRule type="top10" dxfId="276" priority="13" rank="1"/>
  </conditionalFormatting>
  <conditionalFormatting sqref="E6:P6">
    <cfRule type="cellIs" dxfId="275" priority="12" operator="greaterThanOrEqual">
      <formula>200</formula>
    </cfRule>
  </conditionalFormatting>
  <conditionalFormatting sqref="I6">
    <cfRule type="top10" dxfId="274" priority="11" rank="1"/>
  </conditionalFormatting>
  <conditionalFormatting sqref="K6">
    <cfRule type="top10" dxfId="273" priority="10" rank="1"/>
  </conditionalFormatting>
  <conditionalFormatting sqref="M6">
    <cfRule type="top10" dxfId="272" priority="9" rank="1"/>
  </conditionalFormatting>
  <conditionalFormatting sqref="O6">
    <cfRule type="top10" dxfId="271" priority="8" rank="1"/>
  </conditionalFormatting>
  <conditionalFormatting sqref="E7">
    <cfRule type="top10" dxfId="270" priority="7" rank="1"/>
  </conditionalFormatting>
  <conditionalFormatting sqref="G7">
    <cfRule type="top10" dxfId="269" priority="6" rank="1"/>
  </conditionalFormatting>
  <conditionalFormatting sqref="I7">
    <cfRule type="top10" dxfId="268" priority="5" rank="1"/>
  </conditionalFormatting>
  <conditionalFormatting sqref="K7">
    <cfRule type="top10" dxfId="267" priority="4" rank="1"/>
  </conditionalFormatting>
  <conditionalFormatting sqref="M7">
    <cfRule type="top10" dxfId="266" priority="3" rank="1"/>
  </conditionalFormatting>
  <conditionalFormatting sqref="O7">
    <cfRule type="top10" dxfId="265" priority="2" rank="1"/>
  </conditionalFormatting>
  <conditionalFormatting sqref="E7:P7">
    <cfRule type="cellIs" dxfId="264" priority="1" operator="greaterThanOrEqual">
      <formula>200</formula>
    </cfRule>
  </conditionalFormatting>
  <hyperlinks>
    <hyperlink ref="X1" location="'FAC 2025'!A1" display="Return to Rankings" xr:uid="{17D358AD-7AF2-441E-9BFB-6D94146DB5E4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4423-6628-4155-8B6A-75A805B387FA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36</v>
      </c>
      <c r="C2" s="3">
        <v>45738</v>
      </c>
      <c r="D2" s="4" t="s">
        <v>31</v>
      </c>
      <c r="E2" s="5">
        <v>177</v>
      </c>
      <c r="F2" s="20">
        <v>0</v>
      </c>
      <c r="G2" s="5">
        <v>173</v>
      </c>
      <c r="H2" s="20">
        <v>1</v>
      </c>
      <c r="I2" s="5">
        <v>180</v>
      </c>
      <c r="J2" s="20">
        <v>1</v>
      </c>
      <c r="K2" s="5">
        <v>173</v>
      </c>
      <c r="L2" s="20">
        <v>0</v>
      </c>
      <c r="M2" s="5"/>
      <c r="N2" s="20"/>
      <c r="O2" s="5"/>
      <c r="P2" s="20"/>
      <c r="Q2" s="6">
        <v>4</v>
      </c>
      <c r="R2" s="6">
        <v>703</v>
      </c>
      <c r="S2" s="7">
        <v>175.75</v>
      </c>
      <c r="T2" s="37">
        <v>2</v>
      </c>
      <c r="U2" s="8">
        <v>3</v>
      </c>
      <c r="V2" s="9">
        <v>178.75</v>
      </c>
    </row>
    <row r="3" spans="1:24" ht="15" customHeight="1" x14ac:dyDescent="0.3">
      <c r="A3" s="1" t="s">
        <v>11</v>
      </c>
      <c r="B3" s="2" t="s">
        <v>36</v>
      </c>
      <c r="C3" s="3">
        <v>45773</v>
      </c>
      <c r="D3" s="4" t="s">
        <v>31</v>
      </c>
      <c r="E3" s="5">
        <v>178</v>
      </c>
      <c r="F3" s="20">
        <v>1</v>
      </c>
      <c r="G3" s="52">
        <v>179</v>
      </c>
      <c r="H3" s="20">
        <v>0</v>
      </c>
      <c r="I3" s="5">
        <v>174</v>
      </c>
      <c r="J3" s="20">
        <v>0</v>
      </c>
      <c r="K3" s="52">
        <v>165</v>
      </c>
      <c r="L3" s="20">
        <v>0</v>
      </c>
      <c r="M3" s="5"/>
      <c r="N3" s="20"/>
      <c r="O3" s="5"/>
      <c r="P3" s="20"/>
      <c r="Q3" s="6">
        <v>4</v>
      </c>
      <c r="R3" s="6">
        <v>696</v>
      </c>
      <c r="S3" s="7">
        <v>174</v>
      </c>
      <c r="T3" s="37">
        <v>1</v>
      </c>
      <c r="U3" s="8">
        <v>3</v>
      </c>
      <c r="V3" s="9">
        <v>177</v>
      </c>
    </row>
    <row r="4" spans="1:24" ht="15" customHeight="1" x14ac:dyDescent="0.3">
      <c r="A4" s="1" t="s">
        <v>11</v>
      </c>
      <c r="B4" s="2" t="s">
        <v>36</v>
      </c>
      <c r="C4" s="3">
        <v>45801</v>
      </c>
      <c r="D4" s="4" t="s">
        <v>31</v>
      </c>
      <c r="E4" s="5">
        <v>163</v>
      </c>
      <c r="F4" s="20">
        <v>0</v>
      </c>
      <c r="G4" s="5">
        <v>165</v>
      </c>
      <c r="H4" s="20">
        <v>0</v>
      </c>
      <c r="I4" s="5">
        <v>166</v>
      </c>
      <c r="J4" s="20">
        <v>0</v>
      </c>
      <c r="K4" s="5">
        <v>172</v>
      </c>
      <c r="L4" s="20">
        <v>1</v>
      </c>
      <c r="M4" s="5"/>
      <c r="N4" s="20"/>
      <c r="O4" s="5"/>
      <c r="P4" s="20"/>
      <c r="Q4" s="6">
        <v>4</v>
      </c>
      <c r="R4" s="6">
        <v>666</v>
      </c>
      <c r="S4" s="7">
        <v>166.5</v>
      </c>
      <c r="T4" s="37">
        <v>1</v>
      </c>
      <c r="U4" s="8">
        <v>3</v>
      </c>
      <c r="V4" s="9">
        <v>169.5</v>
      </c>
    </row>
    <row r="5" spans="1:24" ht="15" customHeight="1" x14ac:dyDescent="0.3">
      <c r="A5" s="1" t="s">
        <v>11</v>
      </c>
      <c r="B5" s="2" t="s">
        <v>36</v>
      </c>
      <c r="C5" s="3">
        <v>45836</v>
      </c>
      <c r="D5" s="4" t="s">
        <v>31</v>
      </c>
      <c r="E5" s="5">
        <v>176</v>
      </c>
      <c r="F5" s="20">
        <v>0</v>
      </c>
      <c r="G5" s="5">
        <v>169</v>
      </c>
      <c r="H5" s="20">
        <v>0</v>
      </c>
      <c r="I5" s="5">
        <v>186</v>
      </c>
      <c r="J5" s="20">
        <v>4</v>
      </c>
      <c r="K5" s="5">
        <v>177</v>
      </c>
      <c r="L5" s="20">
        <v>1</v>
      </c>
      <c r="M5" s="5"/>
      <c r="N5" s="20"/>
      <c r="O5" s="5"/>
      <c r="P5" s="20"/>
      <c r="Q5" s="6">
        <v>4</v>
      </c>
      <c r="R5" s="6">
        <v>708</v>
      </c>
      <c r="S5" s="7">
        <v>177</v>
      </c>
      <c r="T5" s="37">
        <v>5</v>
      </c>
      <c r="U5" s="8">
        <v>6</v>
      </c>
      <c r="V5" s="9">
        <v>183</v>
      </c>
    </row>
    <row r="6" spans="1:24" ht="15" customHeight="1" x14ac:dyDescent="0.3">
      <c r="A6" s="1" t="s">
        <v>11</v>
      </c>
      <c r="B6" s="2" t="s">
        <v>36</v>
      </c>
      <c r="C6" s="3">
        <v>45892</v>
      </c>
      <c r="D6" s="4" t="s">
        <v>31</v>
      </c>
      <c r="E6" s="5">
        <v>182</v>
      </c>
      <c r="F6" s="20">
        <v>2</v>
      </c>
      <c r="G6" s="5">
        <v>179</v>
      </c>
      <c r="H6" s="20">
        <v>3</v>
      </c>
      <c r="I6" s="5">
        <v>181</v>
      </c>
      <c r="J6" s="20">
        <v>0</v>
      </c>
      <c r="K6" s="5">
        <v>180</v>
      </c>
      <c r="L6" s="20">
        <v>0</v>
      </c>
      <c r="M6" s="5"/>
      <c r="N6" s="20"/>
      <c r="O6" s="5"/>
      <c r="P6" s="20"/>
      <c r="Q6" s="6">
        <v>4</v>
      </c>
      <c r="R6" s="6">
        <v>722</v>
      </c>
      <c r="S6" s="7">
        <v>180.5</v>
      </c>
      <c r="T6" s="37">
        <v>5</v>
      </c>
      <c r="U6" s="8">
        <v>2</v>
      </c>
      <c r="V6" s="9">
        <v>182.5</v>
      </c>
    </row>
    <row r="7" spans="1:24" x14ac:dyDescent="0.3">
      <c r="A7" s="68" t="s">
        <v>11</v>
      </c>
      <c r="B7" s="2" t="s">
        <v>36</v>
      </c>
      <c r="C7" s="3">
        <v>45955</v>
      </c>
      <c r="D7" s="69" t="s">
        <v>31</v>
      </c>
      <c r="E7" s="5">
        <v>182</v>
      </c>
      <c r="F7" s="20">
        <v>0</v>
      </c>
      <c r="G7" s="5">
        <v>181</v>
      </c>
      <c r="H7" s="20">
        <v>2</v>
      </c>
      <c r="I7" s="5">
        <v>181</v>
      </c>
      <c r="J7" s="20">
        <v>0</v>
      </c>
      <c r="K7" s="5">
        <v>179</v>
      </c>
      <c r="L7" s="20">
        <v>1</v>
      </c>
      <c r="M7" s="5"/>
      <c r="N7" s="20"/>
      <c r="O7" s="5"/>
      <c r="P7" s="20"/>
      <c r="Q7" s="8">
        <v>4</v>
      </c>
      <c r="R7" s="8">
        <v>723</v>
      </c>
      <c r="S7" s="7">
        <v>180.75</v>
      </c>
      <c r="T7" s="37">
        <v>3</v>
      </c>
      <c r="U7" s="8">
        <v>4</v>
      </c>
      <c r="V7" s="7">
        <v>184.75</v>
      </c>
    </row>
    <row r="9" spans="1:24" x14ac:dyDescent="0.3">
      <c r="Q9" s="32">
        <f>SUM(Q2:Q8)</f>
        <v>24</v>
      </c>
      <c r="R9" s="32">
        <f>SUM(R2:R8)</f>
        <v>4218</v>
      </c>
      <c r="S9" s="33">
        <f>SUM(R9/Q9)</f>
        <v>175.75</v>
      </c>
      <c r="T9" s="32">
        <f>SUM(T2:T8)</f>
        <v>17</v>
      </c>
      <c r="U9" s="32">
        <f>SUM(U2:U8)</f>
        <v>21</v>
      </c>
      <c r="V9" s="34">
        <f>SUM(S9+U9)</f>
        <v>196.75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:F7 B7:C7 H7:P7" name="Range1_29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T7" name="Range1_3_5_19"/>
  </protectedRanges>
  <conditionalFormatting sqref="E7">
    <cfRule type="top10" dxfId="263" priority="7" rank="1"/>
  </conditionalFormatting>
  <conditionalFormatting sqref="G7">
    <cfRule type="top10" dxfId="262" priority="6" rank="1"/>
  </conditionalFormatting>
  <conditionalFormatting sqref="I7">
    <cfRule type="top10" dxfId="261" priority="5" rank="1"/>
  </conditionalFormatting>
  <conditionalFormatting sqref="K7">
    <cfRule type="top10" dxfId="260" priority="4" rank="1"/>
  </conditionalFormatting>
  <conditionalFormatting sqref="M7">
    <cfRule type="top10" dxfId="259" priority="3" rank="1"/>
  </conditionalFormatting>
  <conditionalFormatting sqref="O7">
    <cfRule type="top10" dxfId="258" priority="2" rank="1"/>
  </conditionalFormatting>
  <conditionalFormatting sqref="E7:O7">
    <cfRule type="cellIs" dxfId="257" priority="1" operator="greaterThanOrEqual">
      <formula>193</formula>
    </cfRule>
  </conditionalFormatting>
  <hyperlinks>
    <hyperlink ref="X1" location="'FAC 2025'!A1" display="Return to Rankings" xr:uid="{4209B5F6-DB0E-4901-9851-089AD0EE59D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D7 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1B87-CAC6-4690-A53B-093F05C4FC47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47</v>
      </c>
      <c r="C2" s="3">
        <v>45766</v>
      </c>
      <c r="D2" s="4" t="s">
        <v>39</v>
      </c>
      <c r="E2" s="5">
        <v>144</v>
      </c>
      <c r="F2" s="20"/>
      <c r="G2" s="5">
        <v>149</v>
      </c>
      <c r="H2" s="20"/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293</v>
      </c>
      <c r="S2" s="7">
        <v>146.5</v>
      </c>
      <c r="T2" s="37">
        <v>0</v>
      </c>
      <c r="U2" s="8">
        <v>3</v>
      </c>
      <c r="V2" s="9">
        <v>149.5</v>
      </c>
    </row>
    <row r="4" spans="1:24" x14ac:dyDescent="0.3">
      <c r="Q4" s="32">
        <f>SUM(Q2:Q3)</f>
        <v>2</v>
      </c>
      <c r="R4" s="32">
        <f>SUM(R2:R3)</f>
        <v>293</v>
      </c>
      <c r="S4" s="33">
        <f>SUM(R4/Q4)</f>
        <v>146.5</v>
      </c>
      <c r="T4" s="32">
        <f>SUM(T2:T3)</f>
        <v>0</v>
      </c>
      <c r="U4" s="32">
        <f>SUM(U2:U3)</f>
        <v>3</v>
      </c>
      <c r="V4" s="34">
        <f>SUM(S4+U4)</f>
        <v>149.5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5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FAC 2025'!A1" display="Return to Rankings" xr:uid="{D007FCA4-D359-462A-9DD8-2816F4D9127C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7EC6-299E-44E2-AD9F-FDF663B67661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58</v>
      </c>
      <c r="C2" s="3">
        <v>45794</v>
      </c>
      <c r="D2" s="4" t="s">
        <v>59</v>
      </c>
      <c r="E2" s="5">
        <v>191</v>
      </c>
      <c r="F2" s="20">
        <v>1</v>
      </c>
      <c r="G2" s="5">
        <v>183</v>
      </c>
      <c r="H2" s="20">
        <v>1</v>
      </c>
      <c r="I2" s="5">
        <v>188</v>
      </c>
      <c r="J2" s="20">
        <v>0</v>
      </c>
      <c r="K2" s="5">
        <v>187</v>
      </c>
      <c r="L2" s="20">
        <v>2</v>
      </c>
      <c r="M2" s="5"/>
      <c r="N2" s="20"/>
      <c r="O2" s="5"/>
      <c r="P2" s="20"/>
      <c r="Q2" s="6">
        <v>4</v>
      </c>
      <c r="R2" s="6">
        <v>749</v>
      </c>
      <c r="S2" s="7">
        <v>187.25</v>
      </c>
      <c r="T2" s="37">
        <v>4</v>
      </c>
      <c r="U2" s="8">
        <v>13</v>
      </c>
      <c r="V2" s="9">
        <v>200.25</v>
      </c>
    </row>
    <row r="3" spans="1:24" x14ac:dyDescent="0.3">
      <c r="A3" s="1" t="s">
        <v>11</v>
      </c>
      <c r="B3" s="2" t="s">
        <v>58</v>
      </c>
      <c r="C3" s="3">
        <v>45829</v>
      </c>
      <c r="D3" s="4" t="s">
        <v>59</v>
      </c>
      <c r="E3" s="5">
        <v>180</v>
      </c>
      <c r="F3" s="20">
        <v>2</v>
      </c>
      <c r="G3" s="5">
        <v>174</v>
      </c>
      <c r="H3" s="20">
        <v>0</v>
      </c>
      <c r="I3" s="5">
        <v>171</v>
      </c>
      <c r="J3" s="20">
        <v>1</v>
      </c>
      <c r="K3" s="5">
        <v>183</v>
      </c>
      <c r="L3" s="20">
        <v>1</v>
      </c>
      <c r="M3" s="5">
        <v>183</v>
      </c>
      <c r="N3" s="20">
        <v>0</v>
      </c>
      <c r="O3" s="5">
        <v>177</v>
      </c>
      <c r="P3" s="20">
        <v>1</v>
      </c>
      <c r="Q3" s="6">
        <v>6</v>
      </c>
      <c r="R3" s="6">
        <v>1068</v>
      </c>
      <c r="S3" s="7">
        <v>178</v>
      </c>
      <c r="T3" s="37">
        <v>5</v>
      </c>
      <c r="U3" s="8">
        <v>26</v>
      </c>
      <c r="V3" s="9">
        <v>204</v>
      </c>
    </row>
    <row r="5" spans="1:24" x14ac:dyDescent="0.3">
      <c r="Q5" s="32">
        <f>SUM(Q2:Q4)</f>
        <v>10</v>
      </c>
      <c r="R5" s="32">
        <f>SUM(R2:R4)</f>
        <v>1817</v>
      </c>
      <c r="S5" s="33">
        <f>SUM(R5/Q5)</f>
        <v>181.7</v>
      </c>
      <c r="T5" s="32">
        <f>SUM(T2:T4)</f>
        <v>9</v>
      </c>
      <c r="U5" s="32">
        <f>SUM(U2:U4)</f>
        <v>39</v>
      </c>
      <c r="V5" s="34">
        <f>SUM(S5+U5)</f>
        <v>220.7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22F96206-1DC6-4411-A3CC-48F0FFC12C93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AE34-C3EA-4C8A-9558-26B2856D0AB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3">
      <c r="A2" s="41" t="s">
        <v>11</v>
      </c>
      <c r="B2" s="2" t="s">
        <v>53</v>
      </c>
      <c r="C2" s="3">
        <v>45776</v>
      </c>
      <c r="D2" s="4" t="s">
        <v>35</v>
      </c>
      <c r="E2" s="65">
        <v>158</v>
      </c>
      <c r="F2" s="20">
        <v>1</v>
      </c>
      <c r="G2" s="52">
        <v>168</v>
      </c>
      <c r="H2" s="20">
        <v>1</v>
      </c>
      <c r="I2" s="5">
        <v>144</v>
      </c>
      <c r="J2" s="20">
        <v>0</v>
      </c>
      <c r="K2" s="5">
        <v>142</v>
      </c>
      <c r="L2" s="20">
        <v>0</v>
      </c>
      <c r="M2" s="5"/>
      <c r="N2" s="20"/>
      <c r="O2" s="5"/>
      <c r="P2" s="20"/>
      <c r="Q2" s="6">
        <v>4</v>
      </c>
      <c r="R2" s="6">
        <v>612</v>
      </c>
      <c r="S2" s="7">
        <v>153</v>
      </c>
      <c r="T2" s="21">
        <v>2</v>
      </c>
      <c r="U2" s="8">
        <v>3</v>
      </c>
      <c r="V2" s="9">
        <v>156</v>
      </c>
    </row>
    <row r="4" spans="1:24" x14ac:dyDescent="0.3">
      <c r="Q4" s="32">
        <f>SUM(Q2:Q3)</f>
        <v>4</v>
      </c>
      <c r="R4" s="32">
        <f>SUM(R2:R3)</f>
        <v>612</v>
      </c>
      <c r="S4" s="33">
        <f>SUM(R4/Q4)</f>
        <v>153</v>
      </c>
      <c r="T4" s="32">
        <f>SUM(T2:T3)</f>
        <v>2</v>
      </c>
      <c r="U4" s="32">
        <f>SUM(U2:U3)</f>
        <v>3</v>
      </c>
      <c r="V4" s="34">
        <f>SUM(S4+U4)</f>
        <v>156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1099A033-C729-4BE4-855E-76C1317BD70D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FE2C-F098-4C9F-A2B1-CF14BB8C4A13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33</v>
      </c>
      <c r="C2" s="3">
        <v>45697</v>
      </c>
      <c r="D2" s="4" t="s">
        <v>35</v>
      </c>
      <c r="E2" s="51">
        <v>180</v>
      </c>
      <c r="F2" s="20">
        <v>0</v>
      </c>
      <c r="G2" s="52">
        <v>187</v>
      </c>
      <c r="H2" s="20">
        <v>1</v>
      </c>
      <c r="I2" s="5">
        <v>184</v>
      </c>
      <c r="J2" s="20">
        <v>1</v>
      </c>
      <c r="K2" s="5">
        <v>189</v>
      </c>
      <c r="L2" s="20">
        <v>2</v>
      </c>
      <c r="M2" s="5"/>
      <c r="N2" s="20"/>
      <c r="O2" s="5"/>
      <c r="P2" s="20"/>
      <c r="Q2" s="6">
        <v>4</v>
      </c>
      <c r="R2" s="6">
        <v>740</v>
      </c>
      <c r="S2" s="7">
        <v>185</v>
      </c>
      <c r="T2" s="21">
        <v>4</v>
      </c>
      <c r="U2" s="8">
        <v>5</v>
      </c>
      <c r="V2" s="9">
        <v>190</v>
      </c>
    </row>
    <row r="3" spans="1:24" x14ac:dyDescent="0.3">
      <c r="A3" s="41" t="s">
        <v>11</v>
      </c>
      <c r="B3" s="31" t="s">
        <v>33</v>
      </c>
      <c r="C3" s="42">
        <v>45725</v>
      </c>
      <c r="D3" s="43" t="s">
        <v>35</v>
      </c>
      <c r="E3" s="53">
        <v>179</v>
      </c>
      <c r="F3" s="45">
        <v>1</v>
      </c>
      <c r="G3" s="52">
        <v>177</v>
      </c>
      <c r="H3" s="45">
        <v>0</v>
      </c>
      <c r="I3" s="44">
        <v>182</v>
      </c>
      <c r="J3" s="45">
        <v>0</v>
      </c>
      <c r="K3" s="44">
        <v>178</v>
      </c>
      <c r="L3" s="45">
        <v>1</v>
      </c>
      <c r="M3" s="44"/>
      <c r="N3" s="45"/>
      <c r="O3" s="44"/>
      <c r="P3" s="45"/>
      <c r="Q3" s="46">
        <v>4</v>
      </c>
      <c r="R3" s="46">
        <v>716</v>
      </c>
      <c r="S3" s="47">
        <v>179</v>
      </c>
      <c r="T3" s="21">
        <v>2</v>
      </c>
      <c r="U3" s="48">
        <v>5</v>
      </c>
      <c r="V3" s="49">
        <v>184</v>
      </c>
    </row>
    <row r="5" spans="1:24" x14ac:dyDescent="0.3">
      <c r="Q5" s="32">
        <f>SUM(Q2:Q4)</f>
        <v>8</v>
      </c>
      <c r="R5" s="32">
        <f>SUM(R2:R4)</f>
        <v>1456</v>
      </c>
      <c r="S5" s="33">
        <f>SUM(R5/Q5)</f>
        <v>182</v>
      </c>
      <c r="T5" s="32">
        <f>SUM(T2:T4)</f>
        <v>6</v>
      </c>
      <c r="U5" s="32">
        <f>SUM(U2:U4)</f>
        <v>10</v>
      </c>
      <c r="V5" s="34">
        <f>SUM(S5+U5)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5E200428-B8F7-4159-95FB-F5F594E7CD85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13DF-9315-4181-A0F9-FEF9ABF4CBD0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1" t="s">
        <v>11</v>
      </c>
      <c r="B2" s="2" t="s">
        <v>98</v>
      </c>
      <c r="C2" s="3">
        <v>45907</v>
      </c>
      <c r="D2" s="4" t="s">
        <v>62</v>
      </c>
      <c r="E2" s="5">
        <v>178</v>
      </c>
      <c r="F2" s="20"/>
      <c r="G2" s="5">
        <v>184</v>
      </c>
      <c r="H2" s="20">
        <v>1</v>
      </c>
      <c r="I2" s="5">
        <v>181</v>
      </c>
      <c r="J2" s="20">
        <v>2</v>
      </c>
      <c r="K2" s="5">
        <v>175</v>
      </c>
      <c r="L2" s="20"/>
      <c r="M2" s="5">
        <v>183</v>
      </c>
      <c r="N2" s="20"/>
      <c r="O2" s="5">
        <v>183</v>
      </c>
      <c r="P2" s="20">
        <v>1</v>
      </c>
      <c r="Q2" s="6">
        <v>6</v>
      </c>
      <c r="R2" s="6">
        <v>1084</v>
      </c>
      <c r="S2" s="7">
        <v>180.66666666666666</v>
      </c>
      <c r="T2" s="37">
        <v>4</v>
      </c>
      <c r="U2" s="8">
        <v>4</v>
      </c>
      <c r="V2" s="9">
        <v>184.66666666666666</v>
      </c>
    </row>
    <row r="3" spans="1:24" x14ac:dyDescent="0.3">
      <c r="A3" s="68" t="s">
        <v>11</v>
      </c>
      <c r="B3" s="2" t="s">
        <v>98</v>
      </c>
      <c r="C3" s="3">
        <v>45935</v>
      </c>
      <c r="D3" s="69" t="s">
        <v>94</v>
      </c>
      <c r="E3" s="5">
        <v>185</v>
      </c>
      <c r="F3" s="20">
        <v>1</v>
      </c>
      <c r="G3" s="5">
        <v>184</v>
      </c>
      <c r="H3" s="20">
        <v>1</v>
      </c>
      <c r="I3" s="5">
        <v>176</v>
      </c>
      <c r="J3" s="20">
        <v>2</v>
      </c>
      <c r="K3" s="5">
        <v>177</v>
      </c>
      <c r="L3" s="20">
        <v>0</v>
      </c>
      <c r="M3" s="5"/>
      <c r="N3" s="20"/>
      <c r="O3" s="5"/>
      <c r="P3" s="20"/>
      <c r="Q3" s="8">
        <v>4</v>
      </c>
      <c r="R3" s="8">
        <v>722</v>
      </c>
      <c r="S3" s="7">
        <v>180.5</v>
      </c>
      <c r="T3" s="37">
        <v>4</v>
      </c>
      <c r="U3" s="8">
        <v>5</v>
      </c>
      <c r="V3" s="7">
        <v>195.25</v>
      </c>
    </row>
    <row r="5" spans="1:24" x14ac:dyDescent="0.3">
      <c r="Q5" s="32">
        <f>SUM(Q2:Q4)</f>
        <v>10</v>
      </c>
      <c r="R5" s="32">
        <f>SUM(R2:R4)</f>
        <v>1806</v>
      </c>
      <c r="S5" s="33">
        <f>SUM(R5/Q5)</f>
        <v>180.6</v>
      </c>
      <c r="T5" s="32">
        <f>SUM(T2:T4)</f>
        <v>8</v>
      </c>
      <c r="U5" s="32">
        <f>SUM(U2:U4)</f>
        <v>9</v>
      </c>
      <c r="V5" s="34">
        <f>SUM(S5+U5)</f>
        <v>189.6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E3 N3 H3:L3 B3:C3" name="Range1_9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E2:P2">
    <cfRule type="cellIs" dxfId="256" priority="8" operator="greaterThanOrEqual">
      <formula>200</formula>
    </cfRule>
  </conditionalFormatting>
  <conditionalFormatting sqref="E2">
    <cfRule type="top10" dxfId="255" priority="9" rank="1"/>
  </conditionalFormatting>
  <conditionalFormatting sqref="G2">
    <cfRule type="top10" dxfId="254" priority="10" rank="1"/>
  </conditionalFormatting>
  <conditionalFormatting sqref="I2">
    <cfRule type="top10" dxfId="253" priority="11" rank="1"/>
  </conditionalFormatting>
  <conditionalFormatting sqref="K2">
    <cfRule type="top10" dxfId="252" priority="12" rank="1"/>
  </conditionalFormatting>
  <conditionalFormatting sqref="M2">
    <cfRule type="top10" dxfId="251" priority="13" rank="1"/>
  </conditionalFormatting>
  <conditionalFormatting sqref="O2">
    <cfRule type="top10" dxfId="250" priority="14" rank="1"/>
  </conditionalFormatting>
  <conditionalFormatting sqref="E3">
    <cfRule type="top10" dxfId="249" priority="7" rank="1"/>
  </conditionalFormatting>
  <conditionalFormatting sqref="G3">
    <cfRule type="top10" dxfId="248" priority="6" rank="1"/>
  </conditionalFormatting>
  <conditionalFormatting sqref="I3">
    <cfRule type="top10" dxfId="247" priority="5" rank="1"/>
  </conditionalFormatting>
  <conditionalFormatting sqref="K3">
    <cfRule type="top10" dxfId="246" priority="4" rank="1"/>
  </conditionalFormatting>
  <conditionalFormatting sqref="M3">
    <cfRule type="top10" dxfId="245" priority="3" rank="1"/>
  </conditionalFormatting>
  <conditionalFormatting sqref="O3">
    <cfRule type="top10" dxfId="244" priority="2" rank="1"/>
  </conditionalFormatting>
  <conditionalFormatting sqref="E3:P3">
    <cfRule type="cellIs" dxfId="243" priority="1" operator="greaterThanOrEqual">
      <formula>200</formula>
    </cfRule>
  </conditionalFormatting>
  <hyperlinks>
    <hyperlink ref="X1" location="'FAC 2025'!A1" display="Return to Rankings" xr:uid="{5275DA21-A531-4964-AEF7-456E2D9CF2A2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0027E-150E-4F94-8BCA-D24A46F16510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81</v>
      </c>
      <c r="C2" s="3">
        <v>45843</v>
      </c>
      <c r="D2" s="4" t="s">
        <v>45</v>
      </c>
      <c r="E2" s="5">
        <v>175</v>
      </c>
      <c r="F2" s="20">
        <v>0</v>
      </c>
      <c r="G2" s="5">
        <v>170</v>
      </c>
      <c r="H2" s="20">
        <v>0</v>
      </c>
      <c r="I2" s="5">
        <v>177</v>
      </c>
      <c r="J2" s="20">
        <v>0</v>
      </c>
      <c r="K2" s="5">
        <v>178</v>
      </c>
      <c r="L2" s="20">
        <v>0</v>
      </c>
      <c r="M2" s="5"/>
      <c r="N2" s="20"/>
      <c r="O2" s="5"/>
      <c r="P2" s="20"/>
      <c r="Q2" s="6">
        <v>4</v>
      </c>
      <c r="R2" s="6">
        <v>700</v>
      </c>
      <c r="S2" s="7">
        <v>175</v>
      </c>
      <c r="T2" s="37">
        <v>0</v>
      </c>
      <c r="U2" s="8">
        <v>4</v>
      </c>
      <c r="V2" s="9">
        <v>179</v>
      </c>
    </row>
    <row r="3" spans="1:24" x14ac:dyDescent="0.3">
      <c r="A3" s="1" t="s">
        <v>11</v>
      </c>
      <c r="B3" s="2" t="s">
        <v>81</v>
      </c>
      <c r="C3" s="3">
        <v>45871</v>
      </c>
      <c r="D3" s="4" t="s">
        <v>45</v>
      </c>
      <c r="E3" s="5">
        <v>165</v>
      </c>
      <c r="F3" s="20">
        <v>0</v>
      </c>
      <c r="G3" s="5">
        <v>164</v>
      </c>
      <c r="H3" s="20">
        <v>0</v>
      </c>
      <c r="I3" s="5">
        <v>172</v>
      </c>
      <c r="J3" s="20">
        <v>0</v>
      </c>
      <c r="K3" s="5">
        <v>165</v>
      </c>
      <c r="L3" s="20">
        <v>0</v>
      </c>
      <c r="M3" s="5"/>
      <c r="N3" s="20"/>
      <c r="O3" s="5"/>
      <c r="P3" s="20"/>
      <c r="Q3" s="6">
        <v>4</v>
      </c>
      <c r="R3" s="6">
        <v>666</v>
      </c>
      <c r="S3" s="7">
        <v>166.5</v>
      </c>
      <c r="T3" s="37">
        <v>0</v>
      </c>
      <c r="U3" s="8">
        <v>3</v>
      </c>
      <c r="V3" s="9">
        <v>169.5</v>
      </c>
    </row>
    <row r="4" spans="1:24" x14ac:dyDescent="0.3">
      <c r="A4" s="1" t="s">
        <v>11</v>
      </c>
      <c r="B4" s="2" t="s">
        <v>81</v>
      </c>
      <c r="C4" s="3">
        <v>45906</v>
      </c>
      <c r="D4" s="4" t="s">
        <v>45</v>
      </c>
      <c r="E4" s="5">
        <v>158</v>
      </c>
      <c r="F4" s="20">
        <v>0</v>
      </c>
      <c r="G4" s="5">
        <v>166</v>
      </c>
      <c r="H4" s="20">
        <v>2</v>
      </c>
      <c r="I4" s="5">
        <v>178</v>
      </c>
      <c r="J4" s="20">
        <v>0</v>
      </c>
      <c r="K4" s="5">
        <v>180</v>
      </c>
      <c r="L4" s="20">
        <v>0</v>
      </c>
      <c r="M4" s="5">
        <v>178</v>
      </c>
      <c r="N4" s="20">
        <v>1</v>
      </c>
      <c r="O4" s="5">
        <v>181</v>
      </c>
      <c r="P4" s="20">
        <v>0</v>
      </c>
      <c r="Q4" s="6">
        <v>6</v>
      </c>
      <c r="R4" s="6">
        <v>1041</v>
      </c>
      <c r="S4" s="7">
        <v>173.5</v>
      </c>
      <c r="T4" s="37">
        <v>3</v>
      </c>
      <c r="U4" s="8">
        <v>8</v>
      </c>
      <c r="V4" s="9">
        <v>181.5</v>
      </c>
    </row>
    <row r="5" spans="1:24" x14ac:dyDescent="0.3">
      <c r="A5" s="68" t="s">
        <v>11</v>
      </c>
      <c r="B5" s="2" t="s">
        <v>81</v>
      </c>
      <c r="C5" s="3">
        <v>45934</v>
      </c>
      <c r="D5" s="69" t="s">
        <v>45</v>
      </c>
      <c r="E5" s="5">
        <v>181</v>
      </c>
      <c r="F5" s="20">
        <v>0</v>
      </c>
      <c r="G5" s="5">
        <v>180</v>
      </c>
      <c r="H5" s="20">
        <v>1</v>
      </c>
      <c r="I5" s="5">
        <v>184</v>
      </c>
      <c r="J5" s="20">
        <v>1</v>
      </c>
      <c r="K5" s="5">
        <v>174</v>
      </c>
      <c r="L5" s="20">
        <v>0</v>
      </c>
      <c r="M5" s="5"/>
      <c r="N5" s="20"/>
      <c r="O5" s="5"/>
      <c r="P5" s="20"/>
      <c r="Q5" s="8">
        <v>4</v>
      </c>
      <c r="R5" s="8">
        <v>719</v>
      </c>
      <c r="S5" s="7">
        <v>179.75</v>
      </c>
      <c r="T5" s="37">
        <v>2</v>
      </c>
      <c r="U5" s="8">
        <v>8</v>
      </c>
      <c r="V5" s="7">
        <v>187.75</v>
      </c>
    </row>
    <row r="6" spans="1:24" x14ac:dyDescent="0.3">
      <c r="A6" s="1" t="s">
        <v>11</v>
      </c>
      <c r="B6" s="2" t="s">
        <v>81</v>
      </c>
      <c r="C6" s="3">
        <v>45962</v>
      </c>
      <c r="D6" s="4" t="s">
        <v>45</v>
      </c>
      <c r="E6" s="5">
        <v>175</v>
      </c>
      <c r="F6" s="20">
        <v>1</v>
      </c>
      <c r="G6" s="5">
        <v>178</v>
      </c>
      <c r="H6" s="20">
        <v>0</v>
      </c>
      <c r="I6" s="5">
        <v>177</v>
      </c>
      <c r="J6" s="20">
        <v>0</v>
      </c>
      <c r="K6" s="5">
        <v>187</v>
      </c>
      <c r="L6" s="20">
        <v>3</v>
      </c>
      <c r="M6" s="5"/>
      <c r="N6" s="20"/>
      <c r="O6" s="5"/>
      <c r="P6" s="20"/>
      <c r="Q6" s="6">
        <v>4</v>
      </c>
      <c r="R6" s="6">
        <v>717</v>
      </c>
      <c r="S6" s="7">
        <v>179.25</v>
      </c>
      <c r="T6" s="37">
        <v>4</v>
      </c>
      <c r="U6" s="8">
        <v>11</v>
      </c>
      <c r="V6" s="9">
        <v>190.25</v>
      </c>
    </row>
    <row r="8" spans="1:24" x14ac:dyDescent="0.3">
      <c r="Q8" s="32">
        <f>SUM(Q2:Q7)</f>
        <v>22</v>
      </c>
      <c r="R8" s="32">
        <f>SUM(R2:R7)</f>
        <v>3843</v>
      </c>
      <c r="S8" s="33">
        <f>SUM(R8/Q8)</f>
        <v>174.68181818181819</v>
      </c>
      <c r="T8" s="32">
        <f>SUM(T2:T7)</f>
        <v>9</v>
      </c>
      <c r="U8" s="32">
        <f>SUM(U2:U7)</f>
        <v>34</v>
      </c>
      <c r="V8" s="34">
        <f>SUM(S8+U8)</f>
        <v>208.68181818181819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1"/>
    <protectedRange algorithmName="SHA-512" hashValue="ON39YdpmFHfN9f47KpiRvqrKx0V9+erV1CNkpWzYhW/Qyc6aT8rEyCrvauWSYGZK2ia3o7vd3akF07acHAFpOA==" saltValue="yVW9XmDwTqEnmpSGai0KYg==" spinCount="100000" sqref="D3" name="Range1_1_9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N5 H5:L5 B5:C5 E5" name="Range1_24"/>
    <protectedRange algorithmName="SHA-512" hashValue="ON39YdpmFHfN9f47KpiRvqrKx0V9+erV1CNkpWzYhW/Qyc6aT8rEyCrvauWSYGZK2ia3o7vd3akF07acHAFpOA==" saltValue="yVW9XmDwTqEnmpSGai0KYg==" spinCount="100000" sqref="D5" name="Range1_1_19"/>
    <protectedRange algorithmName="SHA-512" hashValue="ON39YdpmFHfN9f47KpiRvqrKx0V9+erV1CNkpWzYhW/Qyc6aT8rEyCrvauWSYGZK2ia3o7vd3akF07acHAFpOA==" saltValue="yVW9XmDwTqEnmpSGai0KYg==" spinCount="100000" sqref="T5" name="Range1_3_5_18"/>
    <protectedRange algorithmName="SHA-512" hashValue="ON39YdpmFHfN9f47KpiRvqrKx0V9+erV1CNkpWzYhW/Qyc6aT8rEyCrvauWSYGZK2ia3o7vd3akF07acHAFpOA==" saltValue="yVW9XmDwTqEnmpSGai0KYg==" spinCount="100000" sqref="E6:P6 B6:C6" name="Range1_10"/>
    <protectedRange algorithmName="SHA-512" hashValue="ON39YdpmFHfN9f47KpiRvqrKx0V9+erV1CNkpWzYhW/Qyc6aT8rEyCrvauWSYGZK2ia3o7vd3akF07acHAFpOA==" saltValue="yVW9XmDwTqEnmpSGai0KYg==" spinCount="100000" sqref="D6" name="Range1_1_7"/>
    <protectedRange algorithmName="SHA-512" hashValue="ON39YdpmFHfN9f47KpiRvqrKx0V9+erV1CNkpWzYhW/Qyc6aT8rEyCrvauWSYGZK2ia3o7vd3akF07acHAFpOA==" saltValue="yVW9XmDwTqEnmpSGai0KYg==" spinCount="100000" sqref="T6" name="Range1_3_5_7_1"/>
  </protectedRanges>
  <conditionalFormatting sqref="E4:P4">
    <cfRule type="cellIs" dxfId="242" priority="15" operator="greaterThanOrEqual">
      <formula>200</formula>
    </cfRule>
  </conditionalFormatting>
  <conditionalFormatting sqref="E4">
    <cfRule type="top10" dxfId="241" priority="16" rank="1"/>
  </conditionalFormatting>
  <conditionalFormatting sqref="G4">
    <cfRule type="top10" dxfId="240" priority="17" rank="1"/>
  </conditionalFormatting>
  <conditionalFormatting sqref="I4">
    <cfRule type="top10" dxfId="239" priority="18" rank="1"/>
  </conditionalFormatting>
  <conditionalFormatting sqref="K4">
    <cfRule type="top10" dxfId="238" priority="19" rank="1"/>
  </conditionalFormatting>
  <conditionalFormatting sqref="M4">
    <cfRule type="top10" dxfId="237" priority="20" rank="1"/>
  </conditionalFormatting>
  <conditionalFormatting sqref="O4">
    <cfRule type="top10" dxfId="236" priority="21" rank="1"/>
  </conditionalFormatting>
  <conditionalFormatting sqref="E5">
    <cfRule type="top10" dxfId="235" priority="14" rank="1"/>
  </conditionalFormatting>
  <conditionalFormatting sqref="G5">
    <cfRule type="top10" dxfId="234" priority="13" rank="1"/>
  </conditionalFormatting>
  <conditionalFormatting sqref="I5">
    <cfRule type="top10" dxfId="233" priority="12" rank="1"/>
  </conditionalFormatting>
  <conditionalFormatting sqref="K5">
    <cfRule type="top10" dxfId="232" priority="11" rank="1"/>
  </conditionalFormatting>
  <conditionalFormatting sqref="M5">
    <cfRule type="top10" dxfId="231" priority="10" rank="1"/>
  </conditionalFormatting>
  <conditionalFormatting sqref="O5">
    <cfRule type="top10" dxfId="230" priority="9" rank="1"/>
  </conditionalFormatting>
  <conditionalFormatting sqref="E5:P5">
    <cfRule type="cellIs" dxfId="229" priority="8" operator="greaterThanOrEqual">
      <formula>200</formula>
    </cfRule>
  </conditionalFormatting>
  <conditionalFormatting sqref="E6">
    <cfRule type="top10" dxfId="228" priority="7" rank="1"/>
  </conditionalFormatting>
  <conditionalFormatting sqref="G6">
    <cfRule type="top10" dxfId="227" priority="6" rank="1"/>
  </conditionalFormatting>
  <conditionalFormatting sqref="I6">
    <cfRule type="top10" dxfId="226" priority="5" rank="1"/>
  </conditionalFormatting>
  <conditionalFormatting sqref="K6">
    <cfRule type="top10" dxfId="225" priority="4" rank="1"/>
  </conditionalFormatting>
  <conditionalFormatting sqref="M6">
    <cfRule type="top10" dxfId="224" priority="3" rank="1"/>
  </conditionalFormatting>
  <conditionalFormatting sqref="O6">
    <cfRule type="top10" dxfId="223" priority="2" rank="1"/>
  </conditionalFormatting>
  <conditionalFormatting sqref="E6:P6">
    <cfRule type="cellIs" dxfId="222" priority="1" operator="greaterThanOrEqual">
      <formula>200</formula>
    </cfRule>
  </conditionalFormatting>
  <hyperlinks>
    <hyperlink ref="X1" location="'FAC 2025'!A1" display="Return to Rankings" xr:uid="{272A07F1-2A87-4477-9D35-B17D3931AB9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D6 B6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32E3-2E4C-4660-8731-65D718B241DA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40</v>
      </c>
      <c r="C2" s="3">
        <v>45752</v>
      </c>
      <c r="D2" s="4" t="s">
        <v>42</v>
      </c>
      <c r="E2" s="5">
        <v>171</v>
      </c>
      <c r="F2" s="20">
        <v>0</v>
      </c>
      <c r="G2" s="5">
        <v>168</v>
      </c>
      <c r="H2" s="20">
        <v>0</v>
      </c>
      <c r="I2" s="5">
        <v>163</v>
      </c>
      <c r="J2" s="20">
        <v>0</v>
      </c>
      <c r="K2" s="5">
        <v>158</v>
      </c>
      <c r="L2" s="20">
        <v>0</v>
      </c>
      <c r="M2" s="5"/>
      <c r="N2" s="20"/>
      <c r="O2" s="5"/>
      <c r="P2" s="20"/>
      <c r="Q2" s="6">
        <v>4</v>
      </c>
      <c r="R2" s="6">
        <v>660</v>
      </c>
      <c r="S2" s="7">
        <v>165</v>
      </c>
      <c r="T2" s="37">
        <v>0</v>
      </c>
      <c r="U2" s="8">
        <v>5</v>
      </c>
      <c r="V2" s="9">
        <v>170</v>
      </c>
    </row>
    <row r="3" spans="1:24" x14ac:dyDescent="0.3">
      <c r="A3" s="1" t="s">
        <v>11</v>
      </c>
      <c r="B3" s="2" t="s">
        <v>40</v>
      </c>
      <c r="C3" s="3">
        <v>45906</v>
      </c>
      <c r="D3" s="4" t="s">
        <v>42</v>
      </c>
      <c r="E3" s="5">
        <v>160</v>
      </c>
      <c r="F3" s="20">
        <v>3</v>
      </c>
      <c r="G3" s="5">
        <v>180</v>
      </c>
      <c r="H3" s="20">
        <v>1</v>
      </c>
      <c r="I3" s="5">
        <v>177</v>
      </c>
      <c r="J3" s="20">
        <v>0</v>
      </c>
      <c r="K3" s="5">
        <v>177</v>
      </c>
      <c r="L3" s="20">
        <v>0</v>
      </c>
      <c r="M3" s="5"/>
      <c r="N3" s="20"/>
      <c r="O3" s="5"/>
      <c r="P3" s="20"/>
      <c r="Q3" s="6">
        <v>4</v>
      </c>
      <c r="R3" s="6">
        <v>694</v>
      </c>
      <c r="S3" s="7">
        <v>173.5</v>
      </c>
      <c r="T3" s="37">
        <v>4</v>
      </c>
      <c r="U3" s="8">
        <v>5</v>
      </c>
      <c r="V3" s="9">
        <v>178.5</v>
      </c>
    </row>
    <row r="4" spans="1:24" x14ac:dyDescent="0.3">
      <c r="A4" s="68" t="s">
        <v>11</v>
      </c>
      <c r="B4" s="2" t="s">
        <v>40</v>
      </c>
      <c r="C4" s="3">
        <v>45919</v>
      </c>
      <c r="D4" s="69" t="s">
        <v>42</v>
      </c>
      <c r="E4" s="5">
        <v>172</v>
      </c>
      <c r="F4" s="20">
        <v>0</v>
      </c>
      <c r="G4" s="5">
        <v>176</v>
      </c>
      <c r="H4" s="20">
        <v>1</v>
      </c>
      <c r="I4" s="5">
        <v>178</v>
      </c>
      <c r="J4" s="20">
        <v>0</v>
      </c>
      <c r="K4" s="5">
        <v>178</v>
      </c>
      <c r="L4" s="20">
        <v>2</v>
      </c>
      <c r="M4" s="5"/>
      <c r="N4" s="20"/>
      <c r="O4" s="5"/>
      <c r="P4" s="20"/>
      <c r="Q4" s="8">
        <v>4</v>
      </c>
      <c r="R4" s="8">
        <v>704</v>
      </c>
      <c r="S4" s="7">
        <v>176</v>
      </c>
      <c r="T4" s="37">
        <v>3</v>
      </c>
      <c r="U4" s="8">
        <v>8</v>
      </c>
      <c r="V4" s="7">
        <v>184</v>
      </c>
    </row>
    <row r="6" spans="1:24" x14ac:dyDescent="0.3">
      <c r="Q6" s="32">
        <f>SUM(Q2:Q5)</f>
        <v>12</v>
      </c>
      <c r="R6" s="32">
        <f>SUM(R2:R5)</f>
        <v>2058</v>
      </c>
      <c r="S6" s="33">
        <f>SUM(R6/Q6)</f>
        <v>171.5</v>
      </c>
      <c r="T6" s="32">
        <f>SUM(T2:T5)</f>
        <v>7</v>
      </c>
      <c r="U6" s="32">
        <f>SUM(U2:U5)</f>
        <v>18</v>
      </c>
      <c r="V6" s="34">
        <f>SUM(S6+U6)</f>
        <v>189.5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C4" name="Range1_3_3"/>
    <protectedRange algorithmName="SHA-512" hashValue="ON39YdpmFHfN9f47KpiRvqrKx0V9+erV1CNkpWzYhW/Qyc6aT8rEyCrvauWSYGZK2ia3o7vd3akF07acHAFpOA==" saltValue="yVW9XmDwTqEnmpSGai0KYg==" spinCount="100000" sqref="D4" name="Range1_1_6_2"/>
    <protectedRange algorithmName="SHA-512" hashValue="ON39YdpmFHfN9f47KpiRvqrKx0V9+erV1CNkpWzYhW/Qyc6aT8rEyCrvauWSYGZK2ia3o7vd3akF07acHAFpOA==" saltValue="yVW9XmDwTqEnmpSGai0KYg==" spinCount="100000" sqref="T4 E4:P4" name="Range1_3_5_5_2"/>
  </protectedRanges>
  <conditionalFormatting sqref="E3:P3">
    <cfRule type="cellIs" dxfId="221" priority="8" operator="greaterThanOrEqual">
      <formula>200</formula>
    </cfRule>
  </conditionalFormatting>
  <conditionalFormatting sqref="E3">
    <cfRule type="top10" dxfId="220" priority="9" rank="1"/>
  </conditionalFormatting>
  <conditionalFormatting sqref="G3">
    <cfRule type="top10" dxfId="219" priority="10" rank="1"/>
  </conditionalFormatting>
  <conditionalFormatting sqref="I3">
    <cfRule type="top10" dxfId="218" priority="11" rank="1"/>
  </conditionalFormatting>
  <conditionalFormatting sqref="K3">
    <cfRule type="top10" dxfId="217" priority="12" rank="1"/>
  </conditionalFormatting>
  <conditionalFormatting sqref="M3">
    <cfRule type="top10" dxfId="216" priority="13" rank="1"/>
  </conditionalFormatting>
  <conditionalFormatting sqref="O3">
    <cfRule type="top10" dxfId="215" priority="14" rank="1"/>
  </conditionalFormatting>
  <conditionalFormatting sqref="E4">
    <cfRule type="top10" dxfId="214" priority="7" rank="1"/>
  </conditionalFormatting>
  <conditionalFormatting sqref="G4">
    <cfRule type="top10" dxfId="213" priority="6" rank="1"/>
  </conditionalFormatting>
  <conditionalFormatting sqref="E4:P4">
    <cfRule type="cellIs" dxfId="212" priority="5" operator="greaterThanOrEqual">
      <formula>200</formula>
    </cfRule>
  </conditionalFormatting>
  <conditionalFormatting sqref="I4">
    <cfRule type="top10" dxfId="211" priority="4" rank="1"/>
  </conditionalFormatting>
  <conditionalFormatting sqref="K4">
    <cfRule type="top10" dxfId="210" priority="3" rank="1"/>
  </conditionalFormatting>
  <conditionalFormatting sqref="M4">
    <cfRule type="top10" dxfId="209" priority="2" rank="1"/>
  </conditionalFormatting>
  <conditionalFormatting sqref="O4">
    <cfRule type="top10" dxfId="208" priority="1" rank="1"/>
  </conditionalFormatting>
  <hyperlinks>
    <hyperlink ref="X1" location="'FAC 2025'!A1" display="Return to Rankings" xr:uid="{FAB0A1ED-0129-416B-B4D0-EE64DBE91843}"/>
  </hyperlinks>
  <pageMargins left="0.7" right="0.7" top="0.75" bottom="0.75" header="0.3" footer="0.3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F10B-2C7D-4A8E-B110-84FC930F41D2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67</v>
      </c>
      <c r="C2" s="3">
        <v>45801</v>
      </c>
      <c r="D2" s="4" t="s">
        <v>69</v>
      </c>
      <c r="E2" s="5">
        <v>187</v>
      </c>
      <c r="F2" s="20">
        <v>4</v>
      </c>
      <c r="G2" s="5">
        <v>189</v>
      </c>
      <c r="H2" s="20">
        <v>1</v>
      </c>
      <c r="I2" s="5">
        <v>177</v>
      </c>
      <c r="J2" s="20">
        <v>0</v>
      </c>
      <c r="K2" s="5">
        <v>180</v>
      </c>
      <c r="L2" s="20">
        <v>0</v>
      </c>
      <c r="M2" s="5"/>
      <c r="N2" s="20"/>
      <c r="O2" s="5"/>
      <c r="P2" s="20"/>
      <c r="Q2" s="6">
        <v>4</v>
      </c>
      <c r="R2" s="6">
        <v>733</v>
      </c>
      <c r="S2" s="7">
        <v>183.25</v>
      </c>
      <c r="T2" s="37">
        <v>5</v>
      </c>
      <c r="U2" s="8">
        <v>8</v>
      </c>
      <c r="V2" s="9">
        <v>191.25</v>
      </c>
    </row>
    <row r="3" spans="1:24" ht="15" customHeight="1" x14ac:dyDescent="0.3">
      <c r="A3" s="1" t="s">
        <v>11</v>
      </c>
      <c r="B3" s="2" t="s">
        <v>67</v>
      </c>
      <c r="C3" s="3">
        <v>45808</v>
      </c>
      <c r="D3" s="4" t="s">
        <v>70</v>
      </c>
      <c r="E3" s="5">
        <v>185</v>
      </c>
      <c r="F3" s="20">
        <v>0</v>
      </c>
      <c r="G3" s="5">
        <v>190</v>
      </c>
      <c r="H3" s="20">
        <v>0</v>
      </c>
      <c r="I3" s="5">
        <v>184</v>
      </c>
      <c r="J3" s="20">
        <v>1</v>
      </c>
      <c r="K3" s="5">
        <v>180</v>
      </c>
      <c r="L3" s="20">
        <v>0</v>
      </c>
      <c r="M3" s="5"/>
      <c r="N3" s="20"/>
      <c r="O3" s="5"/>
      <c r="P3" s="20"/>
      <c r="Q3" s="6">
        <v>4</v>
      </c>
      <c r="R3" s="6">
        <v>739</v>
      </c>
      <c r="S3" s="7">
        <v>184.75</v>
      </c>
      <c r="T3" s="37">
        <v>1</v>
      </c>
      <c r="U3" s="8">
        <v>3</v>
      </c>
      <c r="V3" s="9">
        <v>187.75</v>
      </c>
    </row>
    <row r="4" spans="1:24" x14ac:dyDescent="0.3">
      <c r="A4" s="1" t="s">
        <v>11</v>
      </c>
      <c r="B4" s="2" t="s">
        <v>67</v>
      </c>
      <c r="C4" s="3">
        <v>45829</v>
      </c>
      <c r="D4" s="4" t="s">
        <v>69</v>
      </c>
      <c r="E4" s="5">
        <v>183</v>
      </c>
      <c r="F4" s="20">
        <v>1</v>
      </c>
      <c r="G4" s="5">
        <v>191.01</v>
      </c>
      <c r="H4" s="20">
        <v>4</v>
      </c>
      <c r="I4" s="5">
        <v>188</v>
      </c>
      <c r="J4" s="20">
        <v>0</v>
      </c>
      <c r="K4" s="36">
        <v>195</v>
      </c>
      <c r="L4" s="20">
        <v>4</v>
      </c>
      <c r="M4" s="5"/>
      <c r="N4" s="20"/>
      <c r="O4" s="5"/>
      <c r="P4" s="20"/>
      <c r="Q4" s="6">
        <v>4</v>
      </c>
      <c r="R4" s="6">
        <v>757.01</v>
      </c>
      <c r="S4" s="7">
        <v>189.2525</v>
      </c>
      <c r="T4" s="37">
        <v>9</v>
      </c>
      <c r="U4" s="8">
        <v>7</v>
      </c>
      <c r="V4" s="9">
        <v>196.2525</v>
      </c>
    </row>
    <row r="5" spans="1:24" x14ac:dyDescent="0.3">
      <c r="A5" s="1" t="s">
        <v>11</v>
      </c>
      <c r="B5" s="2" t="s">
        <v>67</v>
      </c>
      <c r="C5" s="3">
        <v>45857</v>
      </c>
      <c r="D5" s="4" t="s">
        <v>69</v>
      </c>
      <c r="E5" s="36">
        <v>196</v>
      </c>
      <c r="F5" s="20">
        <v>4</v>
      </c>
      <c r="G5" s="5">
        <v>192</v>
      </c>
      <c r="H5" s="20">
        <v>3</v>
      </c>
      <c r="I5" s="5">
        <v>191</v>
      </c>
      <c r="J5" s="20">
        <v>1</v>
      </c>
      <c r="K5" s="5">
        <v>184</v>
      </c>
      <c r="L5" s="20">
        <v>1</v>
      </c>
      <c r="M5" s="5"/>
      <c r="N5" s="20"/>
      <c r="O5" s="5"/>
      <c r="P5" s="20"/>
      <c r="Q5" s="6">
        <v>4</v>
      </c>
      <c r="R5" s="6">
        <v>763</v>
      </c>
      <c r="S5" s="7">
        <v>190.75</v>
      </c>
      <c r="T5" s="37">
        <v>9</v>
      </c>
      <c r="U5" s="8">
        <v>8</v>
      </c>
      <c r="V5" s="9">
        <v>198.75</v>
      </c>
    </row>
    <row r="6" spans="1:24" x14ac:dyDescent="0.3">
      <c r="A6" s="1" t="s">
        <v>11</v>
      </c>
      <c r="B6" s="2" t="s">
        <v>67</v>
      </c>
      <c r="C6" s="3">
        <v>45864</v>
      </c>
      <c r="D6" s="4" t="s">
        <v>87</v>
      </c>
      <c r="E6" s="36">
        <v>194</v>
      </c>
      <c r="F6" s="20">
        <v>1</v>
      </c>
      <c r="G6" s="36">
        <v>194</v>
      </c>
      <c r="H6" s="20">
        <v>1</v>
      </c>
      <c r="I6" s="5">
        <v>187</v>
      </c>
      <c r="J6" s="20">
        <v>1</v>
      </c>
      <c r="K6" s="5">
        <v>186</v>
      </c>
      <c r="L6" s="20">
        <v>0</v>
      </c>
      <c r="M6" s="5"/>
      <c r="N6" s="20"/>
      <c r="O6" s="5"/>
      <c r="P6" s="20"/>
      <c r="Q6" s="6">
        <v>4</v>
      </c>
      <c r="R6" s="6">
        <v>761</v>
      </c>
      <c r="S6" s="7">
        <v>190.25</v>
      </c>
      <c r="T6" s="37">
        <v>3</v>
      </c>
      <c r="U6" s="8">
        <v>8</v>
      </c>
      <c r="V6" s="9">
        <v>198.25</v>
      </c>
    </row>
    <row r="7" spans="1:24" x14ac:dyDescent="0.3">
      <c r="A7" s="1" t="s">
        <v>11</v>
      </c>
      <c r="B7" s="2" t="s">
        <v>67</v>
      </c>
      <c r="C7" s="3">
        <v>45885</v>
      </c>
      <c r="D7" s="4" t="s">
        <v>69</v>
      </c>
      <c r="E7" s="5">
        <v>179</v>
      </c>
      <c r="F7" s="20">
        <v>0</v>
      </c>
      <c r="G7" s="5">
        <v>187</v>
      </c>
      <c r="H7" s="20">
        <v>0</v>
      </c>
      <c r="I7" s="5">
        <v>188</v>
      </c>
      <c r="J7" s="20">
        <v>3</v>
      </c>
      <c r="K7" s="5">
        <v>187</v>
      </c>
      <c r="L7" s="20">
        <v>2</v>
      </c>
      <c r="M7" s="5">
        <v>183</v>
      </c>
      <c r="N7" s="20">
        <v>1</v>
      </c>
      <c r="O7" s="5">
        <v>187</v>
      </c>
      <c r="P7" s="20">
        <v>3</v>
      </c>
      <c r="Q7" s="6">
        <v>6</v>
      </c>
      <c r="R7" s="6">
        <v>1111</v>
      </c>
      <c r="S7" s="7">
        <v>185.16666666666666</v>
      </c>
      <c r="T7" s="37">
        <v>9</v>
      </c>
      <c r="U7" s="8">
        <v>6</v>
      </c>
      <c r="V7" s="9">
        <v>191.16666666666666</v>
      </c>
    </row>
    <row r="8" spans="1:24" x14ac:dyDescent="0.3">
      <c r="A8" s="1" t="s">
        <v>11</v>
      </c>
      <c r="B8" s="2" t="s">
        <v>67</v>
      </c>
      <c r="C8" s="3">
        <v>45899</v>
      </c>
      <c r="D8" s="4" t="s">
        <v>97</v>
      </c>
      <c r="E8" s="5">
        <v>188</v>
      </c>
      <c r="F8" s="20">
        <v>1</v>
      </c>
      <c r="G8" s="5">
        <v>188</v>
      </c>
      <c r="H8" s="20">
        <v>1</v>
      </c>
      <c r="I8" s="5">
        <v>189</v>
      </c>
      <c r="J8" s="20">
        <v>0</v>
      </c>
      <c r="K8" s="5">
        <v>183</v>
      </c>
      <c r="L8" s="20">
        <v>0</v>
      </c>
      <c r="M8" s="5">
        <v>185</v>
      </c>
      <c r="N8" s="20">
        <v>1</v>
      </c>
      <c r="O8" s="5">
        <v>181</v>
      </c>
      <c r="P8" s="20">
        <v>0</v>
      </c>
      <c r="Q8" s="6">
        <v>6</v>
      </c>
      <c r="R8" s="6">
        <v>1114</v>
      </c>
      <c r="S8" s="7">
        <v>185.66666666666666</v>
      </c>
      <c r="T8" s="37">
        <v>3</v>
      </c>
      <c r="U8" s="8">
        <v>6</v>
      </c>
      <c r="V8" s="9">
        <v>191.66666666666666</v>
      </c>
    </row>
    <row r="9" spans="1:24" x14ac:dyDescent="0.3">
      <c r="A9" s="68" t="s">
        <v>11</v>
      </c>
      <c r="B9" s="2" t="s">
        <v>67</v>
      </c>
      <c r="C9" s="3">
        <v>45920</v>
      </c>
      <c r="D9" s="69" t="s">
        <v>69</v>
      </c>
      <c r="E9" s="5">
        <v>188</v>
      </c>
      <c r="F9" s="20">
        <v>0</v>
      </c>
      <c r="G9" s="5">
        <v>189</v>
      </c>
      <c r="H9" s="20">
        <v>1</v>
      </c>
      <c r="I9" s="5">
        <v>189</v>
      </c>
      <c r="J9" s="20">
        <v>2</v>
      </c>
      <c r="K9" s="5">
        <v>179</v>
      </c>
      <c r="L9" s="20">
        <v>0</v>
      </c>
      <c r="M9" s="5">
        <v>180</v>
      </c>
      <c r="N9" s="20">
        <v>0</v>
      </c>
      <c r="O9" s="5">
        <v>188</v>
      </c>
      <c r="P9" s="20">
        <v>0</v>
      </c>
      <c r="Q9" s="8">
        <v>6</v>
      </c>
      <c r="R9" s="8">
        <v>1113</v>
      </c>
      <c r="S9" s="7">
        <v>185.5</v>
      </c>
      <c r="T9" s="37">
        <v>3</v>
      </c>
      <c r="U9" s="8">
        <v>6</v>
      </c>
      <c r="V9" s="7">
        <v>191.5</v>
      </c>
    </row>
    <row r="11" spans="1:24" x14ac:dyDescent="0.3">
      <c r="Q11" s="32">
        <f>SUM(Q2:Q10)</f>
        <v>38</v>
      </c>
      <c r="R11" s="32">
        <f>SUM(R2:R10)</f>
        <v>7091.01</v>
      </c>
      <c r="S11" s="33">
        <f>SUM(R11/Q11)</f>
        <v>186.60552631578949</v>
      </c>
      <c r="T11" s="32">
        <f>SUM(T2:T10)</f>
        <v>42</v>
      </c>
      <c r="U11" s="32">
        <f>SUM(U2:U10)</f>
        <v>52</v>
      </c>
      <c r="V11" s="34">
        <f>SUM(S11+U11)</f>
        <v>238.60552631578949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6:P6 E6:F6 B6:C6" name="Range1_8"/>
    <protectedRange sqref="D6" name="Range1_1_6"/>
    <protectedRange sqref="T6" name="Range1_3_5_7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</protectedRanges>
  <conditionalFormatting sqref="E8:P8">
    <cfRule type="cellIs" dxfId="207" priority="8" operator="greaterThanOrEqual">
      <formula>200</formula>
    </cfRule>
  </conditionalFormatting>
  <conditionalFormatting sqref="E8">
    <cfRule type="top10" dxfId="206" priority="9" rank="1"/>
  </conditionalFormatting>
  <conditionalFormatting sqref="G8">
    <cfRule type="top10" dxfId="205" priority="10" rank="1"/>
  </conditionalFormatting>
  <conditionalFormatting sqref="I8">
    <cfRule type="top10" dxfId="204" priority="11" rank="1"/>
  </conditionalFormatting>
  <conditionalFormatting sqref="K8">
    <cfRule type="top10" dxfId="203" priority="12" rank="1"/>
  </conditionalFormatting>
  <conditionalFormatting sqref="M8">
    <cfRule type="top10" dxfId="202" priority="13" rank="1"/>
  </conditionalFormatting>
  <conditionalFormatting sqref="O8">
    <cfRule type="top10" dxfId="201" priority="14" rank="1"/>
  </conditionalFormatting>
  <conditionalFormatting sqref="E9">
    <cfRule type="top10" dxfId="200" priority="7" rank="1"/>
  </conditionalFormatting>
  <conditionalFormatting sqref="G9">
    <cfRule type="top10" dxfId="199" priority="6" rank="1"/>
  </conditionalFormatting>
  <conditionalFormatting sqref="E9:P9">
    <cfRule type="cellIs" dxfId="198" priority="5" operator="greaterThanOrEqual">
      <formula>200</formula>
    </cfRule>
  </conditionalFormatting>
  <conditionalFormatting sqref="I9">
    <cfRule type="top10" dxfId="197" priority="4" rank="1"/>
  </conditionalFormatting>
  <conditionalFormatting sqref="K9">
    <cfRule type="top10" dxfId="196" priority="3" rank="1"/>
  </conditionalFormatting>
  <conditionalFormatting sqref="M9">
    <cfRule type="top10" dxfId="195" priority="2" rank="1"/>
  </conditionalFormatting>
  <conditionalFormatting sqref="O9">
    <cfRule type="top10" dxfId="194" priority="1" rank="1"/>
  </conditionalFormatting>
  <hyperlinks>
    <hyperlink ref="X1" location="'FAC 2025'!A1" display="Return to Rankings" xr:uid="{40D0F6AC-178B-4C72-B21B-7EEC64246AE5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6733-1E2E-4C64-BDFC-9270140E87D3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90</v>
      </c>
      <c r="C2" s="3">
        <v>45871</v>
      </c>
      <c r="D2" s="4" t="s">
        <v>59</v>
      </c>
      <c r="E2" s="5">
        <v>0</v>
      </c>
      <c r="F2" s="20">
        <v>0</v>
      </c>
      <c r="G2" s="5">
        <v>0</v>
      </c>
      <c r="H2" s="20">
        <v>0</v>
      </c>
      <c r="I2" s="5">
        <v>163</v>
      </c>
      <c r="J2" s="20">
        <v>0</v>
      </c>
      <c r="K2" s="5">
        <v>179</v>
      </c>
      <c r="L2" s="20">
        <v>2</v>
      </c>
      <c r="M2" s="5"/>
      <c r="N2" s="20"/>
      <c r="O2" s="5"/>
      <c r="P2" s="20"/>
      <c r="Q2" s="6">
        <v>4</v>
      </c>
      <c r="R2" s="6">
        <v>342</v>
      </c>
      <c r="S2" s="7">
        <v>85.5</v>
      </c>
      <c r="T2" s="37">
        <v>2</v>
      </c>
      <c r="U2" s="8">
        <v>3</v>
      </c>
      <c r="V2" s="9">
        <v>88.5</v>
      </c>
    </row>
    <row r="4" spans="1:24" x14ac:dyDescent="0.3">
      <c r="Q4" s="32">
        <f>SUM(Q2:Q3)</f>
        <v>4</v>
      </c>
      <c r="R4" s="32">
        <f>SUM(R2:R3)</f>
        <v>342</v>
      </c>
      <c r="S4" s="33">
        <f>SUM(R4/Q4)</f>
        <v>85.5</v>
      </c>
      <c r="T4" s="32">
        <f>SUM(T2:T3)</f>
        <v>2</v>
      </c>
      <c r="U4" s="32">
        <f>SUM(U2:U3)</f>
        <v>3</v>
      </c>
      <c r="V4" s="34">
        <f>SUM(S4+U4)</f>
        <v>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5_2_1"/>
    <protectedRange algorithmName="SHA-512" hashValue="ON39YdpmFHfN9f47KpiRvqrKx0V9+erV1CNkpWzYhW/Qyc6aT8rEyCrvauWSYGZK2ia3o7vd3akF07acHAFpOA==" saltValue="yVW9XmDwTqEnmpSGai0KYg==" spinCount="100000" sqref="H2:P2 E2:F2 C2" name="Range1_11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0_1"/>
  </protectedRanges>
  <hyperlinks>
    <hyperlink ref="X1" location="'FAC 2025'!A1" display="Return to Rankings" xr:uid="{D13E45F1-F582-40E3-A004-5F63F8D17B54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8E4F-11B2-40D0-8970-FB3633E4A38F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38</v>
      </c>
      <c r="C2" s="3">
        <v>45738</v>
      </c>
      <c r="D2" s="4" t="s">
        <v>39</v>
      </c>
      <c r="E2" s="5">
        <v>189</v>
      </c>
      <c r="F2" s="20"/>
      <c r="G2" s="5">
        <v>179</v>
      </c>
      <c r="H2" s="20"/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368</v>
      </c>
      <c r="S2" s="7">
        <v>184</v>
      </c>
      <c r="T2" s="37">
        <v>0</v>
      </c>
      <c r="U2" s="8">
        <v>5</v>
      </c>
      <c r="V2" s="9">
        <v>189</v>
      </c>
    </row>
    <row r="3" spans="1:24" x14ac:dyDescent="0.3">
      <c r="A3" s="1" t="s">
        <v>11</v>
      </c>
      <c r="B3" s="2" t="s">
        <v>38</v>
      </c>
      <c r="C3" s="3">
        <v>45766</v>
      </c>
      <c r="D3" s="4" t="s">
        <v>39</v>
      </c>
      <c r="E3" s="5">
        <v>179</v>
      </c>
      <c r="F3" s="20"/>
      <c r="G3" s="5">
        <v>169</v>
      </c>
      <c r="H3" s="20"/>
      <c r="I3" s="5"/>
      <c r="J3" s="20"/>
      <c r="K3" s="5"/>
      <c r="L3" s="20"/>
      <c r="M3" s="5"/>
      <c r="N3" s="20"/>
      <c r="O3" s="5"/>
      <c r="P3" s="20"/>
      <c r="Q3" s="6">
        <v>2</v>
      </c>
      <c r="R3" s="6">
        <v>348</v>
      </c>
      <c r="S3" s="7">
        <v>174</v>
      </c>
      <c r="T3" s="37">
        <v>0</v>
      </c>
      <c r="U3" s="8">
        <v>9</v>
      </c>
      <c r="V3" s="9">
        <v>183</v>
      </c>
    </row>
    <row r="4" spans="1:24" x14ac:dyDescent="0.3">
      <c r="A4" s="1" t="s">
        <v>11</v>
      </c>
      <c r="B4" s="2" t="s">
        <v>38</v>
      </c>
      <c r="C4" s="3">
        <v>45808</v>
      </c>
      <c r="D4" s="4" t="s">
        <v>39</v>
      </c>
      <c r="E4" s="5">
        <v>171</v>
      </c>
      <c r="F4" s="20">
        <v>1</v>
      </c>
      <c r="G4" s="5">
        <v>166</v>
      </c>
      <c r="H4" s="20"/>
      <c r="I4" s="5"/>
      <c r="J4" s="20"/>
      <c r="K4" s="5"/>
      <c r="L4" s="20"/>
      <c r="M4" s="5"/>
      <c r="N4" s="20"/>
      <c r="O4" s="5"/>
      <c r="P4" s="20"/>
      <c r="Q4" s="6">
        <v>2</v>
      </c>
      <c r="R4" s="6">
        <v>337</v>
      </c>
      <c r="S4" s="7">
        <v>168.5</v>
      </c>
      <c r="T4" s="37">
        <v>1</v>
      </c>
      <c r="U4" s="8">
        <v>5</v>
      </c>
      <c r="V4" s="9">
        <v>173.5</v>
      </c>
    </row>
    <row r="5" spans="1:24" x14ac:dyDescent="0.3">
      <c r="A5" s="1" t="s">
        <v>11</v>
      </c>
      <c r="B5" s="2" t="s">
        <v>38</v>
      </c>
      <c r="C5" s="3">
        <v>45836</v>
      </c>
      <c r="D5" s="4" t="s">
        <v>39</v>
      </c>
      <c r="E5" s="5">
        <v>178</v>
      </c>
      <c r="F5" s="20"/>
      <c r="G5" s="5">
        <v>178</v>
      </c>
      <c r="H5" s="20">
        <v>3</v>
      </c>
      <c r="I5" s="5"/>
      <c r="J5" s="20"/>
      <c r="K5" s="5"/>
      <c r="L5" s="20"/>
      <c r="M5" s="5"/>
      <c r="N5" s="20"/>
      <c r="O5" s="5"/>
      <c r="P5" s="20"/>
      <c r="Q5" s="6">
        <v>2</v>
      </c>
      <c r="R5" s="6">
        <v>356</v>
      </c>
      <c r="S5" s="7">
        <v>178</v>
      </c>
      <c r="T5" s="37">
        <v>3</v>
      </c>
      <c r="U5" s="8">
        <v>9</v>
      </c>
      <c r="V5" s="9">
        <v>187</v>
      </c>
    </row>
    <row r="6" spans="1:24" x14ac:dyDescent="0.3">
      <c r="A6" s="1" t="s">
        <v>11</v>
      </c>
      <c r="B6" s="2" t="s">
        <v>38</v>
      </c>
      <c r="C6" s="3">
        <v>45857</v>
      </c>
      <c r="D6" s="4" t="s">
        <v>39</v>
      </c>
      <c r="E6" s="5">
        <v>176</v>
      </c>
      <c r="F6" s="20">
        <v>1</v>
      </c>
      <c r="G6" s="5">
        <v>183</v>
      </c>
      <c r="H6" s="20">
        <v>1</v>
      </c>
      <c r="I6" s="5"/>
      <c r="J6" s="20"/>
      <c r="K6" s="5"/>
      <c r="L6" s="20"/>
      <c r="M6" s="5"/>
      <c r="N6" s="20"/>
      <c r="O6" s="5"/>
      <c r="P6" s="20"/>
      <c r="Q6" s="6">
        <v>2</v>
      </c>
      <c r="R6" s="6">
        <v>359</v>
      </c>
      <c r="S6" s="7">
        <v>179.5</v>
      </c>
      <c r="T6" s="37">
        <v>2</v>
      </c>
      <c r="U6" s="8">
        <v>5</v>
      </c>
      <c r="V6" s="9">
        <v>184.5</v>
      </c>
    </row>
    <row r="7" spans="1:24" x14ac:dyDescent="0.3">
      <c r="A7" s="1" t="s">
        <v>11</v>
      </c>
      <c r="B7" s="2" t="s">
        <v>38</v>
      </c>
      <c r="C7" s="3">
        <v>45885</v>
      </c>
      <c r="D7" s="4" t="s">
        <v>39</v>
      </c>
      <c r="E7" s="5">
        <v>178</v>
      </c>
      <c r="F7" s="20">
        <v>1</v>
      </c>
      <c r="G7" s="5">
        <v>186</v>
      </c>
      <c r="H7" s="20">
        <v>1</v>
      </c>
      <c r="I7" s="5"/>
      <c r="J7" s="20"/>
      <c r="K7" s="5"/>
      <c r="L7" s="20"/>
      <c r="M7" s="5"/>
      <c r="N7" s="20"/>
      <c r="O7" s="5"/>
      <c r="P7" s="20"/>
      <c r="Q7" s="6">
        <v>2</v>
      </c>
      <c r="R7" s="6">
        <v>364</v>
      </c>
      <c r="S7" s="7">
        <v>182</v>
      </c>
      <c r="T7" s="37">
        <v>2</v>
      </c>
      <c r="U7" s="8">
        <v>9</v>
      </c>
      <c r="V7" s="9">
        <v>191</v>
      </c>
    </row>
    <row r="8" spans="1:24" x14ac:dyDescent="0.3">
      <c r="A8" s="68" t="s">
        <v>11</v>
      </c>
      <c r="B8" s="2" t="s">
        <v>38</v>
      </c>
      <c r="C8" s="3">
        <v>45920</v>
      </c>
      <c r="D8" s="69" t="s">
        <v>39</v>
      </c>
      <c r="E8" s="5">
        <v>170</v>
      </c>
      <c r="F8" s="20">
        <v>1</v>
      </c>
      <c r="G8" s="5">
        <v>179</v>
      </c>
      <c r="H8" s="20"/>
      <c r="I8" s="5">
        <v>175</v>
      </c>
      <c r="J8" s="20"/>
      <c r="K8" s="5"/>
      <c r="L8" s="20"/>
      <c r="M8" s="5"/>
      <c r="N8" s="20"/>
      <c r="O8" s="5"/>
      <c r="P8" s="20"/>
      <c r="Q8" s="8">
        <v>3</v>
      </c>
      <c r="R8" s="8">
        <v>524</v>
      </c>
      <c r="S8" s="7">
        <v>174.66666666666666</v>
      </c>
      <c r="T8" s="37">
        <v>1</v>
      </c>
      <c r="U8" s="8">
        <v>5</v>
      </c>
      <c r="V8" s="7">
        <v>179.66666666666666</v>
      </c>
    </row>
    <row r="9" spans="1:24" x14ac:dyDescent="0.3">
      <c r="A9" s="68" t="s">
        <v>11</v>
      </c>
      <c r="B9" s="2" t="s">
        <v>38</v>
      </c>
      <c r="C9" s="3">
        <v>45948</v>
      </c>
      <c r="D9" s="69" t="s">
        <v>39</v>
      </c>
      <c r="E9" s="5">
        <v>167</v>
      </c>
      <c r="F9" s="20"/>
      <c r="G9" s="5">
        <v>173</v>
      </c>
      <c r="H9" s="20"/>
      <c r="I9" s="5">
        <v>175</v>
      </c>
      <c r="J9" s="20"/>
      <c r="K9" s="5">
        <v>171</v>
      </c>
      <c r="L9" s="20"/>
      <c r="M9" s="5">
        <v>168</v>
      </c>
      <c r="N9" s="20"/>
      <c r="O9" s="5">
        <v>167</v>
      </c>
      <c r="P9" s="20"/>
      <c r="Q9" s="8">
        <v>6</v>
      </c>
      <c r="R9" s="8">
        <v>1021</v>
      </c>
      <c r="S9" s="7">
        <v>170.16666666666666</v>
      </c>
      <c r="T9" s="37">
        <v>0</v>
      </c>
      <c r="U9" s="8">
        <v>34</v>
      </c>
      <c r="V9" s="7">
        <v>204.16666666666666</v>
      </c>
    </row>
    <row r="11" spans="1:24" x14ac:dyDescent="0.3">
      <c r="Q11" s="32">
        <f>SUM(Q2:Q10)</f>
        <v>21</v>
      </c>
      <c r="R11" s="32">
        <f>SUM(R2:R10)</f>
        <v>3677</v>
      </c>
      <c r="S11" s="33">
        <f>SUM(R11/Q11)</f>
        <v>175.0952380952381</v>
      </c>
      <c r="T11" s="32">
        <f>SUM(T2:T10)</f>
        <v>9</v>
      </c>
      <c r="U11" s="32">
        <f>SUM(U2:U10)</f>
        <v>81</v>
      </c>
      <c r="V11" s="34">
        <f>SUM(S11+U11)</f>
        <v>256.09523809523807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6:P6 E6:F6 B6:C6" name="Range1_8"/>
    <protectedRange sqref="D6" name="Range1_1_6"/>
    <protectedRange sqref="T6" name="Range1_3_5_7"/>
    <protectedRange algorithmName="SHA-512" hashValue="ON39YdpmFHfN9f47KpiRvqrKx0V9+erV1CNkpWzYhW/Qyc6aT8rEyCrvauWSYGZK2ia3o7vd3akF07acHAFpOA==" saltValue="yVW9XmDwTqEnmpSGai0KYg==" spinCount="100000" sqref="E8:P8 B8:C8" name="Range1_26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6"/>
    <protectedRange algorithmName="SHA-512" hashValue="ON39YdpmFHfN9f47KpiRvqrKx0V9+erV1CNkpWzYhW/Qyc6aT8rEyCrvauWSYGZK2ia3o7vd3akF07acHAFpOA==" saltValue="yVW9XmDwTqEnmpSGai0KYg==" spinCount="100000" sqref="B9:C9 H9:P9 E9:F9" name="Range1_29"/>
    <protectedRange algorithmName="SHA-512" hashValue="ON39YdpmFHfN9f47KpiRvqrKx0V9+erV1CNkpWzYhW/Qyc6aT8rEyCrvauWSYGZK2ia3o7vd3akF07acHAFpOA==" saltValue="yVW9XmDwTqEnmpSGai0KYg==" spinCount="100000" sqref="D9" name="Range1_1_19"/>
    <protectedRange algorithmName="SHA-512" hashValue="ON39YdpmFHfN9f47KpiRvqrKx0V9+erV1CNkpWzYhW/Qyc6aT8rEyCrvauWSYGZK2ia3o7vd3akF07acHAFpOA==" saltValue="yVW9XmDwTqEnmpSGai0KYg==" spinCount="100000" sqref="T9" name="Range1_3_5_19"/>
  </protectedRanges>
  <conditionalFormatting sqref="E8">
    <cfRule type="top10" dxfId="193" priority="14" rank="1"/>
  </conditionalFormatting>
  <conditionalFormatting sqref="G8">
    <cfRule type="top10" dxfId="192" priority="13" rank="1"/>
  </conditionalFormatting>
  <conditionalFormatting sqref="I8">
    <cfRule type="top10" dxfId="191" priority="12" rank="1"/>
  </conditionalFormatting>
  <conditionalFormatting sqref="K8">
    <cfRule type="top10" dxfId="190" priority="11" rank="1"/>
  </conditionalFormatting>
  <conditionalFormatting sqref="M8">
    <cfRule type="top10" dxfId="189" priority="10" rank="1"/>
  </conditionalFormatting>
  <conditionalFormatting sqref="O8">
    <cfRule type="top10" dxfId="188" priority="9" rank="1"/>
  </conditionalFormatting>
  <conditionalFormatting sqref="E8:P8">
    <cfRule type="cellIs" dxfId="187" priority="8" operator="greaterThanOrEqual">
      <formula>200</formula>
    </cfRule>
  </conditionalFormatting>
  <conditionalFormatting sqref="E9">
    <cfRule type="top10" dxfId="186" priority="7" rank="1"/>
  </conditionalFormatting>
  <conditionalFormatting sqref="G9">
    <cfRule type="top10" dxfId="185" priority="6" rank="1"/>
  </conditionalFormatting>
  <conditionalFormatting sqref="I9">
    <cfRule type="top10" dxfId="184" priority="5" rank="1"/>
  </conditionalFormatting>
  <conditionalFormatting sqref="K9">
    <cfRule type="top10" dxfId="183" priority="4" rank="1"/>
  </conditionalFormatting>
  <conditionalFormatting sqref="M9">
    <cfRule type="top10" dxfId="182" priority="3" rank="1"/>
  </conditionalFormatting>
  <conditionalFormatting sqref="O9">
    <cfRule type="top10" dxfId="181" priority="2" rank="1"/>
  </conditionalFormatting>
  <conditionalFormatting sqref="E9:O9">
    <cfRule type="cellIs" dxfId="180" priority="1" operator="greaterThanOrEqual">
      <formula>193</formula>
    </cfRule>
  </conditionalFormatting>
  <hyperlinks>
    <hyperlink ref="X1" location="'FAC 2025'!A1" display="Return to Rankings" xr:uid="{390AEB9C-7808-42FB-93EA-F5125A96DE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D9 B9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93168-2F04-4F24-A5C9-C4BE278CB92D}">
  <dimension ref="A1:X23"/>
  <sheetViews>
    <sheetView topLeftCell="A13" workbookViewId="0">
      <selection activeCell="A21" sqref="A21:V2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9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44</v>
      </c>
      <c r="C2" s="3">
        <v>45759</v>
      </c>
      <c r="D2" s="4" t="s">
        <v>31</v>
      </c>
      <c r="E2" s="5">
        <v>159</v>
      </c>
      <c r="F2" s="20">
        <v>1</v>
      </c>
      <c r="G2" s="5">
        <v>165</v>
      </c>
      <c r="H2" s="20">
        <v>0</v>
      </c>
      <c r="I2" s="5">
        <v>157</v>
      </c>
      <c r="J2" s="20">
        <v>0</v>
      </c>
      <c r="K2" s="5">
        <v>159</v>
      </c>
      <c r="L2" s="20">
        <v>0</v>
      </c>
      <c r="M2" s="5"/>
      <c r="N2" s="20"/>
      <c r="O2" s="5"/>
      <c r="P2" s="20"/>
      <c r="Q2" s="6">
        <v>4</v>
      </c>
      <c r="R2" s="6">
        <v>640</v>
      </c>
      <c r="S2" s="7">
        <v>160</v>
      </c>
      <c r="T2" s="37">
        <v>1</v>
      </c>
      <c r="U2" s="8">
        <v>2</v>
      </c>
      <c r="V2" s="9">
        <v>162</v>
      </c>
    </row>
    <row r="3" spans="1:24" ht="15" customHeight="1" x14ac:dyDescent="0.3">
      <c r="A3" s="1" t="s">
        <v>11</v>
      </c>
      <c r="B3" s="2" t="s">
        <v>44</v>
      </c>
      <c r="C3" s="3">
        <v>45773</v>
      </c>
      <c r="D3" s="4" t="s">
        <v>31</v>
      </c>
      <c r="E3" s="5">
        <v>179</v>
      </c>
      <c r="F3" s="20">
        <v>1</v>
      </c>
      <c r="G3" s="5">
        <v>162</v>
      </c>
      <c r="H3" s="20">
        <v>0</v>
      </c>
      <c r="I3" s="5">
        <v>168</v>
      </c>
      <c r="J3" s="20">
        <v>0</v>
      </c>
      <c r="K3" s="5">
        <v>167</v>
      </c>
      <c r="L3" s="20">
        <v>0</v>
      </c>
      <c r="M3" s="5"/>
      <c r="N3" s="20"/>
      <c r="O3" s="5"/>
      <c r="P3" s="20"/>
      <c r="Q3" s="6">
        <v>4</v>
      </c>
      <c r="R3" s="6">
        <v>676</v>
      </c>
      <c r="S3" s="7">
        <v>169</v>
      </c>
      <c r="T3" s="37">
        <v>1</v>
      </c>
      <c r="U3" s="8">
        <v>2</v>
      </c>
      <c r="V3" s="9">
        <v>171</v>
      </c>
    </row>
    <row r="4" spans="1:24" ht="15" customHeight="1" x14ac:dyDescent="0.3">
      <c r="A4" s="1" t="s">
        <v>11</v>
      </c>
      <c r="B4" s="2" t="s">
        <v>44</v>
      </c>
      <c r="C4" s="3">
        <v>45783</v>
      </c>
      <c r="D4" s="4" t="s">
        <v>31</v>
      </c>
      <c r="E4" s="5">
        <v>169</v>
      </c>
      <c r="F4" s="20">
        <v>1</v>
      </c>
      <c r="G4" s="5">
        <v>176</v>
      </c>
      <c r="H4" s="20">
        <v>1</v>
      </c>
      <c r="I4" s="5">
        <v>173</v>
      </c>
      <c r="J4" s="20">
        <v>1</v>
      </c>
      <c r="K4" s="5">
        <v>173</v>
      </c>
      <c r="L4" s="20">
        <v>1</v>
      </c>
      <c r="M4" s="5"/>
      <c r="N4" s="20"/>
      <c r="O4" s="5"/>
      <c r="P4" s="20"/>
      <c r="Q4" s="6">
        <v>4</v>
      </c>
      <c r="R4" s="6">
        <v>691</v>
      </c>
      <c r="S4" s="7">
        <v>172.75</v>
      </c>
      <c r="T4" s="37">
        <v>4</v>
      </c>
      <c r="U4" s="8">
        <v>4</v>
      </c>
      <c r="V4" s="9">
        <v>176.75</v>
      </c>
    </row>
    <row r="5" spans="1:24" ht="15" customHeight="1" x14ac:dyDescent="0.3">
      <c r="A5" s="1" t="s">
        <v>11</v>
      </c>
      <c r="B5" s="2" t="s">
        <v>44</v>
      </c>
      <c r="C5" s="3">
        <v>45787</v>
      </c>
      <c r="D5" s="4" t="s">
        <v>31</v>
      </c>
      <c r="E5" s="5">
        <v>176</v>
      </c>
      <c r="F5" s="20">
        <v>1</v>
      </c>
      <c r="G5" s="5">
        <v>169</v>
      </c>
      <c r="H5" s="20">
        <v>0</v>
      </c>
      <c r="I5" s="5">
        <v>169</v>
      </c>
      <c r="J5" s="20">
        <v>0</v>
      </c>
      <c r="K5" s="5">
        <v>172</v>
      </c>
      <c r="L5" s="20">
        <v>0</v>
      </c>
      <c r="M5" s="5"/>
      <c r="N5" s="20"/>
      <c r="O5" s="5"/>
      <c r="P5" s="20"/>
      <c r="Q5" s="6">
        <v>4</v>
      </c>
      <c r="R5" s="6">
        <v>686</v>
      </c>
      <c r="S5" s="7">
        <v>171.5</v>
      </c>
      <c r="T5" s="37">
        <v>1</v>
      </c>
      <c r="U5" s="8">
        <v>5</v>
      </c>
      <c r="V5" s="9">
        <v>176.5</v>
      </c>
    </row>
    <row r="6" spans="1:24" ht="15" customHeight="1" x14ac:dyDescent="0.3">
      <c r="A6" s="1" t="s">
        <v>11</v>
      </c>
      <c r="B6" s="2" t="s">
        <v>44</v>
      </c>
      <c r="C6" s="3">
        <v>45811</v>
      </c>
      <c r="D6" s="4" t="s">
        <v>31</v>
      </c>
      <c r="E6" s="5">
        <v>171</v>
      </c>
      <c r="F6" s="20">
        <v>2</v>
      </c>
      <c r="G6" s="5">
        <v>171</v>
      </c>
      <c r="H6" s="20">
        <v>1</v>
      </c>
      <c r="I6" s="5">
        <v>172</v>
      </c>
      <c r="J6" s="20">
        <v>0</v>
      </c>
      <c r="K6" s="5">
        <v>177</v>
      </c>
      <c r="L6" s="20">
        <v>0</v>
      </c>
      <c r="M6" s="5"/>
      <c r="N6" s="20"/>
      <c r="O6" s="5"/>
      <c r="P6" s="20"/>
      <c r="Q6" s="6">
        <v>4</v>
      </c>
      <c r="R6" s="6">
        <v>691</v>
      </c>
      <c r="S6" s="7">
        <v>172.75</v>
      </c>
      <c r="T6" s="37">
        <v>3</v>
      </c>
      <c r="U6" s="8">
        <v>3</v>
      </c>
      <c r="V6" s="9">
        <v>175.75</v>
      </c>
    </row>
    <row r="7" spans="1:24" ht="15" customHeight="1" x14ac:dyDescent="0.3">
      <c r="A7" s="1" t="s">
        <v>11</v>
      </c>
      <c r="B7" s="2" t="s">
        <v>44</v>
      </c>
      <c r="C7" s="3">
        <v>45822</v>
      </c>
      <c r="D7" s="4" t="s">
        <v>31</v>
      </c>
      <c r="E7" s="5">
        <v>175</v>
      </c>
      <c r="F7" s="20">
        <v>0</v>
      </c>
      <c r="G7" s="5">
        <v>179</v>
      </c>
      <c r="H7" s="20">
        <v>0</v>
      </c>
      <c r="I7" s="5">
        <v>185</v>
      </c>
      <c r="J7" s="20">
        <v>0</v>
      </c>
      <c r="K7" s="5">
        <v>180</v>
      </c>
      <c r="L7" s="20">
        <v>1</v>
      </c>
      <c r="M7" s="5"/>
      <c r="N7" s="20"/>
      <c r="O7" s="5"/>
      <c r="P7" s="20"/>
      <c r="Q7" s="6">
        <v>4</v>
      </c>
      <c r="R7" s="6">
        <v>719</v>
      </c>
      <c r="S7" s="7">
        <v>179.75</v>
      </c>
      <c r="T7" s="37">
        <v>1</v>
      </c>
      <c r="U7" s="8">
        <v>13</v>
      </c>
      <c r="V7" s="9">
        <v>192.75</v>
      </c>
    </row>
    <row r="8" spans="1:24" ht="15" customHeight="1" x14ac:dyDescent="0.3">
      <c r="A8" s="1" t="s">
        <v>11</v>
      </c>
      <c r="B8" s="2" t="s">
        <v>44</v>
      </c>
      <c r="C8" s="3">
        <v>45836</v>
      </c>
      <c r="D8" s="4" t="s">
        <v>31</v>
      </c>
      <c r="E8" s="5">
        <v>187</v>
      </c>
      <c r="F8" s="20">
        <v>1</v>
      </c>
      <c r="G8" s="5">
        <v>184.001</v>
      </c>
      <c r="H8" s="20">
        <v>3</v>
      </c>
      <c r="I8" s="5">
        <v>171</v>
      </c>
      <c r="J8" s="20">
        <v>0</v>
      </c>
      <c r="K8" s="5">
        <v>181</v>
      </c>
      <c r="L8" s="20">
        <v>0</v>
      </c>
      <c r="M8" s="5"/>
      <c r="N8" s="20"/>
      <c r="O8" s="5"/>
      <c r="P8" s="20"/>
      <c r="Q8" s="6">
        <v>4</v>
      </c>
      <c r="R8" s="6">
        <v>723.00099999999998</v>
      </c>
      <c r="S8" s="7">
        <v>180.75024999999999</v>
      </c>
      <c r="T8" s="37">
        <v>4</v>
      </c>
      <c r="U8" s="8">
        <v>11</v>
      </c>
      <c r="V8" s="9">
        <v>191.75024999999999</v>
      </c>
    </row>
    <row r="9" spans="1:24" ht="15" customHeight="1" x14ac:dyDescent="0.3">
      <c r="A9" s="1" t="s">
        <v>11</v>
      </c>
      <c r="B9" s="2" t="s">
        <v>44</v>
      </c>
      <c r="C9" s="3">
        <v>45839</v>
      </c>
      <c r="D9" s="4" t="s">
        <v>31</v>
      </c>
      <c r="E9" s="5">
        <v>181</v>
      </c>
      <c r="F9" s="20">
        <v>0</v>
      </c>
      <c r="G9" s="5">
        <v>184</v>
      </c>
      <c r="H9" s="20">
        <v>1</v>
      </c>
      <c r="I9" s="5">
        <v>191</v>
      </c>
      <c r="J9" s="20">
        <v>0</v>
      </c>
      <c r="K9" s="5">
        <v>178</v>
      </c>
      <c r="L9" s="20">
        <v>0</v>
      </c>
      <c r="M9" s="5"/>
      <c r="N9" s="20"/>
      <c r="O9" s="5"/>
      <c r="P9" s="20"/>
      <c r="Q9" s="6">
        <v>4</v>
      </c>
      <c r="R9" s="6">
        <v>734</v>
      </c>
      <c r="S9" s="7">
        <v>183.5</v>
      </c>
      <c r="T9" s="37">
        <v>1</v>
      </c>
      <c r="U9" s="8">
        <v>9</v>
      </c>
      <c r="V9" s="9">
        <v>192.5</v>
      </c>
    </row>
    <row r="10" spans="1:24" ht="15" customHeight="1" x14ac:dyDescent="0.3">
      <c r="A10" s="1" t="s">
        <v>11</v>
      </c>
      <c r="B10" s="2" t="s">
        <v>44</v>
      </c>
      <c r="C10" s="3">
        <v>45850</v>
      </c>
      <c r="D10" s="4" t="s">
        <v>31</v>
      </c>
      <c r="E10" s="5">
        <v>177</v>
      </c>
      <c r="F10" s="20">
        <v>2</v>
      </c>
      <c r="G10" s="5">
        <v>192</v>
      </c>
      <c r="H10" s="20">
        <v>3</v>
      </c>
      <c r="I10" s="5">
        <v>191</v>
      </c>
      <c r="J10" s="20">
        <v>0</v>
      </c>
      <c r="K10" s="5">
        <v>187</v>
      </c>
      <c r="L10" s="20">
        <v>1</v>
      </c>
      <c r="M10" s="5"/>
      <c r="N10" s="20"/>
      <c r="O10" s="5"/>
      <c r="P10" s="20"/>
      <c r="Q10" s="6">
        <v>4</v>
      </c>
      <c r="R10" s="6">
        <v>747</v>
      </c>
      <c r="S10" s="7">
        <v>186.75</v>
      </c>
      <c r="T10" s="37">
        <v>6</v>
      </c>
      <c r="U10" s="8">
        <v>9</v>
      </c>
      <c r="V10" s="9">
        <v>195.75</v>
      </c>
    </row>
    <row r="11" spans="1:24" x14ac:dyDescent="0.3">
      <c r="A11" s="1" t="s">
        <v>11</v>
      </c>
      <c r="B11" s="2" t="s">
        <v>44</v>
      </c>
      <c r="C11" s="3">
        <v>45864</v>
      </c>
      <c r="D11" s="4" t="s">
        <v>31</v>
      </c>
      <c r="E11" s="5">
        <v>182</v>
      </c>
      <c r="F11" s="20">
        <v>1</v>
      </c>
      <c r="G11" s="5">
        <v>192</v>
      </c>
      <c r="H11" s="20">
        <v>3</v>
      </c>
      <c r="I11" s="5">
        <v>188</v>
      </c>
      <c r="J11" s="20">
        <v>1</v>
      </c>
      <c r="K11" s="5">
        <v>188</v>
      </c>
      <c r="L11" s="20">
        <v>1</v>
      </c>
      <c r="M11" s="5"/>
      <c r="N11" s="20"/>
      <c r="O11" s="5"/>
      <c r="P11" s="20"/>
      <c r="Q11" s="6">
        <v>4</v>
      </c>
      <c r="R11" s="6">
        <v>750</v>
      </c>
      <c r="S11" s="7">
        <v>187.5</v>
      </c>
      <c r="T11" s="37">
        <v>6</v>
      </c>
      <c r="U11" s="8">
        <v>11</v>
      </c>
      <c r="V11" s="9">
        <v>198.5</v>
      </c>
    </row>
    <row r="12" spans="1:24" x14ac:dyDescent="0.3">
      <c r="A12" s="1" t="s">
        <v>11</v>
      </c>
      <c r="B12" s="2" t="s">
        <v>44</v>
      </c>
      <c r="C12" s="3">
        <v>45874</v>
      </c>
      <c r="D12" s="4" t="s">
        <v>31</v>
      </c>
      <c r="E12" s="5">
        <v>180</v>
      </c>
      <c r="F12" s="20">
        <v>1</v>
      </c>
      <c r="G12" s="5">
        <v>180.001</v>
      </c>
      <c r="H12" s="20">
        <v>3</v>
      </c>
      <c r="I12" s="5">
        <v>182.001</v>
      </c>
      <c r="J12" s="20">
        <v>2</v>
      </c>
      <c r="K12" s="5">
        <v>185</v>
      </c>
      <c r="L12" s="20">
        <v>0</v>
      </c>
      <c r="M12" s="5"/>
      <c r="N12" s="20"/>
      <c r="O12" s="5"/>
      <c r="P12" s="20"/>
      <c r="Q12" s="6">
        <v>4</v>
      </c>
      <c r="R12" s="6">
        <v>727.00199999999995</v>
      </c>
      <c r="S12" s="7">
        <v>181.75049999999999</v>
      </c>
      <c r="T12" s="37">
        <v>6</v>
      </c>
      <c r="U12" s="8">
        <v>6</v>
      </c>
      <c r="V12" s="9">
        <v>187.75049999999999</v>
      </c>
    </row>
    <row r="13" spans="1:24" x14ac:dyDescent="0.3">
      <c r="A13" s="1" t="s">
        <v>11</v>
      </c>
      <c r="B13" s="2" t="s">
        <v>44</v>
      </c>
      <c r="C13" s="3">
        <v>45878</v>
      </c>
      <c r="D13" s="4" t="s">
        <v>31</v>
      </c>
      <c r="E13" s="5">
        <v>180</v>
      </c>
      <c r="F13" s="20">
        <v>0</v>
      </c>
      <c r="G13" s="5">
        <v>178</v>
      </c>
      <c r="H13" s="20">
        <v>0</v>
      </c>
      <c r="I13" s="5">
        <v>186</v>
      </c>
      <c r="J13" s="20">
        <v>2</v>
      </c>
      <c r="K13" s="5">
        <v>174</v>
      </c>
      <c r="L13" s="20">
        <v>0</v>
      </c>
      <c r="M13" s="5"/>
      <c r="N13" s="20"/>
      <c r="O13" s="5"/>
      <c r="P13" s="20"/>
      <c r="Q13" s="6">
        <v>4</v>
      </c>
      <c r="R13" s="6">
        <v>718</v>
      </c>
      <c r="S13" s="7">
        <v>179.5</v>
      </c>
      <c r="T13" s="37">
        <v>2</v>
      </c>
      <c r="U13" s="8">
        <v>4</v>
      </c>
      <c r="V13" s="9">
        <v>183.5</v>
      </c>
    </row>
    <row r="14" spans="1:24" x14ac:dyDescent="0.3">
      <c r="A14" s="1" t="s">
        <v>11</v>
      </c>
      <c r="B14" s="2" t="s">
        <v>44</v>
      </c>
      <c r="C14" s="3">
        <v>45892</v>
      </c>
      <c r="D14" s="4" t="s">
        <v>31</v>
      </c>
      <c r="E14" s="5">
        <v>189</v>
      </c>
      <c r="F14" s="20">
        <v>0</v>
      </c>
      <c r="G14" s="5">
        <v>185</v>
      </c>
      <c r="H14" s="20">
        <v>2</v>
      </c>
      <c r="I14" s="5">
        <v>189</v>
      </c>
      <c r="J14" s="20">
        <v>1</v>
      </c>
      <c r="K14" s="5">
        <v>187</v>
      </c>
      <c r="L14" s="20">
        <v>2</v>
      </c>
      <c r="M14" s="5"/>
      <c r="N14" s="20"/>
      <c r="O14" s="5"/>
      <c r="P14" s="20"/>
      <c r="Q14" s="6">
        <v>4</v>
      </c>
      <c r="R14" s="6">
        <v>750</v>
      </c>
      <c r="S14" s="7">
        <v>187.5</v>
      </c>
      <c r="T14" s="37">
        <v>5</v>
      </c>
      <c r="U14" s="8">
        <v>8</v>
      </c>
      <c r="V14" s="9">
        <v>195.5</v>
      </c>
    </row>
    <row r="15" spans="1:24" x14ac:dyDescent="0.3">
      <c r="A15" s="1" t="s">
        <v>11</v>
      </c>
      <c r="B15" s="2" t="s">
        <v>44</v>
      </c>
      <c r="C15" s="3">
        <v>45902</v>
      </c>
      <c r="D15" s="4" t="s">
        <v>31</v>
      </c>
      <c r="E15" s="5">
        <v>183.001</v>
      </c>
      <c r="F15" s="20">
        <v>0</v>
      </c>
      <c r="G15" s="5">
        <v>184</v>
      </c>
      <c r="H15" s="20">
        <v>3</v>
      </c>
      <c r="I15" s="5">
        <v>190</v>
      </c>
      <c r="J15" s="20">
        <v>2</v>
      </c>
      <c r="K15" s="5">
        <v>189.001</v>
      </c>
      <c r="L15" s="20">
        <v>1</v>
      </c>
      <c r="M15" s="5"/>
      <c r="N15" s="20"/>
      <c r="O15" s="5"/>
      <c r="P15" s="20"/>
      <c r="Q15" s="6">
        <v>4</v>
      </c>
      <c r="R15" s="6">
        <v>746.00199999999995</v>
      </c>
      <c r="S15" s="7">
        <v>186.50049999999999</v>
      </c>
      <c r="T15" s="37">
        <v>6</v>
      </c>
      <c r="U15" s="8">
        <v>11</v>
      </c>
      <c r="V15" s="9">
        <v>197.50049999999999</v>
      </c>
    </row>
    <row r="16" spans="1:24" x14ac:dyDescent="0.3">
      <c r="A16" s="68" t="s">
        <v>11</v>
      </c>
      <c r="B16" s="2" t="s">
        <v>44</v>
      </c>
      <c r="C16" s="3">
        <v>45913</v>
      </c>
      <c r="D16" s="69" t="s">
        <v>31</v>
      </c>
      <c r="E16" s="5">
        <v>187</v>
      </c>
      <c r="F16" s="20">
        <v>0</v>
      </c>
      <c r="G16" s="5">
        <v>175</v>
      </c>
      <c r="H16" s="20">
        <v>0</v>
      </c>
      <c r="I16" s="5">
        <v>182</v>
      </c>
      <c r="J16" s="20">
        <v>2</v>
      </c>
      <c r="K16" s="5">
        <v>179</v>
      </c>
      <c r="L16" s="20">
        <v>1</v>
      </c>
      <c r="M16" s="5"/>
      <c r="N16" s="20"/>
      <c r="O16" s="5"/>
      <c r="P16" s="20"/>
      <c r="Q16" s="8">
        <v>4</v>
      </c>
      <c r="R16" s="8">
        <v>723</v>
      </c>
      <c r="S16" s="7">
        <v>180.75</v>
      </c>
      <c r="T16" s="37">
        <v>3</v>
      </c>
      <c r="U16" s="8">
        <v>11</v>
      </c>
      <c r="V16" s="7">
        <v>191.75</v>
      </c>
    </row>
    <row r="17" spans="1:22" x14ac:dyDescent="0.3">
      <c r="A17" s="68" t="s">
        <v>11</v>
      </c>
      <c r="B17" s="2" t="s">
        <v>44</v>
      </c>
      <c r="C17" s="3">
        <v>45928</v>
      </c>
      <c r="D17" s="69" t="s">
        <v>31</v>
      </c>
      <c r="E17" s="5">
        <v>189</v>
      </c>
      <c r="F17" s="20">
        <v>1</v>
      </c>
      <c r="G17" s="5">
        <v>190</v>
      </c>
      <c r="H17" s="20">
        <v>0</v>
      </c>
      <c r="I17" s="5">
        <v>190</v>
      </c>
      <c r="J17" s="20">
        <v>2</v>
      </c>
      <c r="K17" s="5">
        <v>190</v>
      </c>
      <c r="L17" s="20">
        <v>0</v>
      </c>
      <c r="M17" s="5"/>
      <c r="N17" s="20"/>
      <c r="O17" s="5"/>
      <c r="P17" s="20"/>
      <c r="Q17" s="8">
        <v>4</v>
      </c>
      <c r="R17" s="8">
        <v>759</v>
      </c>
      <c r="S17" s="7">
        <v>189.75</v>
      </c>
      <c r="T17" s="37">
        <v>3</v>
      </c>
      <c r="U17" s="8">
        <v>13</v>
      </c>
      <c r="V17" s="7">
        <v>202.75</v>
      </c>
    </row>
    <row r="18" spans="1:22" x14ac:dyDescent="0.3">
      <c r="A18" s="68" t="s">
        <v>11</v>
      </c>
      <c r="B18" s="2" t="s">
        <v>44</v>
      </c>
      <c r="C18" s="3">
        <v>45937</v>
      </c>
      <c r="D18" s="69" t="s">
        <v>31</v>
      </c>
      <c r="E18" s="5">
        <v>184</v>
      </c>
      <c r="F18" s="20">
        <v>0</v>
      </c>
      <c r="G18" s="5">
        <v>181</v>
      </c>
      <c r="H18" s="20">
        <v>0</v>
      </c>
      <c r="I18" s="5">
        <v>179</v>
      </c>
      <c r="J18" s="20">
        <v>1</v>
      </c>
      <c r="K18" s="5">
        <v>186</v>
      </c>
      <c r="L18" s="20">
        <v>0</v>
      </c>
      <c r="M18" s="5"/>
      <c r="N18" s="20"/>
      <c r="O18" s="5"/>
      <c r="P18" s="20"/>
      <c r="Q18" s="8">
        <v>4</v>
      </c>
      <c r="R18" s="8">
        <v>730</v>
      </c>
      <c r="S18" s="7">
        <v>182.5</v>
      </c>
      <c r="T18" s="37">
        <v>1</v>
      </c>
      <c r="U18" s="8">
        <v>4</v>
      </c>
      <c r="V18" s="7">
        <v>193</v>
      </c>
    </row>
    <row r="19" spans="1:22" x14ac:dyDescent="0.3">
      <c r="A19" s="68" t="s">
        <v>11</v>
      </c>
      <c r="B19" s="2" t="s">
        <v>44</v>
      </c>
      <c r="C19" s="3">
        <v>45941</v>
      </c>
      <c r="D19" s="69" t="s">
        <v>31</v>
      </c>
      <c r="E19" s="5">
        <v>182</v>
      </c>
      <c r="F19" s="20">
        <v>0</v>
      </c>
      <c r="G19" s="5">
        <v>179</v>
      </c>
      <c r="H19" s="20">
        <v>1</v>
      </c>
      <c r="I19" s="5">
        <v>186</v>
      </c>
      <c r="J19" s="20">
        <v>1</v>
      </c>
      <c r="K19" s="5">
        <v>180</v>
      </c>
      <c r="L19" s="20">
        <v>2</v>
      </c>
      <c r="M19" s="5"/>
      <c r="N19" s="20"/>
      <c r="O19" s="5"/>
      <c r="P19" s="20"/>
      <c r="Q19" s="8">
        <v>4</v>
      </c>
      <c r="R19" s="8">
        <v>727</v>
      </c>
      <c r="S19" s="7">
        <v>181.75</v>
      </c>
      <c r="T19" s="37">
        <v>4</v>
      </c>
      <c r="U19" s="8">
        <v>6</v>
      </c>
      <c r="V19" s="7">
        <v>187.75</v>
      </c>
    </row>
    <row r="20" spans="1:22" x14ac:dyDescent="0.3">
      <c r="A20" s="68" t="s">
        <v>11</v>
      </c>
      <c r="B20" s="2" t="s">
        <v>44</v>
      </c>
      <c r="C20" s="3">
        <v>45949</v>
      </c>
      <c r="D20" s="69" t="s">
        <v>31</v>
      </c>
      <c r="E20" s="5">
        <v>184</v>
      </c>
      <c r="F20" s="20">
        <v>0</v>
      </c>
      <c r="G20" s="5">
        <v>188</v>
      </c>
      <c r="H20" s="20">
        <v>0</v>
      </c>
      <c r="I20" s="5">
        <v>184</v>
      </c>
      <c r="J20" s="20">
        <v>1</v>
      </c>
      <c r="K20" s="5">
        <v>182</v>
      </c>
      <c r="L20" s="20">
        <v>0</v>
      </c>
      <c r="M20" s="5">
        <v>188</v>
      </c>
      <c r="N20" s="20">
        <v>5</v>
      </c>
      <c r="O20" s="5">
        <v>192</v>
      </c>
      <c r="P20" s="20">
        <v>5</v>
      </c>
      <c r="Q20" s="8">
        <v>6</v>
      </c>
      <c r="R20" s="8">
        <v>1118</v>
      </c>
      <c r="S20" s="7">
        <v>186.33333333333334</v>
      </c>
      <c r="T20" s="37">
        <v>11</v>
      </c>
      <c r="U20" s="8">
        <v>26</v>
      </c>
      <c r="V20" s="7">
        <v>212.33333333333334</v>
      </c>
    </row>
    <row r="21" spans="1:22" x14ac:dyDescent="0.3">
      <c r="A21" s="68" t="s">
        <v>11</v>
      </c>
      <c r="B21" s="2" t="s">
        <v>44</v>
      </c>
      <c r="C21" s="3">
        <v>45955</v>
      </c>
      <c r="D21" s="69" t="s">
        <v>31</v>
      </c>
      <c r="E21" s="5">
        <v>185</v>
      </c>
      <c r="F21" s="20">
        <v>0</v>
      </c>
      <c r="G21" s="5">
        <v>193</v>
      </c>
      <c r="H21" s="20">
        <v>1</v>
      </c>
      <c r="I21" s="5">
        <v>192</v>
      </c>
      <c r="J21" s="20">
        <v>1</v>
      </c>
      <c r="K21" s="5">
        <v>185</v>
      </c>
      <c r="L21" s="20">
        <v>0</v>
      </c>
      <c r="M21" s="5"/>
      <c r="N21" s="20"/>
      <c r="O21" s="5"/>
      <c r="P21" s="20"/>
      <c r="Q21" s="8">
        <v>4</v>
      </c>
      <c r="R21" s="8">
        <v>755</v>
      </c>
      <c r="S21" s="7">
        <v>188.75</v>
      </c>
      <c r="T21" s="37">
        <v>2</v>
      </c>
      <c r="U21" s="8">
        <v>13</v>
      </c>
      <c r="V21" s="7">
        <v>201.75</v>
      </c>
    </row>
    <row r="23" spans="1:22" x14ac:dyDescent="0.3">
      <c r="Q23" s="32">
        <f>SUM(Q2:Q22)</f>
        <v>82</v>
      </c>
      <c r="R23" s="32">
        <f>SUM(R2:R22)</f>
        <v>14810.005000000001</v>
      </c>
      <c r="S23" s="33">
        <f>SUM(R23/Q23)</f>
        <v>180.60981707317075</v>
      </c>
      <c r="T23" s="32">
        <f>SUM(T2:T22)</f>
        <v>71</v>
      </c>
      <c r="U23" s="32">
        <f>SUM(U2:U22)</f>
        <v>171</v>
      </c>
      <c r="V23" s="34">
        <f>SUM(S23+U23)</f>
        <v>351.60981707317075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4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_1"/>
    <protectedRange algorithmName="SHA-512" hashValue="ON39YdpmFHfN9f47KpiRvqrKx0V9+erV1CNkpWzYhW/Qyc6aT8rEyCrvauWSYGZK2ia3o7vd3akF07acHAFpOA==" saltValue="yVW9XmDwTqEnmpSGai0KYg==" spinCount="100000" sqref="H4:P4 E4:F4 B4:C4" name="Range1_4_1_1"/>
    <protectedRange algorithmName="SHA-512" hashValue="ON39YdpmFHfN9f47KpiRvqrKx0V9+erV1CNkpWzYhW/Qyc6aT8rEyCrvauWSYGZK2ia3o7vd3akF07acHAFpOA==" saltValue="yVW9XmDwTqEnmpSGai0KYg==" spinCount="100000" sqref="D4" name="Range1_1_4_1"/>
    <protectedRange algorithmName="SHA-512" hashValue="ON39YdpmFHfN9f47KpiRvqrKx0V9+erV1CNkpWzYhW/Qyc6aT8rEyCrvauWSYGZK2ia3o7vd3akF07acHAFpOA==" saltValue="yVW9XmDwTqEnmpSGai0KYg==" spinCount="100000" sqref="T4" name="Range1_3_5_4_1"/>
    <protectedRange algorithmName="SHA-512" hashValue="ON39YdpmFHfN9f47KpiRvqrKx0V9+erV1CNkpWzYhW/Qyc6aT8rEyCrvauWSYGZK2ia3o7vd3akF07acHAFpOA==" saltValue="yVW9XmDwTqEnmpSGai0KYg==" spinCount="100000" sqref="H8:P8 E8:F8 B8:C8" name="Range1_7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4"/>
    <protectedRange algorithmName="SHA-512" hashValue="ON39YdpmFHfN9f47KpiRvqrKx0V9+erV1CNkpWzYhW/Qyc6aT8rEyCrvauWSYGZK2ia3o7vd3akF07acHAFpOA==" saltValue="yVW9XmDwTqEnmpSGai0KYg==" spinCount="100000" sqref="H9:P9 E9:F9 B9:C9" name="Range1_12_1"/>
    <protectedRange algorithmName="SHA-512" hashValue="ON39YdpmFHfN9f47KpiRvqrKx0V9+erV1CNkpWzYhW/Qyc6aT8rEyCrvauWSYGZK2ia3o7vd3akF07acHAFpOA==" saltValue="yVW9XmDwTqEnmpSGai0KYg==" spinCount="100000" sqref="D9" name="Range1_1_10_1"/>
    <protectedRange algorithmName="SHA-512" hashValue="ON39YdpmFHfN9f47KpiRvqrKx0V9+erV1CNkpWzYhW/Qyc6aT8rEyCrvauWSYGZK2ia3o7vd3akF07acHAFpOA==" saltValue="yVW9XmDwTqEnmpSGai0KYg==" spinCount="100000" sqref="T9" name="Range1_3_5_9_2"/>
    <protectedRange algorithmName="SHA-512" hashValue="ON39YdpmFHfN9f47KpiRvqrKx0V9+erV1CNkpWzYhW/Qyc6aT8rEyCrvauWSYGZK2ia3o7vd3akF07acHAFpOA==" saltValue="yVW9XmDwTqEnmpSGai0KYg==" spinCount="100000" sqref="H10:P10 E10:F10 B10:C10" name="Range1_14"/>
    <protectedRange algorithmName="SHA-512" hashValue="ON39YdpmFHfN9f47KpiRvqrKx0V9+erV1CNkpWzYhW/Qyc6aT8rEyCrvauWSYGZK2ia3o7vd3akF07acHAFpOA==" saltValue="yVW9XmDwTqEnmpSGai0KYg==" spinCount="100000" sqref="D10" name="Range1_1_13"/>
    <protectedRange algorithmName="SHA-512" hashValue="ON39YdpmFHfN9f47KpiRvqrKx0V9+erV1CNkpWzYhW/Qyc6aT8rEyCrvauWSYGZK2ia3o7vd3akF07acHAFpOA==" saltValue="yVW9XmDwTqEnmpSGai0KYg==" spinCount="100000" sqref="T10" name="Range1_3_5_13"/>
    <protectedRange sqref="H11:P11 E11:F11 B11:C11" name="Range1_8"/>
    <protectedRange sqref="D11" name="Range1_1_6"/>
    <protectedRange sqref="T11" name="Range1_3_5_7"/>
    <protectedRange algorithmName="SHA-512" hashValue="ON39YdpmFHfN9f47KpiRvqrKx0V9+erV1CNkpWzYhW/Qyc6aT8rEyCrvauWSYGZK2ia3o7vd3akF07acHAFpOA==" saltValue="yVW9XmDwTqEnmpSGai0KYg==" spinCount="100000" sqref="H13:P13 E13:F13 B13:C13" name="Range1_20"/>
    <protectedRange algorithmName="SHA-512" hashValue="ON39YdpmFHfN9f47KpiRvqrKx0V9+erV1CNkpWzYhW/Qyc6aT8rEyCrvauWSYGZK2ia3o7vd3akF07acHAFpOA==" saltValue="yVW9XmDwTqEnmpSGai0KYg==" spinCount="100000" sqref="D13" name="Range1_1_18_1"/>
    <protectedRange algorithmName="SHA-512" hashValue="ON39YdpmFHfN9f47KpiRvqrKx0V9+erV1CNkpWzYhW/Qyc6aT8rEyCrvauWSYGZK2ia3o7vd3akF07acHAFpOA==" saltValue="yVW9XmDwTqEnmpSGai0KYg==" spinCount="100000" sqref="T13" name="Range1_3_5_19"/>
    <protectedRange algorithmName="SHA-512" hashValue="ON39YdpmFHfN9f47KpiRvqrKx0V9+erV1CNkpWzYhW/Qyc6aT8rEyCrvauWSYGZK2ia3o7vd3akF07acHAFpOA==" saltValue="yVW9XmDwTqEnmpSGai0KYg==" spinCount="100000" sqref="B15:C15" name="Range1"/>
    <protectedRange algorithmName="SHA-512" hashValue="ON39YdpmFHfN9f47KpiRvqrKx0V9+erV1CNkpWzYhW/Qyc6aT8rEyCrvauWSYGZK2ia3o7vd3akF07acHAFpOA==" saltValue="yVW9XmDwTqEnmpSGai0KYg==" spinCount="100000" sqref="D15" name="Range1_1"/>
    <protectedRange algorithmName="SHA-512" hashValue="ON39YdpmFHfN9f47KpiRvqrKx0V9+erV1CNkpWzYhW/Qyc6aT8rEyCrvauWSYGZK2ia3o7vd3akF07acHAFpOA==" saltValue="yVW9XmDwTqEnmpSGai0KYg==" spinCount="100000" sqref="E15:P15 T15" name="Range1_3_5"/>
    <protectedRange algorithmName="SHA-512" hashValue="ON39YdpmFHfN9f47KpiRvqrKx0V9+erV1CNkpWzYhW/Qyc6aT8rEyCrvauWSYGZK2ia3o7vd3akF07acHAFpOA==" saltValue="yVW9XmDwTqEnmpSGai0KYg==" spinCount="100000" sqref="B16:C16" name="Range1_13_2"/>
    <protectedRange algorithmName="SHA-512" hashValue="ON39YdpmFHfN9f47KpiRvqrKx0V9+erV1CNkpWzYhW/Qyc6aT8rEyCrvauWSYGZK2ia3o7vd3akF07acHAFpOA==" saltValue="yVW9XmDwTqEnmpSGai0KYg==" spinCount="100000" sqref="D16" name="Range1_1_4_3"/>
    <protectedRange algorithmName="SHA-512" hashValue="ON39YdpmFHfN9f47KpiRvqrKx0V9+erV1CNkpWzYhW/Qyc6aT8rEyCrvauWSYGZK2ia3o7vd3akF07acHAFpOA==" saltValue="yVW9XmDwTqEnmpSGai0KYg==" spinCount="100000" sqref="T16" name="Range1_3_5_4_3"/>
    <protectedRange algorithmName="SHA-512" hashValue="ON39YdpmFHfN9f47KpiRvqrKx0V9+erV1CNkpWzYhW/Qyc6aT8rEyCrvauWSYGZK2ia3o7vd3akF07acHAFpOA==" saltValue="yVW9XmDwTqEnmpSGai0KYg==" spinCount="100000" sqref="B17:C17 E17:P17" name="Range1_26"/>
    <protectedRange algorithmName="SHA-512" hashValue="ON39YdpmFHfN9f47KpiRvqrKx0V9+erV1CNkpWzYhW/Qyc6aT8rEyCrvauWSYGZK2ia3o7vd3akF07acHAFpOA==" saltValue="yVW9XmDwTqEnmpSGai0KYg==" spinCount="100000" sqref="D17" name="Range1_1_16_1"/>
    <protectedRange algorithmName="SHA-512" hashValue="ON39YdpmFHfN9f47KpiRvqrKx0V9+erV1CNkpWzYhW/Qyc6aT8rEyCrvauWSYGZK2ia3o7vd3akF07acHAFpOA==" saltValue="yVW9XmDwTqEnmpSGai0KYg==" spinCount="100000" sqref="T17" name="Range1_3_5_16"/>
    <protectedRange algorithmName="SHA-512" hashValue="ON39YdpmFHfN9f47KpiRvqrKx0V9+erV1CNkpWzYhW/Qyc6aT8rEyCrvauWSYGZK2ia3o7vd3akF07acHAFpOA==" saltValue="yVW9XmDwTqEnmpSGai0KYg==" spinCount="100000" sqref="N18 H18:L18 B18:C18 E18" name="Range1_9"/>
    <protectedRange algorithmName="SHA-512" hashValue="ON39YdpmFHfN9f47KpiRvqrKx0V9+erV1CNkpWzYhW/Qyc6aT8rEyCrvauWSYGZK2ia3o7vd3akF07acHAFpOA==" saltValue="yVW9XmDwTqEnmpSGai0KYg==" spinCount="100000" sqref="D18" name="Range1_1_14"/>
    <protectedRange algorithmName="SHA-512" hashValue="ON39YdpmFHfN9f47KpiRvqrKx0V9+erV1CNkpWzYhW/Qyc6aT8rEyCrvauWSYGZK2ia3o7vd3akF07acHAFpOA==" saltValue="yVW9XmDwTqEnmpSGai0KYg==" spinCount="100000" sqref="T18" name="Range1_3_5_6"/>
    <protectedRange algorithmName="SHA-512" hashValue="ON39YdpmFHfN9f47KpiRvqrKx0V9+erV1CNkpWzYhW/Qyc6aT8rEyCrvauWSYGZK2ia3o7vd3akF07acHAFpOA==" saltValue="yVW9XmDwTqEnmpSGai0KYg==" spinCount="100000" sqref="H19:L19 B19:C19 E19 N19" name="Range1_24"/>
    <protectedRange algorithmName="SHA-512" hashValue="ON39YdpmFHfN9f47KpiRvqrKx0V9+erV1CNkpWzYhW/Qyc6aT8rEyCrvauWSYGZK2ia3o7vd3akF07acHAFpOA==" saltValue="yVW9XmDwTqEnmpSGai0KYg==" spinCount="100000" sqref="D19" name="Range1_1_19"/>
    <protectedRange algorithmName="SHA-512" hashValue="ON39YdpmFHfN9f47KpiRvqrKx0V9+erV1CNkpWzYhW/Qyc6aT8rEyCrvauWSYGZK2ia3o7vd3akF07acHAFpOA==" saltValue="yVW9XmDwTqEnmpSGai0KYg==" spinCount="100000" sqref="O19 G19 M19" name="Range1_33_1_3"/>
    <protectedRange algorithmName="SHA-512" hashValue="ON39YdpmFHfN9f47KpiRvqrKx0V9+erV1CNkpWzYhW/Qyc6aT8rEyCrvauWSYGZK2ia3o7vd3akF07acHAFpOA==" saltValue="yVW9XmDwTqEnmpSGai0KYg==" spinCount="100000" sqref="T19" name="Range1_3_5_18"/>
    <protectedRange algorithmName="SHA-512" hashValue="ON39YdpmFHfN9f47KpiRvqrKx0V9+erV1CNkpWzYhW/Qyc6aT8rEyCrvauWSYGZK2ia3o7vd3akF07acHAFpOA==" saltValue="yVW9XmDwTqEnmpSGai0KYg==" spinCount="100000" sqref="B20:C20" name="Range1_9_1"/>
    <protectedRange algorithmName="SHA-512" hashValue="ON39YdpmFHfN9f47KpiRvqrKx0V9+erV1CNkpWzYhW/Qyc6aT8rEyCrvauWSYGZK2ia3o7vd3akF07acHAFpOA==" saltValue="yVW9XmDwTqEnmpSGai0KYg==" spinCount="100000" sqref="D20" name="Range1_1_6_1"/>
    <protectedRange algorithmName="SHA-512" hashValue="ON39YdpmFHfN9f47KpiRvqrKx0V9+erV1CNkpWzYhW/Qyc6aT8rEyCrvauWSYGZK2ia3o7vd3akF07acHAFpOA==" saltValue="yVW9XmDwTqEnmpSGai0KYg==" spinCount="100000" sqref="E20 H20:L20 N20" name="Range1_1_2_19_1_1"/>
    <protectedRange algorithmName="SHA-512" hashValue="ON39YdpmFHfN9f47KpiRvqrKx0V9+erV1CNkpWzYhW/Qyc6aT8rEyCrvauWSYGZK2ia3o7vd3akF07acHAFpOA==" saltValue="yVW9XmDwTqEnmpSGai0KYg==" spinCount="100000" sqref="T20" name="Range1_3_5_5"/>
    <protectedRange algorithmName="SHA-512" hashValue="ON39YdpmFHfN9f47KpiRvqrKx0V9+erV1CNkpWzYhW/Qyc6aT8rEyCrvauWSYGZK2ia3o7vd3akF07acHAFpOA==" saltValue="yVW9XmDwTqEnmpSGai0KYg==" spinCount="100000" sqref="B21:C21" name="Range1_30"/>
    <protectedRange algorithmName="SHA-512" hashValue="ON39YdpmFHfN9f47KpiRvqrKx0V9+erV1CNkpWzYhW/Qyc6aT8rEyCrvauWSYGZK2ia3o7vd3akF07acHAFpOA==" saltValue="yVW9XmDwTqEnmpSGai0KYg==" spinCount="100000" sqref="D21" name="Range1_1_13_1"/>
    <protectedRange algorithmName="SHA-512" hashValue="ON39YdpmFHfN9f47KpiRvqrKx0V9+erV1CNkpWzYhW/Qyc6aT8rEyCrvauWSYGZK2ia3o7vd3akF07acHAFpOA==" saltValue="yVW9XmDwTqEnmpSGai0KYg==" spinCount="100000" sqref="T21" name="Range1_3_5_10_1"/>
  </protectedRanges>
  <conditionalFormatting sqref="E15:P15">
    <cfRule type="cellIs" dxfId="179" priority="43" operator="greaterThanOrEqual">
      <formula>200</formula>
    </cfRule>
  </conditionalFormatting>
  <conditionalFormatting sqref="E15">
    <cfRule type="top10" dxfId="178" priority="44" rank="1"/>
  </conditionalFormatting>
  <conditionalFormatting sqref="G15">
    <cfRule type="top10" dxfId="177" priority="45" rank="1"/>
  </conditionalFormatting>
  <conditionalFormatting sqref="I15">
    <cfRule type="top10" dxfId="176" priority="46" rank="1"/>
  </conditionalFormatting>
  <conditionalFormatting sqref="K15">
    <cfRule type="top10" dxfId="175" priority="47" rank="1"/>
  </conditionalFormatting>
  <conditionalFormatting sqref="M15">
    <cfRule type="top10" dxfId="174" priority="48" rank="1"/>
  </conditionalFormatting>
  <conditionalFormatting sqref="O15">
    <cfRule type="top10" dxfId="173" priority="49" rank="1"/>
  </conditionalFormatting>
  <conditionalFormatting sqref="E16">
    <cfRule type="top10" dxfId="172" priority="37" rank="1"/>
  </conditionalFormatting>
  <conditionalFormatting sqref="E16:P16">
    <cfRule type="cellIs" dxfId="171" priority="36" operator="greaterThanOrEqual">
      <formula>200</formula>
    </cfRule>
  </conditionalFormatting>
  <conditionalFormatting sqref="G16">
    <cfRule type="top10" dxfId="170" priority="38" rank="1"/>
  </conditionalFormatting>
  <conditionalFormatting sqref="I16">
    <cfRule type="top10" dxfId="169" priority="39" rank="1"/>
  </conditionalFormatting>
  <conditionalFormatting sqref="K16">
    <cfRule type="top10" dxfId="168" priority="40" rank="1"/>
  </conditionalFormatting>
  <conditionalFormatting sqref="M16">
    <cfRule type="top10" dxfId="167" priority="41" rank="1"/>
  </conditionalFormatting>
  <conditionalFormatting sqref="O16">
    <cfRule type="top10" dxfId="166" priority="42" rank="1"/>
  </conditionalFormatting>
  <conditionalFormatting sqref="E17">
    <cfRule type="top10" dxfId="165" priority="35" rank="1"/>
  </conditionalFormatting>
  <conditionalFormatting sqref="G17">
    <cfRule type="top10" dxfId="164" priority="34" rank="1"/>
  </conditionalFormatting>
  <conditionalFormatting sqref="I17">
    <cfRule type="top10" dxfId="163" priority="33" rank="1"/>
  </conditionalFormatting>
  <conditionalFormatting sqref="K17">
    <cfRule type="top10" dxfId="162" priority="32" rank="1"/>
  </conditionalFormatting>
  <conditionalFormatting sqref="M17">
    <cfRule type="top10" dxfId="161" priority="31" rank="1"/>
  </conditionalFormatting>
  <conditionalFormatting sqref="O17">
    <cfRule type="top10" dxfId="160" priority="30" rank="1"/>
  </conditionalFormatting>
  <conditionalFormatting sqref="E17:P17">
    <cfRule type="cellIs" dxfId="159" priority="29" operator="greaterThanOrEqual">
      <formula>200</formula>
    </cfRule>
  </conditionalFormatting>
  <conditionalFormatting sqref="E18">
    <cfRule type="top10" dxfId="158" priority="28" rank="1"/>
  </conditionalFormatting>
  <conditionalFormatting sqref="G18">
    <cfRule type="top10" dxfId="157" priority="27" rank="1"/>
  </conditionalFormatting>
  <conditionalFormatting sqref="I18">
    <cfRule type="top10" dxfId="156" priority="26" rank="1"/>
  </conditionalFormatting>
  <conditionalFormatting sqref="K18">
    <cfRule type="top10" dxfId="155" priority="25" rank="1"/>
  </conditionalFormatting>
  <conditionalFormatting sqref="M18">
    <cfRule type="top10" dxfId="154" priority="24" rank="1"/>
  </conditionalFormatting>
  <conditionalFormatting sqref="O18">
    <cfRule type="top10" dxfId="153" priority="23" rank="1"/>
  </conditionalFormatting>
  <conditionalFormatting sqref="E18:P18">
    <cfRule type="cellIs" dxfId="152" priority="22" operator="greaterThanOrEqual">
      <formula>200</formula>
    </cfRule>
  </conditionalFormatting>
  <conditionalFormatting sqref="E19">
    <cfRule type="top10" dxfId="151" priority="21" rank="1"/>
  </conditionalFormatting>
  <conditionalFormatting sqref="G19">
    <cfRule type="top10" dxfId="150" priority="20" rank="1"/>
  </conditionalFormatting>
  <conditionalFormatting sqref="I19">
    <cfRule type="top10" dxfId="149" priority="19" rank="1"/>
  </conditionalFormatting>
  <conditionalFormatting sqref="K19">
    <cfRule type="top10" dxfId="148" priority="18" rank="1"/>
  </conditionalFormatting>
  <conditionalFormatting sqref="M19">
    <cfRule type="top10" dxfId="147" priority="17" rank="1"/>
  </conditionalFormatting>
  <conditionalFormatting sqref="O19">
    <cfRule type="top10" dxfId="146" priority="16" rank="1"/>
  </conditionalFormatting>
  <conditionalFormatting sqref="E19:P19">
    <cfRule type="cellIs" dxfId="145" priority="15" operator="greaterThanOrEqual">
      <formula>200</formula>
    </cfRule>
  </conditionalFormatting>
  <conditionalFormatting sqref="E20:P20">
    <cfRule type="cellIs" dxfId="144" priority="8" operator="greaterThanOrEqual">
      <formula>200</formula>
    </cfRule>
  </conditionalFormatting>
  <conditionalFormatting sqref="E20">
    <cfRule type="top10" dxfId="143" priority="14" rank="1"/>
  </conditionalFormatting>
  <conditionalFormatting sqref="G20">
    <cfRule type="top10" dxfId="142" priority="13" rank="1"/>
  </conditionalFormatting>
  <conditionalFormatting sqref="I20">
    <cfRule type="top10" dxfId="141" priority="12" rank="1"/>
  </conditionalFormatting>
  <conditionalFormatting sqref="K20">
    <cfRule type="top10" dxfId="140" priority="11" rank="1"/>
  </conditionalFormatting>
  <conditionalFormatting sqref="M20">
    <cfRule type="top10" dxfId="139" priority="10" rank="1"/>
  </conditionalFormatting>
  <conditionalFormatting sqref="O20">
    <cfRule type="top10" dxfId="138" priority="9" rank="1"/>
  </conditionalFormatting>
  <conditionalFormatting sqref="E21:P21">
    <cfRule type="cellIs" dxfId="137" priority="1" operator="greaterThanOrEqual">
      <formula>200</formula>
    </cfRule>
  </conditionalFormatting>
  <conditionalFormatting sqref="E21">
    <cfRule type="top10" dxfId="136" priority="7" rank="1"/>
  </conditionalFormatting>
  <conditionalFormatting sqref="G21">
    <cfRule type="top10" dxfId="135" priority="6" rank="1"/>
  </conditionalFormatting>
  <conditionalFormatting sqref="I21">
    <cfRule type="top10" dxfId="134" priority="5" rank="1"/>
  </conditionalFormatting>
  <conditionalFormatting sqref="K21">
    <cfRule type="top10" dxfId="133" priority="4" rank="1"/>
  </conditionalFormatting>
  <conditionalFormatting sqref="M21">
    <cfRule type="top10" dxfId="132" priority="3" rank="1"/>
  </conditionalFormatting>
  <conditionalFormatting sqref="O21">
    <cfRule type="top10" dxfId="131" priority="2" rank="1"/>
  </conditionalFormatting>
  <hyperlinks>
    <hyperlink ref="X1" location="'FAC 2025'!A1" display="Return to Rankings" xr:uid="{9741E95D-013F-4414-9C17-59460C540E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D21 B21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6555-9770-460F-8026-80671CC871FC}">
  <dimension ref="A1:X34"/>
  <sheetViews>
    <sheetView topLeftCell="A19" workbookViewId="0">
      <selection activeCell="A32" sqref="A32:V3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x14ac:dyDescent="0.3">
      <c r="A2" s="1" t="s">
        <v>11</v>
      </c>
      <c r="B2" s="2" t="s">
        <v>27</v>
      </c>
      <c r="C2" s="3">
        <v>45660</v>
      </c>
      <c r="D2" s="4" t="s">
        <v>24</v>
      </c>
      <c r="E2" s="5">
        <v>189</v>
      </c>
      <c r="F2" s="20">
        <v>4</v>
      </c>
      <c r="G2" s="31">
        <v>190</v>
      </c>
      <c r="H2" s="20">
        <v>4</v>
      </c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379</v>
      </c>
      <c r="S2" s="7">
        <v>189.5</v>
      </c>
      <c r="T2" s="21">
        <v>8</v>
      </c>
      <c r="U2" s="8">
        <v>5</v>
      </c>
      <c r="V2" s="9">
        <v>194.5</v>
      </c>
    </row>
    <row r="3" spans="1:24" x14ac:dyDescent="0.3">
      <c r="A3" s="1" t="s">
        <v>11</v>
      </c>
      <c r="B3" s="2" t="s">
        <v>27</v>
      </c>
      <c r="C3" s="3">
        <v>45668</v>
      </c>
      <c r="D3" s="4" t="s">
        <v>24</v>
      </c>
      <c r="E3" s="5">
        <v>188</v>
      </c>
      <c r="F3" s="20">
        <v>0</v>
      </c>
      <c r="G3" s="31">
        <v>188</v>
      </c>
      <c r="H3" s="20">
        <v>2</v>
      </c>
      <c r="I3" s="5">
        <v>189</v>
      </c>
      <c r="J3" s="20">
        <v>0</v>
      </c>
      <c r="K3" s="5">
        <v>189</v>
      </c>
      <c r="L3" s="20">
        <v>1</v>
      </c>
      <c r="M3" s="5"/>
      <c r="N3" s="20"/>
      <c r="O3" s="5"/>
      <c r="P3" s="20"/>
      <c r="Q3" s="6">
        <v>4</v>
      </c>
      <c r="R3" s="6">
        <v>754</v>
      </c>
      <c r="S3" s="7">
        <v>188.5</v>
      </c>
      <c r="T3" s="21">
        <v>3</v>
      </c>
      <c r="U3" s="8">
        <v>5</v>
      </c>
      <c r="V3" s="9">
        <v>193.5</v>
      </c>
    </row>
    <row r="4" spans="1:24" x14ac:dyDescent="0.3">
      <c r="A4" s="1" t="s">
        <v>11</v>
      </c>
      <c r="B4" s="2" t="s">
        <v>27</v>
      </c>
      <c r="C4" s="3">
        <v>45674</v>
      </c>
      <c r="D4" s="4" t="s">
        <v>24</v>
      </c>
      <c r="E4" s="36">
        <v>193</v>
      </c>
      <c r="F4" s="20">
        <v>4</v>
      </c>
      <c r="G4" s="5">
        <v>192</v>
      </c>
      <c r="H4" s="20">
        <v>4</v>
      </c>
      <c r="I4" s="5"/>
      <c r="J4" s="20"/>
      <c r="K4" s="5"/>
      <c r="L4" s="20"/>
      <c r="M4" s="5"/>
      <c r="N4" s="20"/>
      <c r="O4" s="5"/>
      <c r="P4" s="20"/>
      <c r="Q4" s="6">
        <v>2</v>
      </c>
      <c r="R4" s="6">
        <v>385</v>
      </c>
      <c r="S4" s="7">
        <v>192.5</v>
      </c>
      <c r="T4" s="37">
        <v>8</v>
      </c>
      <c r="U4" s="8">
        <v>5</v>
      </c>
      <c r="V4" s="9">
        <v>197.5</v>
      </c>
    </row>
    <row r="5" spans="1:24" x14ac:dyDescent="0.3">
      <c r="A5" s="1" t="s">
        <v>11</v>
      </c>
      <c r="B5" s="2" t="s">
        <v>27</v>
      </c>
      <c r="C5" s="3">
        <v>45681</v>
      </c>
      <c r="D5" s="4" t="s">
        <v>24</v>
      </c>
      <c r="E5" s="5">
        <v>192</v>
      </c>
      <c r="F5" s="20">
        <v>3</v>
      </c>
      <c r="G5" s="5">
        <v>192</v>
      </c>
      <c r="H5" s="20">
        <v>5</v>
      </c>
      <c r="I5" s="5"/>
      <c r="J5" s="20"/>
      <c r="K5" s="5"/>
      <c r="L5" s="20"/>
      <c r="M5" s="5"/>
      <c r="N5" s="20"/>
      <c r="O5" s="5"/>
      <c r="P5" s="20"/>
      <c r="Q5" s="6">
        <v>2</v>
      </c>
      <c r="R5" s="6">
        <v>384</v>
      </c>
      <c r="S5" s="7">
        <v>192</v>
      </c>
      <c r="T5" s="37">
        <v>8</v>
      </c>
      <c r="U5" s="8">
        <v>5</v>
      </c>
      <c r="V5" s="9">
        <v>197</v>
      </c>
    </row>
    <row r="6" spans="1:24" x14ac:dyDescent="0.3">
      <c r="A6" s="1" t="s">
        <v>11</v>
      </c>
      <c r="B6" s="2" t="s">
        <v>27</v>
      </c>
      <c r="C6" s="3">
        <v>45688</v>
      </c>
      <c r="D6" s="4" t="s">
        <v>24</v>
      </c>
      <c r="E6" s="5">
        <v>192</v>
      </c>
      <c r="F6" s="20">
        <v>1</v>
      </c>
      <c r="G6" s="5">
        <v>192</v>
      </c>
      <c r="H6" s="20">
        <v>1</v>
      </c>
      <c r="I6" s="5"/>
      <c r="J6" s="20"/>
      <c r="K6" s="5"/>
      <c r="L6" s="20"/>
      <c r="M6" s="5"/>
      <c r="N6" s="20"/>
      <c r="O6" s="5"/>
      <c r="P6" s="20"/>
      <c r="Q6" s="6">
        <v>2</v>
      </c>
      <c r="R6" s="6">
        <v>384</v>
      </c>
      <c r="S6" s="7">
        <v>192</v>
      </c>
      <c r="T6" s="37">
        <v>2</v>
      </c>
      <c r="U6" s="8">
        <v>9</v>
      </c>
      <c r="V6" s="9">
        <v>201</v>
      </c>
    </row>
    <row r="7" spans="1:24" x14ac:dyDescent="0.3">
      <c r="A7" s="1" t="s">
        <v>11</v>
      </c>
      <c r="B7" s="2" t="s">
        <v>27</v>
      </c>
      <c r="C7" s="3">
        <v>45689</v>
      </c>
      <c r="D7" s="4" t="s">
        <v>24</v>
      </c>
      <c r="E7" s="5">
        <v>188</v>
      </c>
      <c r="F7" s="20"/>
      <c r="G7" s="5">
        <v>189.001</v>
      </c>
      <c r="H7" s="20">
        <v>2</v>
      </c>
      <c r="I7" s="5">
        <v>191</v>
      </c>
      <c r="J7" s="20">
        <v>1</v>
      </c>
      <c r="K7" s="5">
        <v>189</v>
      </c>
      <c r="L7" s="20">
        <v>3</v>
      </c>
      <c r="M7" s="5"/>
      <c r="N7" s="20"/>
      <c r="O7" s="5"/>
      <c r="P7" s="20"/>
      <c r="Q7" s="6">
        <v>4</v>
      </c>
      <c r="R7" s="6">
        <v>757.00099999999998</v>
      </c>
      <c r="S7" s="7">
        <v>189.25024999999999</v>
      </c>
      <c r="T7" s="37">
        <v>6</v>
      </c>
      <c r="U7" s="8">
        <v>13</v>
      </c>
      <c r="V7" s="9">
        <v>202.25024999999999</v>
      </c>
    </row>
    <row r="8" spans="1:24" x14ac:dyDescent="0.3">
      <c r="A8" s="1" t="s">
        <v>11</v>
      </c>
      <c r="B8" s="2" t="s">
        <v>27</v>
      </c>
      <c r="C8" s="3">
        <v>45695</v>
      </c>
      <c r="D8" s="4" t="s">
        <v>24</v>
      </c>
      <c r="E8" s="36">
        <v>193</v>
      </c>
      <c r="F8" s="20">
        <v>3</v>
      </c>
      <c r="G8" s="5">
        <v>191</v>
      </c>
      <c r="H8" s="20">
        <v>2</v>
      </c>
      <c r="I8" s="5">
        <v>189</v>
      </c>
      <c r="J8" s="20">
        <v>1</v>
      </c>
      <c r="K8" s="5">
        <v>189</v>
      </c>
      <c r="L8" s="20">
        <v>3</v>
      </c>
      <c r="M8" s="5"/>
      <c r="N8" s="20"/>
      <c r="O8" s="5"/>
      <c r="P8" s="20"/>
      <c r="Q8" s="6">
        <v>4</v>
      </c>
      <c r="R8" s="6">
        <v>762</v>
      </c>
      <c r="S8" s="7">
        <v>190.5</v>
      </c>
      <c r="T8" s="37">
        <v>9</v>
      </c>
      <c r="U8" s="8">
        <v>5</v>
      </c>
      <c r="V8" s="9">
        <v>195.5</v>
      </c>
    </row>
    <row r="9" spans="1:24" x14ac:dyDescent="0.3">
      <c r="A9" s="1" t="s">
        <v>11</v>
      </c>
      <c r="B9" s="2" t="s">
        <v>27</v>
      </c>
      <c r="C9" s="3">
        <v>45702</v>
      </c>
      <c r="D9" s="4" t="s">
        <v>24</v>
      </c>
      <c r="E9" s="5">
        <v>190</v>
      </c>
      <c r="F9" s="20">
        <v>2</v>
      </c>
      <c r="G9" s="5">
        <v>191</v>
      </c>
      <c r="H9" s="20">
        <v>1</v>
      </c>
      <c r="I9" s="36">
        <v>195</v>
      </c>
      <c r="J9" s="20">
        <v>5</v>
      </c>
      <c r="K9" s="5">
        <v>192</v>
      </c>
      <c r="L9" s="20">
        <v>2</v>
      </c>
      <c r="M9" s="5"/>
      <c r="N9" s="20"/>
      <c r="O9" s="5"/>
      <c r="P9" s="20"/>
      <c r="Q9" s="6">
        <v>4</v>
      </c>
      <c r="R9" s="6">
        <v>768</v>
      </c>
      <c r="S9" s="7">
        <v>192</v>
      </c>
      <c r="T9" s="37">
        <v>10</v>
      </c>
      <c r="U9" s="8">
        <v>13</v>
      </c>
      <c r="V9" s="9">
        <v>205</v>
      </c>
    </row>
    <row r="10" spans="1:24" x14ac:dyDescent="0.3">
      <c r="A10" s="1" t="s">
        <v>11</v>
      </c>
      <c r="B10" s="2" t="s">
        <v>27</v>
      </c>
      <c r="C10" s="3">
        <v>45744</v>
      </c>
      <c r="D10" s="4" t="s">
        <v>24</v>
      </c>
      <c r="E10" s="5">
        <v>191</v>
      </c>
      <c r="F10" s="20">
        <v>1</v>
      </c>
      <c r="G10" s="5">
        <v>191</v>
      </c>
      <c r="H10" s="20">
        <v>2</v>
      </c>
      <c r="I10" s="5">
        <v>187</v>
      </c>
      <c r="J10" s="20">
        <v>0</v>
      </c>
      <c r="K10" s="5">
        <v>183</v>
      </c>
      <c r="L10" s="20">
        <v>0</v>
      </c>
      <c r="M10" s="5"/>
      <c r="N10" s="20"/>
      <c r="O10" s="5"/>
      <c r="P10" s="20"/>
      <c r="Q10" s="6">
        <v>4</v>
      </c>
      <c r="R10" s="6">
        <v>752</v>
      </c>
      <c r="S10" s="7">
        <v>188</v>
      </c>
      <c r="T10" s="37">
        <v>3</v>
      </c>
      <c r="U10" s="8">
        <v>11</v>
      </c>
      <c r="V10" s="9">
        <v>199</v>
      </c>
    </row>
    <row r="11" spans="1:24" x14ac:dyDescent="0.3">
      <c r="A11" s="1" t="s">
        <v>11</v>
      </c>
      <c r="B11" s="2" t="s">
        <v>27</v>
      </c>
      <c r="C11" s="3">
        <v>45751</v>
      </c>
      <c r="D11" s="4" t="s">
        <v>24</v>
      </c>
      <c r="E11" s="5">
        <v>192</v>
      </c>
      <c r="F11" s="20">
        <v>1</v>
      </c>
      <c r="G11" s="5">
        <v>190</v>
      </c>
      <c r="H11" s="20">
        <v>2</v>
      </c>
      <c r="I11" s="5">
        <v>192</v>
      </c>
      <c r="J11" s="20">
        <v>1</v>
      </c>
      <c r="K11" s="5">
        <v>192</v>
      </c>
      <c r="L11" s="20">
        <v>2</v>
      </c>
      <c r="M11" s="5"/>
      <c r="N11" s="20"/>
      <c r="O11" s="5"/>
      <c r="P11" s="20"/>
      <c r="Q11" s="6">
        <v>4</v>
      </c>
      <c r="R11" s="6">
        <v>766</v>
      </c>
      <c r="S11" s="7">
        <v>191.5</v>
      </c>
      <c r="T11" s="37">
        <v>6</v>
      </c>
      <c r="U11" s="8">
        <v>5</v>
      </c>
      <c r="V11" s="9">
        <v>196.5</v>
      </c>
    </row>
    <row r="12" spans="1:24" x14ac:dyDescent="0.3">
      <c r="A12" s="1" t="s">
        <v>11</v>
      </c>
      <c r="B12" s="2" t="s">
        <v>27</v>
      </c>
      <c r="C12" s="3">
        <v>45758</v>
      </c>
      <c r="D12" s="4" t="s">
        <v>24</v>
      </c>
      <c r="E12" s="5">
        <v>191</v>
      </c>
      <c r="F12" s="20">
        <v>1</v>
      </c>
      <c r="G12" s="5">
        <v>188</v>
      </c>
      <c r="H12" s="20">
        <v>2</v>
      </c>
      <c r="I12" s="5">
        <v>189</v>
      </c>
      <c r="J12" s="20">
        <v>1</v>
      </c>
      <c r="K12" s="5">
        <v>192</v>
      </c>
      <c r="L12" s="20">
        <v>3</v>
      </c>
      <c r="M12" s="5"/>
      <c r="N12" s="20"/>
      <c r="O12" s="5"/>
      <c r="P12" s="20"/>
      <c r="Q12" s="6">
        <v>4</v>
      </c>
      <c r="R12" s="6">
        <v>760</v>
      </c>
      <c r="S12" s="7">
        <v>190</v>
      </c>
      <c r="T12" s="37">
        <v>7</v>
      </c>
      <c r="U12" s="8">
        <v>11</v>
      </c>
      <c r="V12" s="9">
        <v>201</v>
      </c>
    </row>
    <row r="13" spans="1:24" x14ac:dyDescent="0.3">
      <c r="A13" s="1" t="s">
        <v>11</v>
      </c>
      <c r="B13" s="2" t="s">
        <v>27</v>
      </c>
      <c r="C13" s="3">
        <v>45765</v>
      </c>
      <c r="D13" s="4" t="s">
        <v>24</v>
      </c>
      <c r="E13" s="5">
        <v>184</v>
      </c>
      <c r="F13" s="20">
        <v>1</v>
      </c>
      <c r="G13" s="5">
        <v>192</v>
      </c>
      <c r="H13" s="20">
        <v>1</v>
      </c>
      <c r="I13" s="5">
        <v>191</v>
      </c>
      <c r="J13" s="20">
        <v>3</v>
      </c>
      <c r="K13" s="5">
        <v>192</v>
      </c>
      <c r="L13" s="20">
        <v>2</v>
      </c>
      <c r="M13" s="5"/>
      <c r="N13" s="20"/>
      <c r="O13" s="5"/>
      <c r="P13" s="20"/>
      <c r="Q13" s="6">
        <v>4</v>
      </c>
      <c r="R13" s="6">
        <v>759</v>
      </c>
      <c r="S13" s="7">
        <v>189.75</v>
      </c>
      <c r="T13" s="37">
        <v>7</v>
      </c>
      <c r="U13" s="8">
        <v>5</v>
      </c>
      <c r="V13" s="9">
        <v>194.75</v>
      </c>
    </row>
    <row r="14" spans="1:24" x14ac:dyDescent="0.3">
      <c r="A14" s="1" t="s">
        <v>11</v>
      </c>
      <c r="B14" s="2" t="s">
        <v>27</v>
      </c>
      <c r="C14" s="3">
        <v>45766</v>
      </c>
      <c r="D14" s="4" t="s">
        <v>24</v>
      </c>
      <c r="E14" s="5">
        <v>192</v>
      </c>
      <c r="F14" s="20">
        <v>2</v>
      </c>
      <c r="G14" s="5">
        <v>187</v>
      </c>
      <c r="H14" s="20">
        <v>1</v>
      </c>
      <c r="I14" s="5">
        <v>191</v>
      </c>
      <c r="J14" s="20">
        <v>1</v>
      </c>
      <c r="K14" s="5">
        <v>192</v>
      </c>
      <c r="L14" s="20">
        <v>1</v>
      </c>
      <c r="M14" s="5"/>
      <c r="N14" s="20"/>
      <c r="O14" s="5"/>
      <c r="P14" s="20"/>
      <c r="Q14" s="6">
        <v>4</v>
      </c>
      <c r="R14" s="6">
        <v>762</v>
      </c>
      <c r="S14" s="7">
        <v>190.5</v>
      </c>
      <c r="T14" s="37">
        <v>5</v>
      </c>
      <c r="U14" s="8">
        <v>5</v>
      </c>
      <c r="V14" s="9">
        <v>195.5</v>
      </c>
    </row>
    <row r="15" spans="1:24" x14ac:dyDescent="0.3">
      <c r="A15" s="1" t="s">
        <v>11</v>
      </c>
      <c r="B15" s="2" t="s">
        <v>27</v>
      </c>
      <c r="C15" s="3">
        <v>45773</v>
      </c>
      <c r="D15" s="4" t="s">
        <v>24</v>
      </c>
      <c r="E15" s="36">
        <v>197</v>
      </c>
      <c r="F15" s="20">
        <v>4</v>
      </c>
      <c r="G15" s="5">
        <v>191</v>
      </c>
      <c r="H15" s="20">
        <v>2</v>
      </c>
      <c r="I15" s="5">
        <v>192</v>
      </c>
      <c r="J15" s="20">
        <v>3</v>
      </c>
      <c r="K15" s="5">
        <v>192</v>
      </c>
      <c r="L15" s="20">
        <v>2</v>
      </c>
      <c r="M15" s="5"/>
      <c r="N15" s="20"/>
      <c r="O15" s="5"/>
      <c r="P15" s="20"/>
      <c r="Q15" s="6">
        <v>4</v>
      </c>
      <c r="R15" s="6">
        <v>772</v>
      </c>
      <c r="S15" s="7">
        <v>193</v>
      </c>
      <c r="T15" s="37">
        <v>11</v>
      </c>
      <c r="U15" s="8">
        <v>5</v>
      </c>
      <c r="V15" s="9">
        <v>198</v>
      </c>
    </row>
    <row r="16" spans="1:24" x14ac:dyDescent="0.3">
      <c r="A16" s="1" t="s">
        <v>11</v>
      </c>
      <c r="B16" s="2" t="s">
        <v>27</v>
      </c>
      <c r="C16" s="3">
        <v>45779</v>
      </c>
      <c r="D16" s="4" t="s">
        <v>24</v>
      </c>
      <c r="E16" s="5">
        <v>190</v>
      </c>
      <c r="F16" s="20">
        <v>0</v>
      </c>
      <c r="G16" s="5">
        <v>191</v>
      </c>
      <c r="H16" s="20">
        <v>1</v>
      </c>
      <c r="I16" s="5">
        <v>190</v>
      </c>
      <c r="J16" s="20">
        <v>2</v>
      </c>
      <c r="K16" s="5">
        <v>192</v>
      </c>
      <c r="L16" s="20">
        <v>1</v>
      </c>
      <c r="M16" s="5"/>
      <c r="N16" s="20"/>
      <c r="O16" s="5"/>
      <c r="P16" s="20"/>
      <c r="Q16" s="6">
        <v>4</v>
      </c>
      <c r="R16" s="6">
        <v>763</v>
      </c>
      <c r="S16" s="7">
        <v>190.75</v>
      </c>
      <c r="T16" s="37">
        <v>4</v>
      </c>
      <c r="U16" s="8">
        <v>5</v>
      </c>
      <c r="V16" s="9">
        <v>195.75</v>
      </c>
    </row>
    <row r="17" spans="1:22" x14ac:dyDescent="0.3">
      <c r="A17" s="1" t="s">
        <v>11</v>
      </c>
      <c r="B17" s="2" t="s">
        <v>27</v>
      </c>
      <c r="C17" s="66">
        <v>45806</v>
      </c>
      <c r="D17" s="4" t="s">
        <v>24</v>
      </c>
      <c r="E17" s="5">
        <v>190</v>
      </c>
      <c r="F17" s="20">
        <v>1</v>
      </c>
      <c r="G17" s="5">
        <v>192</v>
      </c>
      <c r="H17" s="20">
        <v>3</v>
      </c>
      <c r="I17" s="5">
        <v>192</v>
      </c>
      <c r="J17" s="20">
        <v>2</v>
      </c>
      <c r="K17" s="5">
        <v>189</v>
      </c>
      <c r="L17" s="20">
        <v>0</v>
      </c>
      <c r="M17" s="5"/>
      <c r="N17" s="20"/>
      <c r="O17" s="5"/>
      <c r="P17" s="20"/>
      <c r="Q17" s="6">
        <v>4</v>
      </c>
      <c r="R17" s="6">
        <v>763</v>
      </c>
      <c r="S17" s="7">
        <v>190.75</v>
      </c>
      <c r="T17" s="37">
        <v>6</v>
      </c>
      <c r="U17" s="8">
        <v>5</v>
      </c>
      <c r="V17" s="9">
        <v>195.75</v>
      </c>
    </row>
    <row r="18" spans="1:22" x14ac:dyDescent="0.3">
      <c r="A18" s="1" t="s">
        <v>11</v>
      </c>
      <c r="B18" s="2" t="s">
        <v>27</v>
      </c>
      <c r="C18" s="3">
        <v>45807</v>
      </c>
      <c r="D18" s="4" t="s">
        <v>24</v>
      </c>
      <c r="E18" s="5">
        <v>192</v>
      </c>
      <c r="F18" s="20">
        <v>2</v>
      </c>
      <c r="G18" s="5">
        <v>189</v>
      </c>
      <c r="H18" s="20">
        <v>1</v>
      </c>
      <c r="I18" s="5">
        <v>195</v>
      </c>
      <c r="J18" s="20">
        <v>2</v>
      </c>
      <c r="K18" s="5">
        <v>194</v>
      </c>
      <c r="L18" s="20">
        <v>0</v>
      </c>
      <c r="M18" s="5"/>
      <c r="N18" s="20"/>
      <c r="O18" s="5"/>
      <c r="P18" s="20"/>
      <c r="Q18" s="6">
        <v>4</v>
      </c>
      <c r="R18" s="6">
        <v>770</v>
      </c>
      <c r="S18" s="7">
        <v>192.5</v>
      </c>
      <c r="T18" s="37">
        <v>5</v>
      </c>
      <c r="U18" s="8">
        <v>11</v>
      </c>
      <c r="V18" s="9">
        <v>203.5</v>
      </c>
    </row>
    <row r="19" spans="1:22" x14ac:dyDescent="0.3">
      <c r="A19" s="1" t="s">
        <v>11</v>
      </c>
      <c r="B19" s="2" t="s">
        <v>27</v>
      </c>
      <c r="C19" s="66">
        <v>45808</v>
      </c>
      <c r="D19" s="4" t="s">
        <v>24</v>
      </c>
      <c r="E19" s="5">
        <v>195</v>
      </c>
      <c r="F19" s="20">
        <v>2</v>
      </c>
      <c r="G19" s="5">
        <v>189</v>
      </c>
      <c r="H19" s="20">
        <v>1</v>
      </c>
      <c r="I19" s="5">
        <v>192</v>
      </c>
      <c r="J19" s="20">
        <v>1</v>
      </c>
      <c r="K19" s="5">
        <v>184</v>
      </c>
      <c r="L19" s="20">
        <v>0</v>
      </c>
      <c r="M19" s="5">
        <v>184</v>
      </c>
      <c r="N19" s="20">
        <v>2</v>
      </c>
      <c r="O19" s="5">
        <v>186</v>
      </c>
      <c r="P19" s="20">
        <v>1</v>
      </c>
      <c r="Q19" s="6">
        <v>6</v>
      </c>
      <c r="R19" s="6">
        <v>1130</v>
      </c>
      <c r="S19" s="7">
        <v>188.33333333333334</v>
      </c>
      <c r="T19" s="37">
        <v>7</v>
      </c>
      <c r="U19" s="8">
        <v>22</v>
      </c>
      <c r="V19" s="9">
        <v>210.33333333333334</v>
      </c>
    </row>
    <row r="20" spans="1:22" x14ac:dyDescent="0.3">
      <c r="A20" s="1" t="s">
        <v>11</v>
      </c>
      <c r="B20" s="68" t="s">
        <v>27</v>
      </c>
      <c r="C20" s="66">
        <v>45814</v>
      </c>
      <c r="D20" s="4" t="s">
        <v>24</v>
      </c>
      <c r="E20" s="5">
        <v>192.001</v>
      </c>
      <c r="F20" s="20">
        <v>3</v>
      </c>
      <c r="G20" s="5">
        <v>190.001</v>
      </c>
      <c r="H20" s="20">
        <v>1</v>
      </c>
      <c r="I20" s="36">
        <v>193</v>
      </c>
      <c r="J20" s="20">
        <v>2</v>
      </c>
      <c r="K20" s="36">
        <v>194</v>
      </c>
      <c r="L20" s="20">
        <v>0</v>
      </c>
      <c r="M20" s="5"/>
      <c r="N20" s="20"/>
      <c r="O20" s="5"/>
      <c r="P20" s="20"/>
      <c r="Q20" s="6">
        <v>4</v>
      </c>
      <c r="R20" s="6">
        <v>769.00199999999995</v>
      </c>
      <c r="S20" s="7">
        <v>192.25049999999999</v>
      </c>
      <c r="T20" s="37">
        <v>6</v>
      </c>
      <c r="U20" s="8">
        <v>13</v>
      </c>
      <c r="V20" s="9">
        <v>205.25049999999999</v>
      </c>
    </row>
    <row r="21" spans="1:22" x14ac:dyDescent="0.3">
      <c r="A21" s="1" t="s">
        <v>11</v>
      </c>
      <c r="B21" s="2" t="s">
        <v>27</v>
      </c>
      <c r="C21" s="3">
        <v>45821</v>
      </c>
      <c r="D21" s="4" t="s">
        <v>24</v>
      </c>
      <c r="E21" s="36">
        <v>194</v>
      </c>
      <c r="F21" s="20">
        <v>4</v>
      </c>
      <c r="G21" s="36">
        <v>194.001</v>
      </c>
      <c r="H21" s="20">
        <v>6</v>
      </c>
      <c r="I21" s="36">
        <v>196</v>
      </c>
      <c r="J21" s="20">
        <v>4</v>
      </c>
      <c r="K21" s="36">
        <v>196.001</v>
      </c>
      <c r="L21" s="20">
        <v>5</v>
      </c>
      <c r="M21" s="5"/>
      <c r="N21" s="20"/>
      <c r="O21" s="5"/>
      <c r="P21" s="20"/>
      <c r="Q21" s="6">
        <v>4</v>
      </c>
      <c r="R21" s="6">
        <v>780.00199999999995</v>
      </c>
      <c r="S21" s="7">
        <v>195.00049999999999</v>
      </c>
      <c r="T21" s="37">
        <v>19</v>
      </c>
      <c r="U21" s="8">
        <v>13</v>
      </c>
      <c r="V21" s="9">
        <v>208.00049999999999</v>
      </c>
    </row>
    <row r="22" spans="1:22" x14ac:dyDescent="0.3">
      <c r="A22" s="1" t="s">
        <v>11</v>
      </c>
      <c r="B22" s="2" t="s">
        <v>27</v>
      </c>
      <c r="C22" s="3">
        <v>45477</v>
      </c>
      <c r="D22" s="4" t="s">
        <v>24</v>
      </c>
      <c r="E22" s="5">
        <v>190.001</v>
      </c>
      <c r="F22" s="20">
        <v>2</v>
      </c>
      <c r="G22" s="5">
        <v>192</v>
      </c>
      <c r="H22" s="20">
        <v>4</v>
      </c>
      <c r="I22" s="5">
        <v>192.001</v>
      </c>
      <c r="J22" s="20">
        <v>1</v>
      </c>
      <c r="K22" s="36">
        <v>193.001</v>
      </c>
      <c r="L22" s="20">
        <v>4</v>
      </c>
      <c r="M22" s="5"/>
      <c r="N22" s="20"/>
      <c r="O22" s="5"/>
      <c r="P22" s="20"/>
      <c r="Q22" s="6">
        <v>4</v>
      </c>
      <c r="R22" s="6">
        <v>767.00299999999993</v>
      </c>
      <c r="S22" s="7">
        <v>191.75074999999998</v>
      </c>
      <c r="T22" s="37">
        <v>11</v>
      </c>
      <c r="U22" s="8">
        <v>13</v>
      </c>
      <c r="V22" s="9">
        <v>204.75074999999998</v>
      </c>
    </row>
    <row r="23" spans="1:22" x14ac:dyDescent="0.3">
      <c r="A23" s="1" t="s">
        <v>11</v>
      </c>
      <c r="B23" s="2" t="s">
        <v>27</v>
      </c>
      <c r="C23" s="3">
        <v>45849</v>
      </c>
      <c r="D23" s="4" t="s">
        <v>24</v>
      </c>
      <c r="E23" s="5">
        <v>191</v>
      </c>
      <c r="F23" s="20">
        <v>2</v>
      </c>
      <c r="G23" s="5">
        <v>190</v>
      </c>
      <c r="H23" s="20">
        <v>3</v>
      </c>
      <c r="I23" s="5">
        <v>190</v>
      </c>
      <c r="J23" s="20">
        <v>1</v>
      </c>
      <c r="K23" s="5">
        <v>191</v>
      </c>
      <c r="L23" s="20">
        <v>2</v>
      </c>
      <c r="M23" s="5"/>
      <c r="N23" s="20"/>
      <c r="O23" s="5"/>
      <c r="P23" s="20"/>
      <c r="Q23" s="6">
        <v>4</v>
      </c>
      <c r="R23" s="6">
        <v>762</v>
      </c>
      <c r="S23" s="7">
        <v>190.5</v>
      </c>
      <c r="T23" s="37">
        <v>8</v>
      </c>
      <c r="U23" s="8">
        <v>13</v>
      </c>
      <c r="V23" s="9">
        <v>203.5</v>
      </c>
    </row>
    <row r="24" spans="1:22" x14ac:dyDescent="0.3">
      <c r="A24" s="1" t="s">
        <v>11</v>
      </c>
      <c r="B24" s="2" t="s">
        <v>27</v>
      </c>
      <c r="C24" s="3" t="s">
        <v>91</v>
      </c>
      <c r="D24" s="4" t="s">
        <v>24</v>
      </c>
      <c r="E24" s="36">
        <v>197</v>
      </c>
      <c r="F24" s="20">
        <v>3</v>
      </c>
      <c r="G24" s="5">
        <v>192</v>
      </c>
      <c r="H24" s="20">
        <v>0</v>
      </c>
      <c r="I24" s="36">
        <v>193</v>
      </c>
      <c r="J24" s="20">
        <v>2</v>
      </c>
      <c r="K24" s="5">
        <v>191</v>
      </c>
      <c r="L24" s="20">
        <v>0</v>
      </c>
      <c r="M24" s="5">
        <v>191</v>
      </c>
      <c r="N24" s="20">
        <v>0</v>
      </c>
      <c r="O24" s="5">
        <v>191</v>
      </c>
      <c r="P24" s="20">
        <v>3</v>
      </c>
      <c r="Q24" s="6">
        <v>6</v>
      </c>
      <c r="R24" s="6">
        <v>1155</v>
      </c>
      <c r="S24" s="7">
        <v>192.5</v>
      </c>
      <c r="T24" s="37">
        <v>8</v>
      </c>
      <c r="U24" s="8">
        <v>26</v>
      </c>
      <c r="V24" s="9">
        <v>218.5</v>
      </c>
    </row>
    <row r="25" spans="1:22" x14ac:dyDescent="0.3">
      <c r="A25" s="68" t="s">
        <v>11</v>
      </c>
      <c r="B25" s="2" t="s">
        <v>27</v>
      </c>
      <c r="C25" s="3">
        <v>45933</v>
      </c>
      <c r="D25" s="69" t="s">
        <v>24</v>
      </c>
      <c r="E25" s="5">
        <v>190</v>
      </c>
      <c r="F25" s="20">
        <v>1</v>
      </c>
      <c r="G25" s="5">
        <v>192</v>
      </c>
      <c r="H25" s="20">
        <v>0</v>
      </c>
      <c r="I25" s="5">
        <v>194</v>
      </c>
      <c r="J25" s="20">
        <v>2</v>
      </c>
      <c r="K25" s="5">
        <v>193</v>
      </c>
      <c r="L25" s="20">
        <v>2</v>
      </c>
      <c r="M25" s="5"/>
      <c r="N25" s="20"/>
      <c r="O25" s="5"/>
      <c r="P25" s="20"/>
      <c r="Q25" s="8">
        <v>4</v>
      </c>
      <c r="R25" s="8">
        <v>769</v>
      </c>
      <c r="S25" s="7">
        <v>192.25</v>
      </c>
      <c r="T25" s="37">
        <v>5</v>
      </c>
      <c r="U25" s="8">
        <v>13</v>
      </c>
      <c r="V25" s="7">
        <v>199</v>
      </c>
    </row>
    <row r="26" spans="1:22" x14ac:dyDescent="0.3">
      <c r="A26" s="68" t="s">
        <v>11</v>
      </c>
      <c r="B26" s="2" t="s">
        <v>27</v>
      </c>
      <c r="C26" s="3">
        <v>45940</v>
      </c>
      <c r="D26" s="69" t="s">
        <v>24</v>
      </c>
      <c r="E26" s="5">
        <v>196</v>
      </c>
      <c r="F26" s="20">
        <v>3</v>
      </c>
      <c r="G26" s="5">
        <v>197</v>
      </c>
      <c r="H26" s="20">
        <v>2</v>
      </c>
      <c r="I26" s="5">
        <v>196</v>
      </c>
      <c r="J26" s="20">
        <v>3</v>
      </c>
      <c r="K26" s="5">
        <v>194</v>
      </c>
      <c r="L26" s="20">
        <v>1</v>
      </c>
      <c r="M26" s="5"/>
      <c r="N26" s="20"/>
      <c r="O26" s="5"/>
      <c r="P26" s="20"/>
      <c r="Q26" s="8">
        <v>4</v>
      </c>
      <c r="R26" s="8">
        <v>783</v>
      </c>
      <c r="S26" s="7">
        <v>195.75</v>
      </c>
      <c r="T26" s="37">
        <v>9</v>
      </c>
      <c r="U26" s="8">
        <v>13</v>
      </c>
      <c r="V26" s="7">
        <v>208.75</v>
      </c>
    </row>
    <row r="27" spans="1:22" x14ac:dyDescent="0.3">
      <c r="A27" s="68" t="s">
        <v>11</v>
      </c>
      <c r="B27" s="2" t="s">
        <v>27</v>
      </c>
      <c r="C27" s="3">
        <v>45941</v>
      </c>
      <c r="D27" s="69" t="s">
        <v>24</v>
      </c>
      <c r="E27" s="5">
        <v>196</v>
      </c>
      <c r="F27" s="20">
        <v>3</v>
      </c>
      <c r="G27" s="5">
        <v>196</v>
      </c>
      <c r="H27" s="20">
        <v>1</v>
      </c>
      <c r="I27" s="5">
        <v>196</v>
      </c>
      <c r="J27" s="20">
        <v>1</v>
      </c>
      <c r="K27" s="5">
        <v>196</v>
      </c>
      <c r="L27" s="20">
        <v>2</v>
      </c>
      <c r="M27" s="5"/>
      <c r="N27" s="20"/>
      <c r="O27" s="5"/>
      <c r="P27" s="20"/>
      <c r="Q27" s="8">
        <v>4</v>
      </c>
      <c r="R27" s="8">
        <v>784</v>
      </c>
      <c r="S27" s="7">
        <v>196</v>
      </c>
      <c r="T27" s="37">
        <v>7</v>
      </c>
      <c r="U27" s="8">
        <v>13</v>
      </c>
      <c r="V27" s="7">
        <v>209</v>
      </c>
    </row>
    <row r="28" spans="1:22" x14ac:dyDescent="0.3">
      <c r="A28" s="1" t="s">
        <v>11</v>
      </c>
      <c r="B28" s="2" t="s">
        <v>27</v>
      </c>
      <c r="C28" s="3">
        <v>45947</v>
      </c>
      <c r="D28" s="4" t="s">
        <v>24</v>
      </c>
      <c r="E28" s="5">
        <v>194</v>
      </c>
      <c r="F28" s="20">
        <v>3</v>
      </c>
      <c r="G28" s="5">
        <v>194</v>
      </c>
      <c r="H28" s="20">
        <v>1</v>
      </c>
      <c r="I28" s="5">
        <v>194</v>
      </c>
      <c r="J28" s="20">
        <v>2</v>
      </c>
      <c r="K28" s="5">
        <v>197</v>
      </c>
      <c r="L28" s="20">
        <v>1</v>
      </c>
      <c r="M28" s="5"/>
      <c r="N28" s="20"/>
      <c r="O28" s="5"/>
      <c r="P28" s="20"/>
      <c r="Q28" s="6">
        <v>4</v>
      </c>
      <c r="R28" s="6">
        <v>779</v>
      </c>
      <c r="S28" s="7">
        <v>194.75</v>
      </c>
      <c r="T28" s="37">
        <v>7</v>
      </c>
      <c r="U28" s="8">
        <v>13</v>
      </c>
      <c r="V28" s="9">
        <v>207.75</v>
      </c>
    </row>
    <row r="29" spans="1:22" x14ac:dyDescent="0.3">
      <c r="A29" s="1" t="s">
        <v>11</v>
      </c>
      <c r="B29" s="2" t="s">
        <v>27</v>
      </c>
      <c r="C29" s="3">
        <v>45948</v>
      </c>
      <c r="D29" s="4" t="s">
        <v>102</v>
      </c>
      <c r="E29" s="5">
        <v>193</v>
      </c>
      <c r="F29" s="20">
        <v>3</v>
      </c>
      <c r="G29" s="5">
        <v>190</v>
      </c>
      <c r="H29" s="20">
        <v>2</v>
      </c>
      <c r="I29" s="5">
        <v>193</v>
      </c>
      <c r="J29" s="20">
        <v>2</v>
      </c>
      <c r="K29" s="5">
        <v>190.001</v>
      </c>
      <c r="L29" s="20">
        <v>1</v>
      </c>
      <c r="M29" s="5"/>
      <c r="N29" s="20"/>
      <c r="O29" s="5"/>
      <c r="P29" s="20"/>
      <c r="Q29" s="6">
        <v>4</v>
      </c>
      <c r="R29" s="6">
        <v>765.00099999999998</v>
      </c>
      <c r="S29" s="7">
        <v>191.25024999999999</v>
      </c>
      <c r="T29" s="37">
        <v>8</v>
      </c>
      <c r="U29" s="8">
        <v>13</v>
      </c>
      <c r="V29" s="9">
        <v>204.25024999999999</v>
      </c>
    </row>
    <row r="30" spans="1:22" x14ac:dyDescent="0.3">
      <c r="A30" s="68" t="s">
        <v>11</v>
      </c>
      <c r="B30" s="2" t="s">
        <v>27</v>
      </c>
      <c r="C30" s="3">
        <v>45954</v>
      </c>
      <c r="D30" s="69" t="s">
        <v>24</v>
      </c>
      <c r="E30" s="5">
        <v>190</v>
      </c>
      <c r="F30" s="20">
        <v>1</v>
      </c>
      <c r="G30" s="5">
        <v>191</v>
      </c>
      <c r="H30" s="20">
        <v>2</v>
      </c>
      <c r="I30" s="5">
        <v>192</v>
      </c>
      <c r="J30" s="20">
        <v>1</v>
      </c>
      <c r="K30" s="5">
        <v>191</v>
      </c>
      <c r="L30" s="20">
        <v>2</v>
      </c>
      <c r="M30" s="5"/>
      <c r="N30" s="20"/>
      <c r="O30" s="5"/>
      <c r="P30" s="20"/>
      <c r="Q30" s="8">
        <v>4</v>
      </c>
      <c r="R30" s="8">
        <v>764</v>
      </c>
      <c r="S30" s="7">
        <v>191</v>
      </c>
      <c r="T30" s="37">
        <v>6</v>
      </c>
      <c r="U30" s="8">
        <v>13</v>
      </c>
      <c r="V30" s="7">
        <v>204</v>
      </c>
    </row>
    <row r="31" spans="1:22" x14ac:dyDescent="0.3">
      <c r="A31" s="68" t="s">
        <v>11</v>
      </c>
      <c r="B31" s="2" t="s">
        <v>27</v>
      </c>
      <c r="C31" s="3">
        <v>45955</v>
      </c>
      <c r="D31" s="69" t="s">
        <v>105</v>
      </c>
      <c r="E31" s="5">
        <v>190</v>
      </c>
      <c r="F31" s="20">
        <v>2</v>
      </c>
      <c r="G31" s="5">
        <v>197</v>
      </c>
      <c r="H31" s="20">
        <v>2</v>
      </c>
      <c r="I31" s="5">
        <v>189</v>
      </c>
      <c r="J31" s="20">
        <v>3</v>
      </c>
      <c r="K31" s="5">
        <v>186.001</v>
      </c>
      <c r="L31" s="20">
        <v>4</v>
      </c>
      <c r="M31" s="5"/>
      <c r="N31" s="20"/>
      <c r="O31" s="5"/>
      <c r="P31" s="20"/>
      <c r="Q31" s="8">
        <v>4</v>
      </c>
      <c r="R31" s="8">
        <v>762.00099999999998</v>
      </c>
      <c r="S31" s="7">
        <v>190.50024999999999</v>
      </c>
      <c r="T31" s="37">
        <v>11</v>
      </c>
      <c r="U31" s="8">
        <v>13</v>
      </c>
      <c r="V31" s="7">
        <v>203.50024999999999</v>
      </c>
    </row>
    <row r="32" spans="1:22" x14ac:dyDescent="0.3">
      <c r="A32" s="68" t="s">
        <v>11</v>
      </c>
      <c r="B32" s="2" t="s">
        <v>27</v>
      </c>
      <c r="C32" s="3">
        <v>45961</v>
      </c>
      <c r="D32" s="69" t="s">
        <v>24</v>
      </c>
      <c r="E32" s="5">
        <v>193</v>
      </c>
      <c r="F32" s="20">
        <v>2</v>
      </c>
      <c r="G32" s="5">
        <v>194</v>
      </c>
      <c r="H32" s="20">
        <v>2</v>
      </c>
      <c r="I32" s="5">
        <v>195</v>
      </c>
      <c r="J32" s="20">
        <v>1</v>
      </c>
      <c r="K32" s="5">
        <v>198</v>
      </c>
      <c r="L32" s="20">
        <v>4</v>
      </c>
      <c r="M32" s="5"/>
      <c r="N32" s="20"/>
      <c r="O32" s="5"/>
      <c r="P32" s="20"/>
      <c r="Q32" s="8">
        <v>4</v>
      </c>
      <c r="R32" s="8">
        <v>780</v>
      </c>
      <c r="S32" s="7">
        <v>195</v>
      </c>
      <c r="T32" s="37">
        <v>9</v>
      </c>
      <c r="U32" s="8">
        <v>13</v>
      </c>
      <c r="V32" s="7">
        <v>208</v>
      </c>
    </row>
    <row r="34" spans="17:22" x14ac:dyDescent="0.3">
      <c r="Q34" s="32">
        <f>SUM(Q2:Q33)</f>
        <v>120</v>
      </c>
      <c r="R34" s="32">
        <f>SUM(R2:R33)</f>
        <v>22989.010000000002</v>
      </c>
      <c r="S34" s="33">
        <f>SUM(R34/Q34)</f>
        <v>191.57508333333334</v>
      </c>
      <c r="T34" s="32">
        <f>SUM(T2:T33)</f>
        <v>229</v>
      </c>
      <c r="U34" s="32">
        <f>SUM(U2:U33)</f>
        <v>327</v>
      </c>
      <c r="V34" s="34">
        <f>SUM(S34+U34)</f>
        <v>518.5750833333334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F2 H2:P2 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algorithmName="SHA-512" hashValue="ON39YdpmFHfN9f47KpiRvqrKx0V9+erV1CNkpWzYhW/Qyc6aT8rEyCrvauWSYGZK2ia3o7vd3akF07acHAFpOA==" saltValue="yVW9XmDwTqEnmpSGai0KYg==" spinCount="100000" sqref="H10:P10 B10:C10 E10:F10" name="Range1_5"/>
    <protectedRange algorithmName="SHA-512" hashValue="ON39YdpmFHfN9f47KpiRvqrKx0V9+erV1CNkpWzYhW/Qyc6aT8rEyCrvauWSYGZK2ia3o7vd3akF07acHAFpOA==" saltValue="yVW9XmDwTqEnmpSGai0KYg==" spinCount="100000" sqref="D10" name="Range1_1_4"/>
    <protectedRange algorithmName="SHA-512" hashValue="ON39YdpmFHfN9f47KpiRvqrKx0V9+erV1CNkpWzYhW/Qyc6aT8rEyCrvauWSYGZK2ia3o7vd3akF07acHAFpOA==" saltValue="yVW9XmDwTqEnmpSGai0KYg==" spinCount="100000" sqref="T10" name="Range1_3_5_4"/>
    <protectedRange algorithmName="SHA-512" hashValue="ON39YdpmFHfN9f47KpiRvqrKx0V9+erV1CNkpWzYhW/Qyc6aT8rEyCrvauWSYGZK2ia3o7vd3akF07acHAFpOA==" saltValue="yVW9XmDwTqEnmpSGai0KYg==" spinCount="100000" sqref="B15:C15 E15:F15 H15:P15" name="Range1_15_1"/>
    <protectedRange algorithmName="SHA-512" hashValue="ON39YdpmFHfN9f47KpiRvqrKx0V9+erV1CNkpWzYhW/Qyc6aT8rEyCrvauWSYGZK2ia3o7vd3akF07acHAFpOA==" saltValue="yVW9XmDwTqEnmpSGai0KYg==" spinCount="100000" sqref="D15" name="Range1_1_17_1"/>
    <protectedRange algorithmName="SHA-512" hashValue="ON39YdpmFHfN9f47KpiRvqrKx0V9+erV1CNkpWzYhW/Qyc6aT8rEyCrvauWSYGZK2ia3o7vd3akF07acHAFpOA==" saltValue="yVW9XmDwTqEnmpSGai0KYg==" spinCount="100000" sqref="T15" name="Range1_3_5_17_1"/>
    <protectedRange algorithmName="SHA-512" hashValue="ON39YdpmFHfN9f47KpiRvqrKx0V9+erV1CNkpWzYhW/Qyc6aT8rEyCrvauWSYGZK2ia3o7vd3akF07acHAFpOA==" saltValue="yVW9XmDwTqEnmpSGai0KYg==" spinCount="100000" sqref="B17:C17 E17:F17 H17:P17 B19:C19 E19:F19 H19:P19" name="Range1_18"/>
    <protectedRange algorithmName="SHA-512" hashValue="ON39YdpmFHfN9f47KpiRvqrKx0V9+erV1CNkpWzYhW/Qyc6aT8rEyCrvauWSYGZK2ia3o7vd3akF07acHAFpOA==" saltValue="yVW9XmDwTqEnmpSGai0KYg==" spinCount="100000" sqref="H20:P20 E20:F20 B20:C20" name="Range1_5_4"/>
    <protectedRange algorithmName="SHA-512" hashValue="ON39YdpmFHfN9f47KpiRvqrKx0V9+erV1CNkpWzYhW/Qyc6aT8rEyCrvauWSYGZK2ia3o7vd3akF07acHAFpOA==" saltValue="yVW9XmDwTqEnmpSGai0KYg==" spinCount="100000" sqref="D20" name="Range1_1_4_4"/>
    <protectedRange algorithmName="SHA-512" hashValue="ON39YdpmFHfN9f47KpiRvqrKx0V9+erV1CNkpWzYhW/Qyc6aT8rEyCrvauWSYGZK2ia3o7vd3akF07acHAFpOA==" saltValue="yVW9XmDwTqEnmpSGai0KYg==" spinCount="100000" sqref="T20" name="Range1_3_5_4_4"/>
    <protectedRange algorithmName="SHA-512" hashValue="ON39YdpmFHfN9f47KpiRvqrKx0V9+erV1CNkpWzYhW/Qyc6aT8rEyCrvauWSYGZK2ia3o7vd3akF07acHAFpOA==" saltValue="yVW9XmDwTqEnmpSGai0KYg==" spinCount="100000" sqref="H22:P22 E22:F22 B22:C22" name="Range1_14"/>
    <protectedRange algorithmName="SHA-512" hashValue="ON39YdpmFHfN9f47KpiRvqrKx0V9+erV1CNkpWzYhW/Qyc6aT8rEyCrvauWSYGZK2ia3o7vd3akF07acHAFpOA==" saltValue="yVW9XmDwTqEnmpSGai0KYg==" spinCount="100000" sqref="D22" name="Range1_1_10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H12:P12 E12:F12 B12" name="Range1_19"/>
    <protectedRange algorithmName="SHA-512" hashValue="ON39YdpmFHfN9f47KpiRvqrKx0V9+erV1CNkpWzYhW/Qyc6aT8rEyCrvauWSYGZK2ia3o7vd3akF07acHAFpOA==" saltValue="yVW9XmDwTqEnmpSGai0KYg==" spinCount="100000" sqref="T12" name="Range1_3_5_17"/>
    <protectedRange algorithmName="SHA-512" hashValue="ON39YdpmFHfN9f47KpiRvqrKx0V9+erV1CNkpWzYhW/Qyc6aT8rEyCrvauWSYGZK2ia3o7vd3akF07acHAFpOA==" saltValue="yVW9XmDwTqEnmpSGai0KYg==" spinCount="100000" sqref="H18:P18 E18:F18" name="Range1_20"/>
    <protectedRange algorithmName="SHA-512" hashValue="ON39YdpmFHfN9f47KpiRvqrKx0V9+erV1CNkpWzYhW/Qyc6aT8rEyCrvauWSYGZK2ia3o7vd3akF07acHAFpOA==" saltValue="yVW9XmDwTqEnmpSGai0KYg==" spinCount="100000" sqref="T18" name="Range1_3_5_3"/>
    <protectedRange algorithmName="SHA-512" hashValue="ON39YdpmFHfN9f47KpiRvqrKx0V9+erV1CNkpWzYhW/Qyc6aT8rEyCrvauWSYGZK2ia3o7vd3akF07acHAFpOA==" saltValue="yVW9XmDwTqEnmpSGai0KYg==" spinCount="100000" sqref="D25" name="Range1_1_14"/>
    <protectedRange algorithmName="SHA-512" hashValue="ON39YdpmFHfN9f47KpiRvqrKx0V9+erV1CNkpWzYhW/Qyc6aT8rEyCrvauWSYGZK2ia3o7vd3akF07acHAFpOA==" saltValue="yVW9XmDwTqEnmpSGai0KYg==" spinCount="100000" sqref="B25:C25" name="Range1_13"/>
    <protectedRange algorithmName="SHA-512" hashValue="ON39YdpmFHfN9f47KpiRvqrKx0V9+erV1CNkpWzYhW/Qyc6aT8rEyCrvauWSYGZK2ia3o7vd3akF07acHAFpOA==" saltValue="yVW9XmDwTqEnmpSGai0KYg==" spinCount="100000" sqref="T25 E25:P25" name="Range1_3_5_4_1"/>
    <protectedRange algorithmName="SHA-512" hashValue="ON39YdpmFHfN9f47KpiRvqrKx0V9+erV1CNkpWzYhW/Qyc6aT8rEyCrvauWSYGZK2ia3o7vd3akF07acHAFpOA==" saltValue="yVW9XmDwTqEnmpSGai0KYg==" spinCount="100000" sqref="B26:C26" name="Range1_9"/>
    <protectedRange algorithmName="SHA-512" hashValue="ON39YdpmFHfN9f47KpiRvqrKx0V9+erV1CNkpWzYhW/Qyc6aT8rEyCrvauWSYGZK2ia3o7vd3akF07acHAFpOA==" saltValue="yVW9XmDwTqEnmpSGai0KYg==" spinCount="100000" sqref="D26" name="Range1_1_3"/>
    <protectedRange algorithmName="SHA-512" hashValue="ON39YdpmFHfN9f47KpiRvqrKx0V9+erV1CNkpWzYhW/Qyc6aT8rEyCrvauWSYGZK2ia3o7vd3akF07acHAFpOA==" saltValue="yVW9XmDwTqEnmpSGai0KYg==" spinCount="100000" sqref="E26 H26:L26 N26" name="Range1_1_2_19_1"/>
    <protectedRange algorithmName="SHA-512" hashValue="ON39YdpmFHfN9f47KpiRvqrKx0V9+erV1CNkpWzYhW/Qyc6aT8rEyCrvauWSYGZK2ia3o7vd3akF07acHAFpOA==" saltValue="yVW9XmDwTqEnmpSGai0KYg==" spinCount="100000" sqref="T26" name="Range1_3_5_3_1"/>
    <protectedRange algorithmName="SHA-512" hashValue="ON39YdpmFHfN9f47KpiRvqrKx0V9+erV1CNkpWzYhW/Qyc6aT8rEyCrvauWSYGZK2ia3o7vd3akF07acHAFpOA==" saltValue="yVW9XmDwTqEnmpSGai0KYg==" spinCount="100000" sqref="B27:C27 E27:P27" name="Range1_10"/>
    <protectedRange algorithmName="SHA-512" hashValue="ON39YdpmFHfN9f47KpiRvqrKx0V9+erV1CNkpWzYhW/Qyc6aT8rEyCrvauWSYGZK2ia3o7vd3akF07acHAFpOA==" saltValue="yVW9XmDwTqEnmpSGai0KYg==" spinCount="100000" sqref="D27" name="Range1_1_4_1"/>
    <protectedRange algorithmName="SHA-512" hashValue="ON39YdpmFHfN9f47KpiRvqrKx0V9+erV1CNkpWzYhW/Qyc6aT8rEyCrvauWSYGZK2ia3o7vd3akF07acHAFpOA==" saltValue="yVW9XmDwTqEnmpSGai0KYg==" spinCount="100000" sqref="T27" name="Range1_3_5_4_2"/>
    <protectedRange sqref="E28:P28 B28:C28" name="Range1_14_1"/>
    <protectedRange sqref="D28" name="Range1_1_7"/>
    <protectedRange sqref="T28" name="Range1_3_5_7"/>
    <protectedRange sqref="H29:P29 E29:F29 B29:C29" name="Range1_17"/>
    <protectedRange sqref="D29" name="Range1_1_12"/>
    <protectedRange sqref="T29" name="Range1_3_5_8"/>
    <protectedRange algorithmName="SHA-512" hashValue="ON39YdpmFHfN9f47KpiRvqrKx0V9+erV1CNkpWzYhW/Qyc6aT8rEyCrvauWSYGZK2ia3o7vd3akF07acHAFpOA==" saltValue="yVW9XmDwTqEnmpSGai0KYg==" spinCount="100000" sqref="B30:C31" name="Range1_26"/>
    <protectedRange algorithmName="SHA-512" hashValue="ON39YdpmFHfN9f47KpiRvqrKx0V9+erV1CNkpWzYhW/Qyc6aT8rEyCrvauWSYGZK2ia3o7vd3akF07acHAFpOA==" saltValue="yVW9XmDwTqEnmpSGai0KYg==" spinCount="100000" sqref="D30:D31" name="Range1_1_16"/>
    <protectedRange algorithmName="SHA-512" hashValue="ON39YdpmFHfN9f47KpiRvqrKx0V9+erV1CNkpWzYhW/Qyc6aT8rEyCrvauWSYGZK2ia3o7vd3akF07acHAFpOA==" saltValue="yVW9XmDwTqEnmpSGai0KYg==" spinCount="100000" sqref="E31 G31:O31" name="Range1_33_1_3"/>
    <protectedRange algorithmName="SHA-512" hashValue="ON39YdpmFHfN9f47KpiRvqrKx0V9+erV1CNkpWzYhW/Qyc6aT8rEyCrvauWSYGZK2ia3o7vd3akF07acHAFpOA==" saltValue="yVW9XmDwTqEnmpSGai0KYg==" spinCount="100000" sqref="T30:T31" name="Range1_3_5_16"/>
    <protectedRange algorithmName="SHA-512" hashValue="ON39YdpmFHfN9f47KpiRvqrKx0V9+erV1CNkpWzYhW/Qyc6aT8rEyCrvauWSYGZK2ia3o7vd3akF07acHAFpOA==" saltValue="yVW9XmDwTqEnmpSGai0KYg==" spinCount="100000" sqref="B32:C32" name="Range1_13_1"/>
    <protectedRange algorithmName="SHA-512" hashValue="ON39YdpmFHfN9f47KpiRvqrKx0V9+erV1CNkpWzYhW/Qyc6aT8rEyCrvauWSYGZK2ia3o7vd3akF07acHAFpOA==" saltValue="yVW9XmDwTqEnmpSGai0KYg==" spinCount="100000" sqref="D32" name="Range1_1_3_1"/>
    <protectedRange algorithmName="SHA-512" hashValue="ON39YdpmFHfN9f47KpiRvqrKx0V9+erV1CNkpWzYhW/Qyc6aT8rEyCrvauWSYGZK2ia3o7vd3akF07acHAFpOA==" saltValue="yVW9XmDwTqEnmpSGai0KYg==" spinCount="100000" sqref="E32 H32:L32 N32" name="Range1_1_2_19_1_1"/>
    <protectedRange algorithmName="SHA-512" hashValue="ON39YdpmFHfN9f47KpiRvqrKx0V9+erV1CNkpWzYhW/Qyc6aT8rEyCrvauWSYGZK2ia3o7vd3akF07acHAFpOA==" saltValue="yVW9XmDwTqEnmpSGai0KYg==" spinCount="100000" sqref="T32" name="Range1_3_5_3_2"/>
  </protectedRanges>
  <conditionalFormatting sqref="L12:O12">
    <cfRule type="cellIs" dxfId="650" priority="57" operator="greaterThanOrEqual">
      <formula>193</formula>
    </cfRule>
  </conditionalFormatting>
  <conditionalFormatting sqref="L18:O18">
    <cfRule type="cellIs" dxfId="649" priority="50" operator="greaterThanOrEqual">
      <formula>193</formula>
    </cfRule>
  </conditionalFormatting>
  <conditionalFormatting sqref="M12">
    <cfRule type="top10" dxfId="648" priority="59" rank="1"/>
  </conditionalFormatting>
  <conditionalFormatting sqref="M18">
    <cfRule type="top10" dxfId="647" priority="52" rank="1"/>
  </conditionalFormatting>
  <conditionalFormatting sqref="O12">
    <cfRule type="top10" dxfId="646" priority="58" rank="1"/>
  </conditionalFormatting>
  <conditionalFormatting sqref="O18">
    <cfRule type="top10" dxfId="645" priority="51" rank="1"/>
  </conditionalFormatting>
  <conditionalFormatting sqref="E25">
    <cfRule type="top10" dxfId="644" priority="49" rank="1"/>
  </conditionalFormatting>
  <conditionalFormatting sqref="G25">
    <cfRule type="top10" dxfId="643" priority="48" rank="1"/>
  </conditionalFormatting>
  <conditionalFormatting sqref="E25:P25">
    <cfRule type="cellIs" dxfId="642" priority="47" operator="greaterThanOrEqual">
      <formula>200</formula>
    </cfRule>
  </conditionalFormatting>
  <conditionalFormatting sqref="I25">
    <cfRule type="top10" dxfId="641" priority="46" rank="1"/>
  </conditionalFormatting>
  <conditionalFormatting sqref="K25">
    <cfRule type="top10" dxfId="640" priority="45" rank="1"/>
  </conditionalFormatting>
  <conditionalFormatting sqref="M25">
    <cfRule type="top10" dxfId="639" priority="44" rank="1"/>
  </conditionalFormatting>
  <conditionalFormatting sqref="O25">
    <cfRule type="top10" dxfId="638" priority="43" rank="1"/>
  </conditionalFormatting>
  <conditionalFormatting sqref="E26:P26">
    <cfRule type="cellIs" dxfId="637" priority="36" operator="greaterThanOrEqual">
      <formula>200</formula>
    </cfRule>
  </conditionalFormatting>
  <conditionalFormatting sqref="E26">
    <cfRule type="top10" dxfId="636" priority="42" rank="1"/>
  </conditionalFormatting>
  <conditionalFormatting sqref="G26">
    <cfRule type="top10" dxfId="635" priority="41" rank="1"/>
  </conditionalFormatting>
  <conditionalFormatting sqref="I26">
    <cfRule type="top10" dxfId="634" priority="40" rank="1"/>
  </conditionalFormatting>
  <conditionalFormatting sqref="K26">
    <cfRule type="top10" dxfId="633" priority="39" rank="1"/>
  </conditionalFormatting>
  <conditionalFormatting sqref="M26">
    <cfRule type="top10" dxfId="632" priority="38" rank="1"/>
  </conditionalFormatting>
  <conditionalFormatting sqref="O26">
    <cfRule type="top10" dxfId="631" priority="37" rank="1"/>
  </conditionalFormatting>
  <conditionalFormatting sqref="E27">
    <cfRule type="top10" dxfId="630" priority="35" rank="1"/>
  </conditionalFormatting>
  <conditionalFormatting sqref="G27">
    <cfRule type="top10" dxfId="629" priority="34" rank="1"/>
  </conditionalFormatting>
  <conditionalFormatting sqref="I27">
    <cfRule type="top10" dxfId="628" priority="33" rank="1"/>
  </conditionalFormatting>
  <conditionalFormatting sqref="K27">
    <cfRule type="top10" dxfId="627" priority="32" rank="1"/>
  </conditionalFormatting>
  <conditionalFormatting sqref="M27">
    <cfRule type="top10" dxfId="626" priority="31" rank="1"/>
  </conditionalFormatting>
  <conditionalFormatting sqref="O27">
    <cfRule type="top10" dxfId="625" priority="30" rank="1"/>
  </conditionalFormatting>
  <conditionalFormatting sqref="E27:P27">
    <cfRule type="cellIs" dxfId="624" priority="29" operator="greaterThanOrEqual">
      <formula>193</formula>
    </cfRule>
  </conditionalFormatting>
  <conditionalFormatting sqref="E28:P28">
    <cfRule type="cellIs" dxfId="623" priority="28" operator="greaterThanOrEqual">
      <formula>200</formula>
    </cfRule>
  </conditionalFormatting>
  <conditionalFormatting sqref="E28">
    <cfRule type="top10" dxfId="622" priority="27" rank="1"/>
  </conditionalFormatting>
  <conditionalFormatting sqref="G28">
    <cfRule type="top10" dxfId="621" priority="26" rank="1"/>
  </conditionalFormatting>
  <conditionalFormatting sqref="I28">
    <cfRule type="top10" dxfId="620" priority="25" rank="1"/>
  </conditionalFormatting>
  <conditionalFormatting sqref="K28">
    <cfRule type="top10" dxfId="619" priority="24" rank="1"/>
  </conditionalFormatting>
  <conditionalFormatting sqref="M28">
    <cfRule type="top10" dxfId="618" priority="23" rank="1"/>
  </conditionalFormatting>
  <conditionalFormatting sqref="O28">
    <cfRule type="top10" dxfId="617" priority="22" rank="1"/>
  </conditionalFormatting>
  <conditionalFormatting sqref="E29">
    <cfRule type="top10" dxfId="616" priority="21" rank="1"/>
  </conditionalFormatting>
  <conditionalFormatting sqref="G29">
    <cfRule type="top10" dxfId="615" priority="20" rank="1"/>
  </conditionalFormatting>
  <conditionalFormatting sqref="I29">
    <cfRule type="top10" dxfId="614" priority="19" rank="1"/>
  </conditionalFormatting>
  <conditionalFormatting sqref="K29">
    <cfRule type="top10" dxfId="613" priority="18" rank="1"/>
  </conditionalFormatting>
  <conditionalFormatting sqref="M29">
    <cfRule type="top10" dxfId="612" priority="17" rank="1"/>
  </conditionalFormatting>
  <conditionalFormatting sqref="O29">
    <cfRule type="top10" dxfId="611" priority="16" rank="1"/>
  </conditionalFormatting>
  <conditionalFormatting sqref="E29:O29">
    <cfRule type="cellIs" dxfId="610" priority="15" operator="greaterThanOrEqual">
      <formula>193</formula>
    </cfRule>
  </conditionalFormatting>
  <conditionalFormatting sqref="E30:E31">
    <cfRule type="top10" dxfId="609" priority="14" rank="1"/>
  </conditionalFormatting>
  <conditionalFormatting sqref="G30:G31">
    <cfRule type="top10" dxfId="608" priority="13" rank="1"/>
  </conditionalFormatting>
  <conditionalFormatting sqref="I30:I31">
    <cfRule type="top10" dxfId="607" priority="12" rank="1"/>
  </conditionalFormatting>
  <conditionalFormatting sqref="K30:K31">
    <cfRule type="top10" dxfId="606" priority="11" rank="1"/>
  </conditionalFormatting>
  <conditionalFormatting sqref="M30:M31">
    <cfRule type="top10" dxfId="605" priority="10" rank="1"/>
  </conditionalFormatting>
  <conditionalFormatting sqref="O30:O31">
    <cfRule type="top10" dxfId="604" priority="9" rank="1"/>
  </conditionalFormatting>
  <conditionalFormatting sqref="E30:P31">
    <cfRule type="cellIs" dxfId="603" priority="8" operator="greaterThanOrEqual">
      <formula>200</formula>
    </cfRule>
  </conditionalFormatting>
  <conditionalFormatting sqref="E32">
    <cfRule type="top10" dxfId="602" priority="7" rank="1"/>
  </conditionalFormatting>
  <conditionalFormatting sqref="G32">
    <cfRule type="top10" dxfId="601" priority="6" rank="1"/>
  </conditionalFormatting>
  <conditionalFormatting sqref="I32">
    <cfRule type="top10" dxfId="600" priority="5" rank="1"/>
  </conditionalFormatting>
  <conditionalFormatting sqref="K32">
    <cfRule type="top10" dxfId="599" priority="4" rank="1"/>
  </conditionalFormatting>
  <conditionalFormatting sqref="M32">
    <cfRule type="top10" dxfId="598" priority="3" rank="1"/>
  </conditionalFormatting>
  <conditionalFormatting sqref="O32">
    <cfRule type="top10" dxfId="597" priority="2" rank="1"/>
  </conditionalFormatting>
  <conditionalFormatting sqref="E32:P32">
    <cfRule type="cellIs" dxfId="596" priority="1" operator="greaterThanOrEqual">
      <formula>200</formula>
    </cfRule>
  </conditionalFormatting>
  <hyperlinks>
    <hyperlink ref="X1" location="'FAC 2025'!A1" display="Return to Rankings" xr:uid="{4598B379-4766-41BC-8506-85CFE84C2B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B30:B31 D30:D31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D32</xm:sqref>
        </x14:dataValidation>
        <x14:dataValidation type="list" allowBlank="1" showInputMessage="1" showErrorMessage="1" xr:uid="{5A40921B-5D4B-4CC3-BD16-E652F0A3E26A}">
          <x14:formula1>
            <xm:f>'C:\Users\jmfg1\Downloads\[_10-30-25-ABRA Edinburg TX Results.xlsm]DATA'!#REF!</xm:f>
          </x14:formula1>
          <xm:sqref>B32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7711-50BB-42C2-AF21-AA0B83FA982B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55" t="s">
        <v>50</v>
      </c>
      <c r="C2" s="56">
        <v>45773</v>
      </c>
      <c r="D2" s="57" t="s">
        <v>51</v>
      </c>
      <c r="E2" s="58">
        <v>61</v>
      </c>
      <c r="F2" s="59">
        <v>0</v>
      </c>
      <c r="G2" s="58">
        <v>140</v>
      </c>
      <c r="H2" s="59">
        <v>0</v>
      </c>
      <c r="I2" s="58">
        <v>150</v>
      </c>
      <c r="J2" s="59">
        <v>0</v>
      </c>
      <c r="K2" s="58">
        <v>141</v>
      </c>
      <c r="L2" s="59">
        <v>0</v>
      </c>
      <c r="M2" s="58"/>
      <c r="N2" s="59"/>
      <c r="O2" s="58"/>
      <c r="P2" s="59"/>
      <c r="Q2" s="60">
        <v>4</v>
      </c>
      <c r="R2" s="60">
        <v>492</v>
      </c>
      <c r="S2" s="61">
        <v>123</v>
      </c>
      <c r="T2" s="62">
        <v>0</v>
      </c>
      <c r="U2" s="63">
        <v>5</v>
      </c>
      <c r="V2" s="64">
        <v>128</v>
      </c>
    </row>
    <row r="3" spans="1:24" ht="15" customHeight="1" x14ac:dyDescent="0.3">
      <c r="A3" s="1" t="s">
        <v>11</v>
      </c>
      <c r="B3" s="2" t="s">
        <v>50</v>
      </c>
      <c r="C3" s="3">
        <v>45801</v>
      </c>
      <c r="D3" s="4" t="s">
        <v>51</v>
      </c>
      <c r="E3" s="5">
        <v>170</v>
      </c>
      <c r="F3" s="20">
        <v>0</v>
      </c>
      <c r="G3" s="5">
        <v>151</v>
      </c>
      <c r="H3" s="20">
        <v>0</v>
      </c>
      <c r="I3" s="5">
        <v>149</v>
      </c>
      <c r="J3" s="20">
        <v>0</v>
      </c>
      <c r="K3" s="5">
        <v>153</v>
      </c>
      <c r="L3" s="20">
        <v>0</v>
      </c>
      <c r="M3" s="5"/>
      <c r="N3" s="20"/>
      <c r="O3" s="5"/>
      <c r="P3" s="20"/>
      <c r="Q3" s="6">
        <v>4</v>
      </c>
      <c r="R3" s="6">
        <v>623</v>
      </c>
      <c r="S3" s="7">
        <v>155.75</v>
      </c>
      <c r="T3" s="37">
        <v>0</v>
      </c>
      <c r="U3" s="8">
        <v>3</v>
      </c>
      <c r="V3" s="9">
        <v>158.75</v>
      </c>
    </row>
    <row r="5" spans="1:24" x14ac:dyDescent="0.3">
      <c r="Q5" s="32">
        <f>SUM(Q2:Q4)</f>
        <v>8</v>
      </c>
      <c r="R5" s="32">
        <f>SUM(R2:R4)</f>
        <v>1115</v>
      </c>
      <c r="S5" s="33">
        <f>SUM(R5/Q5)</f>
        <v>139.375</v>
      </c>
      <c r="T5" s="32">
        <f>SUM(T2:T4)</f>
        <v>0</v>
      </c>
      <c r="U5" s="32">
        <f>SUM(U2:U4)</f>
        <v>8</v>
      </c>
      <c r="V5" s="34">
        <f>SUM(S5+U5)</f>
        <v>147.375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H3:P3 E3:F3 C3" name="Range1_14_1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</protectedRanges>
  <hyperlinks>
    <hyperlink ref="X1" location="'FAC 2025'!A1" display="Return to Rankings" xr:uid="{F42CBA26-63F4-43E2-8408-FD11288536EE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C8E3-017C-43BE-9AD6-300BD60A4D44}">
  <dimension ref="A1:X9"/>
  <sheetViews>
    <sheetView workbookViewId="0">
      <selection activeCell="A6" sqref="A6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83</v>
      </c>
      <c r="C2" s="3">
        <v>45858</v>
      </c>
      <c r="D2" s="4" t="s">
        <v>86</v>
      </c>
      <c r="E2" s="5">
        <v>171</v>
      </c>
      <c r="F2" s="20">
        <v>1</v>
      </c>
      <c r="G2" s="5">
        <v>179</v>
      </c>
      <c r="H2" s="20">
        <v>0</v>
      </c>
      <c r="I2" s="5">
        <v>176</v>
      </c>
      <c r="J2" s="20">
        <v>1</v>
      </c>
      <c r="K2" s="5">
        <v>182</v>
      </c>
      <c r="L2" s="20">
        <v>0</v>
      </c>
      <c r="M2" s="5">
        <v>176</v>
      </c>
      <c r="N2" s="20">
        <v>0</v>
      </c>
      <c r="O2" s="5"/>
      <c r="P2" s="20"/>
      <c r="Q2" s="6">
        <v>5</v>
      </c>
      <c r="R2" s="6">
        <v>884</v>
      </c>
      <c r="S2" s="7">
        <v>176.8</v>
      </c>
      <c r="T2" s="37">
        <v>2</v>
      </c>
      <c r="U2" s="8">
        <v>5</v>
      </c>
      <c r="V2" s="9">
        <v>181.8</v>
      </c>
    </row>
    <row r="3" spans="1:24" x14ac:dyDescent="0.3">
      <c r="A3" s="1" t="s">
        <v>11</v>
      </c>
      <c r="B3" s="2" t="s">
        <v>83</v>
      </c>
      <c r="C3" s="3">
        <v>45871</v>
      </c>
      <c r="D3" s="4" t="s">
        <v>45</v>
      </c>
      <c r="E3" s="5">
        <v>167</v>
      </c>
      <c r="F3" s="20">
        <v>0</v>
      </c>
      <c r="G3" s="5">
        <v>177</v>
      </c>
      <c r="H3" s="20">
        <v>0</v>
      </c>
      <c r="I3" s="5">
        <v>174</v>
      </c>
      <c r="J3" s="20">
        <v>0</v>
      </c>
      <c r="K3" s="5">
        <v>181</v>
      </c>
      <c r="L3" s="20">
        <v>1</v>
      </c>
      <c r="M3" s="5"/>
      <c r="N3" s="20"/>
      <c r="O3" s="5"/>
      <c r="P3" s="20"/>
      <c r="Q3" s="6">
        <v>4</v>
      </c>
      <c r="R3" s="6">
        <v>699</v>
      </c>
      <c r="S3" s="7">
        <v>174.75</v>
      </c>
      <c r="T3" s="37">
        <v>1</v>
      </c>
      <c r="U3" s="8">
        <v>4</v>
      </c>
      <c r="V3" s="9">
        <v>178.75</v>
      </c>
    </row>
    <row r="4" spans="1:24" x14ac:dyDescent="0.3">
      <c r="A4" s="1" t="s">
        <v>11</v>
      </c>
      <c r="B4" s="2" t="s">
        <v>83</v>
      </c>
      <c r="C4" s="3">
        <v>45885</v>
      </c>
      <c r="D4" s="4" t="s">
        <v>86</v>
      </c>
      <c r="E4" s="5">
        <v>182</v>
      </c>
      <c r="F4" s="20">
        <v>0</v>
      </c>
      <c r="G4" s="5">
        <v>182</v>
      </c>
      <c r="H4" s="20">
        <v>1</v>
      </c>
      <c r="I4" s="5">
        <v>176</v>
      </c>
      <c r="J4" s="20">
        <v>1</v>
      </c>
      <c r="K4" s="5">
        <v>179</v>
      </c>
      <c r="L4" s="20">
        <v>0</v>
      </c>
      <c r="M4" s="5">
        <v>183</v>
      </c>
      <c r="N4" s="20">
        <v>1</v>
      </c>
      <c r="O4" s="5">
        <v>183</v>
      </c>
      <c r="P4" s="20">
        <v>3</v>
      </c>
      <c r="Q4" s="6">
        <v>6</v>
      </c>
      <c r="R4" s="6">
        <v>1085</v>
      </c>
      <c r="S4" s="7">
        <v>180.83333333333334</v>
      </c>
      <c r="T4" s="37">
        <v>6</v>
      </c>
      <c r="U4" s="8">
        <v>10</v>
      </c>
      <c r="V4" s="9">
        <v>190.83333333333334</v>
      </c>
    </row>
    <row r="5" spans="1:24" x14ac:dyDescent="0.3">
      <c r="A5" s="1" t="s">
        <v>11</v>
      </c>
      <c r="B5" s="2" t="s">
        <v>83</v>
      </c>
      <c r="C5" s="3">
        <v>45886</v>
      </c>
      <c r="D5" s="4" t="s">
        <v>86</v>
      </c>
      <c r="E5" s="5">
        <v>182</v>
      </c>
      <c r="F5" s="20">
        <v>1</v>
      </c>
      <c r="G5" s="5">
        <v>174</v>
      </c>
      <c r="H5" s="20">
        <v>0</v>
      </c>
      <c r="I5" s="5">
        <v>184</v>
      </c>
      <c r="J5" s="20">
        <v>0</v>
      </c>
      <c r="K5" s="5">
        <v>185</v>
      </c>
      <c r="L5" s="20">
        <v>2</v>
      </c>
      <c r="M5" s="5">
        <v>179</v>
      </c>
      <c r="N5" s="20">
        <v>1</v>
      </c>
      <c r="O5" s="5"/>
      <c r="P5" s="20"/>
      <c r="Q5" s="6">
        <v>5</v>
      </c>
      <c r="R5" s="6">
        <v>904</v>
      </c>
      <c r="S5" s="7">
        <v>180.8</v>
      </c>
      <c r="T5" s="37">
        <v>4</v>
      </c>
      <c r="U5" s="8">
        <v>5</v>
      </c>
      <c r="V5" s="9">
        <v>185.8</v>
      </c>
    </row>
    <row r="6" spans="1:24" x14ac:dyDescent="0.3">
      <c r="A6" s="68" t="s">
        <v>11</v>
      </c>
      <c r="B6" s="52" t="s">
        <v>83</v>
      </c>
      <c r="C6" s="3">
        <v>45934</v>
      </c>
      <c r="D6" s="69" t="s">
        <v>45</v>
      </c>
      <c r="E6" s="5">
        <v>178</v>
      </c>
      <c r="F6" s="20">
        <v>0</v>
      </c>
      <c r="G6" s="5">
        <v>181</v>
      </c>
      <c r="H6" s="20">
        <v>0</v>
      </c>
      <c r="I6" s="5">
        <v>174</v>
      </c>
      <c r="J6" s="20">
        <v>1</v>
      </c>
      <c r="K6" s="5">
        <v>174</v>
      </c>
      <c r="L6" s="20">
        <v>0</v>
      </c>
      <c r="M6" s="5"/>
      <c r="N6" s="20"/>
      <c r="O6" s="5"/>
      <c r="P6" s="20"/>
      <c r="Q6" s="8">
        <v>4</v>
      </c>
      <c r="R6" s="8">
        <v>707</v>
      </c>
      <c r="S6" s="7">
        <v>176.75</v>
      </c>
      <c r="T6" s="37">
        <v>1</v>
      </c>
      <c r="U6" s="8">
        <v>3</v>
      </c>
      <c r="V6" s="7">
        <v>179.75</v>
      </c>
    </row>
    <row r="7" spans="1:24" x14ac:dyDescent="0.3">
      <c r="A7" s="68" t="s">
        <v>11</v>
      </c>
      <c r="B7" s="2" t="s">
        <v>83</v>
      </c>
      <c r="C7" s="3">
        <v>45942</v>
      </c>
      <c r="D7" s="69" t="s">
        <v>86</v>
      </c>
      <c r="E7" s="5">
        <v>177</v>
      </c>
      <c r="F7" s="20">
        <v>0</v>
      </c>
      <c r="G7" s="5">
        <v>175</v>
      </c>
      <c r="H7" s="20">
        <v>0</v>
      </c>
      <c r="I7" s="5">
        <v>171</v>
      </c>
      <c r="J7" s="20">
        <v>1</v>
      </c>
      <c r="K7" s="5">
        <v>171</v>
      </c>
      <c r="L7" s="20">
        <v>0</v>
      </c>
      <c r="M7" s="5">
        <v>158</v>
      </c>
      <c r="N7" s="20">
        <v>0</v>
      </c>
      <c r="O7" s="5"/>
      <c r="P7" s="20"/>
      <c r="Q7" s="8">
        <v>5</v>
      </c>
      <c r="R7" s="8">
        <v>852</v>
      </c>
      <c r="S7" s="7">
        <v>170.4</v>
      </c>
      <c r="T7" s="37">
        <v>1</v>
      </c>
      <c r="U7" s="8">
        <v>5</v>
      </c>
      <c r="V7" s="7">
        <v>175.4</v>
      </c>
    </row>
    <row r="9" spans="1:24" x14ac:dyDescent="0.3">
      <c r="Q9" s="32">
        <f>SUM(Q2:Q8)</f>
        <v>29</v>
      </c>
      <c r="R9" s="32">
        <f>SUM(R2:R8)</f>
        <v>5131</v>
      </c>
      <c r="S9" s="33">
        <f>SUM(R9/Q9)</f>
        <v>176.93103448275863</v>
      </c>
      <c r="T9" s="32">
        <f>SUM(T2:T8)</f>
        <v>15</v>
      </c>
      <c r="U9" s="32">
        <f>SUM(U2:U8)</f>
        <v>32</v>
      </c>
      <c r="V9" s="34">
        <f>SUM(S9+U9)</f>
        <v>208.93103448275863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9_3"/>
    <protectedRange algorithmName="SHA-512" hashValue="ON39YdpmFHfN9f47KpiRvqrKx0V9+erV1CNkpWzYhW/Qyc6aT8rEyCrvauWSYGZK2ia3o7vd3akF07acHAFpOA==" saltValue="yVW9XmDwTqEnmpSGai0KYg==" spinCount="100000" sqref="H3:P3 E3:F3 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B6:C6 E6 N6:O6 H6:L6" name="Range1_24"/>
    <protectedRange algorithmName="SHA-512" hashValue="ON39YdpmFHfN9f47KpiRvqrKx0V9+erV1CNkpWzYhW/Qyc6aT8rEyCrvauWSYGZK2ia3o7vd3akF07acHAFpOA==" saltValue="yVW9XmDwTqEnmpSGai0KYg==" spinCount="100000" sqref="D6" name="Range1_1_19"/>
    <protectedRange algorithmName="SHA-512" hashValue="ON39YdpmFHfN9f47KpiRvqrKx0V9+erV1CNkpWzYhW/Qyc6aT8rEyCrvauWSYGZK2ia3o7vd3akF07acHAFpOA==" saltValue="yVW9XmDwTqEnmpSGai0KYg==" spinCount="100000" sqref="T6" name="Range1_3_5_18"/>
    <protectedRange algorithmName="SHA-512" hashValue="ON39YdpmFHfN9f47KpiRvqrKx0V9+erV1CNkpWzYhW/Qyc6aT8rEyCrvauWSYGZK2ia3o7vd3akF07acHAFpOA==" saltValue="yVW9XmDwTqEnmpSGai0KYg==" spinCount="100000" sqref="B7:C7 E7:P7" name="Range1_25"/>
    <protectedRange algorithmName="SHA-512" hashValue="ON39YdpmFHfN9f47KpiRvqrKx0V9+erV1CNkpWzYhW/Qyc6aT8rEyCrvauWSYGZK2ia3o7vd3akF07acHAFpOA==" saltValue="yVW9XmDwTqEnmpSGai0KYg==" spinCount="100000" sqref="D7" name="Range1_1_20"/>
    <protectedRange algorithmName="SHA-512" hashValue="ON39YdpmFHfN9f47KpiRvqrKx0V9+erV1CNkpWzYhW/Qyc6aT8rEyCrvauWSYGZK2ia3o7vd3akF07acHAFpOA==" saltValue="yVW9XmDwTqEnmpSGai0KYg==" spinCount="100000" sqref="T7" name="Range1_3_5_19"/>
  </protectedRanges>
  <conditionalFormatting sqref="E6">
    <cfRule type="top10" dxfId="130" priority="14" rank="1"/>
  </conditionalFormatting>
  <conditionalFormatting sqref="G6">
    <cfRule type="top10" dxfId="129" priority="13" rank="1"/>
  </conditionalFormatting>
  <conditionalFormatting sqref="I6">
    <cfRule type="top10" dxfId="128" priority="12" rank="1"/>
  </conditionalFormatting>
  <conditionalFormatting sqref="K6">
    <cfRule type="top10" dxfId="127" priority="11" rank="1"/>
  </conditionalFormatting>
  <conditionalFormatting sqref="M6">
    <cfRule type="top10" dxfId="126" priority="10" rank="1"/>
  </conditionalFormatting>
  <conditionalFormatting sqref="O6">
    <cfRule type="top10" dxfId="125" priority="9" rank="1"/>
  </conditionalFormatting>
  <conditionalFormatting sqref="E6:P6">
    <cfRule type="cellIs" dxfId="124" priority="8" operator="greaterThanOrEqual">
      <formula>200</formula>
    </cfRule>
  </conditionalFormatting>
  <conditionalFormatting sqref="E7">
    <cfRule type="top10" dxfId="123" priority="7" rank="1"/>
  </conditionalFormatting>
  <conditionalFormatting sqref="G7">
    <cfRule type="top10" dxfId="122" priority="6" rank="1"/>
  </conditionalFormatting>
  <conditionalFormatting sqref="I7">
    <cfRule type="top10" dxfId="121" priority="5" rank="1"/>
  </conditionalFormatting>
  <conditionalFormatting sqref="K7">
    <cfRule type="top10" dxfId="120" priority="4" rank="1"/>
  </conditionalFormatting>
  <conditionalFormatting sqref="M7">
    <cfRule type="top10" dxfId="119" priority="3" rank="1"/>
  </conditionalFormatting>
  <conditionalFormatting sqref="O7">
    <cfRule type="top10" dxfId="118" priority="2" rank="1"/>
  </conditionalFormatting>
  <conditionalFormatting sqref="E7:P7">
    <cfRule type="cellIs" dxfId="117" priority="1" operator="greaterThanOrEqual">
      <formula>200</formula>
    </cfRule>
  </conditionalFormatting>
  <hyperlinks>
    <hyperlink ref="X1" location="'FAC 2025'!A1" display="Return to Rankings" xr:uid="{C9E7F8D8-2E40-4316-AB3B-C2352F41F975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CE79-E165-447D-A643-824CE50A769F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49</v>
      </c>
      <c r="C2" s="3">
        <v>45773</v>
      </c>
      <c r="D2" s="4" t="s">
        <v>31</v>
      </c>
      <c r="E2" s="5">
        <v>185</v>
      </c>
      <c r="F2" s="20">
        <v>2</v>
      </c>
      <c r="G2" s="5">
        <v>175</v>
      </c>
      <c r="H2" s="20">
        <v>0</v>
      </c>
      <c r="I2" s="5">
        <v>187</v>
      </c>
      <c r="J2" s="20">
        <v>1</v>
      </c>
      <c r="K2" s="5">
        <v>172</v>
      </c>
      <c r="L2" s="20">
        <v>2</v>
      </c>
      <c r="M2" s="5"/>
      <c r="N2" s="20"/>
      <c r="O2" s="5"/>
      <c r="P2" s="20"/>
      <c r="Q2" s="6">
        <v>4</v>
      </c>
      <c r="R2" s="6">
        <v>719</v>
      </c>
      <c r="S2" s="7">
        <v>179.75</v>
      </c>
      <c r="T2" s="37">
        <v>5</v>
      </c>
      <c r="U2" s="8">
        <v>8</v>
      </c>
      <c r="V2" s="9">
        <v>187.75</v>
      </c>
    </row>
    <row r="3" spans="1:24" x14ac:dyDescent="0.3">
      <c r="A3" s="1" t="s">
        <v>11</v>
      </c>
      <c r="B3" s="2" t="s">
        <v>49</v>
      </c>
      <c r="C3" s="3">
        <v>45776</v>
      </c>
      <c r="D3" s="4" t="s">
        <v>35</v>
      </c>
      <c r="E3" s="51">
        <v>172</v>
      </c>
      <c r="F3" s="20">
        <v>1</v>
      </c>
      <c r="G3" s="52">
        <v>178</v>
      </c>
      <c r="H3" s="20">
        <v>0</v>
      </c>
      <c r="I3" s="5">
        <v>181</v>
      </c>
      <c r="J3" s="20">
        <v>2</v>
      </c>
      <c r="K3" s="5">
        <v>175</v>
      </c>
      <c r="L3" s="20">
        <v>1</v>
      </c>
      <c r="M3" s="5"/>
      <c r="N3" s="20"/>
      <c r="O3" s="5"/>
      <c r="P3" s="20"/>
      <c r="Q3" s="6">
        <v>4</v>
      </c>
      <c r="R3" s="6">
        <v>706</v>
      </c>
      <c r="S3" s="7">
        <v>176.5</v>
      </c>
      <c r="T3" s="21">
        <v>4</v>
      </c>
      <c r="U3" s="8">
        <v>13</v>
      </c>
      <c r="V3" s="9">
        <v>189.5</v>
      </c>
    </row>
    <row r="5" spans="1:24" x14ac:dyDescent="0.3">
      <c r="Q5" s="32">
        <f>SUM(Q2:Q4)</f>
        <v>8</v>
      </c>
      <c r="R5" s="32">
        <f>SUM(R2:R4)</f>
        <v>1425</v>
      </c>
      <c r="S5" s="33">
        <f>SUM(R5/Q5)</f>
        <v>178.125</v>
      </c>
      <c r="T5" s="32">
        <f>SUM(T2:T4)</f>
        <v>9</v>
      </c>
      <c r="U5" s="32">
        <f>SUM(U2:U4)</f>
        <v>21</v>
      </c>
      <c r="V5" s="34">
        <f>SUM(S5+U5)</f>
        <v>199.125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8F886302-C54D-4113-AB53-8F127EDC80BA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53F-3A31-4280-AD70-D3CCBD42F9A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93</v>
      </c>
      <c r="C2" s="3">
        <v>45885</v>
      </c>
      <c r="D2" s="4" t="s">
        <v>39</v>
      </c>
      <c r="E2" s="5">
        <v>167</v>
      </c>
      <c r="F2" s="20"/>
      <c r="G2" s="5">
        <v>164</v>
      </c>
      <c r="H2" s="20">
        <v>1</v>
      </c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331</v>
      </c>
      <c r="S2" s="7">
        <v>165.5</v>
      </c>
      <c r="T2" s="37">
        <v>1</v>
      </c>
      <c r="U2" s="8">
        <v>4</v>
      </c>
      <c r="V2" s="9">
        <v>169.5</v>
      </c>
    </row>
    <row r="4" spans="1:24" x14ac:dyDescent="0.3">
      <c r="Q4" s="32">
        <f>SUM(Q2:Q3)</f>
        <v>2</v>
      </c>
      <c r="R4" s="32">
        <f>SUM(R2:R3)</f>
        <v>331</v>
      </c>
      <c r="S4" s="33">
        <f>SUM(R4/Q4)</f>
        <v>165.5</v>
      </c>
      <c r="T4" s="32">
        <f>SUM(T2:T3)</f>
        <v>1</v>
      </c>
      <c r="U4" s="32">
        <f>SUM(U2:U3)</f>
        <v>4</v>
      </c>
      <c r="V4" s="34">
        <f>SUM(S4+U4)</f>
        <v>169.5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B95B91ED-9FBC-4E59-A221-ACDD82901FE5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FB7C-242A-495A-9D8A-A10CF1ACBBFC}">
  <dimension ref="A1:X20"/>
  <sheetViews>
    <sheetView workbookViewId="0">
      <selection activeCell="A18" sqref="A18:V1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84</v>
      </c>
      <c r="C2" s="3">
        <v>45854</v>
      </c>
      <c r="D2" s="4" t="s">
        <v>62</v>
      </c>
      <c r="E2" s="5">
        <v>187</v>
      </c>
      <c r="F2" s="20">
        <v>2</v>
      </c>
      <c r="G2" s="5">
        <v>182</v>
      </c>
      <c r="H2" s="20"/>
      <c r="I2" s="5">
        <v>187</v>
      </c>
      <c r="J2" s="20">
        <v>4</v>
      </c>
      <c r="K2" s="5">
        <v>175</v>
      </c>
      <c r="L2" s="20"/>
      <c r="M2" s="5"/>
      <c r="N2" s="20"/>
      <c r="O2" s="5"/>
      <c r="P2" s="20"/>
      <c r="Q2" s="6">
        <v>4</v>
      </c>
      <c r="R2" s="6">
        <v>731</v>
      </c>
      <c r="S2" s="7">
        <v>182.75</v>
      </c>
      <c r="T2" s="37">
        <v>6</v>
      </c>
      <c r="U2" s="8">
        <v>5</v>
      </c>
      <c r="V2" s="9">
        <v>187.75</v>
      </c>
    </row>
    <row r="3" spans="1:24" x14ac:dyDescent="0.3">
      <c r="A3" s="1" t="s">
        <v>11</v>
      </c>
      <c r="B3" s="2" t="s">
        <v>84</v>
      </c>
      <c r="C3" s="3">
        <v>45868</v>
      </c>
      <c r="D3" s="4" t="s">
        <v>62</v>
      </c>
      <c r="E3" s="5">
        <v>186</v>
      </c>
      <c r="F3" s="20"/>
      <c r="G3" s="5">
        <v>184</v>
      </c>
      <c r="H3" s="20"/>
      <c r="I3" s="5">
        <v>182</v>
      </c>
      <c r="J3" s="20"/>
      <c r="K3" s="5">
        <v>188</v>
      </c>
      <c r="L3" s="20">
        <v>1</v>
      </c>
      <c r="M3" s="5"/>
      <c r="N3" s="20"/>
      <c r="O3" s="5"/>
      <c r="P3" s="20"/>
      <c r="Q3" s="6">
        <v>4</v>
      </c>
      <c r="R3" s="6">
        <v>740</v>
      </c>
      <c r="S3" s="7">
        <v>185</v>
      </c>
      <c r="T3" s="37">
        <v>1</v>
      </c>
      <c r="U3" s="8">
        <v>11</v>
      </c>
      <c r="V3" s="9">
        <v>196</v>
      </c>
    </row>
    <row r="4" spans="1:24" x14ac:dyDescent="0.3">
      <c r="A4" s="1" t="s">
        <v>11</v>
      </c>
      <c r="B4" s="2" t="s">
        <v>84</v>
      </c>
      <c r="C4" s="3">
        <v>45875</v>
      </c>
      <c r="D4" s="4" t="s">
        <v>62</v>
      </c>
      <c r="E4" s="5">
        <v>190</v>
      </c>
      <c r="F4" s="20">
        <v>1</v>
      </c>
      <c r="G4" s="5">
        <v>186</v>
      </c>
      <c r="H4" s="20">
        <v>2</v>
      </c>
      <c r="I4" s="5">
        <v>181</v>
      </c>
      <c r="J4" s="20"/>
      <c r="K4" s="5">
        <v>183</v>
      </c>
      <c r="L4" s="20">
        <v>1</v>
      </c>
      <c r="M4" s="5"/>
      <c r="N4" s="20"/>
      <c r="O4" s="5"/>
      <c r="P4" s="20"/>
      <c r="Q4" s="6">
        <v>4</v>
      </c>
      <c r="R4" s="6">
        <v>740</v>
      </c>
      <c r="S4" s="7">
        <v>185</v>
      </c>
      <c r="T4" s="37">
        <v>4</v>
      </c>
      <c r="U4" s="8">
        <v>6</v>
      </c>
      <c r="V4" s="9">
        <v>191</v>
      </c>
    </row>
    <row r="5" spans="1:24" x14ac:dyDescent="0.3">
      <c r="A5" s="1" t="s">
        <v>11</v>
      </c>
      <c r="B5" s="2" t="s">
        <v>84</v>
      </c>
      <c r="C5" s="3">
        <v>45879</v>
      </c>
      <c r="D5" s="4" t="s">
        <v>62</v>
      </c>
      <c r="E5" s="5">
        <v>182</v>
      </c>
      <c r="F5" s="20">
        <v>1</v>
      </c>
      <c r="G5" s="5">
        <v>188</v>
      </c>
      <c r="H5" s="20">
        <v>2</v>
      </c>
      <c r="I5" s="5">
        <v>182</v>
      </c>
      <c r="J5" s="20">
        <v>0</v>
      </c>
      <c r="K5" s="5">
        <v>187</v>
      </c>
      <c r="L5" s="20"/>
      <c r="M5" s="5">
        <v>183</v>
      </c>
      <c r="N5" s="20"/>
      <c r="O5" s="5">
        <v>182</v>
      </c>
      <c r="P5" s="20">
        <v>1</v>
      </c>
      <c r="Q5" s="6">
        <v>6</v>
      </c>
      <c r="R5" s="6">
        <v>1104</v>
      </c>
      <c r="S5" s="7">
        <v>184</v>
      </c>
      <c r="T5" s="37">
        <v>4</v>
      </c>
      <c r="U5" s="8">
        <v>10</v>
      </c>
      <c r="V5" s="9">
        <v>194</v>
      </c>
    </row>
    <row r="6" spans="1:24" x14ac:dyDescent="0.3">
      <c r="A6" s="1" t="s">
        <v>11</v>
      </c>
      <c r="B6" s="2" t="s">
        <v>84</v>
      </c>
      <c r="C6" s="3">
        <v>45882</v>
      </c>
      <c r="D6" s="4" t="s">
        <v>62</v>
      </c>
      <c r="E6" s="5">
        <v>182</v>
      </c>
      <c r="F6" s="20">
        <v>2</v>
      </c>
      <c r="G6" s="5">
        <v>181</v>
      </c>
      <c r="H6" s="20"/>
      <c r="I6" s="5">
        <v>187</v>
      </c>
      <c r="J6" s="20"/>
      <c r="K6" s="5">
        <v>175</v>
      </c>
      <c r="L6" s="20">
        <v>3</v>
      </c>
      <c r="M6" s="5"/>
      <c r="N6" s="20"/>
      <c r="O6" s="5"/>
      <c r="P6" s="20"/>
      <c r="Q6" s="6">
        <v>4</v>
      </c>
      <c r="R6" s="6">
        <v>725</v>
      </c>
      <c r="S6" s="7">
        <v>181.25</v>
      </c>
      <c r="T6" s="37">
        <v>5</v>
      </c>
      <c r="U6" s="8">
        <v>5</v>
      </c>
      <c r="V6" s="9">
        <v>186.25</v>
      </c>
    </row>
    <row r="7" spans="1:24" x14ac:dyDescent="0.3">
      <c r="A7" s="1" t="s">
        <v>11</v>
      </c>
      <c r="B7" s="2" t="s">
        <v>84</v>
      </c>
      <c r="C7" s="3">
        <v>45889</v>
      </c>
      <c r="D7" s="4" t="s">
        <v>62</v>
      </c>
      <c r="E7" s="5">
        <v>189</v>
      </c>
      <c r="F7" s="20">
        <v>2</v>
      </c>
      <c r="G7" s="5">
        <v>176</v>
      </c>
      <c r="H7" s="20"/>
      <c r="I7" s="5">
        <v>180</v>
      </c>
      <c r="J7" s="20"/>
      <c r="K7" s="5">
        <v>184</v>
      </c>
      <c r="L7" s="20">
        <v>1</v>
      </c>
      <c r="M7" s="5"/>
      <c r="N7" s="20"/>
      <c r="O7" s="5"/>
      <c r="P7" s="20"/>
      <c r="Q7" s="6">
        <v>4</v>
      </c>
      <c r="R7" s="6">
        <v>729</v>
      </c>
      <c r="S7" s="7">
        <v>182.25</v>
      </c>
      <c r="T7" s="37">
        <v>3</v>
      </c>
      <c r="U7" s="8">
        <v>8</v>
      </c>
      <c r="V7" s="9">
        <v>190.25</v>
      </c>
    </row>
    <row r="8" spans="1:24" x14ac:dyDescent="0.3">
      <c r="A8" s="1" t="s">
        <v>11</v>
      </c>
      <c r="B8" s="2" t="s">
        <v>84</v>
      </c>
      <c r="C8" s="3">
        <v>45903</v>
      </c>
      <c r="D8" s="4" t="s">
        <v>62</v>
      </c>
      <c r="E8" s="5">
        <v>179</v>
      </c>
      <c r="F8" s="20"/>
      <c r="G8" s="5">
        <v>189</v>
      </c>
      <c r="H8" s="20"/>
      <c r="I8" s="5">
        <v>183</v>
      </c>
      <c r="J8" s="20">
        <v>3</v>
      </c>
      <c r="K8" s="5">
        <v>183</v>
      </c>
      <c r="L8" s="20">
        <v>1</v>
      </c>
      <c r="M8" s="5"/>
      <c r="N8" s="20"/>
      <c r="O8" s="5"/>
      <c r="P8" s="20"/>
      <c r="Q8" s="6">
        <v>4</v>
      </c>
      <c r="R8" s="6">
        <v>734</v>
      </c>
      <c r="S8" s="7">
        <v>183.5</v>
      </c>
      <c r="T8" s="37">
        <v>4</v>
      </c>
      <c r="U8" s="8">
        <v>5</v>
      </c>
      <c r="V8" s="9">
        <v>188.5</v>
      </c>
    </row>
    <row r="9" spans="1:24" x14ac:dyDescent="0.3">
      <c r="A9" s="1" t="s">
        <v>11</v>
      </c>
      <c r="B9" s="2" t="s">
        <v>84</v>
      </c>
      <c r="C9" s="3">
        <v>45907</v>
      </c>
      <c r="D9" s="4" t="s">
        <v>62</v>
      </c>
      <c r="E9" s="5">
        <v>189</v>
      </c>
      <c r="F9" s="20"/>
      <c r="G9" s="5">
        <v>186</v>
      </c>
      <c r="H9" s="20"/>
      <c r="I9" s="5">
        <v>189</v>
      </c>
      <c r="J9" s="20">
        <v>2</v>
      </c>
      <c r="K9" s="5">
        <v>182</v>
      </c>
      <c r="L9" s="20"/>
      <c r="M9" s="5">
        <v>181</v>
      </c>
      <c r="N9" s="20"/>
      <c r="O9" s="5">
        <v>187</v>
      </c>
      <c r="P9" s="20"/>
      <c r="Q9" s="6">
        <v>6</v>
      </c>
      <c r="R9" s="6">
        <v>1114</v>
      </c>
      <c r="S9" s="7">
        <v>185.66666666666666</v>
      </c>
      <c r="T9" s="37">
        <v>2</v>
      </c>
      <c r="U9" s="8">
        <v>16</v>
      </c>
      <c r="V9" s="9">
        <v>201.66666666666666</v>
      </c>
    </row>
    <row r="10" spans="1:24" x14ac:dyDescent="0.3">
      <c r="A10" s="1" t="s">
        <v>11</v>
      </c>
      <c r="B10" s="2" t="s">
        <v>84</v>
      </c>
      <c r="C10" s="3">
        <v>45910</v>
      </c>
      <c r="D10" s="4" t="s">
        <v>62</v>
      </c>
      <c r="E10" s="5">
        <v>183</v>
      </c>
      <c r="F10" s="20"/>
      <c r="G10" s="5">
        <v>188</v>
      </c>
      <c r="H10" s="20">
        <v>4</v>
      </c>
      <c r="I10" s="5">
        <v>184</v>
      </c>
      <c r="J10" s="20">
        <v>1</v>
      </c>
      <c r="K10" s="5">
        <v>187</v>
      </c>
      <c r="L10" s="20"/>
      <c r="M10" s="5"/>
      <c r="N10" s="20"/>
      <c r="O10" s="5"/>
      <c r="P10" s="20"/>
      <c r="Q10" s="6">
        <v>4</v>
      </c>
      <c r="R10" s="6">
        <v>742</v>
      </c>
      <c r="S10" s="7">
        <v>185.5</v>
      </c>
      <c r="T10" s="37">
        <v>5</v>
      </c>
      <c r="U10" s="8">
        <v>5</v>
      </c>
      <c r="V10" s="9">
        <v>190.5</v>
      </c>
    </row>
    <row r="11" spans="1:24" x14ac:dyDescent="0.3">
      <c r="A11" s="68" t="s">
        <v>11</v>
      </c>
      <c r="B11" s="2" t="s">
        <v>84</v>
      </c>
      <c r="C11" s="3">
        <v>45917</v>
      </c>
      <c r="D11" s="69" t="s">
        <v>62</v>
      </c>
      <c r="E11" s="5">
        <v>185</v>
      </c>
      <c r="F11" s="20">
        <v>1</v>
      </c>
      <c r="G11" s="5">
        <v>187</v>
      </c>
      <c r="H11" s="20"/>
      <c r="I11" s="5">
        <v>185</v>
      </c>
      <c r="J11" s="20">
        <v>3</v>
      </c>
      <c r="K11" s="5">
        <v>189</v>
      </c>
      <c r="L11" s="20">
        <v>1</v>
      </c>
      <c r="M11" s="5"/>
      <c r="N11" s="20"/>
      <c r="O11" s="5"/>
      <c r="P11" s="20"/>
      <c r="Q11" s="8">
        <v>4</v>
      </c>
      <c r="R11" s="8">
        <v>746</v>
      </c>
      <c r="S11" s="7">
        <v>186.5</v>
      </c>
      <c r="T11" s="37">
        <v>5</v>
      </c>
      <c r="U11" s="8">
        <v>9</v>
      </c>
      <c r="V11" s="7">
        <v>195.5</v>
      </c>
    </row>
    <row r="12" spans="1:24" x14ac:dyDescent="0.3">
      <c r="A12" s="68" t="s">
        <v>11</v>
      </c>
      <c r="B12" s="2" t="s">
        <v>84</v>
      </c>
      <c r="C12" s="3">
        <v>45920</v>
      </c>
      <c r="D12" s="69" t="s">
        <v>62</v>
      </c>
      <c r="E12" s="5">
        <v>191</v>
      </c>
      <c r="F12" s="20"/>
      <c r="G12" s="5">
        <v>192</v>
      </c>
      <c r="H12" s="20">
        <v>2</v>
      </c>
      <c r="I12" s="5">
        <v>188</v>
      </c>
      <c r="J12" s="20">
        <v>1</v>
      </c>
      <c r="K12" s="5">
        <v>188</v>
      </c>
      <c r="L12" s="20">
        <v>1</v>
      </c>
      <c r="M12" s="5"/>
      <c r="N12" s="20"/>
      <c r="O12" s="5"/>
      <c r="P12" s="20"/>
      <c r="Q12" s="8">
        <v>4</v>
      </c>
      <c r="R12" s="8">
        <v>759</v>
      </c>
      <c r="S12" s="7">
        <v>189.75</v>
      </c>
      <c r="T12" s="37">
        <v>4</v>
      </c>
      <c r="U12" s="8">
        <v>5</v>
      </c>
      <c r="V12" s="7">
        <v>194.75</v>
      </c>
    </row>
    <row r="13" spans="1:24" x14ac:dyDescent="0.3">
      <c r="A13" s="1" t="s">
        <v>11</v>
      </c>
      <c r="B13" s="2" t="s">
        <v>84</v>
      </c>
      <c r="C13" s="3">
        <v>45931</v>
      </c>
      <c r="D13" s="4" t="s">
        <v>62</v>
      </c>
      <c r="E13" s="5">
        <v>170</v>
      </c>
      <c r="F13" s="20"/>
      <c r="G13" s="5">
        <v>183</v>
      </c>
      <c r="H13" s="20">
        <v>1</v>
      </c>
      <c r="I13" s="5">
        <v>186</v>
      </c>
      <c r="J13" s="20">
        <v>3</v>
      </c>
      <c r="K13" s="5">
        <v>185</v>
      </c>
      <c r="L13" s="20">
        <v>1</v>
      </c>
      <c r="M13" s="5"/>
      <c r="N13" s="20"/>
      <c r="O13" s="5"/>
      <c r="P13" s="20"/>
      <c r="Q13" s="6">
        <v>4</v>
      </c>
      <c r="R13" s="6">
        <v>724</v>
      </c>
      <c r="S13" s="7">
        <v>181</v>
      </c>
      <c r="T13" s="37">
        <v>5</v>
      </c>
      <c r="U13" s="8">
        <v>4</v>
      </c>
      <c r="V13" s="9">
        <v>185</v>
      </c>
    </row>
    <row r="14" spans="1:24" x14ac:dyDescent="0.3">
      <c r="A14" s="68" t="s">
        <v>11</v>
      </c>
      <c r="B14" s="2" t="s">
        <v>84</v>
      </c>
      <c r="C14" s="3">
        <v>45938</v>
      </c>
      <c r="D14" s="69" t="s">
        <v>62</v>
      </c>
      <c r="E14" s="5">
        <v>168</v>
      </c>
      <c r="F14" s="20"/>
      <c r="G14" s="5">
        <v>186</v>
      </c>
      <c r="H14" s="20">
        <v>1</v>
      </c>
      <c r="I14" s="5">
        <v>175</v>
      </c>
      <c r="J14" s="20">
        <v>1</v>
      </c>
      <c r="K14" s="5">
        <v>186</v>
      </c>
      <c r="L14" s="20"/>
      <c r="M14" s="5"/>
      <c r="N14" s="20"/>
      <c r="O14" s="5"/>
      <c r="P14" s="20"/>
      <c r="Q14" s="8">
        <v>4</v>
      </c>
      <c r="R14" s="8">
        <v>715</v>
      </c>
      <c r="S14" s="7">
        <v>178.75</v>
      </c>
      <c r="T14" s="37">
        <v>2</v>
      </c>
      <c r="U14" s="8">
        <v>4</v>
      </c>
      <c r="V14" s="7">
        <v>200.00024999999999</v>
      </c>
    </row>
    <row r="15" spans="1:24" x14ac:dyDescent="0.3">
      <c r="A15" s="68" t="s">
        <v>11</v>
      </c>
      <c r="B15" s="2" t="s">
        <v>84</v>
      </c>
      <c r="C15" s="3">
        <v>45941</v>
      </c>
      <c r="D15" s="69" t="s">
        <v>62</v>
      </c>
      <c r="E15" s="5">
        <v>182</v>
      </c>
      <c r="F15" s="20">
        <v>1</v>
      </c>
      <c r="G15" s="5">
        <v>184</v>
      </c>
      <c r="H15" s="20">
        <v>1</v>
      </c>
      <c r="I15" s="5">
        <v>183</v>
      </c>
      <c r="J15" s="20">
        <v>1</v>
      </c>
      <c r="K15" s="5">
        <v>186</v>
      </c>
      <c r="L15" s="20">
        <v>3</v>
      </c>
      <c r="M15" s="5">
        <v>188</v>
      </c>
      <c r="N15" s="20">
        <v>0</v>
      </c>
      <c r="O15" s="5">
        <v>180</v>
      </c>
      <c r="P15" s="20">
        <v>0</v>
      </c>
      <c r="Q15" s="8">
        <v>6</v>
      </c>
      <c r="R15" s="8">
        <v>1103</v>
      </c>
      <c r="S15" s="7">
        <v>183.83333333333334</v>
      </c>
      <c r="T15" s="37">
        <v>6</v>
      </c>
      <c r="U15" s="8">
        <v>8</v>
      </c>
      <c r="V15" s="7">
        <v>191.83333333333334</v>
      </c>
    </row>
    <row r="16" spans="1:24" x14ac:dyDescent="0.3">
      <c r="A16" s="1" t="s">
        <v>11</v>
      </c>
      <c r="B16" s="2" t="s">
        <v>84</v>
      </c>
      <c r="C16" s="3">
        <v>45945</v>
      </c>
      <c r="D16" s="4" t="s">
        <v>62</v>
      </c>
      <c r="E16" s="5">
        <v>180</v>
      </c>
      <c r="F16" s="20">
        <v>2</v>
      </c>
      <c r="G16" s="5">
        <v>183</v>
      </c>
      <c r="H16" s="20"/>
      <c r="I16" s="5">
        <v>180</v>
      </c>
      <c r="J16" s="20"/>
      <c r="K16" s="5">
        <v>174</v>
      </c>
      <c r="L16" s="20">
        <v>1</v>
      </c>
      <c r="M16" s="5"/>
      <c r="N16" s="20"/>
      <c r="O16" s="5"/>
      <c r="P16" s="20"/>
      <c r="Q16" s="6">
        <v>4</v>
      </c>
      <c r="R16" s="6">
        <v>717</v>
      </c>
      <c r="S16" s="7">
        <v>179.25</v>
      </c>
      <c r="T16" s="37">
        <v>3</v>
      </c>
      <c r="U16" s="8">
        <v>4</v>
      </c>
      <c r="V16" s="9">
        <v>183.25</v>
      </c>
    </row>
    <row r="17" spans="1:22" x14ac:dyDescent="0.3">
      <c r="A17" s="68" t="s">
        <v>11</v>
      </c>
      <c r="B17" s="2" t="s">
        <v>84</v>
      </c>
      <c r="C17" s="3">
        <v>45959</v>
      </c>
      <c r="D17" s="69" t="s">
        <v>62</v>
      </c>
      <c r="E17" s="5">
        <v>185</v>
      </c>
      <c r="F17" s="20"/>
      <c r="G17" s="5">
        <v>178</v>
      </c>
      <c r="H17" s="20">
        <v>1</v>
      </c>
      <c r="I17" s="5">
        <v>180</v>
      </c>
      <c r="J17" s="20">
        <v>1</v>
      </c>
      <c r="K17" s="5">
        <v>179</v>
      </c>
      <c r="L17" s="20"/>
      <c r="M17" s="5"/>
      <c r="N17" s="20"/>
      <c r="O17" s="5"/>
      <c r="P17" s="20"/>
      <c r="Q17" s="8">
        <v>4</v>
      </c>
      <c r="R17" s="8">
        <v>722</v>
      </c>
      <c r="S17" s="7">
        <v>180.5</v>
      </c>
      <c r="T17" s="37">
        <v>2</v>
      </c>
      <c r="U17" s="8">
        <v>4</v>
      </c>
      <c r="V17" s="7">
        <v>184.5</v>
      </c>
    </row>
    <row r="18" spans="1:22" x14ac:dyDescent="0.3">
      <c r="A18" s="68" t="s">
        <v>11</v>
      </c>
      <c r="B18" s="2" t="s">
        <v>84</v>
      </c>
      <c r="C18" s="3">
        <v>45966</v>
      </c>
      <c r="D18" s="69" t="s">
        <v>62</v>
      </c>
      <c r="E18" s="5">
        <v>179</v>
      </c>
      <c r="F18" s="20">
        <v>1</v>
      </c>
      <c r="G18" s="5">
        <v>182</v>
      </c>
      <c r="H18" s="20"/>
      <c r="I18" s="5">
        <v>172</v>
      </c>
      <c r="J18" s="20"/>
      <c r="K18" s="5">
        <v>178</v>
      </c>
      <c r="L18" s="20">
        <v>1</v>
      </c>
      <c r="M18" s="5"/>
      <c r="N18" s="20"/>
      <c r="O18" s="5"/>
      <c r="P18" s="20"/>
      <c r="Q18" s="8">
        <v>4</v>
      </c>
      <c r="R18" s="8">
        <v>711</v>
      </c>
      <c r="S18" s="7">
        <v>177.75</v>
      </c>
      <c r="T18" s="37">
        <v>2</v>
      </c>
      <c r="U18" s="8">
        <v>4</v>
      </c>
      <c r="V18" s="7">
        <v>181.75</v>
      </c>
    </row>
    <row r="20" spans="1:22" x14ac:dyDescent="0.3">
      <c r="Q20" s="32">
        <f>SUM(Q2:Q19)</f>
        <v>74</v>
      </c>
      <c r="R20" s="32">
        <f>SUM(R2:R19)</f>
        <v>13556</v>
      </c>
      <c r="S20" s="33">
        <f>SUM(R20/Q20)</f>
        <v>183.18918918918919</v>
      </c>
      <c r="T20" s="32">
        <f>SUM(T2:T19)</f>
        <v>63</v>
      </c>
      <c r="U20" s="32">
        <f>SUM(U2:U19)</f>
        <v>113</v>
      </c>
      <c r="V20" s="34">
        <f>SUM(S20+U20)</f>
        <v>296.18918918918916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H4:P4 E4:F4 B4:C4" name="Range1_20"/>
    <protectedRange algorithmName="SHA-512" hashValue="ON39YdpmFHfN9f47KpiRvqrKx0V9+erV1CNkpWzYhW/Qyc6aT8rEyCrvauWSYGZK2ia3o7vd3akF07acHAFpOA==" saltValue="yVW9XmDwTqEnmpSGai0KYg==" spinCount="100000" sqref="D4" name="Range1_1_18_1"/>
    <protectedRange algorithmName="SHA-512" hashValue="ON39YdpmFHfN9f47KpiRvqrKx0V9+erV1CNkpWzYhW/Qyc6aT8rEyCrvauWSYGZK2ia3o7vd3akF07acHAFpOA==" saltValue="yVW9XmDwTqEnmpSGai0KYg==" spinCount="100000" sqref="T4" name="Range1_3_5_19"/>
    <protectedRange algorithmName="SHA-512" hashValue="ON39YdpmFHfN9f47KpiRvqrKx0V9+erV1CNkpWzYhW/Qyc6aT8rEyCrvauWSYGZK2ia3o7vd3akF07acHAFpOA==" saltValue="yVW9XmDwTqEnmpSGai0KYg==" spinCount="100000" sqref="B8:C9" name="Range1"/>
    <protectedRange algorithmName="SHA-512" hashValue="ON39YdpmFHfN9f47KpiRvqrKx0V9+erV1CNkpWzYhW/Qyc6aT8rEyCrvauWSYGZK2ia3o7vd3akF07acHAFpOA==" saltValue="yVW9XmDwTqEnmpSGai0KYg==" spinCount="100000" sqref="D8:D9" name="Range1_1"/>
    <protectedRange algorithmName="SHA-512" hashValue="ON39YdpmFHfN9f47KpiRvqrKx0V9+erV1CNkpWzYhW/Qyc6aT8rEyCrvauWSYGZK2ia3o7vd3akF07acHAFpOA==" saltValue="yVW9XmDwTqEnmpSGai0KYg==" spinCount="100000" sqref="E8:P9 T8:T9" name="Range1_3_5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3"/>
    <protectedRange algorithmName="SHA-512" hashValue="ON39YdpmFHfN9f47KpiRvqrKx0V9+erV1CNkpWzYhW/Qyc6aT8rEyCrvauWSYGZK2ia3o7vd3akF07acHAFpOA==" saltValue="yVW9XmDwTqEnmpSGai0KYg==" spinCount="100000" sqref="E10 G10:O10" name="Range1_33_1_9"/>
    <protectedRange algorithmName="SHA-512" hashValue="ON39YdpmFHfN9f47KpiRvqrKx0V9+erV1CNkpWzYhW/Qyc6aT8rEyCrvauWSYGZK2ia3o7vd3akF07acHAFpOA==" saltValue="yVW9XmDwTqEnmpSGai0KYg==" spinCount="100000" sqref="T10" name="Range1_3_5_4_3"/>
    <protectedRange algorithmName="SHA-512" hashValue="ON39YdpmFHfN9f47KpiRvqrKx0V9+erV1CNkpWzYhW/Qyc6aT8rEyCrvauWSYGZK2ia3o7vd3akF07acHAFpOA==" saltValue="yVW9XmDwTqEnmpSGai0KYg==" spinCount="100000" sqref="B11:C11" name="Range1_3_3"/>
    <protectedRange algorithmName="SHA-512" hashValue="ON39YdpmFHfN9f47KpiRvqrKx0V9+erV1CNkpWzYhW/Qyc6aT8rEyCrvauWSYGZK2ia3o7vd3akF07acHAFpOA==" saltValue="yVW9XmDwTqEnmpSGai0KYg==" spinCount="100000" sqref="D11" name="Range1_1_6_2"/>
    <protectedRange algorithmName="SHA-512" hashValue="ON39YdpmFHfN9f47KpiRvqrKx0V9+erV1CNkpWzYhW/Qyc6aT8rEyCrvauWSYGZK2ia3o7vd3akF07acHAFpOA==" saltValue="yVW9XmDwTqEnmpSGai0KYg==" spinCount="100000" sqref="T11 E11:P11" name="Range1_3_5_5_2"/>
    <protectedRange algorithmName="SHA-512" hashValue="ON39YdpmFHfN9f47KpiRvqrKx0V9+erV1CNkpWzYhW/Qyc6aT8rEyCrvauWSYGZK2ia3o7vd3akF07acHAFpOA==" saltValue="yVW9XmDwTqEnmpSGai0KYg==" spinCount="100000" sqref="B12:C12" name="Range1_9_2"/>
    <protectedRange algorithmName="SHA-512" hashValue="ON39YdpmFHfN9f47KpiRvqrKx0V9+erV1CNkpWzYhW/Qyc6aT8rEyCrvauWSYGZK2ia3o7vd3akF07acHAFpOA==" saltValue="yVW9XmDwTqEnmpSGai0KYg==" spinCount="100000" sqref="D12" name="Range1_1_12_5"/>
    <protectedRange algorithmName="SHA-512" hashValue="ON39YdpmFHfN9f47KpiRvqrKx0V9+erV1CNkpWzYhW/Qyc6aT8rEyCrvauWSYGZK2ia3o7vd3akF07acHAFpOA==" saltValue="yVW9XmDwTqEnmpSGai0KYg==" spinCount="100000" sqref="T12" name="Range1_3_5_8_5"/>
    <protectedRange algorithmName="SHA-512" hashValue="ON39YdpmFHfN9f47KpiRvqrKx0V9+erV1CNkpWzYhW/Qyc6aT8rEyCrvauWSYGZK2ia3o7vd3akF07acHAFpOA==" saltValue="yVW9XmDwTqEnmpSGai0KYg==" spinCount="100000" sqref="E13:P13 B13:C13" name="Range1_26"/>
    <protectedRange algorithmName="SHA-512" hashValue="ON39YdpmFHfN9f47KpiRvqrKx0V9+erV1CNkpWzYhW/Qyc6aT8rEyCrvauWSYGZK2ia3o7vd3akF07acHAFpOA==" saltValue="yVW9XmDwTqEnmpSGai0KYg==" spinCount="100000" sqref="D13" name="Range1_1_16"/>
    <protectedRange algorithmName="SHA-512" hashValue="ON39YdpmFHfN9f47KpiRvqrKx0V9+erV1CNkpWzYhW/Qyc6aT8rEyCrvauWSYGZK2ia3o7vd3akF07acHAFpOA==" saltValue="yVW9XmDwTqEnmpSGai0KYg==" spinCount="100000" sqref="T13" name="Range1_3_5_16"/>
    <protectedRange algorithmName="SHA-512" hashValue="ON39YdpmFHfN9f47KpiRvqrKx0V9+erV1CNkpWzYhW/Qyc6aT8rEyCrvauWSYGZK2ia3o7vd3akF07acHAFpOA==" saltValue="yVW9XmDwTqEnmpSGai0KYg==" spinCount="100000" sqref="B14:C14 E14:P14" name="Range1_10"/>
    <protectedRange algorithmName="SHA-512" hashValue="ON39YdpmFHfN9f47KpiRvqrKx0V9+erV1CNkpWzYhW/Qyc6aT8rEyCrvauWSYGZK2ia3o7vd3akF07acHAFpOA==" saltValue="yVW9XmDwTqEnmpSGai0KYg==" spinCount="100000" sqref="D14" name="Range1_1_15"/>
    <protectedRange algorithmName="SHA-512" hashValue="ON39YdpmFHfN9f47KpiRvqrKx0V9+erV1CNkpWzYhW/Qyc6aT8rEyCrvauWSYGZK2ia3o7vd3akF07acHAFpOA==" saltValue="yVW9XmDwTqEnmpSGai0KYg==" spinCount="100000" sqref="T14" name="Range1_3_5_10"/>
    <protectedRange algorithmName="SHA-512" hashValue="ON39YdpmFHfN9f47KpiRvqrKx0V9+erV1CNkpWzYhW/Qyc6aT8rEyCrvauWSYGZK2ia3o7vd3akF07acHAFpOA==" saltValue="yVW9XmDwTqEnmpSGai0KYg==" spinCount="100000" sqref="E15:P15 B15:C15" name="Range1_25"/>
    <protectedRange algorithmName="SHA-512" hashValue="ON39YdpmFHfN9f47KpiRvqrKx0V9+erV1CNkpWzYhW/Qyc6aT8rEyCrvauWSYGZK2ia3o7vd3akF07acHAFpOA==" saltValue="yVW9XmDwTqEnmpSGai0KYg==" spinCount="100000" sqref="D15" name="Range1_1_20"/>
    <protectedRange algorithmName="SHA-512" hashValue="ON39YdpmFHfN9f47KpiRvqrKx0V9+erV1CNkpWzYhW/Qyc6aT8rEyCrvauWSYGZK2ia3o7vd3akF07acHAFpOA==" saltValue="yVW9XmDwTqEnmpSGai0KYg==" spinCount="100000" sqref="T15" name="Range1_3_5_19_1"/>
    <protectedRange algorithmName="SHA-512" hashValue="ON39YdpmFHfN9f47KpiRvqrKx0V9+erV1CNkpWzYhW/Qyc6aT8rEyCrvauWSYGZK2ia3o7vd3akF07acHAFpOA==" saltValue="yVW9XmDwTqEnmpSGai0KYg==" spinCount="100000" sqref="B16:C16 E16:P16" name="Range1_10_1"/>
    <protectedRange algorithmName="SHA-512" hashValue="ON39YdpmFHfN9f47KpiRvqrKx0V9+erV1CNkpWzYhW/Qyc6aT8rEyCrvauWSYGZK2ia3o7vd3akF07acHAFpOA==" saltValue="yVW9XmDwTqEnmpSGai0KYg==" spinCount="100000" sqref="D16" name="Range1_1_7_1"/>
    <protectedRange algorithmName="SHA-512" hashValue="ON39YdpmFHfN9f47KpiRvqrKx0V9+erV1CNkpWzYhW/Qyc6aT8rEyCrvauWSYGZK2ia3o7vd3akF07acHAFpOA==" saltValue="yVW9XmDwTqEnmpSGai0KYg==" spinCount="100000" sqref="T16" name="Range1_3_5_6"/>
    <protectedRange algorithmName="SHA-512" hashValue="ON39YdpmFHfN9f47KpiRvqrKx0V9+erV1CNkpWzYhW/Qyc6aT8rEyCrvauWSYGZK2ia3o7vd3akF07acHAFpOA==" saltValue="yVW9XmDwTqEnmpSGai0KYg==" spinCount="100000" sqref="B17:C17" name="Range1_30"/>
    <protectedRange algorithmName="SHA-512" hashValue="ON39YdpmFHfN9f47KpiRvqrKx0V9+erV1CNkpWzYhW/Qyc6aT8rEyCrvauWSYGZK2ia3o7vd3akF07acHAFpOA==" saltValue="yVW9XmDwTqEnmpSGai0KYg==" spinCount="100000" sqref="D17" name="Range1_1_13"/>
    <protectedRange algorithmName="SHA-512" hashValue="ON39YdpmFHfN9f47KpiRvqrKx0V9+erV1CNkpWzYhW/Qyc6aT8rEyCrvauWSYGZK2ia3o7vd3akF07acHAFpOA==" saltValue="yVW9XmDwTqEnmpSGai0KYg==" spinCount="100000" sqref="E17 G17:O17" name="Range1_33_1_4"/>
    <protectedRange algorithmName="SHA-512" hashValue="ON39YdpmFHfN9f47KpiRvqrKx0V9+erV1CNkpWzYhW/Qyc6aT8rEyCrvauWSYGZK2ia3o7vd3akF07acHAFpOA==" saltValue="yVW9XmDwTqEnmpSGai0KYg==" spinCount="100000" sqref="T17" name="Range1_3_5_10_1"/>
    <protectedRange algorithmName="SHA-512" hashValue="ON39YdpmFHfN9f47KpiRvqrKx0V9+erV1CNkpWzYhW/Qyc6aT8rEyCrvauWSYGZK2ia3o7vd3akF07acHAFpOA==" saltValue="yVW9XmDwTqEnmpSGai0KYg==" spinCount="100000" sqref="B18:C18" name="Range1_12_1"/>
    <protectedRange algorithmName="SHA-512" hashValue="ON39YdpmFHfN9f47KpiRvqrKx0V9+erV1CNkpWzYhW/Qyc6aT8rEyCrvauWSYGZK2ia3o7vd3akF07acHAFpOA==" saltValue="yVW9XmDwTqEnmpSGai0KYg==" spinCount="100000" sqref="D18" name="Range1_1_3_1"/>
    <protectedRange algorithmName="SHA-512" hashValue="ON39YdpmFHfN9f47KpiRvqrKx0V9+erV1CNkpWzYhW/Qyc6aT8rEyCrvauWSYGZK2ia3o7vd3akF07acHAFpOA==" saltValue="yVW9XmDwTqEnmpSGai0KYg==" spinCount="100000" sqref="E18:P18 T18" name="Range1_3_5_3_1"/>
  </protectedRanges>
  <conditionalFormatting sqref="E8:P9">
    <cfRule type="cellIs" dxfId="116" priority="64" operator="greaterThanOrEqual">
      <formula>200</formula>
    </cfRule>
  </conditionalFormatting>
  <conditionalFormatting sqref="E8:E9">
    <cfRule type="top10" dxfId="115" priority="65" rank="1"/>
  </conditionalFormatting>
  <conditionalFormatting sqref="G8:G9">
    <cfRule type="top10" dxfId="114" priority="66" rank="1"/>
  </conditionalFormatting>
  <conditionalFormatting sqref="I8:I9">
    <cfRule type="top10" dxfId="113" priority="67" rank="1"/>
  </conditionalFormatting>
  <conditionalFormatting sqref="K8:K9">
    <cfRule type="top10" dxfId="112" priority="68" rank="1"/>
  </conditionalFormatting>
  <conditionalFormatting sqref="M8:M9">
    <cfRule type="top10" dxfId="111" priority="69" rank="1"/>
  </conditionalFormatting>
  <conditionalFormatting sqref="O8:O9">
    <cfRule type="top10" dxfId="110" priority="70" rank="1"/>
  </conditionalFormatting>
  <conditionalFormatting sqref="E10">
    <cfRule type="top10" dxfId="109" priority="58" rank="1"/>
  </conditionalFormatting>
  <conditionalFormatting sqref="E10:P10">
    <cfRule type="cellIs" dxfId="108" priority="57" operator="greaterThanOrEqual">
      <formula>200</formula>
    </cfRule>
  </conditionalFormatting>
  <conditionalFormatting sqref="G10">
    <cfRule type="top10" dxfId="107" priority="59" rank="1"/>
  </conditionalFormatting>
  <conditionalFormatting sqref="I10">
    <cfRule type="top10" dxfId="106" priority="60" rank="1"/>
  </conditionalFormatting>
  <conditionalFormatting sqref="K10">
    <cfRule type="top10" dxfId="105" priority="61" rank="1"/>
  </conditionalFormatting>
  <conditionalFormatting sqref="M10">
    <cfRule type="top10" dxfId="104" priority="62" rank="1"/>
  </conditionalFormatting>
  <conditionalFormatting sqref="O10">
    <cfRule type="top10" dxfId="103" priority="63" rank="1"/>
  </conditionalFormatting>
  <conditionalFormatting sqref="E11">
    <cfRule type="top10" dxfId="102" priority="56" rank="1"/>
  </conditionalFormatting>
  <conditionalFormatting sqref="G11">
    <cfRule type="top10" dxfId="101" priority="55" rank="1"/>
  </conditionalFormatting>
  <conditionalFormatting sqref="E11:P11">
    <cfRule type="cellIs" dxfId="100" priority="54" operator="greaterThanOrEqual">
      <formula>200</formula>
    </cfRule>
  </conditionalFormatting>
  <conditionalFormatting sqref="I11">
    <cfRule type="top10" dxfId="99" priority="53" rank="1"/>
  </conditionalFormatting>
  <conditionalFormatting sqref="K11">
    <cfRule type="top10" dxfId="98" priority="52" rank="1"/>
  </conditionalFormatting>
  <conditionalFormatting sqref="M11">
    <cfRule type="top10" dxfId="97" priority="51" rank="1"/>
  </conditionalFormatting>
  <conditionalFormatting sqref="O11">
    <cfRule type="top10" dxfId="96" priority="50" rank="1"/>
  </conditionalFormatting>
  <conditionalFormatting sqref="E12">
    <cfRule type="top10" dxfId="95" priority="49" rank="1"/>
  </conditionalFormatting>
  <conditionalFormatting sqref="G12">
    <cfRule type="top10" dxfId="94" priority="48" rank="1"/>
  </conditionalFormatting>
  <conditionalFormatting sqref="I12">
    <cfRule type="top10" dxfId="93" priority="47" rank="1"/>
  </conditionalFormatting>
  <conditionalFormatting sqref="K12">
    <cfRule type="top10" dxfId="92" priority="46" rank="1"/>
  </conditionalFormatting>
  <conditionalFormatting sqref="M12">
    <cfRule type="top10" dxfId="91" priority="45" rank="1"/>
  </conditionalFormatting>
  <conditionalFormatting sqref="O12">
    <cfRule type="top10" dxfId="90" priority="44" rank="1"/>
  </conditionalFormatting>
  <conditionalFormatting sqref="E12:P12">
    <cfRule type="cellIs" dxfId="89" priority="43" operator="greaterThanOrEqual">
      <formula>200</formula>
    </cfRule>
  </conditionalFormatting>
  <conditionalFormatting sqref="E13">
    <cfRule type="top10" dxfId="88" priority="42" rank="1"/>
  </conditionalFormatting>
  <conditionalFormatting sqref="G13">
    <cfRule type="top10" dxfId="87" priority="41" rank="1"/>
  </conditionalFormatting>
  <conditionalFormatting sqref="I13">
    <cfRule type="top10" dxfId="86" priority="40" rank="1"/>
  </conditionalFormatting>
  <conditionalFormatting sqref="K13">
    <cfRule type="top10" dxfId="85" priority="39" rank="1"/>
  </conditionalFormatting>
  <conditionalFormatting sqref="M13">
    <cfRule type="top10" dxfId="84" priority="38" rank="1"/>
  </conditionalFormatting>
  <conditionalFormatting sqref="O13">
    <cfRule type="top10" dxfId="83" priority="37" rank="1"/>
  </conditionalFormatting>
  <conditionalFormatting sqref="E13:P13">
    <cfRule type="cellIs" dxfId="82" priority="36" operator="greaterThanOrEqual">
      <formula>200</formula>
    </cfRule>
  </conditionalFormatting>
  <conditionalFormatting sqref="E14">
    <cfRule type="top10" dxfId="81" priority="35" rank="1"/>
  </conditionalFormatting>
  <conditionalFormatting sqref="G14">
    <cfRule type="top10" dxfId="80" priority="34" rank="1"/>
  </conditionalFormatting>
  <conditionalFormatting sqref="I14">
    <cfRule type="top10" dxfId="79" priority="33" rank="1"/>
  </conditionalFormatting>
  <conditionalFormatting sqref="K14">
    <cfRule type="top10" dxfId="78" priority="32" rank="1"/>
  </conditionalFormatting>
  <conditionalFormatting sqref="M14">
    <cfRule type="top10" dxfId="77" priority="31" rank="1"/>
  </conditionalFormatting>
  <conditionalFormatting sqref="O14">
    <cfRule type="top10" dxfId="76" priority="30" rank="1"/>
  </conditionalFormatting>
  <conditionalFormatting sqref="E14:P14">
    <cfRule type="cellIs" dxfId="75" priority="29" operator="greaterThanOrEqual">
      <formula>200</formula>
    </cfRule>
  </conditionalFormatting>
  <conditionalFormatting sqref="E15">
    <cfRule type="top10" dxfId="74" priority="28" rank="1"/>
  </conditionalFormatting>
  <conditionalFormatting sqref="G15">
    <cfRule type="top10" dxfId="73" priority="27" rank="1"/>
  </conditionalFormatting>
  <conditionalFormatting sqref="I15">
    <cfRule type="top10" dxfId="72" priority="26" rank="1"/>
  </conditionalFormatting>
  <conditionalFormatting sqref="K15">
    <cfRule type="top10" dxfId="71" priority="25" rank="1"/>
  </conditionalFormatting>
  <conditionalFormatting sqref="M15">
    <cfRule type="top10" dxfId="70" priority="24" rank="1"/>
  </conditionalFormatting>
  <conditionalFormatting sqref="O15">
    <cfRule type="top10" dxfId="69" priority="23" rank="1"/>
  </conditionalFormatting>
  <conditionalFormatting sqref="E15:P15">
    <cfRule type="cellIs" dxfId="68" priority="22" operator="greaterThanOrEqual">
      <formula>200</formula>
    </cfRule>
  </conditionalFormatting>
  <conditionalFormatting sqref="E16">
    <cfRule type="top10" dxfId="67" priority="21" rank="1"/>
  </conditionalFormatting>
  <conditionalFormatting sqref="G16">
    <cfRule type="top10" dxfId="66" priority="20" rank="1"/>
  </conditionalFormatting>
  <conditionalFormatting sqref="I16">
    <cfRule type="top10" dxfId="65" priority="19" rank="1"/>
  </conditionalFormatting>
  <conditionalFormatting sqref="K16">
    <cfRule type="top10" dxfId="64" priority="18" rank="1"/>
  </conditionalFormatting>
  <conditionalFormatting sqref="M16">
    <cfRule type="top10" dxfId="63" priority="17" rank="1"/>
  </conditionalFormatting>
  <conditionalFormatting sqref="O16">
    <cfRule type="top10" dxfId="62" priority="16" rank="1"/>
  </conditionalFormatting>
  <conditionalFormatting sqref="E16:P16">
    <cfRule type="cellIs" dxfId="61" priority="15" operator="greaterThanOrEqual">
      <formula>193</formula>
    </cfRule>
  </conditionalFormatting>
  <conditionalFormatting sqref="E17:P17">
    <cfRule type="cellIs" dxfId="60" priority="8" operator="greaterThanOrEqual">
      <formula>200</formula>
    </cfRule>
  </conditionalFormatting>
  <conditionalFormatting sqref="E17">
    <cfRule type="top10" dxfId="59" priority="14" rank="1"/>
  </conditionalFormatting>
  <conditionalFormatting sqref="G17">
    <cfRule type="top10" dxfId="58" priority="13" rank="1"/>
  </conditionalFormatting>
  <conditionalFormatting sqref="I17">
    <cfRule type="top10" dxfId="57" priority="12" rank="1"/>
  </conditionalFormatting>
  <conditionalFormatting sqref="K17">
    <cfRule type="top10" dxfId="56" priority="11" rank="1"/>
  </conditionalFormatting>
  <conditionalFormatting sqref="M17">
    <cfRule type="top10" dxfId="55" priority="10" rank="1"/>
  </conditionalFormatting>
  <conditionalFormatting sqref="O17">
    <cfRule type="top10" dxfId="54" priority="9" rank="1"/>
  </conditionalFormatting>
  <conditionalFormatting sqref="E18:P18">
    <cfRule type="cellIs" dxfId="53" priority="5" operator="greaterThanOrEqual">
      <formula>200</formula>
    </cfRule>
  </conditionalFormatting>
  <conditionalFormatting sqref="E18">
    <cfRule type="top10" dxfId="52" priority="7" rank="1"/>
  </conditionalFormatting>
  <conditionalFormatting sqref="G18">
    <cfRule type="top10" dxfId="51" priority="6" rank="1"/>
  </conditionalFormatting>
  <conditionalFormatting sqref="I18">
    <cfRule type="top10" dxfId="50" priority="4" rank="1"/>
  </conditionalFormatting>
  <conditionalFormatting sqref="K18">
    <cfRule type="top10" dxfId="49" priority="3" rank="1"/>
  </conditionalFormatting>
  <conditionalFormatting sqref="M18">
    <cfRule type="top10" dxfId="48" priority="2" rank="1"/>
  </conditionalFormatting>
  <conditionalFormatting sqref="O18">
    <cfRule type="top10" dxfId="47" priority="1" rank="1"/>
  </conditionalFormatting>
  <hyperlinks>
    <hyperlink ref="X1" location="'FAC 2025'!A1" display="Return to Rankings" xr:uid="{888FBEC1-5774-4E3A-BC75-4E76E60F8FF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B17 D17</xm:sqref>
        </x14:dataValidation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D18 B18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77D0-14E4-4230-BA48-C16888923AAF}">
  <dimension ref="A1:X10"/>
  <sheetViews>
    <sheetView topLeftCell="D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1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41</v>
      </c>
      <c r="C2" s="3">
        <v>45748</v>
      </c>
      <c r="D2" s="4" t="s">
        <v>31</v>
      </c>
      <c r="E2" s="5">
        <v>175</v>
      </c>
      <c r="F2" s="20">
        <v>1</v>
      </c>
      <c r="G2" s="5">
        <v>178</v>
      </c>
      <c r="H2" s="20">
        <v>0</v>
      </c>
      <c r="I2" s="5">
        <v>181</v>
      </c>
      <c r="J2" s="20">
        <v>2</v>
      </c>
      <c r="K2" s="5">
        <v>180</v>
      </c>
      <c r="L2" s="20">
        <v>1</v>
      </c>
      <c r="M2" s="5"/>
      <c r="N2" s="20"/>
      <c r="O2" s="5"/>
      <c r="P2" s="20"/>
      <c r="Q2" s="6">
        <v>4</v>
      </c>
      <c r="R2" s="6">
        <v>714</v>
      </c>
      <c r="S2" s="7">
        <v>178.5</v>
      </c>
      <c r="T2" s="37">
        <v>4</v>
      </c>
      <c r="U2" s="8">
        <v>6</v>
      </c>
      <c r="V2" s="9">
        <v>184.5</v>
      </c>
    </row>
    <row r="3" spans="1:24" ht="15" customHeight="1" x14ac:dyDescent="0.3">
      <c r="A3" s="1" t="s">
        <v>11</v>
      </c>
      <c r="B3" s="2" t="s">
        <v>41</v>
      </c>
      <c r="C3" s="3">
        <v>45783</v>
      </c>
      <c r="D3" s="4" t="s">
        <v>31</v>
      </c>
      <c r="E3" s="5">
        <v>180</v>
      </c>
      <c r="F3" s="20">
        <v>0</v>
      </c>
      <c r="G3" s="5">
        <v>177</v>
      </c>
      <c r="H3" s="20">
        <v>1</v>
      </c>
      <c r="I3" s="5">
        <v>186</v>
      </c>
      <c r="J3" s="20">
        <v>3</v>
      </c>
      <c r="K3" s="5">
        <v>183</v>
      </c>
      <c r="L3" s="20">
        <v>2</v>
      </c>
      <c r="M3" s="5"/>
      <c r="N3" s="20"/>
      <c r="O3" s="5"/>
      <c r="P3" s="20"/>
      <c r="Q3" s="6">
        <v>4</v>
      </c>
      <c r="R3" s="6">
        <v>726</v>
      </c>
      <c r="S3" s="7">
        <v>181.5</v>
      </c>
      <c r="T3" s="37">
        <v>6</v>
      </c>
      <c r="U3" s="8">
        <v>13</v>
      </c>
      <c r="V3" s="9">
        <v>194.5</v>
      </c>
    </row>
    <row r="4" spans="1:24" ht="15" customHeight="1" x14ac:dyDescent="0.3">
      <c r="A4" s="1" t="s">
        <v>11</v>
      </c>
      <c r="B4" s="2" t="s">
        <v>41</v>
      </c>
      <c r="C4" s="3">
        <v>45811</v>
      </c>
      <c r="D4" s="4" t="s">
        <v>31</v>
      </c>
      <c r="E4" s="5">
        <v>179</v>
      </c>
      <c r="F4" s="20">
        <v>1</v>
      </c>
      <c r="G4" s="5">
        <v>175</v>
      </c>
      <c r="H4" s="20">
        <v>0</v>
      </c>
      <c r="I4" s="5">
        <v>169</v>
      </c>
      <c r="J4" s="20">
        <v>0</v>
      </c>
      <c r="K4" s="5">
        <v>182</v>
      </c>
      <c r="L4" s="20">
        <v>0</v>
      </c>
      <c r="M4" s="5"/>
      <c r="N4" s="20"/>
      <c r="O4" s="5"/>
      <c r="P4" s="20"/>
      <c r="Q4" s="6">
        <v>4</v>
      </c>
      <c r="R4" s="6">
        <v>705</v>
      </c>
      <c r="S4" s="7">
        <v>176.25</v>
      </c>
      <c r="T4" s="37">
        <v>1</v>
      </c>
      <c r="U4" s="8">
        <v>6</v>
      </c>
      <c r="V4" s="9">
        <v>182.25</v>
      </c>
    </row>
    <row r="5" spans="1:24" ht="15" customHeight="1" x14ac:dyDescent="0.3">
      <c r="A5" s="1" t="s">
        <v>11</v>
      </c>
      <c r="B5" s="2" t="s">
        <v>41</v>
      </c>
      <c r="C5" s="3">
        <v>45839</v>
      </c>
      <c r="D5" s="4" t="s">
        <v>31</v>
      </c>
      <c r="E5" s="5">
        <v>184.001</v>
      </c>
      <c r="F5" s="20">
        <v>4</v>
      </c>
      <c r="G5" s="5">
        <v>180</v>
      </c>
      <c r="H5" s="20">
        <v>0</v>
      </c>
      <c r="I5" s="5">
        <v>181</v>
      </c>
      <c r="J5" s="20">
        <v>1</v>
      </c>
      <c r="K5" s="5">
        <v>181</v>
      </c>
      <c r="L5" s="20">
        <v>1</v>
      </c>
      <c r="M5" s="5"/>
      <c r="N5" s="20"/>
      <c r="O5" s="5"/>
      <c r="P5" s="20"/>
      <c r="Q5" s="6">
        <v>4</v>
      </c>
      <c r="R5" s="6">
        <v>726.00099999999998</v>
      </c>
      <c r="S5" s="7">
        <v>181.50024999999999</v>
      </c>
      <c r="T5" s="37">
        <v>6</v>
      </c>
      <c r="U5" s="8">
        <v>7</v>
      </c>
      <c r="V5" s="9">
        <v>188.50024999999999</v>
      </c>
    </row>
    <row r="6" spans="1:24" ht="15" customHeight="1" x14ac:dyDescent="0.3">
      <c r="A6" s="1" t="s">
        <v>11</v>
      </c>
      <c r="B6" s="2" t="s">
        <v>41</v>
      </c>
      <c r="C6" s="3">
        <v>45874</v>
      </c>
      <c r="D6" s="4" t="s">
        <v>31</v>
      </c>
      <c r="E6" s="5">
        <v>187</v>
      </c>
      <c r="F6" s="20">
        <v>0</v>
      </c>
      <c r="G6" s="5">
        <v>173</v>
      </c>
      <c r="H6" s="20">
        <v>0</v>
      </c>
      <c r="I6" s="5">
        <v>182</v>
      </c>
      <c r="J6" s="20">
        <v>0</v>
      </c>
      <c r="K6" s="5">
        <v>178</v>
      </c>
      <c r="L6" s="20">
        <v>2</v>
      </c>
      <c r="M6" s="5"/>
      <c r="N6" s="20"/>
      <c r="O6" s="5"/>
      <c r="P6" s="20"/>
      <c r="Q6" s="6">
        <v>4</v>
      </c>
      <c r="R6" s="6">
        <v>720</v>
      </c>
      <c r="S6" s="7">
        <v>180</v>
      </c>
      <c r="T6" s="37">
        <v>2</v>
      </c>
      <c r="U6" s="8">
        <v>3</v>
      </c>
      <c r="V6" s="9">
        <v>183</v>
      </c>
    </row>
    <row r="7" spans="1:24" x14ac:dyDescent="0.3">
      <c r="A7" s="68" t="s">
        <v>11</v>
      </c>
      <c r="B7" s="2" t="s">
        <v>41</v>
      </c>
      <c r="C7" s="3">
        <v>45949</v>
      </c>
      <c r="D7" s="69" t="s">
        <v>31</v>
      </c>
      <c r="E7" s="5">
        <v>172</v>
      </c>
      <c r="F7" s="20">
        <v>4</v>
      </c>
      <c r="G7" s="5">
        <v>171</v>
      </c>
      <c r="H7" s="20">
        <v>0</v>
      </c>
      <c r="I7" s="5">
        <v>182</v>
      </c>
      <c r="J7" s="20">
        <v>0</v>
      </c>
      <c r="K7" s="5">
        <v>177</v>
      </c>
      <c r="L7" s="20">
        <v>0</v>
      </c>
      <c r="M7" s="5">
        <v>176</v>
      </c>
      <c r="N7" s="20">
        <v>0</v>
      </c>
      <c r="O7" s="5">
        <v>185</v>
      </c>
      <c r="P7" s="20">
        <v>1</v>
      </c>
      <c r="Q7" s="8">
        <v>6</v>
      </c>
      <c r="R7" s="8">
        <v>1063</v>
      </c>
      <c r="S7" s="7">
        <v>177.16666666666666</v>
      </c>
      <c r="T7" s="37">
        <v>5</v>
      </c>
      <c r="U7" s="8">
        <v>4</v>
      </c>
      <c r="V7" s="7">
        <v>181.16666666666666</v>
      </c>
    </row>
    <row r="8" spans="1:24" x14ac:dyDescent="0.3">
      <c r="A8" s="68" t="s">
        <v>11</v>
      </c>
      <c r="B8" s="2" t="s">
        <v>41</v>
      </c>
      <c r="C8" s="3">
        <v>45965</v>
      </c>
      <c r="D8" s="69" t="s">
        <v>31</v>
      </c>
      <c r="E8" s="5">
        <v>178</v>
      </c>
      <c r="F8" s="20">
        <v>1</v>
      </c>
      <c r="G8" s="5">
        <v>176</v>
      </c>
      <c r="H8" s="20">
        <v>0</v>
      </c>
      <c r="I8" s="5">
        <v>177</v>
      </c>
      <c r="J8" s="20">
        <v>1</v>
      </c>
      <c r="K8" s="5">
        <v>177</v>
      </c>
      <c r="L8" s="20">
        <v>1</v>
      </c>
      <c r="M8" s="5"/>
      <c r="N8" s="20"/>
      <c r="O8" s="5"/>
      <c r="P8" s="20"/>
      <c r="Q8" s="8">
        <v>4</v>
      </c>
      <c r="R8" s="8">
        <v>708</v>
      </c>
      <c r="S8" s="7">
        <v>177</v>
      </c>
      <c r="T8" s="37">
        <v>3</v>
      </c>
      <c r="U8" s="8">
        <v>3</v>
      </c>
      <c r="V8" s="7">
        <v>180</v>
      </c>
    </row>
    <row r="10" spans="1:24" x14ac:dyDescent="0.3">
      <c r="Q10" s="32">
        <f>SUM(Q2:Q9)</f>
        <v>30</v>
      </c>
      <c r="R10" s="32">
        <f>SUM(R2:R9)</f>
        <v>5362.0010000000002</v>
      </c>
      <c r="S10" s="33">
        <f>SUM(R10/Q10)</f>
        <v>178.73336666666668</v>
      </c>
      <c r="T10" s="32">
        <f>SUM(T2:T9)</f>
        <v>27</v>
      </c>
      <c r="U10" s="32">
        <f>SUM(U2:U9)</f>
        <v>42</v>
      </c>
      <c r="V10" s="34">
        <f>SUM(S10+U10)</f>
        <v>220.73336666666668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0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H3:P3 E3:F3 B3:C3" name="Range1_4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B4:C4 E4:F4 H4:P4" name="Range1_6_3"/>
    <protectedRange algorithmName="SHA-512" hashValue="ON39YdpmFHfN9f47KpiRvqrKx0V9+erV1CNkpWzYhW/Qyc6aT8rEyCrvauWSYGZK2ia3o7vd3akF07acHAFpOA==" saltValue="yVW9XmDwTqEnmpSGai0KYg==" spinCount="100000" sqref="D4" name="Range1_1_4_1_1"/>
    <protectedRange algorithmName="SHA-512" hashValue="ON39YdpmFHfN9f47KpiRvqrKx0V9+erV1CNkpWzYhW/Qyc6aT8rEyCrvauWSYGZK2ia3o7vd3akF07acHAFpOA==" saltValue="yVW9XmDwTqEnmpSGai0KYg==" spinCount="100000" sqref="T4" name="Range1_3_5_4_2"/>
    <protectedRange algorithmName="SHA-512" hashValue="ON39YdpmFHfN9f47KpiRvqrKx0V9+erV1CNkpWzYhW/Qyc6aT8rEyCrvauWSYGZK2ia3o7vd3akF07acHAFpOA==" saltValue="yVW9XmDwTqEnmpSGai0KYg==" spinCount="100000" sqref="H5:P5 E5:F5 B5:C5" name="Range1_12_1"/>
    <protectedRange algorithmName="SHA-512" hashValue="ON39YdpmFHfN9f47KpiRvqrKx0V9+erV1CNkpWzYhW/Qyc6aT8rEyCrvauWSYGZK2ia3o7vd3akF07acHAFpOA==" saltValue="yVW9XmDwTqEnmpSGai0KYg==" spinCount="100000" sqref="D5" name="Range1_1_10_1"/>
    <protectedRange algorithmName="SHA-512" hashValue="ON39YdpmFHfN9f47KpiRvqrKx0V9+erV1CNkpWzYhW/Qyc6aT8rEyCrvauWSYGZK2ia3o7vd3akF07acHAFpOA==" saltValue="yVW9XmDwTqEnmpSGai0KYg==" spinCount="100000" sqref="T5" name="Range1_3_5_9_2"/>
    <protectedRange algorithmName="SHA-512" hashValue="ON39YdpmFHfN9f47KpiRvqrKx0V9+erV1CNkpWzYhW/Qyc6aT8rEyCrvauWSYGZK2ia3o7vd3akF07acHAFpOA==" saltValue="yVW9XmDwTqEnmpSGai0KYg==" spinCount="100000" sqref="E7:P7" name="Range1_25"/>
    <protectedRange algorithmName="SHA-512" hashValue="ON39YdpmFHfN9f47KpiRvqrKx0V9+erV1CNkpWzYhW/Qyc6aT8rEyCrvauWSYGZK2ia3o7vd3akF07acHAFpOA==" saltValue="yVW9XmDwTqEnmpSGai0KYg==" spinCount="100000" sqref="B7:C7" name="Range1_1_2_2"/>
    <protectedRange algorithmName="SHA-512" hashValue="ON39YdpmFHfN9f47KpiRvqrKx0V9+erV1CNkpWzYhW/Qyc6aT8rEyCrvauWSYGZK2ia3o7vd3akF07acHAFpOA==" saltValue="yVW9XmDwTqEnmpSGai0KYg==" spinCount="100000" sqref="D7" name="Range1_1_1_2_2"/>
    <protectedRange algorithmName="SHA-512" hashValue="ON39YdpmFHfN9f47KpiRvqrKx0V9+erV1CNkpWzYhW/Qyc6aT8rEyCrvauWSYGZK2ia3o7vd3akF07acHAFpOA==" saltValue="yVW9XmDwTqEnmpSGai0KYg==" spinCount="100000" sqref="T7" name="Range1_3_5_8_2"/>
    <protectedRange algorithmName="SHA-512" hashValue="ON39YdpmFHfN9f47KpiRvqrKx0V9+erV1CNkpWzYhW/Qyc6aT8rEyCrvauWSYGZK2ia3o7vd3akF07acHAFpOA==" saltValue="yVW9XmDwTqEnmpSGai0KYg==" spinCount="100000" sqref="B8:C8" name="Range1_12_1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T8 E8:P8" name="Range1_3_5_3_1"/>
  </protectedRanges>
  <conditionalFormatting sqref="G7">
    <cfRule type="top10" dxfId="46" priority="16" rank="1"/>
    <cfRule type="cellIs" dxfId="45" priority="19" operator="greaterThanOrEqual">
      <formula>193</formula>
    </cfRule>
  </conditionalFormatting>
  <conditionalFormatting sqref="E7">
    <cfRule type="top10" dxfId="44" priority="17" rank="1"/>
    <cfRule type="cellIs" dxfId="43" priority="18" operator="greaterThanOrEqual">
      <formula>193</formula>
    </cfRule>
  </conditionalFormatting>
  <conditionalFormatting sqref="I7">
    <cfRule type="top10" dxfId="42" priority="14" rank="1"/>
    <cfRule type="cellIs" dxfId="41" priority="15" operator="greaterThanOrEqual">
      <formula>193</formula>
    </cfRule>
  </conditionalFormatting>
  <conditionalFormatting sqref="K7">
    <cfRule type="top10" dxfId="40" priority="12" rank="1"/>
    <cfRule type="cellIs" dxfId="39" priority="13" operator="greaterThanOrEqual">
      <formula>193</formula>
    </cfRule>
  </conditionalFormatting>
  <conditionalFormatting sqref="M7">
    <cfRule type="cellIs" dxfId="38" priority="10" operator="greaterThanOrEqual">
      <formula>193</formula>
    </cfRule>
    <cfRule type="top10" dxfId="37" priority="11" rank="1"/>
  </conditionalFormatting>
  <conditionalFormatting sqref="O7">
    <cfRule type="top10" dxfId="36" priority="8" rank="1"/>
    <cfRule type="cellIs" dxfId="35" priority="9" operator="greaterThanOrEqual">
      <formula>193</formula>
    </cfRule>
  </conditionalFormatting>
  <conditionalFormatting sqref="E8:P8">
    <cfRule type="cellIs" dxfId="34" priority="5" operator="greaterThanOrEqual">
      <formula>200</formula>
    </cfRule>
  </conditionalFormatting>
  <conditionalFormatting sqref="E8">
    <cfRule type="top10" dxfId="33" priority="7" rank="1"/>
  </conditionalFormatting>
  <conditionalFormatting sqref="G8">
    <cfRule type="top10" dxfId="32" priority="6" rank="1"/>
  </conditionalFormatting>
  <conditionalFormatting sqref="I8">
    <cfRule type="top10" dxfId="31" priority="4" rank="1"/>
  </conditionalFormatting>
  <conditionalFormatting sqref="K8">
    <cfRule type="top10" dxfId="30" priority="3" rank="1"/>
  </conditionalFormatting>
  <conditionalFormatting sqref="M8">
    <cfRule type="top10" dxfId="29" priority="2" rank="1"/>
  </conditionalFormatting>
  <conditionalFormatting sqref="O8">
    <cfRule type="top10" dxfId="28" priority="1" rank="1"/>
  </conditionalFormatting>
  <hyperlinks>
    <hyperlink ref="X1" location="'FAC 2025'!A1" display="Return to Rankings" xr:uid="{B4AE1BD2-D57A-4CE5-81D1-515602561B8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D8 B8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A952-00BB-46BC-A4BD-566C6358BA61}"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34</v>
      </c>
      <c r="C2" s="3">
        <v>45696</v>
      </c>
      <c r="D2" s="4" t="s">
        <v>31</v>
      </c>
      <c r="E2" s="5">
        <v>183</v>
      </c>
      <c r="F2" s="20">
        <v>1</v>
      </c>
      <c r="G2" s="31">
        <v>174</v>
      </c>
      <c r="H2" s="20">
        <v>1</v>
      </c>
      <c r="I2" s="5">
        <v>178</v>
      </c>
      <c r="J2" s="20">
        <v>1</v>
      </c>
      <c r="K2" s="5">
        <v>177</v>
      </c>
      <c r="L2" s="20">
        <v>2</v>
      </c>
      <c r="M2" s="5"/>
      <c r="N2" s="20"/>
      <c r="O2" s="5"/>
      <c r="P2" s="20"/>
      <c r="Q2" s="6">
        <v>4</v>
      </c>
      <c r="R2" s="6">
        <v>712</v>
      </c>
      <c r="S2" s="7">
        <v>178</v>
      </c>
      <c r="T2" s="21">
        <v>5</v>
      </c>
      <c r="U2" s="8">
        <v>3</v>
      </c>
      <c r="V2" s="9">
        <v>181</v>
      </c>
    </row>
    <row r="3" spans="1:24" ht="15" customHeight="1" x14ac:dyDescent="0.3">
      <c r="A3" s="1" t="s">
        <v>11</v>
      </c>
      <c r="B3" s="2" t="s">
        <v>34</v>
      </c>
      <c r="C3" s="3">
        <v>45738</v>
      </c>
      <c r="D3" s="4" t="s">
        <v>31</v>
      </c>
      <c r="E3" s="5">
        <v>172</v>
      </c>
      <c r="F3" s="20">
        <v>0</v>
      </c>
      <c r="G3" s="5">
        <v>175</v>
      </c>
      <c r="H3" s="20">
        <v>2</v>
      </c>
      <c r="I3" s="5">
        <v>171</v>
      </c>
      <c r="J3" s="20">
        <v>1</v>
      </c>
      <c r="K3" s="5">
        <v>168</v>
      </c>
      <c r="L3" s="20">
        <v>1</v>
      </c>
      <c r="M3" s="5"/>
      <c r="N3" s="20"/>
      <c r="O3" s="5"/>
      <c r="P3" s="20"/>
      <c r="Q3" s="6">
        <v>4</v>
      </c>
      <c r="R3" s="6">
        <v>686</v>
      </c>
      <c r="S3" s="7">
        <v>171.5</v>
      </c>
      <c r="T3" s="37">
        <v>4</v>
      </c>
      <c r="U3" s="8">
        <v>2</v>
      </c>
      <c r="V3" s="9">
        <v>173.5</v>
      </c>
    </row>
    <row r="4" spans="1:24" ht="15" customHeight="1" x14ac:dyDescent="0.3">
      <c r="A4" s="1" t="s">
        <v>11</v>
      </c>
      <c r="B4" s="2" t="s">
        <v>34</v>
      </c>
      <c r="C4" s="3">
        <v>45745</v>
      </c>
      <c r="D4" s="4" t="s">
        <v>31</v>
      </c>
      <c r="E4" s="5">
        <v>181</v>
      </c>
      <c r="F4" s="20">
        <v>1</v>
      </c>
      <c r="G4" s="5">
        <v>178</v>
      </c>
      <c r="H4" s="20">
        <v>1</v>
      </c>
      <c r="I4" s="5">
        <v>167</v>
      </c>
      <c r="J4" s="20">
        <v>0</v>
      </c>
      <c r="K4" s="5">
        <v>175</v>
      </c>
      <c r="L4" s="20">
        <v>0</v>
      </c>
      <c r="M4" s="5">
        <v>179.001</v>
      </c>
      <c r="N4" s="20">
        <v>0</v>
      </c>
      <c r="O4" s="5">
        <v>183</v>
      </c>
      <c r="P4" s="20">
        <v>2</v>
      </c>
      <c r="Q4" s="6">
        <v>6</v>
      </c>
      <c r="R4" s="6">
        <v>1063.001</v>
      </c>
      <c r="S4" s="7">
        <v>177.16683333333333</v>
      </c>
      <c r="T4" s="37">
        <v>4</v>
      </c>
      <c r="U4" s="8">
        <v>6</v>
      </c>
      <c r="V4" s="9">
        <v>183.16683333333333</v>
      </c>
    </row>
    <row r="5" spans="1:24" ht="15" customHeight="1" x14ac:dyDescent="0.3">
      <c r="A5" s="1" t="s">
        <v>11</v>
      </c>
      <c r="B5" s="2" t="s">
        <v>34</v>
      </c>
      <c r="C5" s="3">
        <v>45759</v>
      </c>
      <c r="D5" s="4" t="s">
        <v>31</v>
      </c>
      <c r="E5" s="5">
        <v>172</v>
      </c>
      <c r="F5" s="20">
        <v>0</v>
      </c>
      <c r="G5" s="5">
        <v>176</v>
      </c>
      <c r="H5" s="20">
        <v>0</v>
      </c>
      <c r="I5" s="5">
        <v>163</v>
      </c>
      <c r="J5" s="20">
        <v>0</v>
      </c>
      <c r="K5" s="5">
        <v>141</v>
      </c>
      <c r="L5" s="20">
        <v>0</v>
      </c>
      <c r="M5" s="5"/>
      <c r="N5" s="20"/>
      <c r="O5" s="5"/>
      <c r="P5" s="20"/>
      <c r="Q5" s="6">
        <v>4</v>
      </c>
      <c r="R5" s="6">
        <v>652</v>
      </c>
      <c r="S5" s="7">
        <v>163</v>
      </c>
      <c r="T5" s="37">
        <v>0</v>
      </c>
      <c r="U5" s="8">
        <v>3</v>
      </c>
      <c r="V5" s="9">
        <v>166</v>
      </c>
    </row>
    <row r="6" spans="1:24" ht="15" customHeight="1" x14ac:dyDescent="0.3">
      <c r="A6" s="1" t="s">
        <v>11</v>
      </c>
      <c r="B6" s="2" t="s">
        <v>34</v>
      </c>
      <c r="C6" s="3">
        <v>45773</v>
      </c>
      <c r="D6" s="4" t="s">
        <v>31</v>
      </c>
      <c r="E6" s="5">
        <v>173</v>
      </c>
      <c r="F6" s="20">
        <v>0</v>
      </c>
      <c r="G6" s="5">
        <v>170</v>
      </c>
      <c r="H6" s="20">
        <v>0</v>
      </c>
      <c r="I6" s="5">
        <v>170</v>
      </c>
      <c r="J6" s="20">
        <v>1</v>
      </c>
      <c r="K6" s="5">
        <v>167</v>
      </c>
      <c r="L6" s="20">
        <v>0</v>
      </c>
      <c r="M6" s="5"/>
      <c r="N6" s="20"/>
      <c r="O6" s="5"/>
      <c r="P6" s="20"/>
      <c r="Q6" s="6">
        <v>4</v>
      </c>
      <c r="R6" s="6">
        <v>680</v>
      </c>
      <c r="S6" s="7">
        <v>170</v>
      </c>
      <c r="T6" s="37">
        <v>1</v>
      </c>
      <c r="U6" s="8">
        <v>2</v>
      </c>
      <c r="V6" s="9">
        <v>172</v>
      </c>
    </row>
    <row r="7" spans="1:24" ht="15" customHeight="1" x14ac:dyDescent="0.3">
      <c r="A7" s="1" t="s">
        <v>11</v>
      </c>
      <c r="B7" s="2" t="s">
        <v>34</v>
      </c>
      <c r="C7" s="3">
        <v>45878</v>
      </c>
      <c r="D7" s="4" t="s">
        <v>31</v>
      </c>
      <c r="E7" s="5">
        <v>180.001</v>
      </c>
      <c r="F7" s="20">
        <v>0</v>
      </c>
      <c r="G7" s="5">
        <v>179</v>
      </c>
      <c r="H7" s="20">
        <v>4</v>
      </c>
      <c r="I7" s="5">
        <v>176</v>
      </c>
      <c r="J7" s="20">
        <v>1</v>
      </c>
      <c r="K7" s="5">
        <v>172</v>
      </c>
      <c r="L7" s="20">
        <v>0</v>
      </c>
      <c r="M7" s="5"/>
      <c r="N7" s="20"/>
      <c r="O7" s="5"/>
      <c r="P7" s="20"/>
      <c r="Q7" s="6">
        <v>4</v>
      </c>
      <c r="R7" s="6">
        <v>707.00099999999998</v>
      </c>
      <c r="S7" s="7">
        <v>176.75024999999999</v>
      </c>
      <c r="T7" s="37">
        <v>5</v>
      </c>
      <c r="U7" s="8">
        <v>4</v>
      </c>
      <c r="V7" s="9">
        <v>180.75024999999999</v>
      </c>
    </row>
    <row r="8" spans="1:24" x14ac:dyDescent="0.3">
      <c r="A8" s="68" t="s">
        <v>11</v>
      </c>
      <c r="B8" s="2" t="s">
        <v>34</v>
      </c>
      <c r="C8" s="3">
        <v>45913</v>
      </c>
      <c r="D8" s="69" t="s">
        <v>31</v>
      </c>
      <c r="E8" s="5">
        <v>175</v>
      </c>
      <c r="F8" s="20">
        <v>1</v>
      </c>
      <c r="G8" s="5">
        <v>177</v>
      </c>
      <c r="H8" s="20">
        <v>0</v>
      </c>
      <c r="I8" s="5">
        <v>168</v>
      </c>
      <c r="J8" s="20">
        <v>0</v>
      </c>
      <c r="K8" s="5">
        <v>173</v>
      </c>
      <c r="L8" s="20">
        <v>0</v>
      </c>
      <c r="M8" s="5"/>
      <c r="N8" s="20"/>
      <c r="O8" s="5"/>
      <c r="P8" s="20"/>
      <c r="Q8" s="8">
        <v>4</v>
      </c>
      <c r="R8" s="8">
        <v>693</v>
      </c>
      <c r="S8" s="7">
        <v>173.25</v>
      </c>
      <c r="T8" s="37">
        <v>1</v>
      </c>
      <c r="U8" s="8">
        <v>6</v>
      </c>
      <c r="V8" s="7">
        <v>179.25</v>
      </c>
    </row>
    <row r="10" spans="1:24" x14ac:dyDescent="0.3">
      <c r="Q10" s="32">
        <f>SUM(Q2:Q9)</f>
        <v>30</v>
      </c>
      <c r="R10" s="32">
        <f>SUM(R2:R9)</f>
        <v>5193.0020000000004</v>
      </c>
      <c r="S10" s="33">
        <f>SUM(R10/Q10)</f>
        <v>173.10006666666669</v>
      </c>
      <c r="T10" s="32">
        <f>SUM(T2:T9)</f>
        <v>20</v>
      </c>
      <c r="U10" s="32">
        <f>SUM(U2:U9)</f>
        <v>26</v>
      </c>
      <c r="V10" s="34">
        <f>SUM(S10+U10)</f>
        <v>199.10006666666669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3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E8 H8:L8 N8" name="Range1_1_2_19_1_9"/>
    <protectedRange algorithmName="SHA-512" hashValue="ON39YdpmFHfN9f47KpiRvqrKx0V9+erV1CNkpWzYhW/Qyc6aT8rEyCrvauWSYGZK2ia3o7vd3akF07acHAFpOA==" saltValue="yVW9XmDwTqEnmpSGai0KYg==" spinCount="100000" sqref="T8" name="Range1_3_5_4_3"/>
  </protectedRanges>
  <conditionalFormatting sqref="E8">
    <cfRule type="top10" dxfId="27" priority="2" rank="1"/>
  </conditionalFormatting>
  <conditionalFormatting sqref="E8:P8">
    <cfRule type="cellIs" dxfId="26" priority="1" operator="greaterThanOrEqual">
      <formula>200</formula>
    </cfRule>
  </conditionalFormatting>
  <conditionalFormatting sqref="G8">
    <cfRule type="top10" dxfId="25" priority="3" rank="1"/>
  </conditionalFormatting>
  <conditionalFormatting sqref="I8">
    <cfRule type="top10" dxfId="24" priority="4" rank="1"/>
  </conditionalFormatting>
  <conditionalFormatting sqref="K8">
    <cfRule type="top10" dxfId="23" priority="5" rank="1"/>
  </conditionalFormatting>
  <conditionalFormatting sqref="M8">
    <cfRule type="top10" dxfId="22" priority="6" rank="1"/>
  </conditionalFormatting>
  <conditionalFormatting sqref="O8">
    <cfRule type="top10" dxfId="21" priority="7" rank="1"/>
  </conditionalFormatting>
  <hyperlinks>
    <hyperlink ref="X1" location="'FAC 2025'!A1" display="Return to Rankings" xr:uid="{9430E244-A164-4FC3-8D22-220ADF3EBCED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FD1B-BBE1-4554-9402-58BE0A55A227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1" t="s">
        <v>11</v>
      </c>
      <c r="B2" s="2" t="s">
        <v>68</v>
      </c>
      <c r="C2" s="3">
        <v>45808</v>
      </c>
      <c r="D2" s="4" t="s">
        <v>24</v>
      </c>
      <c r="E2" s="5">
        <v>187</v>
      </c>
      <c r="F2" s="20">
        <v>0</v>
      </c>
      <c r="G2" s="5">
        <v>182</v>
      </c>
      <c r="H2" s="20">
        <v>0</v>
      </c>
      <c r="I2" s="5">
        <v>181</v>
      </c>
      <c r="J2" s="20">
        <v>3</v>
      </c>
      <c r="K2" s="5">
        <v>188</v>
      </c>
      <c r="L2" s="20">
        <v>2</v>
      </c>
      <c r="M2" s="5">
        <v>191</v>
      </c>
      <c r="N2" s="20">
        <v>5</v>
      </c>
      <c r="O2" s="5">
        <v>192</v>
      </c>
      <c r="P2" s="20">
        <v>2</v>
      </c>
      <c r="Q2" s="6">
        <v>6</v>
      </c>
      <c r="R2" s="6">
        <v>1121</v>
      </c>
      <c r="S2" s="7">
        <v>186.83333333333334</v>
      </c>
      <c r="T2" s="37">
        <v>12</v>
      </c>
      <c r="U2" s="8">
        <v>16</v>
      </c>
      <c r="V2" s="9">
        <v>202.83333333333334</v>
      </c>
    </row>
    <row r="3" spans="1:24" x14ac:dyDescent="0.3">
      <c r="A3" s="1" t="s">
        <v>11</v>
      </c>
      <c r="B3" s="2" t="s">
        <v>68</v>
      </c>
      <c r="C3" s="3" t="s">
        <v>91</v>
      </c>
      <c r="D3" s="4" t="s">
        <v>24</v>
      </c>
      <c r="E3" s="36">
        <v>194</v>
      </c>
      <c r="F3" s="20">
        <v>0</v>
      </c>
      <c r="G3" s="5">
        <v>189</v>
      </c>
      <c r="H3" s="20">
        <v>2</v>
      </c>
      <c r="I3" s="5">
        <v>189</v>
      </c>
      <c r="J3" s="20">
        <v>3</v>
      </c>
      <c r="K3" s="5">
        <v>191.001</v>
      </c>
      <c r="L3" s="20">
        <v>2</v>
      </c>
      <c r="M3" s="5">
        <v>188</v>
      </c>
      <c r="N3" s="20">
        <v>1</v>
      </c>
      <c r="O3" s="36">
        <v>194</v>
      </c>
      <c r="P3" s="20">
        <v>2</v>
      </c>
      <c r="Q3" s="6">
        <v>6</v>
      </c>
      <c r="R3" s="6">
        <v>1145.001</v>
      </c>
      <c r="S3" s="7">
        <v>190.83349999999999</v>
      </c>
      <c r="T3" s="37">
        <v>10</v>
      </c>
      <c r="U3" s="8">
        <v>16</v>
      </c>
      <c r="V3" s="9">
        <v>206.83349999999999</v>
      </c>
    </row>
    <row r="5" spans="1:24" x14ac:dyDescent="0.3">
      <c r="Q5" s="32">
        <f>SUM(Q2:Q4)</f>
        <v>12</v>
      </c>
      <c r="R5" s="32">
        <f>SUM(R2:R4)</f>
        <v>2266.0010000000002</v>
      </c>
      <c r="S5" s="33">
        <f>SUM(R5/Q5)</f>
        <v>188.83341666666669</v>
      </c>
      <c r="T5" s="32">
        <f>SUM(T2:T4)</f>
        <v>22</v>
      </c>
      <c r="U5" s="32">
        <f>SUM(U2:U4)</f>
        <v>32</v>
      </c>
      <c r="V5" s="34">
        <f>SUM(S5+U5)</f>
        <v>220.83341666666669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1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H2:P2 E2:F2 B2" name="Range1_22"/>
    <protectedRange algorithmName="SHA-512" hashValue="ON39YdpmFHfN9f47KpiRvqrKx0V9+erV1CNkpWzYhW/Qyc6aT8rEyCrvauWSYGZK2ia3o7vd3akF07acHAFpOA==" saltValue="yVW9XmDwTqEnmpSGai0KYg==" spinCount="100000" sqref="T2" name="Range1_3_5_10"/>
    <protectedRange algorithmName="SHA-512" hashValue="ON39YdpmFHfN9f47KpiRvqrKx0V9+erV1CNkpWzYhW/Qyc6aT8rEyCrvauWSYGZK2ia3o7vd3akF07acHAFpOA==" saltValue="yVW9XmDwTqEnmpSGai0KYg==" spinCount="100000" sqref="H3:P3 E3:F3 B3:C3" name="Range1_35"/>
    <protectedRange algorithmName="SHA-512" hashValue="ON39YdpmFHfN9f47KpiRvqrKx0V9+erV1CNkpWzYhW/Qyc6aT8rEyCrvauWSYGZK2ia3o7vd3akF07acHAFpOA==" saltValue="yVW9XmDwTqEnmpSGai0KYg==" spinCount="100000" sqref="D3" name="Range1_1_35"/>
    <protectedRange algorithmName="SHA-512" hashValue="ON39YdpmFHfN9f47KpiRvqrKx0V9+erV1CNkpWzYhW/Qyc6aT8rEyCrvauWSYGZK2ia3o7vd3akF07acHAFpOA==" saltValue="yVW9XmDwTqEnmpSGai0KYg==" spinCount="100000" sqref="T3" name="Range1_3_5_34"/>
  </protectedRanges>
  <hyperlinks>
    <hyperlink ref="X1" location="'FAC 2025'!A1" display="Return to Rankings" xr:uid="{1F2C2CD4-622D-462F-A8F6-8F56AE530DAF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E6A2-87A3-48BA-AB2B-A76360482B3F}">
  <dimension ref="A1:X9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85</v>
      </c>
      <c r="C2" s="3">
        <v>45857</v>
      </c>
      <c r="D2" s="4" t="s">
        <v>59</v>
      </c>
      <c r="E2" s="5">
        <v>184</v>
      </c>
      <c r="F2" s="20">
        <v>1</v>
      </c>
      <c r="G2" s="5">
        <v>178</v>
      </c>
      <c r="H2" s="20">
        <v>1</v>
      </c>
      <c r="I2" s="5">
        <v>178</v>
      </c>
      <c r="J2" s="20">
        <v>0</v>
      </c>
      <c r="K2" s="5">
        <v>182</v>
      </c>
      <c r="L2" s="20">
        <v>0</v>
      </c>
      <c r="M2" s="5"/>
      <c r="N2" s="20"/>
      <c r="O2" s="5"/>
      <c r="P2" s="20"/>
      <c r="Q2" s="6">
        <v>4</v>
      </c>
      <c r="R2" s="6">
        <v>722</v>
      </c>
      <c r="S2" s="7">
        <v>180.5</v>
      </c>
      <c r="T2" s="37">
        <v>2</v>
      </c>
      <c r="U2" s="8">
        <v>9</v>
      </c>
      <c r="V2" s="9">
        <v>189.5</v>
      </c>
    </row>
    <row r="3" spans="1:24" x14ac:dyDescent="0.3">
      <c r="A3" s="1" t="s">
        <v>11</v>
      </c>
      <c r="B3" s="2" t="s">
        <v>85</v>
      </c>
      <c r="C3" s="3">
        <v>45871</v>
      </c>
      <c r="D3" s="4" t="s">
        <v>59</v>
      </c>
      <c r="E3" s="5">
        <v>180</v>
      </c>
      <c r="F3" s="20">
        <v>0</v>
      </c>
      <c r="G3" s="5">
        <v>178</v>
      </c>
      <c r="H3" s="20">
        <v>1</v>
      </c>
      <c r="I3" s="5">
        <v>183.001</v>
      </c>
      <c r="J3" s="20">
        <v>1</v>
      </c>
      <c r="K3" s="5">
        <v>186</v>
      </c>
      <c r="L3" s="20">
        <v>0</v>
      </c>
      <c r="M3" s="5"/>
      <c r="N3" s="20"/>
      <c r="O3" s="5"/>
      <c r="P3" s="20"/>
      <c r="Q3" s="6">
        <v>4</v>
      </c>
      <c r="R3" s="6">
        <v>727.00099999999998</v>
      </c>
      <c r="S3" s="7">
        <v>181.75024999999999</v>
      </c>
      <c r="T3" s="37">
        <v>2</v>
      </c>
      <c r="U3" s="8">
        <v>6</v>
      </c>
      <c r="V3" s="9">
        <v>187.75024999999999</v>
      </c>
    </row>
    <row r="4" spans="1:24" x14ac:dyDescent="0.3">
      <c r="A4" s="1" t="s">
        <v>11</v>
      </c>
      <c r="B4" s="2" t="s">
        <v>85</v>
      </c>
      <c r="C4" s="3">
        <v>45885</v>
      </c>
      <c r="D4" s="4" t="s">
        <v>59</v>
      </c>
      <c r="E4" s="36">
        <v>194</v>
      </c>
      <c r="F4" s="20">
        <v>4</v>
      </c>
      <c r="G4" s="5">
        <v>186</v>
      </c>
      <c r="H4" s="20">
        <v>0</v>
      </c>
      <c r="I4" s="5">
        <v>183</v>
      </c>
      <c r="J4" s="20">
        <v>0</v>
      </c>
      <c r="K4" s="5">
        <v>180</v>
      </c>
      <c r="L4" s="20">
        <v>0</v>
      </c>
      <c r="M4" s="5"/>
      <c r="N4" s="20"/>
      <c r="O4" s="5"/>
      <c r="P4" s="20"/>
      <c r="Q4" s="6">
        <v>4</v>
      </c>
      <c r="R4" s="6">
        <v>743</v>
      </c>
      <c r="S4" s="7">
        <v>185.75</v>
      </c>
      <c r="T4" s="37">
        <v>4</v>
      </c>
      <c r="U4" s="8">
        <v>11</v>
      </c>
      <c r="V4" s="9">
        <v>196.75</v>
      </c>
    </row>
    <row r="5" spans="1:24" x14ac:dyDescent="0.3">
      <c r="A5" s="1" t="s">
        <v>11</v>
      </c>
      <c r="B5" s="2" t="s">
        <v>85</v>
      </c>
      <c r="C5" s="3">
        <v>45906</v>
      </c>
      <c r="D5" s="4" t="s">
        <v>59</v>
      </c>
      <c r="E5" s="5">
        <v>188</v>
      </c>
      <c r="F5" s="20">
        <v>1</v>
      </c>
      <c r="G5" s="5">
        <v>185</v>
      </c>
      <c r="H5" s="20">
        <v>1</v>
      </c>
      <c r="I5" s="5">
        <v>181</v>
      </c>
      <c r="J5" s="20">
        <v>0</v>
      </c>
      <c r="K5" s="5">
        <v>190</v>
      </c>
      <c r="L5" s="20">
        <v>3</v>
      </c>
      <c r="M5" s="5"/>
      <c r="N5" s="20"/>
      <c r="O5" s="5"/>
      <c r="P5" s="20"/>
      <c r="Q5" s="6">
        <v>4</v>
      </c>
      <c r="R5" s="6">
        <v>744</v>
      </c>
      <c r="S5" s="7">
        <v>186</v>
      </c>
      <c r="T5" s="37">
        <v>5</v>
      </c>
      <c r="U5" s="8">
        <v>6</v>
      </c>
      <c r="V5" s="9">
        <v>192</v>
      </c>
    </row>
    <row r="6" spans="1:24" x14ac:dyDescent="0.3">
      <c r="A6" s="68" t="s">
        <v>11</v>
      </c>
      <c r="B6" s="2" t="s">
        <v>85</v>
      </c>
      <c r="C6" s="3">
        <v>45920</v>
      </c>
      <c r="D6" s="69" t="s">
        <v>59</v>
      </c>
      <c r="E6" s="5">
        <v>186</v>
      </c>
      <c r="F6" s="20">
        <v>2</v>
      </c>
      <c r="G6" s="5">
        <v>178</v>
      </c>
      <c r="H6" s="20">
        <v>0</v>
      </c>
      <c r="I6" s="5">
        <v>179</v>
      </c>
      <c r="J6" s="20">
        <v>1</v>
      </c>
      <c r="K6" s="5">
        <v>176</v>
      </c>
      <c r="L6" s="20">
        <v>1</v>
      </c>
      <c r="M6" s="5"/>
      <c r="N6" s="20"/>
      <c r="O6" s="5"/>
      <c r="P6" s="20"/>
      <c r="Q6" s="8">
        <v>4</v>
      </c>
      <c r="R6" s="8">
        <v>719</v>
      </c>
      <c r="S6" s="7">
        <v>179.75</v>
      </c>
      <c r="T6" s="37">
        <v>4</v>
      </c>
      <c r="U6" s="8">
        <v>6</v>
      </c>
      <c r="V6" s="7">
        <v>185.75</v>
      </c>
    </row>
    <row r="7" spans="1:24" x14ac:dyDescent="0.3">
      <c r="A7" s="1" t="s">
        <v>11</v>
      </c>
      <c r="B7" s="2" t="s">
        <v>85</v>
      </c>
      <c r="C7" s="3">
        <v>45948</v>
      </c>
      <c r="D7" s="4" t="s">
        <v>59</v>
      </c>
      <c r="E7" s="5">
        <v>182</v>
      </c>
      <c r="F7" s="20">
        <v>1</v>
      </c>
      <c r="G7" s="5">
        <v>186</v>
      </c>
      <c r="H7" s="20">
        <v>1</v>
      </c>
      <c r="I7" s="5">
        <v>180</v>
      </c>
      <c r="J7" s="20">
        <v>1</v>
      </c>
      <c r="K7" s="5">
        <v>176</v>
      </c>
      <c r="L7" s="20">
        <v>0</v>
      </c>
      <c r="M7" s="5"/>
      <c r="N7" s="20"/>
      <c r="O7" s="5"/>
      <c r="P7" s="20"/>
      <c r="Q7" s="6">
        <v>4</v>
      </c>
      <c r="R7" s="6">
        <v>724</v>
      </c>
      <c r="S7" s="7">
        <v>181</v>
      </c>
      <c r="T7" s="37">
        <v>3</v>
      </c>
      <c r="U7" s="8">
        <v>9</v>
      </c>
      <c r="V7" s="9">
        <v>190</v>
      </c>
    </row>
    <row r="9" spans="1:24" x14ac:dyDescent="0.3">
      <c r="Q9" s="32">
        <f>SUM(Q2:Q8)</f>
        <v>24</v>
      </c>
      <c r="R9" s="32">
        <f>SUM(R2:R8)</f>
        <v>4379.0010000000002</v>
      </c>
      <c r="S9" s="33">
        <f>SUM(R9/Q9)</f>
        <v>182.45837500000002</v>
      </c>
      <c r="T9" s="32">
        <f>SUM(T2:T8)</f>
        <v>20</v>
      </c>
      <c r="U9" s="32">
        <f>SUM(U2:U8)</f>
        <v>47</v>
      </c>
      <c r="V9" s="34">
        <f>SUM(S9+U9)</f>
        <v>229.45837500000002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6:C6" name="Range1_9_2"/>
    <protectedRange algorithmName="SHA-512" hashValue="ON39YdpmFHfN9f47KpiRvqrKx0V9+erV1CNkpWzYhW/Qyc6aT8rEyCrvauWSYGZK2ia3o7vd3akF07acHAFpOA==" saltValue="yVW9XmDwTqEnmpSGai0KYg==" spinCount="100000" sqref="D6" name="Range1_1_12_5"/>
    <protectedRange algorithmName="SHA-512" hashValue="ON39YdpmFHfN9f47KpiRvqrKx0V9+erV1CNkpWzYhW/Qyc6aT8rEyCrvauWSYGZK2ia3o7vd3akF07acHAFpOA==" saltValue="yVW9XmDwTqEnmpSGai0KYg==" spinCount="100000" sqref="E6 G6:O6" name="Range1_33_1_10"/>
    <protectedRange algorithmName="SHA-512" hashValue="ON39YdpmFHfN9f47KpiRvqrKx0V9+erV1CNkpWzYhW/Qyc6aT8rEyCrvauWSYGZK2ia3o7vd3akF07acHAFpOA==" saltValue="yVW9XmDwTqEnmpSGai0KYg==" spinCount="100000" sqref="T6" name="Range1_3_5_8_5"/>
    <protectedRange algorithmName="SHA-512" hashValue="ON39YdpmFHfN9f47KpiRvqrKx0V9+erV1CNkpWzYhW/Qyc6aT8rEyCrvauWSYGZK2ia3o7vd3akF07acHAFpOA==" saltValue="yVW9XmDwTqEnmpSGai0KYg==" spinCount="100000" sqref="B7:C7" name="Range1_3_3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1"/>
  </protectedRanges>
  <conditionalFormatting sqref="E5:P5">
    <cfRule type="cellIs" dxfId="20" priority="15" operator="greaterThanOrEqual">
      <formula>200</formula>
    </cfRule>
  </conditionalFormatting>
  <conditionalFormatting sqref="E5">
    <cfRule type="top10" dxfId="19" priority="16" rank="1"/>
  </conditionalFormatting>
  <conditionalFormatting sqref="G5">
    <cfRule type="top10" dxfId="18" priority="17" rank="1"/>
  </conditionalFormatting>
  <conditionalFormatting sqref="I5">
    <cfRule type="top10" dxfId="17" priority="18" rank="1"/>
  </conditionalFormatting>
  <conditionalFormatting sqref="K5">
    <cfRule type="top10" dxfId="16" priority="19" rank="1"/>
  </conditionalFormatting>
  <conditionalFormatting sqref="M5">
    <cfRule type="top10" dxfId="15" priority="20" rank="1"/>
  </conditionalFormatting>
  <conditionalFormatting sqref="O5">
    <cfRule type="top10" dxfId="14" priority="21" rank="1"/>
  </conditionalFormatting>
  <conditionalFormatting sqref="E6">
    <cfRule type="top10" dxfId="13" priority="14" rank="1"/>
  </conditionalFormatting>
  <conditionalFormatting sqref="G6">
    <cfRule type="top10" dxfId="12" priority="13" rank="1"/>
  </conditionalFormatting>
  <conditionalFormatting sqref="I6">
    <cfRule type="top10" dxfId="11" priority="12" rank="1"/>
  </conditionalFormatting>
  <conditionalFormatting sqref="K6">
    <cfRule type="top10" dxfId="10" priority="11" rank="1"/>
  </conditionalFormatting>
  <conditionalFormatting sqref="M6">
    <cfRule type="top10" dxfId="9" priority="10" rank="1"/>
  </conditionalFormatting>
  <conditionalFormatting sqref="O6">
    <cfRule type="top10" dxfId="8" priority="9" rank="1"/>
  </conditionalFormatting>
  <conditionalFormatting sqref="E6:P6">
    <cfRule type="cellIs" dxfId="7" priority="8" operator="greaterThanOrEqual">
      <formula>200</formula>
    </cfRule>
  </conditionalFormatting>
  <conditionalFormatting sqref="E7">
    <cfRule type="top10" dxfId="6" priority="7" rank="1"/>
  </conditionalFormatting>
  <conditionalFormatting sqref="G7">
    <cfRule type="top10" dxfId="5" priority="6" rank="1"/>
  </conditionalFormatting>
  <conditionalFormatting sqref="E7:P7">
    <cfRule type="cellIs" dxfId="4" priority="5" operator="greaterThanOrEqual">
      <formula>200</formula>
    </cfRule>
  </conditionalFormatting>
  <conditionalFormatting sqref="I7">
    <cfRule type="top10" dxfId="3" priority="4" rank="1"/>
  </conditionalFormatting>
  <conditionalFormatting sqref="K7">
    <cfRule type="top10" dxfId="2" priority="3" rank="1"/>
  </conditionalFormatting>
  <conditionalFormatting sqref="M7">
    <cfRule type="top10" dxfId="1" priority="2" rank="1"/>
  </conditionalFormatting>
  <conditionalFormatting sqref="O7">
    <cfRule type="top10" dxfId="0" priority="1" rank="1"/>
  </conditionalFormatting>
  <hyperlinks>
    <hyperlink ref="X1" location="'FAC 2025'!A1" display="Return to Rankings" xr:uid="{2B99F4C5-23C4-4125-8E03-909FF22CE1CF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3A24-A080-4975-8AA6-B6B2BC73F1DA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48</v>
      </c>
      <c r="C2" s="3">
        <v>45766</v>
      </c>
      <c r="D2" s="4" t="s">
        <v>39</v>
      </c>
      <c r="E2" s="5">
        <v>164</v>
      </c>
      <c r="F2" s="20"/>
      <c r="G2" s="5">
        <v>150</v>
      </c>
      <c r="H2" s="20"/>
      <c r="I2" s="5"/>
      <c r="J2" s="20"/>
      <c r="K2" s="5"/>
      <c r="L2" s="20"/>
      <c r="M2" s="5"/>
      <c r="N2" s="20"/>
      <c r="O2" s="5"/>
      <c r="P2" s="20"/>
      <c r="Q2" s="6">
        <v>2</v>
      </c>
      <c r="R2" s="6">
        <v>314</v>
      </c>
      <c r="S2" s="7">
        <v>157</v>
      </c>
      <c r="T2" s="37">
        <v>0</v>
      </c>
      <c r="U2" s="8">
        <v>4</v>
      </c>
      <c r="V2" s="9">
        <v>161</v>
      </c>
    </row>
    <row r="3" spans="1:24" x14ac:dyDescent="0.3">
      <c r="A3" s="1" t="s">
        <v>11</v>
      </c>
      <c r="B3" s="2" t="s">
        <v>48</v>
      </c>
      <c r="C3" s="3">
        <v>45836</v>
      </c>
      <c r="D3" s="4" t="s">
        <v>39</v>
      </c>
      <c r="E3" s="5">
        <v>167</v>
      </c>
      <c r="F3" s="20"/>
      <c r="G3" s="5">
        <v>152</v>
      </c>
      <c r="H3" s="20"/>
      <c r="I3" s="5"/>
      <c r="J3" s="20"/>
      <c r="K3" s="5"/>
      <c r="L3" s="20"/>
      <c r="M3" s="5"/>
      <c r="N3" s="20"/>
      <c r="O3" s="5"/>
      <c r="P3" s="20"/>
      <c r="Q3" s="6">
        <v>2</v>
      </c>
      <c r="R3" s="6">
        <v>319</v>
      </c>
      <c r="S3" s="7">
        <v>159.5</v>
      </c>
      <c r="T3" s="37">
        <v>0</v>
      </c>
      <c r="U3" s="8">
        <v>4</v>
      </c>
      <c r="V3" s="9">
        <v>163.5</v>
      </c>
    </row>
    <row r="5" spans="1:24" x14ac:dyDescent="0.3">
      <c r="Q5" s="32">
        <f>SUM(Q2:Q4)</f>
        <v>4</v>
      </c>
      <c r="R5" s="32">
        <f>SUM(R2:R4)</f>
        <v>633</v>
      </c>
      <c r="S5" s="33">
        <f>SUM(R5/Q5)</f>
        <v>158.25</v>
      </c>
      <c r="T5" s="32">
        <f>SUM(T2:T4)</f>
        <v>0</v>
      </c>
      <c r="U5" s="32">
        <f>SUM(U2:U4)</f>
        <v>8</v>
      </c>
      <c r="V5" s="34">
        <f>SUM(S5+U5)</f>
        <v>166.25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5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H3:P3 E3:F3 B3:C3" name="Range1_14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9"/>
  </protectedRanges>
  <hyperlinks>
    <hyperlink ref="X1" location="'FAC 2025'!A1" display="Return to Rankings" xr:uid="{8F23C701-A17F-42E6-8315-BE56A30A994D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6F89-2306-4897-9E1E-F37351121AE1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1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41" t="s">
        <v>11</v>
      </c>
      <c r="B2" s="2" t="s">
        <v>77</v>
      </c>
      <c r="C2" s="3">
        <v>45829</v>
      </c>
      <c r="D2" s="4" t="s">
        <v>79</v>
      </c>
      <c r="E2" s="5">
        <v>183</v>
      </c>
      <c r="F2" s="20">
        <v>3</v>
      </c>
      <c r="G2" s="5">
        <v>181</v>
      </c>
      <c r="H2" s="20">
        <v>0</v>
      </c>
      <c r="I2" s="5">
        <v>179</v>
      </c>
      <c r="J2" s="20">
        <v>0</v>
      </c>
      <c r="K2" s="5"/>
      <c r="L2" s="20"/>
      <c r="M2" s="5"/>
      <c r="N2" s="20"/>
      <c r="O2" s="5"/>
      <c r="P2" s="20"/>
      <c r="Q2" s="6">
        <v>3</v>
      </c>
      <c r="R2" s="6">
        <v>543</v>
      </c>
      <c r="S2" s="7">
        <v>181</v>
      </c>
      <c r="T2" s="37">
        <v>3</v>
      </c>
      <c r="U2" s="8">
        <v>5</v>
      </c>
      <c r="V2" s="9">
        <v>186</v>
      </c>
    </row>
    <row r="3" spans="1:24" x14ac:dyDescent="0.3">
      <c r="A3" s="1" t="s">
        <v>11</v>
      </c>
      <c r="B3" s="2" t="s">
        <v>77</v>
      </c>
      <c r="C3" s="3">
        <v>45850</v>
      </c>
      <c r="D3" s="4" t="s">
        <v>79</v>
      </c>
      <c r="E3" s="5">
        <v>174</v>
      </c>
      <c r="F3" s="20">
        <v>0</v>
      </c>
      <c r="G3" s="5">
        <v>187</v>
      </c>
      <c r="H3" s="20">
        <v>0</v>
      </c>
      <c r="I3" s="5">
        <v>180</v>
      </c>
      <c r="J3" s="20">
        <v>2</v>
      </c>
      <c r="K3" s="5"/>
      <c r="L3" s="20"/>
      <c r="M3" s="5"/>
      <c r="N3" s="20"/>
      <c r="O3" s="5"/>
      <c r="P3" s="20"/>
      <c r="Q3" s="6">
        <v>3</v>
      </c>
      <c r="R3" s="6">
        <v>541</v>
      </c>
      <c r="S3" s="7">
        <v>180.33333333333334</v>
      </c>
      <c r="T3" s="37">
        <v>2</v>
      </c>
      <c r="U3" s="8">
        <v>5</v>
      </c>
      <c r="V3" s="9">
        <v>185.33333333333334</v>
      </c>
    </row>
    <row r="5" spans="1:24" x14ac:dyDescent="0.3">
      <c r="Q5" s="32">
        <f>SUM(Q2:Q4)</f>
        <v>6</v>
      </c>
      <c r="R5" s="32">
        <f>SUM(R2:R4)</f>
        <v>1084</v>
      </c>
      <c r="S5" s="33">
        <f>SUM(R5/Q5)</f>
        <v>180.66666666666666</v>
      </c>
      <c r="T5" s="32">
        <f>SUM(T2:T4)</f>
        <v>5</v>
      </c>
      <c r="U5" s="32">
        <f>SUM(U2:U4)</f>
        <v>10</v>
      </c>
      <c r="V5" s="34">
        <f>SUM(S5+U5)</f>
        <v>190.66666666666666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997B592D-4F83-404B-8F7B-627E2960361F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B65C-211D-49C4-9A8F-2E4125953695}">
  <dimension ref="A1:X4"/>
  <sheetViews>
    <sheetView workbookViewId="0">
      <selection activeCell="E14" sqref="E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68" t="s">
        <v>11</v>
      </c>
      <c r="B2" s="2" t="s">
        <v>106</v>
      </c>
      <c r="C2" s="3">
        <v>45955</v>
      </c>
      <c r="D2" s="69" t="s">
        <v>105</v>
      </c>
      <c r="E2" s="5">
        <v>172</v>
      </c>
      <c r="F2" s="20">
        <v>0</v>
      </c>
      <c r="G2" s="5">
        <v>180</v>
      </c>
      <c r="H2" s="20">
        <v>1</v>
      </c>
      <c r="I2" s="5">
        <v>181</v>
      </c>
      <c r="J2" s="20">
        <v>0</v>
      </c>
      <c r="K2" s="5">
        <v>186</v>
      </c>
      <c r="L2" s="20">
        <v>2</v>
      </c>
      <c r="M2" s="5"/>
      <c r="N2" s="20"/>
      <c r="O2" s="5"/>
      <c r="P2" s="20"/>
      <c r="Q2" s="8">
        <v>4</v>
      </c>
      <c r="R2" s="8">
        <v>719</v>
      </c>
      <c r="S2" s="7">
        <v>179.75</v>
      </c>
      <c r="T2" s="37">
        <v>3</v>
      </c>
      <c r="U2" s="8">
        <v>4</v>
      </c>
      <c r="V2" s="7">
        <v>183.75</v>
      </c>
    </row>
    <row r="4" spans="1:24" x14ac:dyDescent="0.3">
      <c r="Q4" s="32">
        <f>SUM(Q2:Q3)</f>
        <v>4</v>
      </c>
      <c r="R4" s="32">
        <f>SUM(R2:R3)</f>
        <v>719</v>
      </c>
      <c r="S4" s="33">
        <f>SUM(R4/Q4)</f>
        <v>179.75</v>
      </c>
      <c r="T4" s="32">
        <f>SUM(T2:T3)</f>
        <v>3</v>
      </c>
      <c r="U4" s="32">
        <f>SUM(U2:U3)</f>
        <v>4</v>
      </c>
      <c r="V4" s="34">
        <f>SUM(S4+U4)</f>
        <v>183.75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6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E2 H2:L2 N2" name="Range1_1_2_19_1_3"/>
    <protectedRange algorithmName="SHA-512" hashValue="ON39YdpmFHfN9f47KpiRvqrKx0V9+erV1CNkpWzYhW/Qyc6aT8rEyCrvauWSYGZK2ia3o7vd3akF07acHAFpOA==" saltValue="yVW9XmDwTqEnmpSGai0KYg==" spinCount="100000" sqref="T2" name="Range1_3_5_16"/>
  </protectedRanges>
  <conditionalFormatting sqref="E2">
    <cfRule type="top10" dxfId="595" priority="7" rank="1"/>
  </conditionalFormatting>
  <conditionalFormatting sqref="G2">
    <cfRule type="top10" dxfId="594" priority="6" rank="1"/>
  </conditionalFormatting>
  <conditionalFormatting sqref="I2">
    <cfRule type="top10" dxfId="593" priority="5" rank="1"/>
  </conditionalFormatting>
  <conditionalFormatting sqref="K2">
    <cfRule type="top10" dxfId="592" priority="4" rank="1"/>
  </conditionalFormatting>
  <conditionalFormatting sqref="M2">
    <cfRule type="top10" dxfId="591" priority="3" rank="1"/>
  </conditionalFormatting>
  <conditionalFormatting sqref="O2">
    <cfRule type="top10" dxfId="590" priority="2" rank="1"/>
  </conditionalFormatting>
  <conditionalFormatting sqref="E2:P2">
    <cfRule type="cellIs" dxfId="589" priority="1" operator="greaterThanOrEqual">
      <formula>200</formula>
    </cfRule>
  </conditionalFormatting>
  <hyperlinks>
    <hyperlink ref="X1" location="'FAC 2025'!A1" display="Return to Rankings" xr:uid="{E7DBD81A-999E-4C94-AB01-B42A100CEA2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556CAF-A8B0-41E7-A879-EDFDC01FF8F4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D8007-8F80-4221-A393-50E15BAAEADF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2" t="s">
        <v>1</v>
      </c>
      <c r="B1" s="23" t="s">
        <v>2</v>
      </c>
      <c r="C1" s="24" t="s">
        <v>3</v>
      </c>
      <c r="D1" s="25" t="s">
        <v>4</v>
      </c>
      <c r="E1" s="26" t="s">
        <v>13</v>
      </c>
      <c r="F1" s="26" t="s">
        <v>14</v>
      </c>
      <c r="G1" s="26" t="s">
        <v>15</v>
      </c>
      <c r="H1" s="26" t="s">
        <v>14</v>
      </c>
      <c r="I1" s="26" t="s">
        <v>16</v>
      </c>
      <c r="J1" s="26" t="s">
        <v>14</v>
      </c>
      <c r="K1" s="26" t="s">
        <v>17</v>
      </c>
      <c r="L1" s="26" t="s">
        <v>14</v>
      </c>
      <c r="M1" s="26" t="s">
        <v>18</v>
      </c>
      <c r="N1" s="26" t="s">
        <v>14</v>
      </c>
      <c r="O1" s="26" t="s">
        <v>19</v>
      </c>
      <c r="P1" s="26" t="s">
        <v>14</v>
      </c>
      <c r="Q1" s="27" t="s">
        <v>20</v>
      </c>
      <c r="R1" s="28" t="s">
        <v>21</v>
      </c>
      <c r="S1" s="29" t="s">
        <v>5</v>
      </c>
      <c r="T1" s="29" t="s">
        <v>22</v>
      </c>
      <c r="U1" s="28" t="s">
        <v>6</v>
      </c>
      <c r="V1" s="29" t="s">
        <v>23</v>
      </c>
      <c r="X1" s="35" t="s">
        <v>26</v>
      </c>
    </row>
    <row r="2" spans="1:24" s="50" customFormat="1" ht="15" customHeight="1" x14ac:dyDescent="0.25">
      <c r="A2" s="1" t="s">
        <v>11</v>
      </c>
      <c r="B2" s="2" t="s">
        <v>95</v>
      </c>
      <c r="C2" s="3">
        <v>45906</v>
      </c>
      <c r="D2" s="4" t="s">
        <v>45</v>
      </c>
      <c r="E2" s="5">
        <v>132</v>
      </c>
      <c r="F2" s="20">
        <v>0</v>
      </c>
      <c r="G2" s="5">
        <v>163</v>
      </c>
      <c r="H2" s="20">
        <v>0</v>
      </c>
      <c r="I2" s="5">
        <v>166</v>
      </c>
      <c r="J2" s="20">
        <v>0</v>
      </c>
      <c r="K2" s="5">
        <v>171</v>
      </c>
      <c r="L2" s="20">
        <v>0</v>
      </c>
      <c r="M2" s="5">
        <v>157</v>
      </c>
      <c r="N2" s="20">
        <v>0</v>
      </c>
      <c r="O2" s="5">
        <v>162</v>
      </c>
      <c r="P2" s="20">
        <v>0</v>
      </c>
      <c r="Q2" s="6">
        <v>6</v>
      </c>
      <c r="R2" s="6">
        <v>951</v>
      </c>
      <c r="S2" s="7">
        <v>158.5</v>
      </c>
      <c r="T2" s="37">
        <v>0</v>
      </c>
      <c r="U2" s="8">
        <v>6</v>
      </c>
      <c r="V2" s="9">
        <v>164.5</v>
      </c>
    </row>
    <row r="4" spans="1:24" x14ac:dyDescent="0.3">
      <c r="Q4" s="32">
        <f>SUM(Q2:Q3)</f>
        <v>6</v>
      </c>
      <c r="R4" s="32">
        <f>SUM(R2:R3)</f>
        <v>951</v>
      </c>
      <c r="S4" s="33">
        <f>SUM(R4/Q4)</f>
        <v>158.5</v>
      </c>
      <c r="T4" s="32">
        <f>SUM(T2:T3)</f>
        <v>0</v>
      </c>
      <c r="U4" s="32">
        <f>SUM(U2:U3)</f>
        <v>6</v>
      </c>
      <c r="V4" s="34">
        <f>SUM(S4+U4)</f>
        <v>164.5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2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E2:P2 T2" name="Range1_3_5_1_2_1"/>
  </protectedRanges>
  <conditionalFormatting sqref="E2:P2">
    <cfRule type="cellIs" dxfId="588" priority="1" operator="greaterThanOrEqual">
      <formula>200</formula>
    </cfRule>
  </conditionalFormatting>
  <conditionalFormatting sqref="E2">
    <cfRule type="top10" dxfId="587" priority="2" rank="1"/>
  </conditionalFormatting>
  <conditionalFormatting sqref="G2">
    <cfRule type="top10" dxfId="586" priority="3" rank="1"/>
  </conditionalFormatting>
  <conditionalFormatting sqref="I2">
    <cfRule type="top10" dxfId="585" priority="4" rank="1"/>
  </conditionalFormatting>
  <conditionalFormatting sqref="K2">
    <cfRule type="top10" dxfId="584" priority="5" rank="1"/>
  </conditionalFormatting>
  <conditionalFormatting sqref="M2">
    <cfRule type="top10" dxfId="583" priority="6" rank="1"/>
  </conditionalFormatting>
  <conditionalFormatting sqref="O2">
    <cfRule type="top10" dxfId="582" priority="7" rank="1"/>
  </conditionalFormatting>
  <hyperlinks>
    <hyperlink ref="X1" location="'FAC 2025'!A1" display="Return to Rankings" xr:uid="{A4C13A65-33DF-44F8-88E1-C5F31CECA153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58</vt:i4>
      </vt:variant>
    </vt:vector>
  </HeadingPairs>
  <TitlesOfParts>
    <vt:vector size="58" baseType="lpstr">
      <vt:lpstr>FAC 2025</vt:lpstr>
      <vt:lpstr>Alan Weil</vt:lpstr>
      <vt:lpstr>Alvin Delahoussaye</vt:lpstr>
      <vt:lpstr>Baylor Benoit</vt:lpstr>
      <vt:lpstr>Brady Penton</vt:lpstr>
      <vt:lpstr>Brian Hanks</vt:lpstr>
      <vt:lpstr>Chad Fetheroff</vt:lpstr>
      <vt:lpstr>Charles Chaplin</vt:lpstr>
      <vt:lpstr>Charles Dohring</vt:lpstr>
      <vt:lpstr>Charles Miller</vt:lpstr>
      <vt:lpstr>Charles Sinatra</vt:lpstr>
      <vt:lpstr>Chris Bissette</vt:lpstr>
      <vt:lpstr>Chris Bradley</vt:lpstr>
      <vt:lpstr>Chuck Miller</vt:lpstr>
      <vt:lpstr>Dale Cauthen</vt:lpstr>
      <vt:lpstr>Daniel Penton</vt:lpstr>
      <vt:lpstr>David Hallman</vt:lpstr>
      <vt:lpstr>David Jones</vt:lpstr>
      <vt:lpstr>Debbie Penton</vt:lpstr>
      <vt:lpstr>DJ LeMaster</vt:lpstr>
      <vt:lpstr>Doug Gates</vt:lpstr>
      <vt:lpstr>Duane Carter</vt:lpstr>
      <vt:lpstr>Dustin Fugate</vt:lpstr>
      <vt:lpstr>Ernie Converse</vt:lpstr>
      <vt:lpstr>Frank Breland</vt:lpstr>
      <vt:lpstr>Glenn Delahoussaye</vt:lpstr>
      <vt:lpstr>Glenn Gentile</vt:lpstr>
      <vt:lpstr>Greg Faris</vt:lpstr>
      <vt:lpstr>Howard Wilson</vt:lpstr>
      <vt:lpstr>James Braddy</vt:lpstr>
      <vt:lpstr>Jamie Penton</vt:lpstr>
      <vt:lpstr>Jeff Lloyd</vt:lpstr>
      <vt:lpstr>Jeremy Petty</vt:lpstr>
      <vt:lpstr>Jerry Shelton</vt:lpstr>
      <vt:lpstr>Joe Rose</vt:lpstr>
      <vt:lpstr>Joe Stephens</vt:lpstr>
      <vt:lpstr>John Derrick</vt:lpstr>
      <vt:lpstr>Keith Vicars</vt:lpstr>
      <vt:lpstr>Ken Patton</vt:lpstr>
      <vt:lpstr>Kevin McCullough</vt:lpstr>
      <vt:lpstr>Marcom Majors</vt:lpstr>
      <vt:lpstr>Mark Zachman</vt:lpstr>
      <vt:lpstr>Max Dixon</vt:lpstr>
      <vt:lpstr>Melvin Ferguson</vt:lpstr>
      <vt:lpstr>Mike Rorer</vt:lpstr>
      <vt:lpstr>Pam Gates</vt:lpstr>
      <vt:lpstr>Paul Markham</vt:lpstr>
      <vt:lpstr>Robert Benoit II</vt:lpstr>
      <vt:lpstr>Ronald Herring</vt:lpstr>
      <vt:lpstr>Ross Reasor</vt:lpstr>
      <vt:lpstr>Scott Dudley</vt:lpstr>
      <vt:lpstr>Scott Jackson</vt:lpstr>
      <vt:lpstr>Shannon Hanks</vt:lpstr>
      <vt:lpstr>Sterling Martin</vt:lpstr>
      <vt:lpstr>Timothy Carruth</vt:lpstr>
      <vt:lpstr>Tony Carruth</vt:lpstr>
      <vt:lpstr>Trent Cochran</vt:lpstr>
      <vt:lpstr>William Cooper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2025-11-06T02:43:05Z</dcterms:modified>
</cp:coreProperties>
</file>