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ux C Drive\ABRA 2023 State Match Info\#Mississippi INDOOR 2023\"/>
    </mc:Choice>
  </mc:AlternateContent>
  <xr:revisionPtr revIDLastSave="0" documentId="13_ncr:1_{D992FEEE-6D5D-427E-AB90-55BD77E4D01B}" xr6:coauthVersionLast="47" xr6:coauthVersionMax="47" xr10:uidLastSave="{00000000-0000-0000-0000-000000000000}"/>
  <bookViews>
    <workbookView xWindow="25080" yWindow="-120" windowWidth="25440" windowHeight="15270" xr2:uid="{A35FAFAA-3A44-445C-BAAA-3002DD1ECE94}"/>
  </bookViews>
  <sheets>
    <sheet name="Mississippi Adult Rankings 2023" sheetId="1" r:id="rId1"/>
    <sheet name="Bobby Young" sheetId="87" r:id="rId2"/>
    <sheet name="Bud Stell" sheetId="30" r:id="rId3"/>
    <sheet name="Charles Knight" sheetId="86" r:id="rId4"/>
    <sheet name="Chris Irvin" sheetId="104" r:id="rId5"/>
    <sheet name="Clovis Duncan" sheetId="96" r:id="rId6"/>
    <sheet name="Danny Starks" sheetId="85" r:id="rId7"/>
    <sheet name="David Bourland" sheetId="93" r:id="rId8"/>
    <sheet name="Dean Irvin" sheetId="55" r:id="rId9"/>
    <sheet name="Dennis Thompson" sheetId="89" r:id="rId10"/>
    <sheet name="Don Tucker" sheetId="88" r:id="rId11"/>
    <sheet name="Freddy Geiselbreth" sheetId="2" r:id="rId12"/>
    <sheet name="Gregg Grissom" sheetId="95" r:id="rId13"/>
    <sheet name="Jack Hutchinson" sheetId="91" r:id="rId14"/>
    <sheet name="Jamie Penton" sheetId="105" r:id="rId15"/>
    <sheet name="Jason Edwards" sheetId="102" r:id="rId16"/>
    <sheet name="Jason Osborne" sheetId="60" r:id="rId17"/>
    <sheet name="Jeff Ralls" sheetId="99" r:id="rId18"/>
    <sheet name="John Laseter" sheetId="51" r:id="rId19"/>
    <sheet name="Kelly Edwards" sheetId="101" r:id="rId20"/>
    <sheet name="Larry McGill" sheetId="57" r:id="rId21"/>
    <sheet name="Randy Canter" sheetId="84" r:id="rId22"/>
    <sheet name="Shane Petit" sheetId="103" r:id="rId23"/>
    <sheet name="Steve Hayes" sheetId="97" r:id="rId24"/>
    <sheet name="Terry Cannon" sheetId="92" r:id="rId25"/>
    <sheet name="Tommy Cole" sheetId="50" r:id="rId26"/>
    <sheet name="Troy Gibbens" sheetId="90" r:id="rId27"/>
    <sheet name="Tucker Malone" sheetId="94" r:id="rId28"/>
    <sheet name="Van Presson" sheetId="98" r:id="rId29"/>
    <sheet name="Wesley Scott" sheetId="100" r:id="rId30"/>
  </sheets>
  <externalReferences>
    <externalReference r:id="rId31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9" i="1" l="1"/>
  <c r="G69" i="1"/>
  <c r="F69" i="1"/>
  <c r="E69" i="1"/>
  <c r="D69" i="1"/>
  <c r="N5" i="105"/>
  <c r="L5" i="105"/>
  <c r="K5" i="105"/>
  <c r="H61" i="1"/>
  <c r="G61" i="1"/>
  <c r="F61" i="1"/>
  <c r="E61" i="1"/>
  <c r="D61" i="1"/>
  <c r="N12" i="102"/>
  <c r="L12" i="102"/>
  <c r="M12" i="102" s="1"/>
  <c r="O12" i="102" s="1"/>
  <c r="K12" i="102"/>
  <c r="H42" i="1"/>
  <c r="H35" i="1"/>
  <c r="H39" i="1"/>
  <c r="G42" i="1"/>
  <c r="G35" i="1"/>
  <c r="G39" i="1"/>
  <c r="F42" i="1"/>
  <c r="F35" i="1"/>
  <c r="F39" i="1"/>
  <c r="E42" i="1"/>
  <c r="E35" i="1"/>
  <c r="E39" i="1"/>
  <c r="D42" i="1"/>
  <c r="N5" i="104"/>
  <c r="L5" i="104"/>
  <c r="M5" i="104" s="1"/>
  <c r="O5" i="104" s="1"/>
  <c r="K5" i="104"/>
  <c r="D35" i="1"/>
  <c r="N5" i="103"/>
  <c r="L5" i="103"/>
  <c r="K5" i="103"/>
  <c r="D39" i="1"/>
  <c r="N12" i="101"/>
  <c r="L12" i="101"/>
  <c r="M12" i="101" s="1"/>
  <c r="O12" i="101" s="1"/>
  <c r="K12" i="101"/>
  <c r="N14" i="88"/>
  <c r="G34" i="1" s="1"/>
  <c r="L14" i="88"/>
  <c r="K14" i="88"/>
  <c r="D34" i="1" s="1"/>
  <c r="H18" i="1"/>
  <c r="H19" i="1"/>
  <c r="G18" i="1"/>
  <c r="G19" i="1"/>
  <c r="F18" i="1"/>
  <c r="F19" i="1"/>
  <c r="E18" i="1"/>
  <c r="E19" i="1"/>
  <c r="D18" i="1"/>
  <c r="N5" i="102"/>
  <c r="L5" i="102"/>
  <c r="K5" i="102"/>
  <c r="D19" i="1"/>
  <c r="N5" i="101"/>
  <c r="L5" i="101"/>
  <c r="K5" i="101"/>
  <c r="N17" i="84"/>
  <c r="G16" i="1" s="1"/>
  <c r="L17" i="84"/>
  <c r="K17" i="84"/>
  <c r="D16" i="1" s="1"/>
  <c r="N23" i="51"/>
  <c r="G57" i="1" s="1"/>
  <c r="L23" i="51"/>
  <c r="K23" i="51"/>
  <c r="D57" i="1" s="1"/>
  <c r="N22" i="57"/>
  <c r="G33" i="1" s="1"/>
  <c r="L22" i="57"/>
  <c r="M22" i="57" s="1"/>
  <c r="O22" i="57" s="1"/>
  <c r="H33" i="1" s="1"/>
  <c r="K22" i="57"/>
  <c r="D33" i="1" s="1"/>
  <c r="H46" i="1"/>
  <c r="G46" i="1"/>
  <c r="F46" i="1"/>
  <c r="E46" i="1"/>
  <c r="D46" i="1"/>
  <c r="N13" i="97"/>
  <c r="L13" i="97"/>
  <c r="M13" i="97" s="1"/>
  <c r="O13" i="97" s="1"/>
  <c r="K13" i="97"/>
  <c r="K18" i="30"/>
  <c r="K24" i="30" s="1"/>
  <c r="D59" i="1" s="1"/>
  <c r="L18" i="30"/>
  <c r="L24" i="30" s="1"/>
  <c r="E59" i="1" s="1"/>
  <c r="M18" i="30"/>
  <c r="O18" i="30" s="1"/>
  <c r="N7" i="100"/>
  <c r="G36" i="1" s="1"/>
  <c r="L7" i="100"/>
  <c r="E36" i="1" s="1"/>
  <c r="K7" i="100"/>
  <c r="D36" i="1" s="1"/>
  <c r="K12" i="98"/>
  <c r="L12" i="98"/>
  <c r="L15" i="98" s="1"/>
  <c r="E38" i="1" s="1"/>
  <c r="M12" i="98"/>
  <c r="O12" i="98" s="1"/>
  <c r="N15" i="98"/>
  <c r="G38" i="1" s="1"/>
  <c r="K15" i="98"/>
  <c r="D38" i="1" s="1"/>
  <c r="N6" i="99"/>
  <c r="G41" i="1" s="1"/>
  <c r="L6" i="99"/>
  <c r="E41" i="1" s="1"/>
  <c r="K6" i="99"/>
  <c r="D41" i="1" s="1"/>
  <c r="E20" i="1"/>
  <c r="D20" i="1"/>
  <c r="K2" i="98"/>
  <c r="L2" i="98"/>
  <c r="M2" i="98"/>
  <c r="O2" i="98" s="1"/>
  <c r="N5" i="98"/>
  <c r="G20" i="1" s="1"/>
  <c r="L5" i="98"/>
  <c r="K5" i="98"/>
  <c r="K3" i="90"/>
  <c r="K6" i="90" s="1"/>
  <c r="D17" i="1" s="1"/>
  <c r="L3" i="90"/>
  <c r="L6" i="90" s="1"/>
  <c r="M3" i="90"/>
  <c r="O3" i="90" s="1"/>
  <c r="K5" i="50"/>
  <c r="L5" i="50"/>
  <c r="M5" i="50"/>
  <c r="O5" i="50" s="1"/>
  <c r="K4" i="51"/>
  <c r="L4" i="51"/>
  <c r="M4" i="51"/>
  <c r="O4" i="51" s="1"/>
  <c r="K3" i="91"/>
  <c r="L3" i="91"/>
  <c r="L6" i="91" s="1"/>
  <c r="E21" i="1" s="1"/>
  <c r="M3" i="91"/>
  <c r="O3" i="91" s="1"/>
  <c r="K4" i="2"/>
  <c r="L4" i="2"/>
  <c r="M4" i="2"/>
  <c r="O4" i="2" s="1"/>
  <c r="K5" i="30"/>
  <c r="L5" i="30"/>
  <c r="M5" i="30"/>
  <c r="O5" i="30" s="1"/>
  <c r="E72" i="1"/>
  <c r="M2" i="97"/>
  <c r="O2" i="97" s="1"/>
  <c r="L2" i="97"/>
  <c r="L5" i="97" s="1"/>
  <c r="K2" i="97"/>
  <c r="K5" i="97" s="1"/>
  <c r="D72" i="1" s="1"/>
  <c r="N5" i="97"/>
  <c r="G72" i="1" s="1"/>
  <c r="K11" i="96"/>
  <c r="K14" i="96" s="1"/>
  <c r="D71" i="1" s="1"/>
  <c r="L11" i="96"/>
  <c r="L14" i="96" s="1"/>
  <c r="E71" i="1" s="1"/>
  <c r="M11" i="96"/>
  <c r="O11" i="96" s="1"/>
  <c r="N14" i="96"/>
  <c r="G71" i="1" s="1"/>
  <c r="K11" i="93"/>
  <c r="K15" i="93" s="1"/>
  <c r="D70" i="1" s="1"/>
  <c r="L11" i="93"/>
  <c r="L15" i="93" s="1"/>
  <c r="M11" i="93"/>
  <c r="O11" i="93" s="1"/>
  <c r="N15" i="93"/>
  <c r="G70" i="1" s="1"/>
  <c r="O17" i="30"/>
  <c r="O12" i="57"/>
  <c r="O20" i="2"/>
  <c r="O2" i="96"/>
  <c r="O2" i="93"/>
  <c r="O2" i="95"/>
  <c r="O3" i="89"/>
  <c r="O2" i="94"/>
  <c r="O11" i="90"/>
  <c r="O2" i="92"/>
  <c r="O11" i="91"/>
  <c r="O3" i="55"/>
  <c r="O4" i="50"/>
  <c r="O2" i="91"/>
  <c r="O2" i="90"/>
  <c r="O4" i="57"/>
  <c r="O19" i="55"/>
  <c r="O3" i="87"/>
  <c r="O4" i="30"/>
  <c r="O3" i="2"/>
  <c r="O3" i="86"/>
  <c r="D50" i="1"/>
  <c r="N6" i="96"/>
  <c r="G50" i="1" s="1"/>
  <c r="L6" i="96"/>
  <c r="E50" i="1" s="1"/>
  <c r="K6" i="96"/>
  <c r="D48" i="1"/>
  <c r="N5" i="95"/>
  <c r="G48" i="1" s="1"/>
  <c r="L5" i="95"/>
  <c r="K5" i="95"/>
  <c r="N6" i="94"/>
  <c r="G45" i="1" s="1"/>
  <c r="L6" i="94"/>
  <c r="E45" i="1" s="1"/>
  <c r="K6" i="94"/>
  <c r="D45" i="1" s="1"/>
  <c r="N5" i="93"/>
  <c r="G49" i="1" s="1"/>
  <c r="L5" i="93"/>
  <c r="E49" i="1" s="1"/>
  <c r="K5" i="93"/>
  <c r="D49" i="1" s="1"/>
  <c r="N14" i="90"/>
  <c r="G43" i="1" s="1"/>
  <c r="L14" i="90"/>
  <c r="E43" i="1" s="1"/>
  <c r="K14" i="90"/>
  <c r="D43" i="1" s="1"/>
  <c r="N5" i="92"/>
  <c r="G40" i="1" s="1"/>
  <c r="L5" i="92"/>
  <c r="E40" i="1" s="1"/>
  <c r="K5" i="92"/>
  <c r="D40" i="1" s="1"/>
  <c r="N14" i="91"/>
  <c r="G37" i="1" s="1"/>
  <c r="L14" i="91"/>
  <c r="E37" i="1" s="1"/>
  <c r="K14" i="91"/>
  <c r="D37" i="1" s="1"/>
  <c r="N14" i="57"/>
  <c r="G62" i="1" s="1"/>
  <c r="L14" i="57"/>
  <c r="E62" i="1" s="1"/>
  <c r="K14" i="57"/>
  <c r="D62" i="1" s="1"/>
  <c r="N24" i="30"/>
  <c r="G59" i="1" s="1"/>
  <c r="N6" i="91"/>
  <c r="G21" i="1" s="1"/>
  <c r="K6" i="91"/>
  <c r="D21" i="1" s="1"/>
  <c r="N6" i="90"/>
  <c r="G17" i="1" s="1"/>
  <c r="D47" i="1"/>
  <c r="N7" i="89"/>
  <c r="G47" i="1" s="1"/>
  <c r="L7" i="89"/>
  <c r="E47" i="1" s="1"/>
  <c r="K7" i="89"/>
  <c r="N18" i="60"/>
  <c r="G32" i="1" s="1"/>
  <c r="L18" i="60"/>
  <c r="E32" i="1" s="1"/>
  <c r="K18" i="60"/>
  <c r="D32" i="1" s="1"/>
  <c r="N26" i="2"/>
  <c r="G58" i="1" s="1"/>
  <c r="L26" i="2"/>
  <c r="E58" i="1" s="1"/>
  <c r="K26" i="2"/>
  <c r="D58" i="1" s="1"/>
  <c r="N7" i="88"/>
  <c r="G14" i="1" s="1"/>
  <c r="L7" i="88"/>
  <c r="E14" i="1" s="1"/>
  <c r="K7" i="88"/>
  <c r="D14" i="1" s="1"/>
  <c r="N27" i="55"/>
  <c r="G8" i="1" s="1"/>
  <c r="L27" i="55"/>
  <c r="E8" i="1" s="1"/>
  <c r="K27" i="55"/>
  <c r="D8" i="1" s="1"/>
  <c r="N7" i="87"/>
  <c r="G15" i="1" s="1"/>
  <c r="L7" i="87"/>
  <c r="E15" i="1" s="1"/>
  <c r="K7" i="87"/>
  <c r="D15" i="1" s="1"/>
  <c r="N7" i="86"/>
  <c r="G13" i="1" s="1"/>
  <c r="L7" i="86"/>
  <c r="E13" i="1" s="1"/>
  <c r="K7" i="86"/>
  <c r="D13" i="1" s="1"/>
  <c r="M5" i="105" l="1"/>
  <c r="O5" i="105" s="1"/>
  <c r="M14" i="88"/>
  <c r="E34" i="1"/>
  <c r="M5" i="103"/>
  <c r="O5" i="103" s="1"/>
  <c r="E33" i="1"/>
  <c r="F33" i="1"/>
  <c r="M5" i="102"/>
  <c r="O5" i="102" s="1"/>
  <c r="M5" i="101"/>
  <c r="O5" i="101" s="1"/>
  <c r="M17" i="84"/>
  <c r="E16" i="1"/>
  <c r="M23" i="51"/>
  <c r="F57" i="1" s="1"/>
  <c r="E57" i="1"/>
  <c r="M15" i="93"/>
  <c r="O15" i="93" s="1"/>
  <c r="H70" i="1" s="1"/>
  <c r="M5" i="95"/>
  <c r="O5" i="95" s="1"/>
  <c r="H48" i="1" s="1"/>
  <c r="F70" i="1"/>
  <c r="M6" i="90"/>
  <c r="O6" i="90" s="1"/>
  <c r="H17" i="1" s="1"/>
  <c r="E70" i="1"/>
  <c r="M7" i="100"/>
  <c r="M15" i="98"/>
  <c r="M6" i="99"/>
  <c r="M5" i="98"/>
  <c r="M5" i="97"/>
  <c r="M14" i="96"/>
  <c r="M24" i="30"/>
  <c r="F59" i="1" s="1"/>
  <c r="M14" i="57"/>
  <c r="M6" i="96"/>
  <c r="F48" i="1"/>
  <c r="E48" i="1"/>
  <c r="M5" i="93"/>
  <c r="M14" i="91"/>
  <c r="E17" i="1"/>
  <c r="F17" i="1"/>
  <c r="M7" i="89"/>
  <c r="M6" i="94"/>
  <c r="M14" i="90"/>
  <c r="M5" i="92"/>
  <c r="M6" i="91"/>
  <c r="M18" i="60"/>
  <c r="M26" i="2"/>
  <c r="M7" i="88"/>
  <c r="M27" i="55"/>
  <c r="F8" i="1" s="1"/>
  <c r="M7" i="87"/>
  <c r="M7" i="86"/>
  <c r="O14" i="88" l="1"/>
  <c r="H34" i="1" s="1"/>
  <c r="F34" i="1"/>
  <c r="O23" i="51"/>
  <c r="H57" i="1" s="1"/>
  <c r="O17" i="84"/>
  <c r="H16" i="1" s="1"/>
  <c r="F16" i="1"/>
  <c r="O5" i="98"/>
  <c r="H20" i="1" s="1"/>
  <c r="F20" i="1"/>
  <c r="O7" i="88"/>
  <c r="H14" i="1" s="1"/>
  <c r="F14" i="1"/>
  <c r="O15" i="98"/>
  <c r="H38" i="1" s="1"/>
  <c r="F38" i="1"/>
  <c r="O6" i="99"/>
  <c r="H41" i="1" s="1"/>
  <c r="F41" i="1"/>
  <c r="O18" i="60"/>
  <c r="H32" i="1" s="1"/>
  <c r="F32" i="1"/>
  <c r="O5" i="97"/>
  <c r="H72" i="1" s="1"/>
  <c r="F72" i="1"/>
  <c r="O7" i="100"/>
  <c r="H36" i="1" s="1"/>
  <c r="F36" i="1"/>
  <c r="O14" i="96"/>
  <c r="H71" i="1" s="1"/>
  <c r="F71" i="1"/>
  <c r="O24" i="30"/>
  <c r="H59" i="1" s="1"/>
  <c r="O14" i="57"/>
  <c r="H62" i="1" s="1"/>
  <c r="F62" i="1"/>
  <c r="O6" i="96"/>
  <c r="H50" i="1" s="1"/>
  <c r="F50" i="1"/>
  <c r="O6" i="94"/>
  <c r="H45" i="1" s="1"/>
  <c r="F45" i="1"/>
  <c r="O5" i="93"/>
  <c r="H49" i="1" s="1"/>
  <c r="F49" i="1"/>
  <c r="O14" i="90"/>
  <c r="H43" i="1" s="1"/>
  <c r="F43" i="1"/>
  <c r="O5" i="92"/>
  <c r="H40" i="1" s="1"/>
  <c r="F40" i="1"/>
  <c r="O14" i="91"/>
  <c r="H37" i="1" s="1"/>
  <c r="F37" i="1"/>
  <c r="O6" i="91"/>
  <c r="H21" i="1" s="1"/>
  <c r="F21" i="1"/>
  <c r="O7" i="89"/>
  <c r="H47" i="1" s="1"/>
  <c r="F47" i="1"/>
  <c r="O27" i="55"/>
  <c r="H8" i="1" s="1"/>
  <c r="O7" i="87"/>
  <c r="H15" i="1" s="1"/>
  <c r="F15" i="1"/>
  <c r="O26" i="2"/>
  <c r="H58" i="1" s="1"/>
  <c r="F58" i="1"/>
  <c r="O7" i="86"/>
  <c r="H13" i="1" s="1"/>
  <c r="F13" i="1"/>
  <c r="N8" i="85"/>
  <c r="G44" i="1" s="1"/>
  <c r="L8" i="85"/>
  <c r="E44" i="1" s="1"/>
  <c r="K8" i="85"/>
  <c r="D44" i="1" s="1"/>
  <c r="N9" i="84"/>
  <c r="G29" i="1" s="1"/>
  <c r="L9" i="84"/>
  <c r="E29" i="1" s="1"/>
  <c r="K9" i="84"/>
  <c r="D29" i="1" s="1"/>
  <c r="M8" i="85" l="1"/>
  <c r="M9" i="84"/>
  <c r="O8" i="85" l="1"/>
  <c r="H44" i="1" s="1"/>
  <c r="F44" i="1"/>
  <c r="O9" i="84"/>
  <c r="H29" i="1" s="1"/>
  <c r="F29" i="1"/>
  <c r="N8" i="57" l="1"/>
  <c r="G11" i="1" s="1"/>
  <c r="L8" i="57"/>
  <c r="E11" i="1" s="1"/>
  <c r="K8" i="57"/>
  <c r="D11" i="1" s="1"/>
  <c r="N10" i="55"/>
  <c r="G30" i="1" s="1"/>
  <c r="L10" i="55"/>
  <c r="E30" i="1" s="1"/>
  <c r="K10" i="55"/>
  <c r="D30" i="1" s="1"/>
  <c r="N5" i="60"/>
  <c r="G22" i="1" s="1"/>
  <c r="L5" i="60"/>
  <c r="E22" i="1" s="1"/>
  <c r="K5" i="60"/>
  <c r="D22" i="1" s="1"/>
  <c r="N13" i="51"/>
  <c r="G7" i="1" s="1"/>
  <c r="L13" i="51"/>
  <c r="E7" i="1" s="1"/>
  <c r="K13" i="51"/>
  <c r="D7" i="1" s="1"/>
  <c r="N10" i="50"/>
  <c r="G9" i="1" s="1"/>
  <c r="L10" i="50"/>
  <c r="K10" i="50"/>
  <c r="D9" i="1" s="1"/>
  <c r="N13" i="2"/>
  <c r="G6" i="1" s="1"/>
  <c r="L13" i="2"/>
  <c r="E6" i="1" s="1"/>
  <c r="K13" i="2"/>
  <c r="D6" i="1" s="1"/>
  <c r="N13" i="30"/>
  <c r="G10" i="1" s="1"/>
  <c r="L13" i="30"/>
  <c r="K13" i="30"/>
  <c r="D10" i="1" s="1"/>
  <c r="M8" i="57" l="1"/>
  <c r="F11" i="1" s="1"/>
  <c r="M10" i="55"/>
  <c r="F30" i="1" s="1"/>
  <c r="M5" i="60"/>
  <c r="M10" i="50"/>
  <c r="O10" i="50" s="1"/>
  <c r="H9" i="1" s="1"/>
  <c r="E9" i="1"/>
  <c r="M13" i="51"/>
  <c r="M13" i="2"/>
  <c r="M13" i="30"/>
  <c r="O13" i="30" s="1"/>
  <c r="H10" i="1" s="1"/>
  <c r="E10" i="1"/>
  <c r="O8" i="57" l="1"/>
  <c r="H11" i="1" s="1"/>
  <c r="O10" i="55"/>
  <c r="H30" i="1" s="1"/>
  <c r="O5" i="60"/>
  <c r="H22" i="1" s="1"/>
  <c r="F22" i="1"/>
  <c r="F9" i="1"/>
  <c r="O13" i="51"/>
  <c r="H7" i="1" s="1"/>
  <c r="F7" i="1"/>
  <c r="O13" i="2"/>
  <c r="H6" i="1" s="1"/>
  <c r="F6" i="1"/>
  <c r="F10" i="1"/>
</calcChain>
</file>

<file path=xl/sharedStrings.xml><?xml version="1.0" encoding="utf-8"?>
<sst xmlns="http://schemas.openxmlformats.org/spreadsheetml/2006/main" count="1240" uniqueCount="70">
  <si>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</si>
  <si>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</si>
  <si>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</si>
  <si>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</si>
  <si>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</si>
  <si>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</si>
  <si>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</si>
  <si>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</si>
  <si>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</si>
  <si>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</si>
  <si>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</si>
  <si>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</si>
  <si>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</si>
  <si>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</si>
  <si>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</si>
  <si>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</si>
  <si>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</si>
  <si>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</si>
  <si>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</si>
  <si>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Outlaw Heavy</t>
  </si>
  <si>
    <t># 0f Targets</t>
  </si>
  <si>
    <t>Back to Ranking</t>
  </si>
  <si>
    <t>Freddy Geiselbreth</t>
  </si>
  <si>
    <t>Outlaw Hvy</t>
  </si>
  <si>
    <t>Bud Stell</t>
  </si>
  <si>
    <t xml:space="preserve"> Mississippi</t>
  </si>
  <si>
    <t>Tommy Cole</t>
  </si>
  <si>
    <t>John Laseter</t>
  </si>
  <si>
    <t>Bobby Young</t>
  </si>
  <si>
    <t>Charles Knight</t>
  </si>
  <si>
    <t>Dean Irvin</t>
  </si>
  <si>
    <t>Unlimited</t>
  </si>
  <si>
    <t>Larry Mcgill</t>
  </si>
  <si>
    <t>Larry McGill</t>
  </si>
  <si>
    <t>Don Tucker</t>
  </si>
  <si>
    <t>Outlaw Lt</t>
  </si>
  <si>
    <t>ABRA OUTLAW HEAVY INDOOR  RANKING 2023</t>
  </si>
  <si>
    <t>ABRA OUTLAW LITE INDOOR  RANKING 2023</t>
  </si>
  <si>
    <t>ABRA UNLIMITED INDOOR  RANKING 2023</t>
  </si>
  <si>
    <t>ABRA FACTORY INDOOR  RANKING 2023</t>
  </si>
  <si>
    <t xml:space="preserve">Outlaw Hvy </t>
  </si>
  <si>
    <t>Prairie, MS Indoor</t>
  </si>
  <si>
    <t>Jason Osborne</t>
  </si>
  <si>
    <t>Outlaw Lite</t>
  </si>
  <si>
    <t>Randy Canter</t>
  </si>
  <si>
    <t>Danny Starks</t>
  </si>
  <si>
    <t>Prairie Station</t>
  </si>
  <si>
    <t>Unlimiited</t>
  </si>
  <si>
    <t>Jason Osburn</t>
  </si>
  <si>
    <t>Dennis Thompson</t>
  </si>
  <si>
    <t>Troy Gibbens</t>
  </si>
  <si>
    <t>Jack Hutchinson</t>
  </si>
  <si>
    <t>Terry Cannon</t>
  </si>
  <si>
    <t>David Bourland</t>
  </si>
  <si>
    <t>Tucker Malone</t>
  </si>
  <si>
    <t>Gregg Grissom</t>
  </si>
  <si>
    <t>Clovis Duncan</t>
  </si>
  <si>
    <t>Steve Hayes</t>
  </si>
  <si>
    <t>Factory</t>
  </si>
  <si>
    <t>Dean Iruin</t>
  </si>
  <si>
    <t>Freddy G</t>
  </si>
  <si>
    <t>Van Presson</t>
  </si>
  <si>
    <t>Jeff Ralls</t>
  </si>
  <si>
    <t>Wesley Scott</t>
  </si>
  <si>
    <t>John Lasester</t>
  </si>
  <si>
    <t>Kelly Edwards</t>
  </si>
  <si>
    <t>Jason Edwards</t>
  </si>
  <si>
    <t>Shane Petit</t>
  </si>
  <si>
    <t>Chris Irvin</t>
  </si>
  <si>
    <t>Jamie Penton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</si>
</sst>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General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Arial Black"/>
      <family val="2"/>
    </font>
    <font>
      <b/>
      <sz val="11"/>
      <name val="Calibri"/>
      <family val="2"/>
      <scheme val="minor"/>
    </font>
    <font>
      <b/>
      <sz val="22"/>
      <name val="Calibri"/>
      <family val="2"/>
      <scheme val="minor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name val="Arial"/>
      <family val="2"/>
    </font>
    <font>
      <sz val="11"/>
      <color rgb="FF000000"/>
      <name val="Calibri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13" fillId="0" borderId="0"/>
  </cellStyleXfs>
  <cellXfs count="64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wrapText="1" shrinkToFit="1"/>
    </xf>
    <xf numFmtId="14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 applyProtection="1">
      <alignment horizontal="center"/>
      <protection locked="0"/>
    </xf>
    <xf numFmtId="1" fontId="6" fillId="0" borderId="1" xfId="0" applyNumberFormat="1" applyFont="1" applyBorder="1" applyAlignment="1" applyProtection="1">
      <alignment horizontal="center" wrapText="1"/>
      <protection hidden="1"/>
    </xf>
    <xf numFmtId="2" fontId="6" fillId="0" borderId="1" xfId="0" applyNumberFormat="1" applyFont="1" applyBorder="1" applyAlignment="1" applyProtection="1">
      <alignment horizontal="center"/>
      <protection hidden="1"/>
    </xf>
    <xf numFmtId="1" fontId="6" fillId="0" borderId="1" xfId="0" applyNumberFormat="1" applyFont="1" applyBorder="1" applyAlignment="1" applyProtection="1">
      <alignment horizontal="center"/>
      <protection hidden="1"/>
    </xf>
    <xf numFmtId="2" fontId="6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 applyFill="1"/>
    <xf numFmtId="49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right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/>
    <xf numFmtId="0" fontId="8" fillId="0" borderId="0" xfId="0" applyFont="1" applyAlignment="1">
      <alignment horizontal="center"/>
    </xf>
    <xf numFmtId="0" fontId="10" fillId="0" borderId="0" xfId="1" applyFont="1" applyAlignment="1">
      <alignment horizontal="center"/>
    </xf>
    <xf numFmtId="0" fontId="11" fillId="0" borderId="0" xfId="0" applyFont="1" applyAlignment="1">
      <alignment horizontal="center"/>
    </xf>
    <xf numFmtId="1" fontId="11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0" fontId="10" fillId="0" borderId="0" xfId="1" applyFont="1" applyBorder="1" applyAlignment="1" applyProtection="1">
      <alignment horizontal="center"/>
      <protection locked="0"/>
    </xf>
    <xf numFmtId="0" fontId="10" fillId="0" borderId="0" xfId="1" applyFont="1" applyFill="1" applyAlignment="1">
      <alignment horizontal="center"/>
    </xf>
    <xf numFmtId="0" fontId="12" fillId="0" borderId="0" xfId="1" applyFont="1" applyFill="1" applyAlignment="1">
      <alignment horizontal="center"/>
    </xf>
    <xf numFmtId="1" fontId="6" fillId="0" borderId="1" xfId="0" applyNumberFormat="1" applyFont="1" applyBorder="1" applyAlignment="1" applyProtection="1">
      <alignment horizontal="center" wrapText="1"/>
      <protection locked="0"/>
    </xf>
    <xf numFmtId="1" fontId="1" fillId="2" borderId="0" xfId="0" applyNumberFormat="1" applyFont="1" applyFill="1" applyAlignment="1">
      <alignment horizontal="center"/>
    </xf>
    <xf numFmtId="1" fontId="7" fillId="0" borderId="0" xfId="0" applyNumberFormat="1" applyFont="1" applyAlignment="1">
      <alignment horizontal="center"/>
    </xf>
    <xf numFmtId="0" fontId="12" fillId="0" borderId="0" xfId="1" applyFont="1" applyAlignment="1">
      <alignment horizontal="center"/>
    </xf>
    <xf numFmtId="0" fontId="14" fillId="0" borderId="0" xfId="0" applyFont="1" applyAlignment="1">
      <alignment horizontal="center"/>
    </xf>
    <xf numFmtId="1" fontId="14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1" fontId="15" fillId="0" borderId="1" xfId="0" applyNumberFormat="1" applyFont="1" applyBorder="1" applyAlignment="1" applyProtection="1">
      <alignment horizontal="center"/>
      <protection locked="0"/>
    </xf>
    <xf numFmtId="0" fontId="12" fillId="0" borderId="0" xfId="1" applyFont="1" applyBorder="1" applyAlignment="1" applyProtection="1">
      <alignment horizontal="center"/>
      <protection locked="0"/>
    </xf>
    <xf numFmtId="0" fontId="11" fillId="3" borderId="0" xfId="0" applyFont="1" applyFill="1" applyAlignment="1">
      <alignment horizontal="center"/>
    </xf>
    <xf numFmtId="0" fontId="10" fillId="3" borderId="0" xfId="1" applyFont="1" applyFill="1" applyAlignment="1">
      <alignment horizontal="center"/>
    </xf>
    <xf numFmtId="1" fontId="11" fillId="3" borderId="0" xfId="0" applyNumberFormat="1" applyFont="1" applyFill="1" applyAlignment="1">
      <alignment horizontal="center"/>
    </xf>
    <xf numFmtId="2" fontId="11" fillId="3" borderId="0" xfId="0" applyNumberFormat="1" applyFont="1" applyFill="1" applyAlignment="1">
      <alignment horizontal="center"/>
    </xf>
    <xf numFmtId="1" fontId="14" fillId="3" borderId="0" xfId="0" applyNumberFormat="1" applyFont="1" applyFill="1" applyAlignment="1">
      <alignment horizontal="center"/>
    </xf>
    <xf numFmtId="2" fontId="14" fillId="3" borderId="0" xfId="0" applyNumberFormat="1" applyFont="1" applyFill="1" applyAlignment="1">
      <alignment horizontal="center"/>
    </xf>
    <xf numFmtId="0" fontId="6" fillId="0" borderId="1" xfId="0" applyFont="1" applyFill="1" applyBorder="1" applyAlignment="1">
      <alignment horizontal="center" wrapText="1" shrinkToFit="1"/>
    </xf>
    <xf numFmtId="0" fontId="6" fillId="0" borderId="1" xfId="0" applyFont="1" applyFill="1" applyBorder="1" applyAlignment="1" applyProtection="1">
      <alignment horizontal="center"/>
      <protection locked="0"/>
    </xf>
    <xf numFmtId="14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 wrapText="1"/>
      <protection hidden="1"/>
    </xf>
    <xf numFmtId="2" fontId="6" fillId="0" borderId="1" xfId="0" applyNumberFormat="1" applyFont="1" applyFill="1" applyBorder="1" applyAlignment="1" applyProtection="1">
      <alignment horizontal="center"/>
      <protection hidden="1"/>
    </xf>
    <xf numFmtId="1" fontId="6" fillId="0" borderId="1" xfId="0" applyNumberFormat="1" applyFont="1" applyFill="1" applyBorder="1" applyAlignment="1" applyProtection="1">
      <alignment horizontal="center"/>
      <protection hidden="1"/>
    </xf>
    <xf numFmtId="2" fontId="6" fillId="0" borderId="1" xfId="0" applyNumberFormat="1" applyFont="1" applyFill="1" applyBorder="1" applyAlignment="1" applyProtection="1">
      <alignment horizontal="center" wrapText="1"/>
      <protection hidden="1"/>
    </xf>
  </cellXfs>
  <cellStyles count="3">
    <cellStyle name="Excel Built-in Normal" xfId="2" xr:uid="{38FD8B5C-C80C-4157-BF91-A4B42AE81132}"/>
    <cellStyle name="Hyperlink" xfId="1" builtinId="8"/>
    <cellStyle name="Normal" xfId="0" builtinId="0"/>
  </cellStyles>
  <dxfs count="5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dimension ref="A1:H72"/>
  <sheetViews>
    <sheetView tabSelected="1" workbookViewId="0"/>
  </sheetViews>
  <sheetFormatPr defaultRowHeight="15" x14ac:dyDescent="0.25"/>
  <cols>
    <col min="1" max="1" width="9.140625" style="8"/>
    <col min="2" max="2" width="16.42578125" style="8" customWidth="1"/>
    <col min="3" max="3" width="23.28515625" style="32" customWidth="1"/>
    <col min="4" max="4" width="15.7109375" style="8" bestFit="1" customWidth="1"/>
    <col min="5" max="5" width="16.140625" style="9" bestFit="1" customWidth="1"/>
    <col min="6" max="6" width="9.140625" style="16"/>
    <col min="7" max="7" width="9.140625" style="8"/>
    <col min="8" max="8" width="16.28515625" style="16" bestFit="1" customWidth="1"/>
  </cols>
  <sheetData>
    <row r="1" spans="1:8" x14ac:dyDescent="0.25">
      <c r="A1" s="10"/>
      <c r="B1" s="10"/>
      <c r="C1" s="30"/>
      <c r="D1" s="10"/>
      <c r="E1" s="41"/>
      <c r="F1" s="15"/>
      <c r="G1" s="10"/>
      <c r="H1" s="15"/>
    </row>
    <row r="2" spans="1:8" ht="28.5" x14ac:dyDescent="0.45">
      <c r="A2" s="27"/>
      <c r="B2" s="10"/>
      <c r="C2" s="31" t="s">
        <v>36</v>
      </c>
      <c r="D2" s="10"/>
      <c r="E2" s="41"/>
      <c r="F2" s="15"/>
      <c r="G2" s="10"/>
      <c r="H2" s="15"/>
    </row>
    <row r="3" spans="1:8" ht="18.75" x14ac:dyDescent="0.3">
      <c r="A3" s="10"/>
      <c r="B3" s="10"/>
      <c r="C3" s="30"/>
      <c r="D3" s="14" t="s">
        <v>25</v>
      </c>
      <c r="E3" s="41"/>
      <c r="F3" s="15"/>
      <c r="G3" s="10"/>
      <c r="H3" s="15"/>
    </row>
    <row r="4" spans="1:8" ht="13.15" customHeight="1" x14ac:dyDescent="0.25">
      <c r="A4" s="10"/>
      <c r="B4" s="10"/>
      <c r="C4" s="30"/>
      <c r="D4" s="10"/>
      <c r="E4" s="41"/>
      <c r="F4" s="15"/>
      <c r="G4" s="10"/>
      <c r="H4" s="15"/>
    </row>
    <row r="5" spans="1:8" ht="18.75" x14ac:dyDescent="0.4">
      <c r="A5" s="11" t="s">
        <v>0</v>
      </c>
      <c r="B5" s="11" t="s">
        <v>1</v>
      </c>
      <c r="C5" s="28" t="s">
        <v>2</v>
      </c>
      <c r="D5" s="28" t="s">
        <v>20</v>
      </c>
      <c r="E5" s="42" t="s">
        <v>16</v>
      </c>
      <c r="F5" s="29" t="s">
        <v>17</v>
      </c>
      <c r="G5" s="28" t="s">
        <v>14</v>
      </c>
      <c r="H5" s="29" t="s">
        <v>18</v>
      </c>
    </row>
    <row r="6" spans="1:8" x14ac:dyDescent="0.25">
      <c r="A6" s="34">
        <v>1</v>
      </c>
      <c r="B6" s="34" t="s">
        <v>19</v>
      </c>
      <c r="C6" s="33" t="s">
        <v>22</v>
      </c>
      <c r="D6" s="35">
        <f>SUM('Freddy Geiselbreth'!K13)</f>
        <v>43</v>
      </c>
      <c r="E6" s="35">
        <f>SUM('Freddy Geiselbreth'!L13)</f>
        <v>8474.02</v>
      </c>
      <c r="F6" s="36">
        <f>SUM('Freddy Geiselbreth'!M13)</f>
        <v>197.07023255813954</v>
      </c>
      <c r="G6" s="35">
        <f>SUM('Freddy Geiselbreth'!N13)</f>
        <v>59</v>
      </c>
      <c r="H6" s="36">
        <f>SUM('Freddy Geiselbreth'!O13)</f>
        <v>256.07023255813954</v>
      </c>
    </row>
    <row r="7" spans="1:8" x14ac:dyDescent="0.25">
      <c r="A7" s="34">
        <v>2</v>
      </c>
      <c r="B7" s="34" t="s">
        <v>19</v>
      </c>
      <c r="C7" s="37" t="s">
        <v>27</v>
      </c>
      <c r="D7" s="35">
        <f>SUM('John Laseter'!K13)</f>
        <v>44</v>
      </c>
      <c r="E7" s="35">
        <f>SUM('John Laseter'!L13)</f>
        <v>8679.0300000000007</v>
      </c>
      <c r="F7" s="36">
        <f>SUM('John Laseter'!M13)</f>
        <v>197.25068181818185</v>
      </c>
      <c r="G7" s="35">
        <f>SUM('John Laseter'!N13)</f>
        <v>58</v>
      </c>
      <c r="H7" s="36">
        <f>SUM('John Laseter'!O13)</f>
        <v>255.25068181818185</v>
      </c>
    </row>
    <row r="8" spans="1:8" x14ac:dyDescent="0.25">
      <c r="A8" s="34">
        <v>3</v>
      </c>
      <c r="B8" s="34" t="s">
        <v>19</v>
      </c>
      <c r="C8" s="43" t="s">
        <v>30</v>
      </c>
      <c r="D8" s="35">
        <f>SUM('Dean Irvin'!K27)</f>
        <v>36</v>
      </c>
      <c r="E8" s="35">
        <f>SUM('Dean Irvin'!L27)</f>
        <v>7103</v>
      </c>
      <c r="F8" s="36">
        <f>SUM('Dean Irvin'!M27)</f>
        <v>197.30555555555554</v>
      </c>
      <c r="G8" s="35">
        <f>SUM('Dean Irvin'!N27)</f>
        <v>47</v>
      </c>
      <c r="H8" s="36">
        <f>SUM('Dean Irvin'!O27)</f>
        <v>244.30555555555554</v>
      </c>
    </row>
    <row r="9" spans="1:8" x14ac:dyDescent="0.25">
      <c r="A9" s="34">
        <v>4</v>
      </c>
      <c r="B9" s="34" t="s">
        <v>19</v>
      </c>
      <c r="C9" s="37" t="s">
        <v>26</v>
      </c>
      <c r="D9" s="35">
        <f>SUM('Tommy Cole'!K10)</f>
        <v>28</v>
      </c>
      <c r="E9" s="35">
        <f>SUM('Tommy Cole'!L10)</f>
        <v>5501.01</v>
      </c>
      <c r="F9" s="36">
        <f>SUM('Tommy Cole'!M10)</f>
        <v>196.46464285714288</v>
      </c>
      <c r="G9" s="35">
        <f>SUM('Tommy Cole'!N10)</f>
        <v>42</v>
      </c>
      <c r="H9" s="36">
        <f>SUM('Tommy Cole'!O10)</f>
        <v>238.46464285714288</v>
      </c>
    </row>
    <row r="10" spans="1:8" x14ac:dyDescent="0.25">
      <c r="A10" s="34">
        <v>5</v>
      </c>
      <c r="B10" s="34" t="s">
        <v>19</v>
      </c>
      <c r="C10" s="38" t="s">
        <v>24</v>
      </c>
      <c r="D10" s="35">
        <f>SUM('Bud Stell'!K13)</f>
        <v>44</v>
      </c>
      <c r="E10" s="35">
        <f>SUM('Bud Stell'!L13)</f>
        <v>8562.01</v>
      </c>
      <c r="F10" s="36">
        <f>SUM('Bud Stell'!M13)</f>
        <v>194.59113636363637</v>
      </c>
      <c r="G10" s="35">
        <f>SUM('Bud Stell'!N13)</f>
        <v>29</v>
      </c>
      <c r="H10" s="36">
        <f>SUM('Bud Stell'!O13)</f>
        <v>223.59113636363637</v>
      </c>
    </row>
    <row r="11" spans="1:8" x14ac:dyDescent="0.25">
      <c r="A11" s="34">
        <v>6</v>
      </c>
      <c r="B11" s="34" t="s">
        <v>19</v>
      </c>
      <c r="C11" s="33" t="s">
        <v>33</v>
      </c>
      <c r="D11" s="35">
        <f>SUM('Larry McGill'!K8)</f>
        <v>23</v>
      </c>
      <c r="E11" s="35">
        <f>SUM('Larry McGill'!L8)</f>
        <v>4520</v>
      </c>
      <c r="F11" s="36">
        <f>SUM('Larry McGill'!M8)</f>
        <v>196.52173913043478</v>
      </c>
      <c r="G11" s="35">
        <f>SUM('Larry McGill'!N8)</f>
        <v>14</v>
      </c>
      <c r="H11" s="36">
        <f>SUM('Larry McGill'!O8)</f>
        <v>210.52173913043478</v>
      </c>
    </row>
    <row r="12" spans="1:8" x14ac:dyDescent="0.25">
      <c r="A12" s="49"/>
      <c r="B12" s="49"/>
      <c r="C12" s="50"/>
      <c r="D12" s="51"/>
      <c r="E12" s="51"/>
      <c r="F12" s="52"/>
      <c r="G12" s="51"/>
      <c r="H12" s="52"/>
    </row>
    <row r="13" spans="1:8" x14ac:dyDescent="0.25">
      <c r="A13" s="34">
        <v>7</v>
      </c>
      <c r="B13" s="34" t="s">
        <v>19</v>
      </c>
      <c r="C13" s="39" t="s">
        <v>29</v>
      </c>
      <c r="D13" s="35">
        <f>SUM('Charles Knight'!K7)</f>
        <v>15</v>
      </c>
      <c r="E13" s="35">
        <f>SUM('Charles Knight'!L7)</f>
        <v>2972.02</v>
      </c>
      <c r="F13" s="36">
        <f>SUM('Charles Knight'!M7)</f>
        <v>198.13466666666667</v>
      </c>
      <c r="G13" s="35">
        <f>SUM('Charles Knight'!N7)</f>
        <v>26</v>
      </c>
      <c r="H13" s="36">
        <f>SUM('Charles Knight'!O7)</f>
        <v>224.13466666666667</v>
      </c>
    </row>
    <row r="14" spans="1:8" x14ac:dyDescent="0.25">
      <c r="A14" s="34">
        <v>8</v>
      </c>
      <c r="B14" s="34" t="s">
        <v>19</v>
      </c>
      <c r="C14" s="43" t="s">
        <v>34</v>
      </c>
      <c r="D14" s="35">
        <f>SUM('Don Tucker'!K7)</f>
        <v>17</v>
      </c>
      <c r="E14" s="35">
        <f>SUM('Don Tucker'!L7)</f>
        <v>3341.01</v>
      </c>
      <c r="F14" s="36">
        <f>SUM('Don Tucker'!M7)</f>
        <v>196.53</v>
      </c>
      <c r="G14" s="35">
        <f>SUM('Don Tucker'!N7)</f>
        <v>20</v>
      </c>
      <c r="H14" s="36">
        <f>SUM('Don Tucker'!O7)</f>
        <v>216.53</v>
      </c>
    </row>
    <row r="15" spans="1:8" x14ac:dyDescent="0.25">
      <c r="A15" s="34">
        <v>9</v>
      </c>
      <c r="B15" s="34" t="s">
        <v>19</v>
      </c>
      <c r="C15" s="39" t="s">
        <v>28</v>
      </c>
      <c r="D15" s="35">
        <f>SUM('Bobby Young'!K7)</f>
        <v>16</v>
      </c>
      <c r="E15" s="35">
        <f>SUM('Bobby Young'!L7)</f>
        <v>3167.01</v>
      </c>
      <c r="F15" s="36">
        <f>SUM('Bobby Young'!M7)</f>
        <v>197.93812500000001</v>
      </c>
      <c r="G15" s="35">
        <f>SUM('Bobby Young'!N7)</f>
        <v>16</v>
      </c>
      <c r="H15" s="36">
        <f>SUM('Bobby Young'!O7)</f>
        <v>213.93812500000001</v>
      </c>
    </row>
    <row r="16" spans="1:8" x14ac:dyDescent="0.25">
      <c r="A16" s="34">
        <v>10</v>
      </c>
      <c r="B16" s="34" t="s">
        <v>19</v>
      </c>
      <c r="C16" s="33" t="s">
        <v>44</v>
      </c>
      <c r="D16" s="45">
        <f>SUM('Randy Canter'!K17)</f>
        <v>11</v>
      </c>
      <c r="E16" s="45">
        <f>SUM('Randy Canter'!L17)</f>
        <v>2159.0100000000002</v>
      </c>
      <c r="F16" s="46">
        <f>SUM('Randy Canter'!M17)</f>
        <v>196.27363636363637</v>
      </c>
      <c r="G16" s="45">
        <f>SUM('Randy Canter'!N17)</f>
        <v>14</v>
      </c>
      <c r="H16" s="46">
        <f>SUM('Randy Canter'!O17)</f>
        <v>210.27363636363637</v>
      </c>
    </row>
    <row r="17" spans="1:8" x14ac:dyDescent="0.25">
      <c r="A17" s="34">
        <v>11</v>
      </c>
      <c r="B17" s="34" t="s">
        <v>19</v>
      </c>
      <c r="C17" s="39" t="s">
        <v>50</v>
      </c>
      <c r="D17" s="35">
        <f>SUM('Troy Gibbens'!K6)</f>
        <v>10</v>
      </c>
      <c r="E17" s="35">
        <f>SUM('Troy Gibbens'!L6)</f>
        <v>1961</v>
      </c>
      <c r="F17" s="36">
        <f>SUM('Troy Gibbens'!M6)</f>
        <v>196.1</v>
      </c>
      <c r="G17" s="35">
        <f>SUM('Troy Gibbens'!N6)</f>
        <v>7</v>
      </c>
      <c r="H17" s="36">
        <f>SUM('Troy Gibbens'!O6)</f>
        <v>203.1</v>
      </c>
    </row>
    <row r="18" spans="1:8" x14ac:dyDescent="0.25">
      <c r="A18" s="34">
        <v>12</v>
      </c>
      <c r="B18" s="34" t="s">
        <v>19</v>
      </c>
      <c r="C18" s="39" t="s">
        <v>66</v>
      </c>
      <c r="D18" s="35">
        <f>SUM('Jason Edwards'!K5)</f>
        <v>6</v>
      </c>
      <c r="E18" s="35">
        <f>SUM('Jason Edwards'!L5)</f>
        <v>1163</v>
      </c>
      <c r="F18" s="36">
        <f>SUM('Jason Edwards'!M5)</f>
        <v>193.83333333333334</v>
      </c>
      <c r="G18" s="35">
        <f>SUM('Jason Edwards'!N5)</f>
        <v>8</v>
      </c>
      <c r="H18" s="36">
        <f>SUM('Jason Edwards'!O5)</f>
        <v>201.83333333333334</v>
      </c>
    </row>
    <row r="19" spans="1:8" x14ac:dyDescent="0.25">
      <c r="A19" s="34">
        <v>13</v>
      </c>
      <c r="B19" s="34" t="s">
        <v>19</v>
      </c>
      <c r="C19" s="39" t="s">
        <v>65</v>
      </c>
      <c r="D19" s="35">
        <f>SUM('Kelly Edwards'!K5)</f>
        <v>6</v>
      </c>
      <c r="E19" s="35">
        <f>SUM('Kelly Edwards'!L5)</f>
        <v>1165</v>
      </c>
      <c r="F19" s="36">
        <f>SUM('Kelly Edwards'!M5)</f>
        <v>194.16666666666666</v>
      </c>
      <c r="G19" s="35">
        <f>SUM('Kelly Edwards'!N5)</f>
        <v>4</v>
      </c>
      <c r="H19" s="36">
        <f>SUM('Kelly Edwards'!O5)</f>
        <v>198.16666666666666</v>
      </c>
    </row>
    <row r="20" spans="1:8" x14ac:dyDescent="0.25">
      <c r="A20" s="34">
        <v>14</v>
      </c>
      <c r="B20" s="34" t="s">
        <v>19</v>
      </c>
      <c r="C20" s="39" t="s">
        <v>61</v>
      </c>
      <c r="D20" s="35">
        <f>SUM('Van Presson'!K5)</f>
        <v>5</v>
      </c>
      <c r="E20" s="35">
        <f>SUM('Van Presson'!L5)</f>
        <v>975</v>
      </c>
      <c r="F20" s="36">
        <f>SUM('Van Presson'!M5)</f>
        <v>195</v>
      </c>
      <c r="G20" s="35">
        <f>SUM('Van Presson'!N5)</f>
        <v>2</v>
      </c>
      <c r="H20" s="36">
        <f>SUM('Van Presson'!O5)</f>
        <v>197</v>
      </c>
    </row>
    <row r="21" spans="1:8" x14ac:dyDescent="0.25">
      <c r="A21" s="34">
        <v>15</v>
      </c>
      <c r="B21" s="34" t="s">
        <v>19</v>
      </c>
      <c r="C21" s="39" t="s">
        <v>51</v>
      </c>
      <c r="D21" s="35">
        <f>SUM('Jack Hutchinson'!K6)</f>
        <v>10</v>
      </c>
      <c r="E21" s="35">
        <f>SUM('Jack Hutchinson'!L6)</f>
        <v>1929</v>
      </c>
      <c r="F21" s="36">
        <f>SUM('Jack Hutchinson'!M6)</f>
        <v>192.9</v>
      </c>
      <c r="G21" s="35">
        <f>SUM('Jack Hutchinson'!N6)</f>
        <v>4</v>
      </c>
      <c r="H21" s="36">
        <f>SUM('Jack Hutchinson'!O6)</f>
        <v>196.9</v>
      </c>
    </row>
    <row r="22" spans="1:8" x14ac:dyDescent="0.25">
      <c r="A22" s="34">
        <v>16</v>
      </c>
      <c r="B22" s="34" t="s">
        <v>19</v>
      </c>
      <c r="C22" s="38" t="s">
        <v>42</v>
      </c>
      <c r="D22" s="35">
        <f>SUM('Jason Osborne'!K5)</f>
        <v>3</v>
      </c>
      <c r="E22" s="35">
        <f>SUM('Jason Osborne'!L5)</f>
        <v>544</v>
      </c>
      <c r="F22" s="36">
        <f>SUM('Jason Osborne'!M5)</f>
        <v>181.33333333333334</v>
      </c>
      <c r="G22" s="35">
        <f>SUM('Jason Osborne'!N5)</f>
        <v>2</v>
      </c>
      <c r="H22" s="36">
        <f>SUM('Jason Osborne'!O5)</f>
        <v>183.33333333333334</v>
      </c>
    </row>
    <row r="23" spans="1:8" x14ac:dyDescent="0.25">
      <c r="A23" s="34"/>
      <c r="B23" s="34"/>
      <c r="C23" s="38"/>
      <c r="D23" s="35"/>
      <c r="E23" s="35"/>
      <c r="F23" s="36"/>
      <c r="G23" s="35"/>
      <c r="H23" s="36"/>
    </row>
    <row r="24" spans="1:8" x14ac:dyDescent="0.25">
      <c r="A24" s="10"/>
      <c r="B24" s="10"/>
      <c r="C24" s="30"/>
      <c r="D24" s="10"/>
      <c r="E24" s="41"/>
      <c r="F24" s="15"/>
      <c r="G24" s="10"/>
      <c r="H24" s="15"/>
    </row>
    <row r="25" spans="1:8" ht="28.5" x14ac:dyDescent="0.45">
      <c r="A25" s="27"/>
      <c r="B25" s="10"/>
      <c r="C25" s="31" t="s">
        <v>37</v>
      </c>
      <c r="D25" s="10"/>
      <c r="E25" s="41"/>
      <c r="F25" s="15"/>
      <c r="G25" s="10"/>
      <c r="H25" s="15"/>
    </row>
    <row r="26" spans="1:8" ht="18.75" x14ac:dyDescent="0.3">
      <c r="A26" s="10"/>
      <c r="B26" s="10"/>
      <c r="C26" s="30"/>
      <c r="D26" s="14" t="s">
        <v>25</v>
      </c>
      <c r="E26" s="41"/>
      <c r="F26" s="15"/>
      <c r="G26" s="10"/>
      <c r="H26" s="15"/>
    </row>
    <row r="27" spans="1:8" x14ac:dyDescent="0.25">
      <c r="A27" s="10"/>
      <c r="B27" s="10"/>
      <c r="C27" s="30"/>
      <c r="D27" s="10"/>
      <c r="E27" s="41"/>
      <c r="F27" s="15"/>
      <c r="G27" s="10"/>
      <c r="H27" s="15"/>
    </row>
    <row r="28" spans="1:8" ht="19.149999999999999" customHeight="1" x14ac:dyDescent="0.4">
      <c r="A28" s="11" t="s">
        <v>0</v>
      </c>
      <c r="B28" s="11" t="s">
        <v>1</v>
      </c>
      <c r="C28" s="44" t="s">
        <v>2</v>
      </c>
      <c r="D28" s="44" t="s">
        <v>20</v>
      </c>
      <c r="E28" s="45" t="s">
        <v>16</v>
      </c>
      <c r="F28" s="46" t="s">
        <v>17</v>
      </c>
      <c r="G28" s="44" t="s">
        <v>14</v>
      </c>
      <c r="H28" s="46" t="s">
        <v>18</v>
      </c>
    </row>
    <row r="29" spans="1:8" ht="15" customHeight="1" x14ac:dyDescent="0.25">
      <c r="A29" s="34">
        <v>1</v>
      </c>
      <c r="B29" s="34" t="s">
        <v>43</v>
      </c>
      <c r="C29" s="33" t="s">
        <v>44</v>
      </c>
      <c r="D29" s="45">
        <f>SUM('Randy Canter'!K9)</f>
        <v>24</v>
      </c>
      <c r="E29" s="45">
        <f>SUM('Randy Canter'!L9)</f>
        <v>4648</v>
      </c>
      <c r="F29" s="46">
        <f>SUM('Randy Canter'!M9)</f>
        <v>193.66666666666666</v>
      </c>
      <c r="G29" s="45">
        <f>SUM('Randy Canter'!N9)</f>
        <v>64</v>
      </c>
      <c r="H29" s="46">
        <f>SUM('Randy Canter'!O9)</f>
        <v>257.66666666666663</v>
      </c>
    </row>
    <row r="30" spans="1:8" ht="15" customHeight="1" x14ac:dyDescent="0.25">
      <c r="A30" s="34">
        <v>2</v>
      </c>
      <c r="B30" s="34" t="s">
        <v>43</v>
      </c>
      <c r="C30" s="33" t="s">
        <v>30</v>
      </c>
      <c r="D30" s="45">
        <f>SUM('Dean Irvin'!K10)</f>
        <v>29</v>
      </c>
      <c r="E30" s="45">
        <f>SUM('Dean Irvin'!L10)</f>
        <v>5618</v>
      </c>
      <c r="F30" s="46">
        <f>SUM('Dean Irvin'!M10)</f>
        <v>193.72413793103448</v>
      </c>
      <c r="G30" s="45">
        <f>SUM('Dean Irvin'!N10)</f>
        <v>52</v>
      </c>
      <c r="H30" s="46">
        <f>SUM('Dean Irvin'!O10)</f>
        <v>245.72413793103448</v>
      </c>
    </row>
    <row r="31" spans="1:8" ht="15" customHeight="1" x14ac:dyDescent="0.25">
      <c r="A31" s="49"/>
      <c r="B31" s="49"/>
      <c r="C31" s="50"/>
      <c r="D31" s="53"/>
      <c r="E31" s="53"/>
      <c r="F31" s="54"/>
      <c r="G31" s="53"/>
      <c r="H31" s="54"/>
    </row>
    <row r="32" spans="1:8" ht="15" customHeight="1" x14ac:dyDescent="0.25">
      <c r="A32" s="34">
        <v>3</v>
      </c>
      <c r="B32" s="34" t="s">
        <v>43</v>
      </c>
      <c r="C32" s="38" t="s">
        <v>42</v>
      </c>
      <c r="D32" s="45">
        <f>SUM('Jason Osborne'!K18)</f>
        <v>17</v>
      </c>
      <c r="E32" s="45">
        <f>SUM('Jason Osborne'!L18)</f>
        <v>3302</v>
      </c>
      <c r="F32" s="46">
        <f>SUM('Jason Osborne'!M18)</f>
        <v>194.23529411764707</v>
      </c>
      <c r="G32" s="45">
        <f>SUM('Jason Osborne'!N18)</f>
        <v>53</v>
      </c>
      <c r="H32" s="46">
        <f>SUM('Jason Osborne'!O18)</f>
        <v>247.23529411764707</v>
      </c>
    </row>
    <row r="33" spans="1:8" ht="15" customHeight="1" x14ac:dyDescent="0.25">
      <c r="A33" s="34">
        <v>4</v>
      </c>
      <c r="B33" s="34" t="s">
        <v>43</v>
      </c>
      <c r="C33" s="33" t="s">
        <v>33</v>
      </c>
      <c r="D33" s="35">
        <f>SUM('Larry McGill'!K22)</f>
        <v>16</v>
      </c>
      <c r="E33" s="35">
        <f>SUM('Larry McGill'!L22)</f>
        <v>3102.0200000000004</v>
      </c>
      <c r="F33" s="36">
        <f>SUM('Larry McGill'!M22)</f>
        <v>193.87625000000003</v>
      </c>
      <c r="G33" s="35">
        <f>SUM('Larry McGill'!N22)</f>
        <v>22</v>
      </c>
      <c r="H33" s="36">
        <f>SUM('Larry McGill'!O22)</f>
        <v>215.87625000000003</v>
      </c>
    </row>
    <row r="34" spans="1:8" ht="15" customHeight="1" x14ac:dyDescent="0.25">
      <c r="A34" s="34">
        <v>5</v>
      </c>
      <c r="B34" s="34" t="s">
        <v>43</v>
      </c>
      <c r="C34" s="43" t="s">
        <v>34</v>
      </c>
      <c r="D34" s="35">
        <f>SUM('Don Tucker'!K14)</f>
        <v>6</v>
      </c>
      <c r="E34" s="35">
        <f>SUM('Don Tucker'!L14)</f>
        <v>1168</v>
      </c>
      <c r="F34" s="36">
        <f>SUM('Don Tucker'!M14)</f>
        <v>194.66666666666666</v>
      </c>
      <c r="G34" s="35">
        <f>SUM('Don Tucker'!N14)</f>
        <v>8</v>
      </c>
      <c r="H34" s="36">
        <f>SUM('Don Tucker'!O14)</f>
        <v>202.66666666666666</v>
      </c>
    </row>
    <row r="35" spans="1:8" ht="15" customHeight="1" x14ac:dyDescent="0.25">
      <c r="A35" s="34">
        <v>6</v>
      </c>
      <c r="B35" s="34" t="s">
        <v>43</v>
      </c>
      <c r="C35" s="39" t="s">
        <v>67</v>
      </c>
      <c r="D35" s="35">
        <f>SUM('Shane Petit'!K5)</f>
        <v>6</v>
      </c>
      <c r="E35" s="35">
        <f>SUM('Shane Petit'!L5)</f>
        <v>1165</v>
      </c>
      <c r="F35" s="36">
        <f>SUM('Shane Petit'!M5)</f>
        <v>194.16666666666666</v>
      </c>
      <c r="G35" s="35">
        <f>SUM('Shane Petit'!N5)</f>
        <v>8</v>
      </c>
      <c r="H35" s="36">
        <f>SUM('Shane Petit'!O5)</f>
        <v>202.16666666666666</v>
      </c>
    </row>
    <row r="36" spans="1:8" ht="15" customHeight="1" x14ac:dyDescent="0.25">
      <c r="A36" s="34">
        <v>7</v>
      </c>
      <c r="B36" s="34" t="s">
        <v>43</v>
      </c>
      <c r="C36" s="39" t="s">
        <v>63</v>
      </c>
      <c r="D36" s="45">
        <f>SUM('Wesley Scott'!K7)</f>
        <v>14</v>
      </c>
      <c r="E36" s="45">
        <f>SUM('Wesley Scott'!L7)</f>
        <v>2563</v>
      </c>
      <c r="F36" s="46">
        <f>SUM('Wesley Scott'!M7)</f>
        <v>183.07142857142858</v>
      </c>
      <c r="G36" s="45">
        <f>SUM('Wesley Scott'!N7)</f>
        <v>17</v>
      </c>
      <c r="H36" s="46">
        <f>SUM('Wesley Scott'!O7)</f>
        <v>200.07142857142858</v>
      </c>
    </row>
    <row r="37" spans="1:8" ht="15" customHeight="1" x14ac:dyDescent="0.25">
      <c r="A37" s="34">
        <v>8</v>
      </c>
      <c r="B37" s="34" t="s">
        <v>43</v>
      </c>
      <c r="C37" s="39" t="s">
        <v>51</v>
      </c>
      <c r="D37" s="45">
        <f>SUM('Jack Hutchinson'!K14)</f>
        <v>5</v>
      </c>
      <c r="E37" s="45">
        <f>SUM('Jack Hutchinson'!L14)</f>
        <v>960</v>
      </c>
      <c r="F37" s="46">
        <f>SUM('Jack Hutchinson'!M14)</f>
        <v>192</v>
      </c>
      <c r="G37" s="45">
        <f>SUM('Jack Hutchinson'!N14)</f>
        <v>6</v>
      </c>
      <c r="H37" s="46">
        <f>SUM('Jack Hutchinson'!O14)</f>
        <v>198</v>
      </c>
    </row>
    <row r="38" spans="1:8" ht="15" customHeight="1" x14ac:dyDescent="0.25">
      <c r="A38" s="34">
        <v>9</v>
      </c>
      <c r="B38" s="34" t="s">
        <v>43</v>
      </c>
      <c r="C38" s="39" t="s">
        <v>61</v>
      </c>
      <c r="D38" s="45">
        <f>SUM('Van Presson'!K15)</f>
        <v>5</v>
      </c>
      <c r="E38" s="45">
        <f>SUM('Van Presson'!L15)</f>
        <v>969</v>
      </c>
      <c r="F38" s="46">
        <f>SUM('Van Presson'!M15)</f>
        <v>193.8</v>
      </c>
      <c r="G38" s="45">
        <f>SUM('Van Presson'!N15)</f>
        <v>4</v>
      </c>
      <c r="H38" s="46">
        <f>SUM('Van Presson'!O15)</f>
        <v>197.8</v>
      </c>
    </row>
    <row r="39" spans="1:8" ht="15" customHeight="1" x14ac:dyDescent="0.25">
      <c r="A39" s="34">
        <v>10</v>
      </c>
      <c r="B39" s="34" t="s">
        <v>43</v>
      </c>
      <c r="C39" s="39" t="s">
        <v>65</v>
      </c>
      <c r="D39" s="35">
        <f>SUM('Kelly Edwards'!K12)</f>
        <v>6</v>
      </c>
      <c r="E39" s="35">
        <f>SUM('Kelly Edwards'!L12)</f>
        <v>1146</v>
      </c>
      <c r="F39" s="36">
        <f>SUM('Kelly Edwards'!M12)</f>
        <v>191</v>
      </c>
      <c r="G39" s="35">
        <f>SUM('Kelly Edwards'!N12)</f>
        <v>4</v>
      </c>
      <c r="H39" s="36">
        <f>SUM('Kelly Edwards'!O12)</f>
        <v>195</v>
      </c>
    </row>
    <row r="40" spans="1:8" ht="15" customHeight="1" x14ac:dyDescent="0.25">
      <c r="A40" s="34">
        <v>11</v>
      </c>
      <c r="B40" s="34" t="s">
        <v>43</v>
      </c>
      <c r="C40" s="39" t="s">
        <v>52</v>
      </c>
      <c r="D40" s="45">
        <f>SUM('Terry Cannon'!K5)</f>
        <v>5</v>
      </c>
      <c r="E40" s="45">
        <f>SUM('Terry Cannon'!L5)</f>
        <v>941</v>
      </c>
      <c r="F40" s="46">
        <f>SUM('Terry Cannon'!M5)</f>
        <v>188.2</v>
      </c>
      <c r="G40" s="45">
        <f>SUM('Terry Cannon'!N5)</f>
        <v>5</v>
      </c>
      <c r="H40" s="46">
        <f>SUM('Terry Cannon'!O5)</f>
        <v>193.2</v>
      </c>
    </row>
    <row r="41" spans="1:8" ht="15" customHeight="1" x14ac:dyDescent="0.25">
      <c r="A41" s="34">
        <v>12</v>
      </c>
      <c r="B41" s="34" t="s">
        <v>43</v>
      </c>
      <c r="C41" s="39" t="s">
        <v>62</v>
      </c>
      <c r="D41" s="45">
        <f>SUM('Jeff Ralls'!K6)</f>
        <v>9</v>
      </c>
      <c r="E41" s="45">
        <f>SUM('Jeff Ralls'!L6)</f>
        <v>1632</v>
      </c>
      <c r="F41" s="46">
        <f>SUM('Jeff Ralls'!M6)</f>
        <v>181.33333333333334</v>
      </c>
      <c r="G41" s="45">
        <f>SUM('Jeff Ralls'!N6)</f>
        <v>7</v>
      </c>
      <c r="H41" s="46">
        <f>SUM('Jeff Ralls'!O6)</f>
        <v>188.33333333333334</v>
      </c>
    </row>
    <row r="42" spans="1:8" ht="15" customHeight="1" x14ac:dyDescent="0.25">
      <c r="A42" s="34">
        <v>13</v>
      </c>
      <c r="B42" s="34" t="s">
        <v>43</v>
      </c>
      <c r="C42" s="39" t="s">
        <v>68</v>
      </c>
      <c r="D42" s="35">
        <f>SUM('Chris Irvin'!K5)</f>
        <v>6</v>
      </c>
      <c r="E42" s="35">
        <f>SUM('Chris Irvin'!L5)</f>
        <v>1110</v>
      </c>
      <c r="F42" s="36">
        <f>SUM('Chris Irvin'!M5)</f>
        <v>185</v>
      </c>
      <c r="G42" s="35">
        <f>SUM('Chris Irvin'!N5)</f>
        <v>4</v>
      </c>
      <c r="H42" s="36">
        <f>SUM('Chris Irvin'!O5)</f>
        <v>189</v>
      </c>
    </row>
    <row r="43" spans="1:8" ht="15" customHeight="1" x14ac:dyDescent="0.25">
      <c r="A43" s="34">
        <v>14</v>
      </c>
      <c r="B43" s="34" t="s">
        <v>43</v>
      </c>
      <c r="C43" s="39" t="s">
        <v>50</v>
      </c>
      <c r="D43" s="45">
        <f>SUM('Troy Gibbens'!K14)</f>
        <v>5</v>
      </c>
      <c r="E43" s="45">
        <f>SUM('Troy Gibbens'!L14)</f>
        <v>932</v>
      </c>
      <c r="F43" s="46">
        <f>SUM('Troy Gibbens'!M14)</f>
        <v>186.4</v>
      </c>
      <c r="G43" s="45">
        <f>SUM('Troy Gibbens'!N14)</f>
        <v>2</v>
      </c>
      <c r="H43" s="46">
        <f>SUM('Troy Gibbens'!O14)</f>
        <v>188.4</v>
      </c>
    </row>
    <row r="44" spans="1:8" ht="15" customHeight="1" x14ac:dyDescent="0.25">
      <c r="A44" s="34">
        <v>15</v>
      </c>
      <c r="B44" s="34" t="s">
        <v>43</v>
      </c>
      <c r="C44" s="33" t="s">
        <v>45</v>
      </c>
      <c r="D44" s="45">
        <f>SUM('Danny Starks'!K8)</f>
        <v>19</v>
      </c>
      <c r="E44" s="45">
        <f>SUM('Danny Starks'!L8)</f>
        <v>3311</v>
      </c>
      <c r="F44" s="46">
        <f>SUM('Danny Starks'!M8)</f>
        <v>174.26315789473685</v>
      </c>
      <c r="G44" s="45">
        <f>SUM('Danny Starks'!N8)</f>
        <v>14</v>
      </c>
      <c r="H44" s="46">
        <f>SUM('Danny Starks'!O8)</f>
        <v>188.26315789473685</v>
      </c>
    </row>
    <row r="45" spans="1:8" ht="15" customHeight="1" x14ac:dyDescent="0.25">
      <c r="A45" s="34">
        <v>16</v>
      </c>
      <c r="B45" s="34" t="s">
        <v>43</v>
      </c>
      <c r="C45" s="39" t="s">
        <v>54</v>
      </c>
      <c r="D45" s="45">
        <f>SUM('Tucker Malone'!K6)</f>
        <v>9</v>
      </c>
      <c r="E45" s="45">
        <f>SUM('Tucker Malone'!L6)</f>
        <v>1616</v>
      </c>
      <c r="F45" s="46">
        <f>SUM('Tucker Malone'!M6)</f>
        <v>179.55555555555554</v>
      </c>
      <c r="G45" s="45">
        <f>SUM('Tucker Malone'!N6)</f>
        <v>5</v>
      </c>
      <c r="H45" s="46">
        <f>SUM('Tucker Malone'!O6)</f>
        <v>184.55555555555554</v>
      </c>
    </row>
    <row r="46" spans="1:8" ht="15" customHeight="1" x14ac:dyDescent="0.25">
      <c r="A46" s="34">
        <v>17</v>
      </c>
      <c r="B46" s="34" t="s">
        <v>43</v>
      </c>
      <c r="C46" s="48" t="s">
        <v>57</v>
      </c>
      <c r="D46" s="45">
        <f>SUM('Steve Hayes'!K13)</f>
        <v>5</v>
      </c>
      <c r="E46" s="45">
        <f>SUM('Steve Hayes'!L13)</f>
        <v>881</v>
      </c>
      <c r="F46" s="46">
        <f>SUM('Steve Hayes'!M13)</f>
        <v>176.2</v>
      </c>
      <c r="G46" s="45">
        <f>SUM('Steve Hayes'!N13)</f>
        <v>2</v>
      </c>
      <c r="H46" s="46">
        <f>SUM('Steve Hayes'!O13)</f>
        <v>178.2</v>
      </c>
    </row>
    <row r="47" spans="1:8" ht="15" customHeight="1" x14ac:dyDescent="0.25">
      <c r="A47" s="34">
        <v>18</v>
      </c>
      <c r="B47" s="34" t="s">
        <v>43</v>
      </c>
      <c r="C47" s="39" t="s">
        <v>49</v>
      </c>
      <c r="D47" s="45">
        <f>SUM('Dennis Thompson'!K7)</f>
        <v>16</v>
      </c>
      <c r="E47" s="45">
        <f>SUM('Dennis Thompson'!L7)</f>
        <v>2616</v>
      </c>
      <c r="F47" s="46">
        <f>SUM('Dennis Thompson'!M7)</f>
        <v>163.5</v>
      </c>
      <c r="G47" s="45">
        <f>SUM('Dennis Thompson'!N7)</f>
        <v>12</v>
      </c>
      <c r="H47" s="46">
        <f>SUM('Dennis Thompson'!O7)</f>
        <v>175.5</v>
      </c>
    </row>
    <row r="48" spans="1:8" ht="15" customHeight="1" x14ac:dyDescent="0.25">
      <c r="A48" s="34">
        <v>19</v>
      </c>
      <c r="B48" s="34" t="s">
        <v>43</v>
      </c>
      <c r="C48" s="39" t="s">
        <v>55</v>
      </c>
      <c r="D48" s="45">
        <f>SUM('Gregg Grissom'!K5)</f>
        <v>5</v>
      </c>
      <c r="E48" s="45">
        <f>SUM('Gregg Grissom'!L5)</f>
        <v>828</v>
      </c>
      <c r="F48" s="46">
        <f>SUM('Gregg Grissom'!M5)</f>
        <v>165.6</v>
      </c>
      <c r="G48" s="45">
        <f>SUM('Gregg Grissom'!N5)</f>
        <v>2</v>
      </c>
      <c r="H48" s="46">
        <f>SUM('Gregg Grissom'!O5)</f>
        <v>167.6</v>
      </c>
    </row>
    <row r="49" spans="1:8" ht="15" customHeight="1" x14ac:dyDescent="0.25">
      <c r="A49" s="34">
        <v>20</v>
      </c>
      <c r="B49" s="34" t="s">
        <v>43</v>
      </c>
      <c r="C49" s="48" t="s">
        <v>53</v>
      </c>
      <c r="D49" s="45">
        <f>SUM('David Bourland'!K5)</f>
        <v>5</v>
      </c>
      <c r="E49" s="45">
        <f>SUM('David Bourland'!L5)</f>
        <v>821</v>
      </c>
      <c r="F49" s="46">
        <f>SUM('David Bourland'!M5)</f>
        <v>164.2</v>
      </c>
      <c r="G49" s="45">
        <f>SUM('David Bourland'!N5)</f>
        <v>2</v>
      </c>
      <c r="H49" s="46">
        <f>SUM('David Bourland'!O5)</f>
        <v>166.2</v>
      </c>
    </row>
    <row r="50" spans="1:8" ht="15" customHeight="1" x14ac:dyDescent="0.25">
      <c r="A50" s="34">
        <v>21</v>
      </c>
      <c r="B50" s="34" t="s">
        <v>43</v>
      </c>
      <c r="C50" s="39" t="s">
        <v>56</v>
      </c>
      <c r="D50" s="45">
        <f>SUM('Clovis Duncan'!K6)</f>
        <v>9</v>
      </c>
      <c r="E50" s="45">
        <f>SUM('Clovis Duncan'!L6)</f>
        <v>1398</v>
      </c>
      <c r="F50" s="46">
        <f>SUM('Clovis Duncan'!M6)</f>
        <v>155.33333333333334</v>
      </c>
      <c r="G50" s="45">
        <f>SUM('Clovis Duncan'!N6)</f>
        <v>4</v>
      </c>
      <c r="H50" s="46">
        <f>SUM('Clovis Duncan'!O6)</f>
        <v>159.33333333333334</v>
      </c>
    </row>
    <row r="51" spans="1:8" ht="15" customHeight="1" x14ac:dyDescent="0.25">
      <c r="B51" s="34"/>
    </row>
    <row r="52" spans="1:8" x14ac:dyDescent="0.25">
      <c r="A52" s="10"/>
      <c r="B52" s="10"/>
      <c r="C52" s="30"/>
      <c r="D52" s="10"/>
      <c r="E52" s="41"/>
      <c r="F52" s="15"/>
      <c r="G52" s="10"/>
      <c r="H52" s="15"/>
    </row>
    <row r="53" spans="1:8" ht="28.5" x14ac:dyDescent="0.45">
      <c r="A53" s="27"/>
      <c r="B53" s="10"/>
      <c r="C53" s="31" t="s">
        <v>38</v>
      </c>
      <c r="D53" s="10"/>
      <c r="E53" s="41"/>
      <c r="F53" s="15"/>
      <c r="G53" s="10"/>
      <c r="H53" s="15"/>
    </row>
    <row r="54" spans="1:8" ht="18.75" x14ac:dyDescent="0.3">
      <c r="A54" s="10"/>
      <c r="B54" s="10"/>
      <c r="C54" s="30"/>
      <c r="D54" s="14" t="s">
        <v>25</v>
      </c>
      <c r="E54" s="41"/>
      <c r="F54" s="15"/>
      <c r="G54" s="10"/>
      <c r="H54" s="15"/>
    </row>
    <row r="55" spans="1:8" x14ac:dyDescent="0.25">
      <c r="A55" s="10"/>
      <c r="B55" s="10"/>
      <c r="C55" s="30"/>
      <c r="D55" s="10"/>
      <c r="E55" s="41"/>
      <c r="F55" s="15"/>
      <c r="G55" s="10"/>
      <c r="H55" s="15"/>
    </row>
    <row r="56" spans="1:8" ht="18.75" x14ac:dyDescent="0.4">
      <c r="A56" s="11" t="s">
        <v>0</v>
      </c>
      <c r="B56" s="11" t="s">
        <v>1</v>
      </c>
      <c r="C56" s="28" t="s">
        <v>2</v>
      </c>
      <c r="D56" s="28" t="s">
        <v>20</v>
      </c>
      <c r="E56" s="42" t="s">
        <v>16</v>
      </c>
      <c r="F56" s="29" t="s">
        <v>17</v>
      </c>
      <c r="G56" s="28" t="s">
        <v>14</v>
      </c>
      <c r="H56" s="29" t="s">
        <v>18</v>
      </c>
    </row>
    <row r="57" spans="1:8" x14ac:dyDescent="0.25">
      <c r="A57" s="34">
        <v>1</v>
      </c>
      <c r="B57" s="34" t="s">
        <v>47</v>
      </c>
      <c r="C57" s="37" t="s">
        <v>27</v>
      </c>
      <c r="D57" s="35">
        <f>SUM('John Laseter'!K23)</f>
        <v>21</v>
      </c>
      <c r="E57" s="35">
        <f>SUM('John Laseter'!L23)</f>
        <v>4116</v>
      </c>
      <c r="F57" s="36">
        <f>SUM('John Laseter'!M23)</f>
        <v>196</v>
      </c>
      <c r="G57" s="35">
        <f>SUM('John Laseter'!N23)</f>
        <v>55</v>
      </c>
      <c r="H57" s="36">
        <f>SUM('John Laseter'!O23)</f>
        <v>251</v>
      </c>
    </row>
    <row r="58" spans="1:8" x14ac:dyDescent="0.25">
      <c r="A58" s="34">
        <v>2</v>
      </c>
      <c r="B58" s="34" t="s">
        <v>47</v>
      </c>
      <c r="C58" s="33" t="s">
        <v>22</v>
      </c>
      <c r="D58" s="35">
        <f>SUM('Freddy Geiselbreth'!K26)</f>
        <v>25</v>
      </c>
      <c r="E58" s="35">
        <f>SUM('Freddy Geiselbreth'!L26)</f>
        <v>4794</v>
      </c>
      <c r="F58" s="36">
        <f>SUM('Freddy Geiselbreth'!M26)</f>
        <v>191.76</v>
      </c>
      <c r="G58" s="35">
        <f>SUM('Freddy Geiselbreth'!N26)</f>
        <v>39</v>
      </c>
      <c r="H58" s="36">
        <f>SUM('Freddy Geiselbreth'!O26)</f>
        <v>230.76</v>
      </c>
    </row>
    <row r="59" spans="1:8" x14ac:dyDescent="0.25">
      <c r="A59" s="34">
        <v>3</v>
      </c>
      <c r="B59" s="34" t="s">
        <v>47</v>
      </c>
      <c r="C59" s="38" t="s">
        <v>24</v>
      </c>
      <c r="D59" s="35">
        <f>SUM('Bud Stell'!K24)</f>
        <v>30</v>
      </c>
      <c r="E59" s="35">
        <f>SUM('Bud Stell'!L24)</f>
        <v>5672</v>
      </c>
      <c r="F59" s="36">
        <f>SUM('Bud Stell'!M24)</f>
        <v>189.06666666666666</v>
      </c>
      <c r="G59" s="35">
        <f>SUM('Bud Stell'!N24)</f>
        <v>33</v>
      </c>
      <c r="H59" s="36">
        <f>SUM('Bud Stell'!O24)</f>
        <v>222.06666666666666</v>
      </c>
    </row>
    <row r="60" spans="1:8" x14ac:dyDescent="0.25">
      <c r="A60" s="49"/>
      <c r="B60" s="49"/>
      <c r="C60" s="50"/>
      <c r="D60" s="51"/>
      <c r="E60" s="51"/>
      <c r="F60" s="52"/>
      <c r="G60" s="51"/>
      <c r="H60" s="52"/>
    </row>
    <row r="61" spans="1:8" x14ac:dyDescent="0.25">
      <c r="A61" s="34">
        <v>4</v>
      </c>
      <c r="B61" s="34" t="s">
        <v>47</v>
      </c>
      <c r="C61" s="39" t="s">
        <v>66</v>
      </c>
      <c r="D61" s="35">
        <f>SUM('Jason Edwards'!K12)</f>
        <v>6</v>
      </c>
      <c r="E61" s="35">
        <f>SUM('Jason Edwards'!L12)</f>
        <v>1175.01</v>
      </c>
      <c r="F61" s="36">
        <f>SUM('Jason Edwards'!M12)</f>
        <v>195.83500000000001</v>
      </c>
      <c r="G61" s="35">
        <f>SUM('Jason Edwards'!N12)</f>
        <v>16</v>
      </c>
      <c r="H61" s="36">
        <f>SUM('Jason Edwards'!O12)</f>
        <v>211.83500000000001</v>
      </c>
    </row>
    <row r="62" spans="1:8" x14ac:dyDescent="0.25">
      <c r="A62" s="34">
        <v>5</v>
      </c>
      <c r="B62" s="34" t="s">
        <v>47</v>
      </c>
      <c r="C62" s="33" t="s">
        <v>33</v>
      </c>
      <c r="D62" s="35">
        <f>SUM('Larry McGill'!K14)</f>
        <v>5</v>
      </c>
      <c r="E62" s="35">
        <f>SUM('Larry McGill'!L14)</f>
        <v>954</v>
      </c>
      <c r="F62" s="36">
        <f>SUM('Larry McGill'!M14)</f>
        <v>190.8</v>
      </c>
      <c r="G62" s="35">
        <f>SUM('Larry McGill'!N14)</f>
        <v>10</v>
      </c>
      <c r="H62" s="36">
        <f>SUM('Larry McGill'!O14)</f>
        <v>200.8</v>
      </c>
    </row>
    <row r="64" spans="1:8" x14ac:dyDescent="0.25">
      <c r="A64" s="10"/>
      <c r="B64" s="10"/>
      <c r="C64" s="30"/>
      <c r="D64" s="10"/>
      <c r="E64" s="41"/>
      <c r="F64" s="15"/>
      <c r="G64" s="10"/>
      <c r="H64" s="15"/>
    </row>
    <row r="65" spans="1:8" ht="28.5" x14ac:dyDescent="0.45">
      <c r="A65" s="27"/>
      <c r="B65" s="10"/>
      <c r="C65" s="31" t="s">
        <v>39</v>
      </c>
      <c r="D65" s="10"/>
      <c r="E65" s="41"/>
      <c r="F65" s="15"/>
      <c r="G65" s="10"/>
      <c r="H65" s="15"/>
    </row>
    <row r="66" spans="1:8" ht="18.75" x14ac:dyDescent="0.3">
      <c r="A66" s="10"/>
      <c r="B66" s="10"/>
      <c r="C66" s="30"/>
      <c r="D66" s="14" t="s">
        <v>25</v>
      </c>
      <c r="E66" s="41"/>
      <c r="F66" s="15"/>
      <c r="G66" s="10"/>
      <c r="H66" s="15"/>
    </row>
    <row r="67" spans="1:8" x14ac:dyDescent="0.25">
      <c r="A67" s="10"/>
      <c r="B67" s="10"/>
      <c r="C67" s="30"/>
      <c r="D67" s="10"/>
      <c r="E67" s="41"/>
      <c r="F67" s="15"/>
      <c r="G67" s="10"/>
      <c r="H67" s="15"/>
    </row>
    <row r="68" spans="1:8" ht="18.75" x14ac:dyDescent="0.4">
      <c r="A68" s="11" t="s">
        <v>0</v>
      </c>
      <c r="B68" s="11" t="s">
        <v>1</v>
      </c>
      <c r="C68" s="28" t="s">
        <v>2</v>
      </c>
      <c r="D68" s="28" t="s">
        <v>20</v>
      </c>
      <c r="E68" s="42" t="s">
        <v>16</v>
      </c>
      <c r="F68" s="29" t="s">
        <v>17</v>
      </c>
      <c r="G68" s="28" t="s">
        <v>14</v>
      </c>
      <c r="H68" s="29" t="s">
        <v>18</v>
      </c>
    </row>
    <row r="69" spans="1:8" x14ac:dyDescent="0.25">
      <c r="A69" s="34">
        <v>1</v>
      </c>
      <c r="B69" s="34" t="s">
        <v>58</v>
      </c>
      <c r="C69" s="48" t="s">
        <v>69</v>
      </c>
      <c r="D69" s="35">
        <f>SUM('Jamie Penton'!K5)</f>
        <v>5</v>
      </c>
      <c r="E69" s="35">
        <f>SUM('Jamie Penton'!L5)</f>
        <v>955</v>
      </c>
      <c r="F69" s="36">
        <f>SUM('Jamie Penton'!M5)</f>
        <v>191</v>
      </c>
      <c r="G69" s="35">
        <f>SUM('Jamie Penton'!N5)</f>
        <v>5</v>
      </c>
      <c r="H69" s="36">
        <f>SUM('Jamie Penton'!O5)</f>
        <v>196</v>
      </c>
    </row>
    <row r="70" spans="1:8" x14ac:dyDescent="0.25">
      <c r="A70" s="34">
        <v>2</v>
      </c>
      <c r="B70" s="34" t="s">
        <v>58</v>
      </c>
      <c r="C70" s="48" t="s">
        <v>53</v>
      </c>
      <c r="D70" s="35">
        <f>SUM('David Bourland'!K15)</f>
        <v>10</v>
      </c>
      <c r="E70" s="35">
        <f>SUM('David Bourland'!L15)</f>
        <v>1753</v>
      </c>
      <c r="F70" s="36">
        <f>SUM('David Bourland'!M15)</f>
        <v>175.3</v>
      </c>
      <c r="G70" s="35">
        <f>SUM('David Bourland'!N15)</f>
        <v>18</v>
      </c>
      <c r="H70" s="36">
        <f>SUM('David Bourland'!O15)</f>
        <v>193.3</v>
      </c>
    </row>
    <row r="71" spans="1:8" x14ac:dyDescent="0.25">
      <c r="A71" s="34">
        <v>3</v>
      </c>
      <c r="B71" s="34" t="s">
        <v>58</v>
      </c>
      <c r="C71" s="48" t="s">
        <v>56</v>
      </c>
      <c r="D71" s="35">
        <f>SUM('Clovis Duncan'!K14)</f>
        <v>5</v>
      </c>
      <c r="E71" s="35">
        <f>SUM('Clovis Duncan'!L14)</f>
        <v>831</v>
      </c>
      <c r="F71" s="36">
        <f>SUM('Clovis Duncan'!M14)</f>
        <v>166.2</v>
      </c>
      <c r="G71" s="35">
        <f>SUM('Clovis Duncan'!N14)</f>
        <v>6</v>
      </c>
      <c r="H71" s="36">
        <f>SUM('Clovis Duncan'!O14)</f>
        <v>172.2</v>
      </c>
    </row>
    <row r="72" spans="1:8" x14ac:dyDescent="0.25">
      <c r="A72" s="34">
        <v>4</v>
      </c>
      <c r="B72" s="34" t="s">
        <v>58</v>
      </c>
      <c r="C72" s="48" t="s">
        <v>57</v>
      </c>
      <c r="D72" s="35">
        <f>SUM('Steve Hayes'!K5)</f>
        <v>5</v>
      </c>
      <c r="E72" s="35">
        <f>SUM('Steve Hayes'!L5)</f>
        <v>782</v>
      </c>
      <c r="F72" s="36">
        <f>SUM('Steve Hayes'!M5)</f>
        <v>156.4</v>
      </c>
      <c r="G72" s="35">
        <f>SUM('Steve Hayes'!N5)</f>
        <v>3</v>
      </c>
      <c r="H72" s="36">
        <f>SUM('Steve Hayes'!O5)</f>
        <v>159.4</v>
      </c>
    </row>
  </sheetData>
  <protectedRanges>
    <protectedRange sqref="C60 C8:C10 C46:C47 C12:C15 C57:C58" name="Range1"/>
    <protectedRange sqref="C38" name="Range1_6"/>
    <protectedRange algorithmName="SHA-512" hashValue="ON39YdpmFHfN9f47KpiRvqrKx0V9+erV1CNkpWzYhW/Qyc6aT8rEyCrvauWSYGZK2ia3o7vd3akF07acHAFpOA==" saltValue="yVW9XmDwTqEnmpSGai0KYg==" spinCount="100000" sqref="C45 C69:C72" name="Range1_5_1_1"/>
  </protectedRanges>
  <sortState xmlns:xlrd2="http://schemas.microsoft.com/office/spreadsheetml/2017/richdata2" ref="C57:H59">
    <sortCondition descending="1" ref="H57:H59"/>
  </sortState>
  <hyperlinks>
    <hyperlink ref="C6" location="'Freddy Geiselbreth'!A1" display="Freddy Geiselbreth" xr:uid="{DEB6884F-B091-4FD4-88A6-1BA6ECF504AD}"/>
    <hyperlink ref="C9" location="'Tommy Cole'!A1" display="Tommy Cole" xr:uid="{F541E175-F6BD-45C6-BE79-B3904E9AC4B5}"/>
    <hyperlink ref="C7" location="'John Laseter'!A1" display="John Laseter" xr:uid="{4B7664FA-F10B-4C55-B599-E35C0164938F}"/>
    <hyperlink ref="C10" location="'Bud Stell'!A1" display="Bud Stell" xr:uid="{901B69FD-3589-48D1-8649-407B6CE09CDC}"/>
    <hyperlink ref="C22" location="'Jason Osborne'!A1" display="Jason Osborne" xr:uid="{3487ECB8-8784-47A9-9982-CF63E0D8B8D5}"/>
    <hyperlink ref="C29" location="'Randy Canter'!A1" display="Randy Canter" xr:uid="{9C754958-4737-4289-A930-CBD735888B53}"/>
    <hyperlink ref="C44" location="'Danny Starks'!A1" display="Danny Starks" xr:uid="{58316C58-0897-4D6B-80B1-3EF6D58C75F4}"/>
    <hyperlink ref="C13" location="'Charles Knight'!A1" display="Charles Knight" xr:uid="{85DD8FF2-27E3-494F-9052-1CCF70C0C56E}"/>
    <hyperlink ref="C15" location="'Bobby Young'!A1" display="Bobby Young" xr:uid="{A90F6B10-9D47-4B4C-BC3B-C049D47DACBA}"/>
    <hyperlink ref="C14" location="'Don Tucker'!A1" display="Don Tucker" xr:uid="{99BEDE19-2ACD-404A-9919-EDBF4574711C}"/>
    <hyperlink ref="C58" location="'Freddy Geiselbreth'!A1" display="Freddy Geiselbreth" xr:uid="{8728203B-43EE-455A-B815-995815F106B1}"/>
    <hyperlink ref="C32" location="'Jason Osborne'!A1" display="Jason Osborne" xr:uid="{520BE676-91C1-4D44-9ECF-0E56F96CCA68}"/>
    <hyperlink ref="C47" location="'Dennis Thompson'!A1" display="Dennis Thompson" xr:uid="{29FE521B-1668-4923-BB55-A68095FF387B}"/>
    <hyperlink ref="C17" location="'Troy Gibbens'!A1" display="Troy Gibbens" xr:uid="{83B5F6EA-950B-4D68-A9FC-27E16195B357}"/>
    <hyperlink ref="C21" location="'Jack Hutchinson'!A1" display="Jack Hutchinson" xr:uid="{ED509357-ACF1-4588-93FA-C9C09A6F3108}"/>
    <hyperlink ref="C62" location="'Larry McGill'!A1" display="Larry McGill" xr:uid="{69B4581B-2D8B-44E0-ABDA-C8EFEAFDABAC}"/>
    <hyperlink ref="C37" location="'Jack Hutchinson'!A1" display="Jack Hutchinson" xr:uid="{2E85D441-67CD-4955-8C1A-7B452FDC92A4}"/>
    <hyperlink ref="C40" location="'Terry Cannon'!A1" display="Terry Cannon" xr:uid="{13019749-D6C3-48CD-9A87-A4FA901AA28D}"/>
    <hyperlink ref="C43" location="'Troy Gibbens'!A1" display="Troy Gibbens" xr:uid="{142535E6-47BF-4E83-AD48-1BEE2B681028}"/>
    <hyperlink ref="C49" location="'David Bourland'!A1" display="David Bourland" xr:uid="{AA316DE9-34D3-42CD-8B66-35C9DE8F826A}"/>
    <hyperlink ref="C45" location="'Tucker Malone'!A1" display="Tucker Malone" xr:uid="{431BC88D-61DB-445B-8D1C-14ADCAFD3868}"/>
    <hyperlink ref="C48" location="'Gregg Grissom'!A1" display="Gregg Grissom" xr:uid="{24B35C30-3CAC-4914-951F-C5183E7499BC}"/>
    <hyperlink ref="C50" location="'Clovis Duncan'!A1" display="Clovis Duncan" xr:uid="{A5B99256-C153-4309-885C-2EC190477013}"/>
    <hyperlink ref="C70" location="'David Bourland'!A1" display="David Bourland" xr:uid="{3959E81B-256C-49AF-99C4-C0F3DF4F2D34}"/>
    <hyperlink ref="C71" location="'Clovis Duncan'!A1" display="Clovis Duncan" xr:uid="{7C5C53F2-CBE8-4148-BAD1-22DBC84317C7}"/>
    <hyperlink ref="C72" location="'Steve Hayes'!A1" display="Steve Hayes" xr:uid="{D0D3136C-8EC0-4482-92D1-8E1723944C50}"/>
    <hyperlink ref="C20" location="'Van Presson'!A1" display="Van Presson" xr:uid="{EE9BC460-F4CD-4064-B5FE-DCE6E258E620}"/>
    <hyperlink ref="C41" location="'Jeff Ralls'!A1" display="Jeff Ralls" xr:uid="{4EFDF108-CDE3-4C23-ABD0-CD0E553BD601}"/>
    <hyperlink ref="C38" location="'Van Presson'!A1" display="Van Presson" xr:uid="{F05DA740-D54D-4ECE-B697-BF5F5FDEC01C}"/>
    <hyperlink ref="C36" location="'Wesley Scott'!A1" display="Wesley Scott" xr:uid="{3201B553-56A4-4A96-88D7-E5FF66FD4000}"/>
    <hyperlink ref="C46" location="'Steve Hayes'!A1" display="Steve Hayes" xr:uid="{7D224737-F28A-43EF-9D8A-5371FC55C198}"/>
    <hyperlink ref="C8" location="'Dean Irvin'!A1" display="Dean Irvin" xr:uid="{AA8C2F0B-D37A-4C08-A639-832CCB8E5243}"/>
    <hyperlink ref="C33" location="'Larry McGill'!A1" display="Larry McGill" xr:uid="{D5D23F91-A41F-4AF4-AF33-2534B5F65237}"/>
    <hyperlink ref="C57" location="'John Laseter'!A1" display="John Laseter" xr:uid="{97363679-9E89-4A36-AE97-A3E216540EEC}"/>
    <hyperlink ref="C16" location="'Randy Canter'!A1" display="Randy Canter" xr:uid="{9CCC9C55-CD40-40E9-8B56-2A6F571B847F}"/>
    <hyperlink ref="C19" location="'Kelly Edwards'!A1" display="Kelly Edwards" xr:uid="{5F3F16B5-4C5B-4260-8DF9-8F458F45BACB}"/>
    <hyperlink ref="C18" location="'Jason Edwards'!A1" display="Jason Edwards" xr:uid="{1C1C34B0-7C94-4D8E-8336-965987F968C6}"/>
    <hyperlink ref="C34" location="'Don Tucker'!A1" display="Don Tucker" xr:uid="{69BFCE41-105B-455A-96EB-58926E6D26C7}"/>
    <hyperlink ref="C39" location="'Kelly Edwards'!A1" display="Kelly Edwards" xr:uid="{1A15C019-486D-4C36-B3D8-E8C074F4D59B}"/>
    <hyperlink ref="C35" location="'Shane Petit'!A1" display="Shane Petit" xr:uid="{00BCCC94-F79D-45FB-B00E-53132C4B1C04}"/>
    <hyperlink ref="C42" location="'Chris Irvin'!A1" display="Chris Irvin" xr:uid="{DD79C698-FB0B-4887-88FD-3274995139FE}"/>
    <hyperlink ref="C30" location="'Dean Irvin'!A1" display="Dean Irvin" xr:uid="{2F2A3810-19ED-4F4E-B264-5A6FD5306B8C}"/>
    <hyperlink ref="C61" location="'Jason Edwards'!A1" display="Jason Edwards" xr:uid="{366B97D3-18DD-4696-B9F5-7BF8D32C50EE}"/>
    <hyperlink ref="C59" location="'Bud Stell'!A1" display="Bud Stell" xr:uid="{D56F85FD-4B80-4550-AF3B-64498DF0A173}"/>
    <hyperlink ref="C11" location="'Larry McGill'!A1" display="Larry McGill" xr:uid="{C886D5BB-E966-495A-88FB-4C0CFB3A3116}"/>
    <hyperlink ref="C69" location="'Jamie Penton'!A1" display="Jamie Penton" xr:uid="{B55916AB-9ABF-435A-8EDC-B8D5D882CC3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46D3D-D907-457E-A667-59C0000C9E0F}">
  <dimension ref="A1:Q7"/>
  <sheetViews>
    <sheetView workbookViewId="0">
      <selection activeCell="K8" sqref="K8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21</v>
      </c>
    </row>
    <row r="2" spans="1:17" x14ac:dyDescent="0.25">
      <c r="A2" s="17" t="s">
        <v>35</v>
      </c>
      <c r="B2" s="26" t="s">
        <v>49</v>
      </c>
      <c r="C2" s="18">
        <v>44954</v>
      </c>
      <c r="D2" s="25" t="s">
        <v>46</v>
      </c>
      <c r="E2" s="19">
        <v>147</v>
      </c>
      <c r="F2" s="19">
        <v>152</v>
      </c>
      <c r="G2" s="19">
        <v>164</v>
      </c>
      <c r="H2" s="19">
        <v>132</v>
      </c>
      <c r="I2" s="19">
        <v>121</v>
      </c>
      <c r="J2" s="19">
        <v>133</v>
      </c>
      <c r="K2" s="20">
        <v>6</v>
      </c>
      <c r="L2" s="20">
        <v>849</v>
      </c>
      <c r="M2" s="21">
        <v>141.5</v>
      </c>
      <c r="N2" s="22">
        <v>4</v>
      </c>
      <c r="O2" s="23">
        <v>145.5</v>
      </c>
    </row>
    <row r="3" spans="1:17" x14ac:dyDescent="0.25">
      <c r="A3" s="17" t="s">
        <v>35</v>
      </c>
      <c r="B3" s="26" t="s">
        <v>49</v>
      </c>
      <c r="C3" s="18">
        <v>44982</v>
      </c>
      <c r="D3" s="25" t="s">
        <v>46</v>
      </c>
      <c r="E3" s="40">
        <v>152</v>
      </c>
      <c r="F3" s="40">
        <v>176</v>
      </c>
      <c r="G3" s="40">
        <v>172</v>
      </c>
      <c r="H3" s="40">
        <v>170</v>
      </c>
      <c r="I3" s="40">
        <v>170</v>
      </c>
      <c r="J3" s="40"/>
      <c r="K3" s="20">
        <v>5</v>
      </c>
      <c r="L3" s="20">
        <v>840</v>
      </c>
      <c r="M3" s="21">
        <v>168</v>
      </c>
      <c r="N3" s="22">
        <v>2</v>
      </c>
      <c r="O3" s="23">
        <f t="shared" ref="O3" si="0">SUM(M3+N3)</f>
        <v>170</v>
      </c>
    </row>
    <row r="4" spans="1:17" x14ac:dyDescent="0.25">
      <c r="A4" s="17" t="s">
        <v>35</v>
      </c>
      <c r="B4" s="26" t="s">
        <v>49</v>
      </c>
      <c r="C4" s="18">
        <v>45073</v>
      </c>
      <c r="D4" s="25" t="s">
        <v>46</v>
      </c>
      <c r="E4" s="19">
        <v>181</v>
      </c>
      <c r="F4" s="19">
        <v>189</v>
      </c>
      <c r="G4" s="19">
        <v>187</v>
      </c>
      <c r="H4" s="19">
        <v>186</v>
      </c>
      <c r="I4" s="19">
        <v>184</v>
      </c>
      <c r="J4" s="19"/>
      <c r="K4" s="20">
        <v>5</v>
      </c>
      <c r="L4" s="20">
        <v>927</v>
      </c>
      <c r="M4" s="21">
        <v>185.4</v>
      </c>
      <c r="N4" s="22">
        <v>6</v>
      </c>
      <c r="O4" s="23">
        <v>191.4</v>
      </c>
    </row>
    <row r="7" spans="1:17" x14ac:dyDescent="0.25">
      <c r="K7" s="7">
        <f>SUM(K2:K6)</f>
        <v>16</v>
      </c>
      <c r="L7" s="7">
        <f>SUM(L2:L6)</f>
        <v>2616</v>
      </c>
      <c r="M7" s="13">
        <f>SUM(L7/K7)</f>
        <v>163.5</v>
      </c>
      <c r="N7" s="7">
        <f>SUM(N2:N6)</f>
        <v>12</v>
      </c>
      <c r="O7" s="13">
        <f>SUM(M7+N7)</f>
        <v>175.5</v>
      </c>
    </row>
  </sheetData>
  <protectedRanges>
    <protectedRange sqref="E2:J2 B2:C2" name="Range1_2_2"/>
    <protectedRange sqref="D2" name="Range1_1_1_2"/>
    <protectedRange sqref="E3:J3 B3:C3" name="Range1_6_1"/>
    <protectedRange sqref="D3" name="Range1_1_4_1"/>
    <protectedRange sqref="E4:J4 B4:C4" name="Range1_9"/>
    <protectedRange sqref="D4" name="Range1_1_7"/>
  </protectedRanges>
  <hyperlinks>
    <hyperlink ref="Q1" location="'Mississippi Adult Rankings 2023'!A1" display="Back to Ranking" xr:uid="{D3468977-4CB1-48FF-907E-BCC8E541546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ECF2893-B6B3-4A04-A7A7-FECE83A1B64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2BD9A-6C30-4EF2-A411-0531327CC4C5}">
  <dimension ref="A1:Q14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21</v>
      </c>
    </row>
    <row r="2" spans="1:17" x14ac:dyDescent="0.25">
      <c r="A2" s="17" t="s">
        <v>23</v>
      </c>
      <c r="B2" s="26" t="s">
        <v>34</v>
      </c>
      <c r="C2" s="18">
        <v>44954</v>
      </c>
      <c r="D2" s="25" t="s">
        <v>46</v>
      </c>
      <c r="E2" s="19">
        <v>197</v>
      </c>
      <c r="F2" s="19">
        <v>198</v>
      </c>
      <c r="G2" s="19">
        <v>197</v>
      </c>
      <c r="H2" s="19">
        <v>198</v>
      </c>
      <c r="I2" s="19">
        <v>197</v>
      </c>
      <c r="J2" s="19">
        <v>197</v>
      </c>
      <c r="K2" s="20">
        <v>6</v>
      </c>
      <c r="L2" s="20">
        <v>1184</v>
      </c>
      <c r="M2" s="21">
        <v>197.33333333333334</v>
      </c>
      <c r="N2" s="22">
        <v>4</v>
      </c>
      <c r="O2" s="23">
        <v>201.33333333333334</v>
      </c>
    </row>
    <row r="3" spans="1:17" x14ac:dyDescent="0.25">
      <c r="A3" s="17" t="s">
        <v>23</v>
      </c>
      <c r="B3" s="26" t="s">
        <v>34</v>
      </c>
      <c r="C3" s="18">
        <v>45255</v>
      </c>
      <c r="D3" s="25" t="s">
        <v>46</v>
      </c>
      <c r="E3" s="19">
        <v>198.01</v>
      </c>
      <c r="F3" s="19">
        <v>197</v>
      </c>
      <c r="G3" s="19">
        <v>194</v>
      </c>
      <c r="H3" s="19">
        <v>197</v>
      </c>
      <c r="I3" s="47">
        <v>200</v>
      </c>
      <c r="J3" s="19">
        <v>198</v>
      </c>
      <c r="K3" s="20">
        <v>6</v>
      </c>
      <c r="L3" s="20">
        <v>1184.01</v>
      </c>
      <c r="M3" s="21">
        <v>197.33500000000001</v>
      </c>
      <c r="N3" s="22">
        <v>14</v>
      </c>
      <c r="O3" s="23">
        <v>211.33</v>
      </c>
    </row>
    <row r="4" spans="1:17" x14ac:dyDescent="0.25">
      <c r="A4" s="17" t="s">
        <v>23</v>
      </c>
      <c r="B4" s="26" t="s">
        <v>34</v>
      </c>
      <c r="C4" s="18">
        <v>45276</v>
      </c>
      <c r="D4" s="25" t="s">
        <v>46</v>
      </c>
      <c r="E4" s="19">
        <v>190</v>
      </c>
      <c r="F4" s="19">
        <v>191</v>
      </c>
      <c r="G4" s="19">
        <v>197</v>
      </c>
      <c r="H4" s="19">
        <v>198</v>
      </c>
      <c r="I4" s="19">
        <v>197</v>
      </c>
      <c r="J4" s="19"/>
      <c r="K4" s="20">
        <v>5</v>
      </c>
      <c r="L4" s="20">
        <v>973</v>
      </c>
      <c r="M4" s="21">
        <v>194.6</v>
      </c>
      <c r="N4" s="22">
        <v>2</v>
      </c>
      <c r="O4" s="23">
        <v>196.6</v>
      </c>
    </row>
    <row r="7" spans="1:17" x14ac:dyDescent="0.25">
      <c r="K7" s="7">
        <f>SUM(K2:K6)</f>
        <v>17</v>
      </c>
      <c r="L7" s="7">
        <f>SUM(L2:L6)</f>
        <v>3341.01</v>
      </c>
      <c r="M7" s="13">
        <f>SUM(L7/K7)</f>
        <v>196.53</v>
      </c>
      <c r="N7" s="7">
        <f>SUM(N2:N6)</f>
        <v>20</v>
      </c>
      <c r="O7" s="13">
        <f>SUM(M7+N7)</f>
        <v>216.53</v>
      </c>
    </row>
    <row r="10" spans="1:17" ht="30" x14ac:dyDescent="0.25">
      <c r="A10" s="1" t="s">
        <v>1</v>
      </c>
      <c r="B10" s="2" t="s">
        <v>2</v>
      </c>
      <c r="C10" s="2" t="s">
        <v>3</v>
      </c>
      <c r="D10" s="3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4" t="s">
        <v>10</v>
      </c>
      <c r="K10" s="4" t="s">
        <v>11</v>
      </c>
      <c r="L10" s="3" t="s">
        <v>12</v>
      </c>
      <c r="M10" s="5" t="s">
        <v>13</v>
      </c>
      <c r="N10" s="2" t="s">
        <v>14</v>
      </c>
      <c r="O10" s="6" t="s">
        <v>15</v>
      </c>
    </row>
    <row r="11" spans="1:17" x14ac:dyDescent="0.25">
      <c r="A11" s="17" t="s">
        <v>35</v>
      </c>
      <c r="B11" s="26" t="s">
        <v>34</v>
      </c>
      <c r="C11" s="18">
        <v>45255</v>
      </c>
      <c r="D11" s="25" t="s">
        <v>46</v>
      </c>
      <c r="E11" s="19">
        <v>199</v>
      </c>
      <c r="F11" s="19">
        <v>194</v>
      </c>
      <c r="G11" s="19">
        <v>186</v>
      </c>
      <c r="H11" s="19">
        <v>197</v>
      </c>
      <c r="I11" s="19">
        <v>196</v>
      </c>
      <c r="J11" s="19">
        <v>196</v>
      </c>
      <c r="K11" s="20">
        <v>6</v>
      </c>
      <c r="L11" s="20">
        <v>1168</v>
      </c>
      <c r="M11" s="21">
        <v>194.66666666666666</v>
      </c>
      <c r="N11" s="22">
        <v>8</v>
      </c>
      <c r="O11" s="23">
        <v>202.66666666666666</v>
      </c>
    </row>
    <row r="14" spans="1:17" x14ac:dyDescent="0.25">
      <c r="K14" s="7">
        <f>SUM(K11:K13)</f>
        <v>6</v>
      </c>
      <c r="L14" s="7">
        <f>SUM(L11:L13)</f>
        <v>1168</v>
      </c>
      <c r="M14" s="13">
        <f>SUM(L14/K14)</f>
        <v>194.66666666666666</v>
      </c>
      <c r="N14" s="7">
        <f>SUM(N11:N13)</f>
        <v>8</v>
      </c>
      <c r="O14" s="13">
        <f>SUM(M14+N14)</f>
        <v>202.66666666666666</v>
      </c>
    </row>
  </sheetData>
  <protectedRanges>
    <protectedRange sqref="I2:J2 B2:C2" name="Range1"/>
    <protectedRange sqref="D2" name="Range1_1"/>
    <protectedRange sqref="E2:H2" name="Range1_3"/>
  </protectedRanges>
  <hyperlinks>
    <hyperlink ref="Q1" location="'Mississippi Adult Rankings 2023'!A1" display="Back to Ranking" xr:uid="{90D99CEA-19E8-4D73-8648-0273C9AFD27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E5A821B-9FBB-4D01-B957-AD3FB705F8C5}">
          <x14:formula1>
            <xm:f>'C:\Users\abra2\Desktop\ABRA Files and More\AUTO BENCH REST ASSOCIATION FILE\ABRA 2019\Georgia\[Georgia Results 01 19 20.xlsm]DATA SHEET'!#REF!</xm:f>
          </x14:formula1>
          <xm:sqref>B1 B10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B13BD-0DF0-4F13-84C1-54853961ADDD}">
  <dimension ref="A1:Q26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21</v>
      </c>
    </row>
    <row r="2" spans="1:17" x14ac:dyDescent="0.25">
      <c r="A2" s="17" t="s">
        <v>40</v>
      </c>
      <c r="B2" s="26" t="s">
        <v>22</v>
      </c>
      <c r="C2" s="18">
        <v>44953</v>
      </c>
      <c r="D2" s="25" t="s">
        <v>41</v>
      </c>
      <c r="E2" s="19">
        <v>194</v>
      </c>
      <c r="F2" s="19">
        <v>199</v>
      </c>
      <c r="G2" s="19">
        <v>196</v>
      </c>
      <c r="H2" s="19"/>
      <c r="I2" s="19"/>
      <c r="J2" s="19"/>
      <c r="K2" s="20">
        <v>3</v>
      </c>
      <c r="L2" s="20">
        <v>589</v>
      </c>
      <c r="M2" s="21">
        <v>196.33333333333334</v>
      </c>
      <c r="N2" s="22">
        <v>4</v>
      </c>
      <c r="O2" s="23">
        <v>200.33333333333334</v>
      </c>
    </row>
    <row r="3" spans="1:17" x14ac:dyDescent="0.25">
      <c r="A3" s="17" t="s">
        <v>23</v>
      </c>
      <c r="B3" s="26" t="s">
        <v>22</v>
      </c>
      <c r="C3" s="18">
        <v>44982</v>
      </c>
      <c r="D3" s="25" t="s">
        <v>46</v>
      </c>
      <c r="E3" s="19">
        <v>198</v>
      </c>
      <c r="F3" s="19">
        <v>198</v>
      </c>
      <c r="G3" s="19">
        <v>199</v>
      </c>
      <c r="H3" s="19">
        <v>198</v>
      </c>
      <c r="I3" s="47">
        <v>200</v>
      </c>
      <c r="J3" s="19"/>
      <c r="K3" s="20">
        <v>5</v>
      </c>
      <c r="L3" s="20">
        <v>993</v>
      </c>
      <c r="M3" s="21">
        <v>198.6</v>
      </c>
      <c r="N3" s="22">
        <v>4</v>
      </c>
      <c r="O3" s="23">
        <f t="shared" ref="O3" si="0">SUM(M3+N3)</f>
        <v>202.6</v>
      </c>
    </row>
    <row r="4" spans="1:17" x14ac:dyDescent="0.25">
      <c r="A4" s="17" t="s">
        <v>23</v>
      </c>
      <c r="B4" s="26" t="s">
        <v>60</v>
      </c>
      <c r="C4" s="18">
        <v>45010</v>
      </c>
      <c r="D4" s="18" t="s">
        <v>46</v>
      </c>
      <c r="E4" s="19">
        <v>194</v>
      </c>
      <c r="F4" s="19">
        <v>194</v>
      </c>
      <c r="G4" s="19">
        <v>196</v>
      </c>
      <c r="H4" s="19">
        <v>196</v>
      </c>
      <c r="I4" s="19">
        <v>197</v>
      </c>
      <c r="J4" s="19"/>
      <c r="K4" s="20">
        <f>COUNT(E4:J4)</f>
        <v>5</v>
      </c>
      <c r="L4" s="20">
        <f>SUM(E4:J4)</f>
        <v>977</v>
      </c>
      <c r="M4" s="21">
        <f>AVERAGE(E4:J4)</f>
        <v>195.4</v>
      </c>
      <c r="N4" s="22">
        <v>2</v>
      </c>
      <c r="O4" s="23">
        <f>SUM(M4,N4)</f>
        <v>197.4</v>
      </c>
    </row>
    <row r="5" spans="1:17" x14ac:dyDescent="0.25">
      <c r="A5" s="17" t="s">
        <v>23</v>
      </c>
      <c r="B5" s="26" t="s">
        <v>60</v>
      </c>
      <c r="C5" s="18">
        <v>45044</v>
      </c>
      <c r="D5" s="25" t="s">
        <v>46</v>
      </c>
      <c r="E5" s="19">
        <v>198</v>
      </c>
      <c r="F5" s="19">
        <v>195</v>
      </c>
      <c r="G5" s="19">
        <v>197</v>
      </c>
      <c r="H5" s="19">
        <v>196</v>
      </c>
      <c r="I5" s="19"/>
      <c r="J5" s="19"/>
      <c r="K5" s="20">
        <v>4</v>
      </c>
      <c r="L5" s="20">
        <v>786</v>
      </c>
      <c r="M5" s="21">
        <v>196.5</v>
      </c>
      <c r="N5" s="22">
        <v>2</v>
      </c>
      <c r="O5" s="23">
        <v>198.5</v>
      </c>
    </row>
    <row r="6" spans="1:17" x14ac:dyDescent="0.25">
      <c r="A6" s="17" t="s">
        <v>23</v>
      </c>
      <c r="B6" s="26" t="s">
        <v>60</v>
      </c>
      <c r="C6" s="18">
        <v>45073</v>
      </c>
      <c r="D6" s="25" t="s">
        <v>46</v>
      </c>
      <c r="E6" s="19">
        <v>199</v>
      </c>
      <c r="F6" s="19">
        <v>194</v>
      </c>
      <c r="G6" s="19">
        <v>197</v>
      </c>
      <c r="H6" s="19">
        <v>199</v>
      </c>
      <c r="I6" s="19">
        <v>199.01</v>
      </c>
      <c r="J6" s="19"/>
      <c r="K6" s="20">
        <v>5</v>
      </c>
      <c r="L6" s="20">
        <v>988.01</v>
      </c>
      <c r="M6" s="21">
        <v>197.602</v>
      </c>
      <c r="N6" s="22">
        <v>10</v>
      </c>
      <c r="O6" s="23">
        <v>207.602</v>
      </c>
    </row>
    <row r="7" spans="1:17" x14ac:dyDescent="0.25">
      <c r="A7" s="17" t="s">
        <v>23</v>
      </c>
      <c r="B7" s="26" t="s">
        <v>60</v>
      </c>
      <c r="C7" s="18">
        <v>45192</v>
      </c>
      <c r="D7" s="25" t="s">
        <v>46</v>
      </c>
      <c r="E7" s="19">
        <v>198</v>
      </c>
      <c r="F7" s="19">
        <v>193</v>
      </c>
      <c r="G7" s="19">
        <v>195</v>
      </c>
      <c r="H7" s="19">
        <v>196</v>
      </c>
      <c r="I7" s="19">
        <v>197</v>
      </c>
      <c r="J7" s="19"/>
      <c r="K7" s="20">
        <v>5</v>
      </c>
      <c r="L7" s="20">
        <v>979</v>
      </c>
      <c r="M7" s="21">
        <v>195.8</v>
      </c>
      <c r="N7" s="22">
        <v>7</v>
      </c>
      <c r="O7" s="23">
        <v>202.8</v>
      </c>
    </row>
    <row r="8" spans="1:17" x14ac:dyDescent="0.25">
      <c r="A8" s="17" t="s">
        <v>23</v>
      </c>
      <c r="B8" s="26" t="s">
        <v>60</v>
      </c>
      <c r="C8" s="18">
        <v>45227</v>
      </c>
      <c r="D8" s="25" t="s">
        <v>46</v>
      </c>
      <c r="E8" s="19">
        <v>198</v>
      </c>
      <c r="F8" s="19">
        <v>195</v>
      </c>
      <c r="G8" s="19">
        <v>197.01</v>
      </c>
      <c r="H8" s="19">
        <v>197</v>
      </c>
      <c r="I8" s="19">
        <v>198</v>
      </c>
      <c r="J8" s="19"/>
      <c r="K8" s="20">
        <v>5</v>
      </c>
      <c r="L8" s="20">
        <v>985.01</v>
      </c>
      <c r="M8" s="21">
        <v>197.00200000000001</v>
      </c>
      <c r="N8" s="22">
        <v>11</v>
      </c>
      <c r="O8" s="23">
        <v>208.00200000000001</v>
      </c>
    </row>
    <row r="9" spans="1:17" x14ac:dyDescent="0.25">
      <c r="A9" s="17" t="s">
        <v>23</v>
      </c>
      <c r="B9" s="26" t="s">
        <v>60</v>
      </c>
      <c r="C9" s="18">
        <v>45255</v>
      </c>
      <c r="D9" s="25" t="s">
        <v>46</v>
      </c>
      <c r="E9" s="19">
        <v>195</v>
      </c>
      <c r="F9" s="19">
        <v>198</v>
      </c>
      <c r="G9" s="19">
        <v>196</v>
      </c>
      <c r="H9" s="19">
        <v>198</v>
      </c>
      <c r="I9" s="19">
        <v>199</v>
      </c>
      <c r="J9" s="19">
        <v>195</v>
      </c>
      <c r="K9" s="20">
        <v>6</v>
      </c>
      <c r="L9" s="20">
        <v>1181</v>
      </c>
      <c r="M9" s="21">
        <v>196.83333333333334</v>
      </c>
      <c r="N9" s="22">
        <v>10</v>
      </c>
      <c r="O9" s="23">
        <v>206.83333333333334</v>
      </c>
    </row>
    <row r="10" spans="1:17" x14ac:dyDescent="0.25">
      <c r="A10" s="17" t="s">
        <v>23</v>
      </c>
      <c r="B10" s="26" t="s">
        <v>22</v>
      </c>
      <c r="C10" s="18">
        <v>45276</v>
      </c>
      <c r="D10" s="25" t="s">
        <v>46</v>
      </c>
      <c r="E10" s="47">
        <v>200</v>
      </c>
      <c r="F10" s="19">
        <v>199</v>
      </c>
      <c r="G10" s="19">
        <v>199</v>
      </c>
      <c r="H10" s="19">
        <v>199</v>
      </c>
      <c r="I10" s="19">
        <v>199</v>
      </c>
      <c r="J10" s="19"/>
      <c r="K10" s="20">
        <v>5</v>
      </c>
      <c r="L10" s="20">
        <v>996</v>
      </c>
      <c r="M10" s="21">
        <v>199.2</v>
      </c>
      <c r="N10" s="22">
        <v>9</v>
      </c>
      <c r="O10" s="23">
        <v>208.2</v>
      </c>
    </row>
    <row r="13" spans="1:17" x14ac:dyDescent="0.25">
      <c r="K13" s="7">
        <f>SUM(K2:K12)</f>
        <v>43</v>
      </c>
      <c r="L13" s="7">
        <f>SUM(L2:L12)</f>
        <v>8474.02</v>
      </c>
      <c r="M13" s="13">
        <f>SUM(L13/K13)</f>
        <v>197.07023255813954</v>
      </c>
      <c r="N13" s="7">
        <f>SUM(N2:N12)</f>
        <v>59</v>
      </c>
      <c r="O13" s="13">
        <f>SUM(M13+N13)</f>
        <v>256.07023255813954</v>
      </c>
    </row>
    <row r="18" spans="1:15" ht="30" x14ac:dyDescent="0.25">
      <c r="A18" s="1" t="s">
        <v>1</v>
      </c>
      <c r="B18" s="2" t="s">
        <v>2</v>
      </c>
      <c r="C18" s="2" t="s">
        <v>3</v>
      </c>
      <c r="D18" s="3" t="s">
        <v>4</v>
      </c>
      <c r="E18" s="4" t="s">
        <v>5</v>
      </c>
      <c r="F18" s="4" t="s">
        <v>6</v>
      </c>
      <c r="G18" s="4" t="s">
        <v>7</v>
      </c>
      <c r="H18" s="4" t="s">
        <v>8</v>
      </c>
      <c r="I18" s="4" t="s">
        <v>9</v>
      </c>
      <c r="J18" s="4" t="s">
        <v>10</v>
      </c>
      <c r="K18" s="4" t="s">
        <v>11</v>
      </c>
      <c r="L18" s="3" t="s">
        <v>12</v>
      </c>
      <c r="M18" s="5" t="s">
        <v>13</v>
      </c>
      <c r="N18" s="2" t="s">
        <v>14</v>
      </c>
      <c r="O18" s="6" t="s">
        <v>15</v>
      </c>
    </row>
    <row r="19" spans="1:15" x14ac:dyDescent="0.25">
      <c r="A19" s="17" t="s">
        <v>31</v>
      </c>
      <c r="B19" s="26" t="s">
        <v>22</v>
      </c>
      <c r="C19" s="18">
        <v>44954</v>
      </c>
      <c r="D19" s="25" t="s">
        <v>46</v>
      </c>
      <c r="E19" s="19">
        <v>191</v>
      </c>
      <c r="F19" s="19">
        <v>194</v>
      </c>
      <c r="G19" s="19">
        <v>195</v>
      </c>
      <c r="H19" s="19">
        <v>194</v>
      </c>
      <c r="I19" s="19">
        <v>196</v>
      </c>
      <c r="J19" s="19">
        <v>193</v>
      </c>
      <c r="K19" s="20">
        <v>6</v>
      </c>
      <c r="L19" s="20">
        <v>1163</v>
      </c>
      <c r="M19" s="21">
        <v>193.83333333333334</v>
      </c>
      <c r="N19" s="22">
        <v>10</v>
      </c>
      <c r="O19" s="23">
        <v>203.83333333333334</v>
      </c>
    </row>
    <row r="20" spans="1:15" x14ac:dyDescent="0.25">
      <c r="A20" s="17" t="s">
        <v>31</v>
      </c>
      <c r="B20" s="26" t="s">
        <v>22</v>
      </c>
      <c r="C20" s="18">
        <v>44982</v>
      </c>
      <c r="D20" s="25" t="s">
        <v>46</v>
      </c>
      <c r="E20" s="19">
        <v>191</v>
      </c>
      <c r="F20" s="19">
        <v>195</v>
      </c>
      <c r="G20" s="19">
        <v>189</v>
      </c>
      <c r="H20" s="19">
        <v>190</v>
      </c>
      <c r="I20" s="19">
        <v>191</v>
      </c>
      <c r="J20" s="19"/>
      <c r="K20" s="20">
        <v>5</v>
      </c>
      <c r="L20" s="20">
        <v>956</v>
      </c>
      <c r="M20" s="21">
        <v>191.2</v>
      </c>
      <c r="N20" s="22">
        <v>9</v>
      </c>
      <c r="O20" s="23">
        <f>SUM(M20+N20)</f>
        <v>200.2</v>
      </c>
    </row>
    <row r="21" spans="1:15" x14ac:dyDescent="0.25">
      <c r="A21" s="17" t="s">
        <v>31</v>
      </c>
      <c r="B21" s="26" t="s">
        <v>60</v>
      </c>
      <c r="C21" s="18">
        <v>45044</v>
      </c>
      <c r="D21" s="25" t="s">
        <v>46</v>
      </c>
      <c r="E21" s="19">
        <v>188</v>
      </c>
      <c r="F21" s="19">
        <v>195</v>
      </c>
      <c r="G21" s="19">
        <v>195</v>
      </c>
      <c r="H21" s="19">
        <v>194</v>
      </c>
      <c r="I21" s="19"/>
      <c r="J21" s="19"/>
      <c r="K21" s="20">
        <v>4</v>
      </c>
      <c r="L21" s="20">
        <v>772</v>
      </c>
      <c r="M21" s="21">
        <v>193</v>
      </c>
      <c r="N21" s="22">
        <v>11</v>
      </c>
      <c r="O21" s="23">
        <v>204</v>
      </c>
    </row>
    <row r="22" spans="1:15" x14ac:dyDescent="0.25">
      <c r="A22" s="17" t="s">
        <v>31</v>
      </c>
      <c r="B22" s="26" t="s">
        <v>60</v>
      </c>
      <c r="C22" s="18">
        <v>45227</v>
      </c>
      <c r="D22" s="25" t="s">
        <v>46</v>
      </c>
      <c r="E22" s="19">
        <v>195</v>
      </c>
      <c r="F22" s="19">
        <v>193</v>
      </c>
      <c r="G22" s="19">
        <v>192</v>
      </c>
      <c r="H22" s="19">
        <v>191</v>
      </c>
      <c r="I22" s="19">
        <v>193</v>
      </c>
      <c r="J22" s="19"/>
      <c r="K22" s="20">
        <v>5</v>
      </c>
      <c r="L22" s="20">
        <v>964</v>
      </c>
      <c r="M22" s="21">
        <v>192.8</v>
      </c>
      <c r="N22" s="22">
        <v>6</v>
      </c>
      <c r="O22" s="23">
        <v>198.8</v>
      </c>
    </row>
    <row r="23" spans="1:15" x14ac:dyDescent="0.25">
      <c r="A23" s="17" t="s">
        <v>31</v>
      </c>
      <c r="B23" s="26" t="s">
        <v>22</v>
      </c>
      <c r="C23" s="18">
        <v>45276</v>
      </c>
      <c r="D23" s="25" t="s">
        <v>46</v>
      </c>
      <c r="E23" s="19">
        <v>187</v>
      </c>
      <c r="F23" s="19">
        <v>186</v>
      </c>
      <c r="G23" s="19">
        <v>188</v>
      </c>
      <c r="H23" s="19">
        <v>194</v>
      </c>
      <c r="I23" s="19">
        <v>184</v>
      </c>
      <c r="J23" s="19"/>
      <c r="K23" s="20">
        <v>5</v>
      </c>
      <c r="L23" s="20">
        <v>939</v>
      </c>
      <c r="M23" s="21">
        <v>187.8</v>
      </c>
      <c r="N23" s="22">
        <v>3</v>
      </c>
      <c r="O23" s="23">
        <v>190.8</v>
      </c>
    </row>
    <row r="26" spans="1:15" x14ac:dyDescent="0.25">
      <c r="K26" s="7">
        <f>SUM(K19:K25)</f>
        <v>25</v>
      </c>
      <c r="L26" s="7">
        <f>SUM(L19:L25)</f>
        <v>4794</v>
      </c>
      <c r="M26" s="13">
        <f>SUM(L26/K26)</f>
        <v>191.76</v>
      </c>
      <c r="N26" s="7">
        <f>SUM(N19:N25)</f>
        <v>39</v>
      </c>
      <c r="O26" s="13">
        <f>SUM(M26+N26)</f>
        <v>230.76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5_1_1"/>
    <protectedRange algorithmName="SHA-512" hashValue="ON39YdpmFHfN9f47KpiRvqrKx0V9+erV1CNkpWzYhW/Qyc6aT8rEyCrvauWSYGZK2ia3o7vd3akF07acHAFpOA==" saltValue="yVW9XmDwTqEnmpSGai0KYg==" spinCount="100000" sqref="D2" name="Range1_1_3_1_2"/>
    <protectedRange algorithmName="SHA-512" hashValue="ON39YdpmFHfN9f47KpiRvqrKx0V9+erV1CNkpWzYhW/Qyc6aT8rEyCrvauWSYGZK2ia3o7vd3akF07acHAFpOA==" saltValue="yVW9XmDwTqEnmpSGai0KYg==" spinCount="100000" sqref="E2:J2" name="Range1_3_2_1_1"/>
    <protectedRange sqref="E19:J19 B19:C19" name="Range1_4_1"/>
    <protectedRange sqref="D19" name="Range1_1_2_1"/>
    <protectedRange sqref="I3:J3 B3:C3" name="Range1_5_2"/>
    <protectedRange sqref="D3" name="Range1_1_3_1"/>
    <protectedRange sqref="E3:H3" name="Range1_3_1_1"/>
    <protectedRange sqref="B20" name="Range1_5_3"/>
    <protectedRange sqref="E20:J20 C20" name="Range1_7_1"/>
    <protectedRange sqref="D20" name="Range1_1_5_1"/>
    <protectedRange sqref="B4:C5 E4:J5" name="Range1_2_1"/>
    <protectedRange sqref="D4:D5" name="Range1_1_1_3"/>
    <protectedRange sqref="B21:C21 E21:J21" name="Range1_50"/>
    <protectedRange sqref="D21" name="Range1_1_33"/>
    <protectedRange sqref="I6:J6 B6:C6" name="Range1_8"/>
    <protectedRange sqref="D6" name="Range1_1_6"/>
    <protectedRange sqref="E6:H6" name="Range1_3_2"/>
  </protectedRanges>
  <hyperlinks>
    <hyperlink ref="Q1" location="'Mississippi Adult Rankings 2023'!A1" display="Back to Ranking" xr:uid="{C06210EB-6A56-40DA-A120-B1CB44922F2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C90DE20-E711-4468-9476-5C063B1A6237}">
          <x14:formula1>
            <xm:f>'C:\Users\abra2\Desktop\ABRA Files and More\AUTO BENCH REST ASSOCIATION FILE\ABRA 2019\Georgia\[Georgia Results 01 19 20.xlsm]DATA SHEET'!#REF!</xm:f>
          </x14:formula1>
          <xm:sqref>B1 B18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31C25-AA2C-4D00-9344-08884D51DD41}">
  <dimension ref="A1:Q5"/>
  <sheetViews>
    <sheetView workbookViewId="0">
      <selection activeCell="K6" sqref="K6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21</v>
      </c>
    </row>
    <row r="2" spans="1:17" x14ac:dyDescent="0.25">
      <c r="A2" s="17" t="s">
        <v>35</v>
      </c>
      <c r="B2" s="26" t="s">
        <v>55</v>
      </c>
      <c r="C2" s="18">
        <v>44982</v>
      </c>
      <c r="D2" s="25" t="s">
        <v>46</v>
      </c>
      <c r="E2" s="19">
        <v>173</v>
      </c>
      <c r="F2" s="19">
        <v>164</v>
      </c>
      <c r="G2" s="19">
        <v>162</v>
      </c>
      <c r="H2" s="19">
        <v>168</v>
      </c>
      <c r="I2" s="19">
        <v>161</v>
      </c>
      <c r="J2" s="19"/>
      <c r="K2" s="20">
        <v>5</v>
      </c>
      <c r="L2" s="20">
        <v>828</v>
      </c>
      <c r="M2" s="21">
        <v>165.6</v>
      </c>
      <c r="N2" s="22">
        <v>2</v>
      </c>
      <c r="O2" s="23">
        <f t="shared" ref="O2" si="0">SUM(M2+N2)</f>
        <v>167.6</v>
      </c>
    </row>
    <row r="5" spans="1:17" x14ac:dyDescent="0.25">
      <c r="K5" s="7">
        <f>SUM(K2:K4)</f>
        <v>5</v>
      </c>
      <c r="L5" s="7">
        <f>SUM(L2:L4)</f>
        <v>828</v>
      </c>
      <c r="M5" s="13">
        <f>SUM(L5/K5)</f>
        <v>165.6</v>
      </c>
      <c r="N5" s="7">
        <f>SUM(N2:N4)</f>
        <v>2</v>
      </c>
      <c r="O5" s="13">
        <f>SUM(M5+N5)</f>
        <v>167.6</v>
      </c>
    </row>
  </sheetData>
  <protectedRanges>
    <protectedRange sqref="E2:J2 B2:C2" name="Range1_6_1"/>
    <protectedRange sqref="D2" name="Range1_1_4_1"/>
  </protectedRanges>
  <hyperlinks>
    <hyperlink ref="Q1" location="'Mississippi Adult Rankings 2023'!A1" display="Back to Ranking" xr:uid="{E5B92405-144D-4A92-8BE0-4A48F80EE7D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9170C95-9E17-4C85-B513-1281785116D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8E0A6-AC93-455B-8FC6-61F8DE53FC88}">
  <dimension ref="A1:Q14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21</v>
      </c>
    </row>
    <row r="2" spans="1:17" x14ac:dyDescent="0.25">
      <c r="A2" s="17" t="s">
        <v>23</v>
      </c>
      <c r="B2" s="26" t="s">
        <v>51</v>
      </c>
      <c r="C2" s="18">
        <v>44982</v>
      </c>
      <c r="D2" s="25" t="s">
        <v>46</v>
      </c>
      <c r="E2" s="19">
        <v>193</v>
      </c>
      <c r="F2" s="19">
        <v>191</v>
      </c>
      <c r="G2" s="19">
        <v>192</v>
      </c>
      <c r="H2" s="19">
        <v>193</v>
      </c>
      <c r="I2" s="19">
        <v>195</v>
      </c>
      <c r="J2" s="19"/>
      <c r="K2" s="20">
        <v>5</v>
      </c>
      <c r="L2" s="20">
        <v>964</v>
      </c>
      <c r="M2" s="21">
        <v>192.8</v>
      </c>
      <c r="N2" s="22">
        <v>2</v>
      </c>
      <c r="O2" s="23">
        <f t="shared" ref="O2" si="0">SUM(M2+N2)</f>
        <v>194.8</v>
      </c>
    </row>
    <row r="3" spans="1:17" x14ac:dyDescent="0.25">
      <c r="A3" s="17" t="s">
        <v>23</v>
      </c>
      <c r="B3" s="26" t="s">
        <v>51</v>
      </c>
      <c r="C3" s="18">
        <v>45010</v>
      </c>
      <c r="D3" s="18" t="s">
        <v>46</v>
      </c>
      <c r="E3" s="19">
        <v>192</v>
      </c>
      <c r="F3" s="19">
        <v>192</v>
      </c>
      <c r="G3" s="19">
        <v>194</v>
      </c>
      <c r="H3" s="19">
        <v>196</v>
      </c>
      <c r="I3" s="19">
        <v>191</v>
      </c>
      <c r="J3" s="19"/>
      <c r="K3" s="20">
        <f>COUNT(E3:J3)</f>
        <v>5</v>
      </c>
      <c r="L3" s="20">
        <f>SUM(E3:J3)</f>
        <v>965</v>
      </c>
      <c r="M3" s="21">
        <f>AVERAGE(E3:J3)</f>
        <v>193</v>
      </c>
      <c r="N3" s="22">
        <v>2</v>
      </c>
      <c r="O3" s="23">
        <f>SUM(M3,N3)</f>
        <v>195</v>
      </c>
    </row>
    <row r="6" spans="1:17" x14ac:dyDescent="0.25">
      <c r="K6" s="7">
        <f>SUM(K2:K5)</f>
        <v>10</v>
      </c>
      <c r="L6" s="7">
        <f>SUM(L2:L5)</f>
        <v>1929</v>
      </c>
      <c r="M6" s="13">
        <f>SUM(L6/K6)</f>
        <v>192.9</v>
      </c>
      <c r="N6" s="7">
        <f>SUM(N2:N5)</f>
        <v>4</v>
      </c>
      <c r="O6" s="13">
        <f>SUM(M6+N6)</f>
        <v>196.9</v>
      </c>
    </row>
    <row r="10" spans="1:17" ht="30" x14ac:dyDescent="0.25">
      <c r="A10" s="1" t="s">
        <v>1</v>
      </c>
      <c r="B10" s="2" t="s">
        <v>2</v>
      </c>
      <c r="C10" s="2" t="s">
        <v>3</v>
      </c>
      <c r="D10" s="3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4" t="s">
        <v>10</v>
      </c>
      <c r="K10" s="4" t="s">
        <v>11</v>
      </c>
      <c r="L10" s="3" t="s">
        <v>12</v>
      </c>
      <c r="M10" s="5" t="s">
        <v>13</v>
      </c>
      <c r="N10" s="2" t="s">
        <v>14</v>
      </c>
      <c r="O10" s="6" t="s">
        <v>15</v>
      </c>
    </row>
    <row r="11" spans="1:17" x14ac:dyDescent="0.25">
      <c r="A11" s="17" t="s">
        <v>35</v>
      </c>
      <c r="B11" s="26" t="s">
        <v>51</v>
      </c>
      <c r="C11" s="18">
        <v>44982</v>
      </c>
      <c r="D11" s="25" t="s">
        <v>46</v>
      </c>
      <c r="E11" s="19">
        <v>189</v>
      </c>
      <c r="F11" s="19">
        <v>191</v>
      </c>
      <c r="G11" s="19">
        <v>193.001</v>
      </c>
      <c r="H11" s="19">
        <v>197</v>
      </c>
      <c r="I11" s="19">
        <v>190</v>
      </c>
      <c r="J11" s="19"/>
      <c r="K11" s="20">
        <v>5</v>
      </c>
      <c r="L11" s="20">
        <v>960</v>
      </c>
      <c r="M11" s="21">
        <v>192</v>
      </c>
      <c r="N11" s="22">
        <v>6</v>
      </c>
      <c r="O11" s="23">
        <f t="shared" ref="O11" si="1">SUM(M11+N11)</f>
        <v>198</v>
      </c>
    </row>
    <row r="14" spans="1:17" x14ac:dyDescent="0.25">
      <c r="K14" s="7">
        <f>SUM(K11:K13)</f>
        <v>5</v>
      </c>
      <c r="L14" s="7">
        <f>SUM(L11:L13)</f>
        <v>960</v>
      </c>
      <c r="M14" s="13">
        <f>SUM(L14/K14)</f>
        <v>192</v>
      </c>
      <c r="N14" s="7">
        <f>SUM(N11:N13)</f>
        <v>6</v>
      </c>
      <c r="O14" s="13">
        <f>SUM(M14+N14)</f>
        <v>198</v>
      </c>
    </row>
  </sheetData>
  <protectedRanges>
    <protectedRange sqref="B2:C2" name="Range1_5"/>
    <protectedRange sqref="D2" name="Range1_1_3"/>
    <protectedRange sqref="E2:J2" name="Range1_3_1"/>
    <protectedRange sqref="E11:J11 B11:C11" name="Range1_6_1"/>
    <protectedRange sqref="D11" name="Range1_1_4_1"/>
    <protectedRange sqref="I3:J3 B3:C3" name="Range1_5_2"/>
    <protectedRange sqref="D3" name="Range1_1_3_2"/>
    <protectedRange sqref="E3:H3" name="Range1_3_1_2"/>
  </protectedRanges>
  <hyperlinks>
    <hyperlink ref="Q1" location="'Mississippi Adult Rankings 2023'!A1" display="Back to Ranking" xr:uid="{7B6E4B6C-44AD-43BC-B474-04D2CEEBB5D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8E7CD96-218E-44F4-A372-BFB100434BE8}">
          <x14:formula1>
            <xm:f>'C:\Users\abra2\Desktop\ABRA Files and More\AUTO BENCH REST ASSOCIATION FILE\ABRA 2019\Georgia\[Georgia Results 01 19 20.xlsm]DATA SHEET'!#REF!</xm:f>
          </x14:formula1>
          <xm:sqref>B1 B10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87F41-0D61-41A0-9875-9128E3F17D39}">
  <dimension ref="A1:Q5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21</v>
      </c>
    </row>
    <row r="2" spans="1:17" x14ac:dyDescent="0.25">
      <c r="A2" s="17" t="s">
        <v>58</v>
      </c>
      <c r="B2" s="26" t="s">
        <v>69</v>
      </c>
      <c r="C2" s="18">
        <v>45276</v>
      </c>
      <c r="D2" s="25" t="s">
        <v>46</v>
      </c>
      <c r="E2" s="19">
        <v>190</v>
      </c>
      <c r="F2" s="19">
        <v>188</v>
      </c>
      <c r="G2" s="19">
        <v>192</v>
      </c>
      <c r="H2" s="47">
        <v>193</v>
      </c>
      <c r="I2" s="19">
        <v>192</v>
      </c>
      <c r="J2" s="19"/>
      <c r="K2" s="20">
        <v>5</v>
      </c>
      <c r="L2" s="20">
        <v>955</v>
      </c>
      <c r="M2" s="21">
        <v>191</v>
      </c>
      <c r="N2" s="22">
        <v>5</v>
      </c>
      <c r="O2" s="23">
        <v>196</v>
      </c>
    </row>
    <row r="5" spans="1:17" x14ac:dyDescent="0.25">
      <c r="K5" s="7">
        <f>SUM(K2:K4)</f>
        <v>5</v>
      </c>
      <c r="L5" s="7">
        <f>SUM(L2:L4)</f>
        <v>955</v>
      </c>
      <c r="M5" s="13">
        <f>SUM(L5/K5)</f>
        <v>191</v>
      </c>
      <c r="N5" s="7">
        <f>SUM(N2:N4)</f>
        <v>5</v>
      </c>
      <c r="O5" s="13">
        <f>SUM(M5+N5)</f>
        <v>196</v>
      </c>
    </row>
  </sheetData>
  <hyperlinks>
    <hyperlink ref="Q1" location="'Mississippi Adult Rankings 2023'!A1" display="Back to Ranking" xr:uid="{9C3FF230-A9D2-4E4A-9BE8-9BE8C39CD5C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9ED0FC7-64F8-4A59-AA2F-5D72DD265A9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DECE7-DEE4-4A37-AA42-E3E67FE21F06}">
  <dimension ref="A1:Q12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21</v>
      </c>
    </row>
    <row r="2" spans="1:17" x14ac:dyDescent="0.25">
      <c r="A2" s="17" t="s">
        <v>40</v>
      </c>
      <c r="B2" s="26" t="s">
        <v>66</v>
      </c>
      <c r="C2" s="18">
        <v>45255</v>
      </c>
      <c r="D2" s="25" t="s">
        <v>46</v>
      </c>
      <c r="E2" s="19">
        <v>194</v>
      </c>
      <c r="F2" s="19">
        <v>195</v>
      </c>
      <c r="G2" s="19">
        <v>189</v>
      </c>
      <c r="H2" s="19">
        <v>194</v>
      </c>
      <c r="I2" s="19">
        <v>191</v>
      </c>
      <c r="J2" s="47">
        <v>200</v>
      </c>
      <c r="K2" s="20">
        <v>6</v>
      </c>
      <c r="L2" s="20">
        <v>1163</v>
      </c>
      <c r="M2" s="21">
        <v>193.83333333333334</v>
      </c>
      <c r="N2" s="22">
        <v>8</v>
      </c>
      <c r="O2" s="23">
        <v>201.83333333333334</v>
      </c>
    </row>
    <row r="5" spans="1:17" x14ac:dyDescent="0.25">
      <c r="K5" s="7">
        <f>SUM(K2:K4)</f>
        <v>6</v>
      </c>
      <c r="L5" s="7">
        <f>SUM(L2:L4)</f>
        <v>1163</v>
      </c>
      <c r="M5" s="13">
        <f>SUM(L5/K5)</f>
        <v>193.83333333333334</v>
      </c>
      <c r="N5" s="7">
        <f>SUM(N2:N4)</f>
        <v>8</v>
      </c>
      <c r="O5" s="13">
        <f>SUM(M5+N5)</f>
        <v>201.83333333333334</v>
      </c>
    </row>
    <row r="8" spans="1:17" ht="30" x14ac:dyDescent="0.25">
      <c r="A8" s="1" t="s">
        <v>1</v>
      </c>
      <c r="B8" s="2" t="s">
        <v>2</v>
      </c>
      <c r="C8" s="2" t="s">
        <v>3</v>
      </c>
      <c r="D8" s="3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4" t="s">
        <v>9</v>
      </c>
      <c r="J8" s="4" t="s">
        <v>10</v>
      </c>
      <c r="K8" s="4" t="s">
        <v>11</v>
      </c>
      <c r="L8" s="3" t="s">
        <v>12</v>
      </c>
      <c r="M8" s="5" t="s">
        <v>13</v>
      </c>
      <c r="N8" s="2" t="s">
        <v>14</v>
      </c>
      <c r="O8" s="6" t="s">
        <v>15</v>
      </c>
    </row>
    <row r="9" spans="1:17" x14ac:dyDescent="0.25">
      <c r="A9" s="17" t="s">
        <v>31</v>
      </c>
      <c r="B9" s="26" t="s">
        <v>66</v>
      </c>
      <c r="C9" s="18">
        <v>45255</v>
      </c>
      <c r="D9" s="25" t="s">
        <v>46</v>
      </c>
      <c r="E9" s="19">
        <v>197</v>
      </c>
      <c r="F9" s="19">
        <v>197.01</v>
      </c>
      <c r="G9" s="19">
        <v>194</v>
      </c>
      <c r="H9" s="19">
        <v>194</v>
      </c>
      <c r="I9" s="19">
        <v>197</v>
      </c>
      <c r="J9" s="19">
        <v>196</v>
      </c>
      <c r="K9" s="20">
        <v>6</v>
      </c>
      <c r="L9" s="20">
        <v>1175.01</v>
      </c>
      <c r="M9" s="21">
        <v>195.83500000000001</v>
      </c>
      <c r="N9" s="22">
        <v>16</v>
      </c>
      <c r="O9" s="23">
        <v>211.83500000000001</v>
      </c>
    </row>
    <row r="12" spans="1:17" x14ac:dyDescent="0.25">
      <c r="K12" s="7">
        <f>SUM(K9:K11)</f>
        <v>6</v>
      </c>
      <c r="L12" s="7">
        <f>SUM(L9:L11)</f>
        <v>1175.01</v>
      </c>
      <c r="M12" s="13">
        <f>SUM(L12/K12)</f>
        <v>195.83500000000001</v>
      </c>
      <c r="N12" s="7">
        <f>SUM(N9:N11)</f>
        <v>16</v>
      </c>
      <c r="O12" s="13">
        <f>SUM(M12+N12)</f>
        <v>211.83500000000001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 B8" name="Range1_2"/>
  </protectedRanges>
  <hyperlinks>
    <hyperlink ref="Q1" location="'Mississippi Adult Rankings 2023'!A1" display="Back to Ranking" xr:uid="{BB371277-5E9C-4D17-802C-A9C79F1BCB1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C1EBA08-6145-43C6-9878-81F18E907DEC}">
          <x14:formula1>
            <xm:f>'C:\Users\abra2\Desktop\ABRA Files and More\AUTO BENCH REST ASSOCIATION FILE\ABRA 2019\Georgia\[Georgia Results 01 19 20.xlsm]DATA SHEET'!#REF!</xm:f>
          </x14:formula1>
          <xm:sqref>B1 B8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9CB51-91D4-4145-856A-7BA8D3F191B5}">
  <dimension ref="A1:Q18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21</v>
      </c>
    </row>
    <row r="2" spans="1:17" x14ac:dyDescent="0.25">
      <c r="A2" s="17" t="s">
        <v>40</v>
      </c>
      <c r="B2" s="26" t="s">
        <v>42</v>
      </c>
      <c r="C2" s="18">
        <v>44953</v>
      </c>
      <c r="D2" s="25" t="s">
        <v>41</v>
      </c>
      <c r="E2" s="19">
        <v>180</v>
      </c>
      <c r="F2" s="19">
        <v>179</v>
      </c>
      <c r="G2" s="19">
        <v>185</v>
      </c>
      <c r="H2" s="19"/>
      <c r="I2" s="19"/>
      <c r="J2" s="19"/>
      <c r="K2" s="20">
        <v>3</v>
      </c>
      <c r="L2" s="20">
        <v>544</v>
      </c>
      <c r="M2" s="21">
        <v>181.33333333333334</v>
      </c>
      <c r="N2" s="22">
        <v>2</v>
      </c>
      <c r="O2" s="23">
        <v>183.33333333333334</v>
      </c>
    </row>
    <row r="5" spans="1:17" x14ac:dyDescent="0.25">
      <c r="K5" s="7">
        <f>SUM(K2:K4)</f>
        <v>3</v>
      </c>
      <c r="L5" s="7">
        <f>SUM(L2:L4)</f>
        <v>544</v>
      </c>
      <c r="M5" s="13">
        <f>SUM(L5/K5)</f>
        <v>181.33333333333334</v>
      </c>
      <c r="N5" s="7">
        <f>SUM(N2:N4)</f>
        <v>2</v>
      </c>
      <c r="O5" s="13">
        <f>SUM(M5+N5)</f>
        <v>183.33333333333334</v>
      </c>
    </row>
    <row r="12" spans="1:17" ht="30" x14ac:dyDescent="0.25">
      <c r="A12" s="1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3" t="s">
        <v>12</v>
      </c>
      <c r="M12" s="5" t="s">
        <v>13</v>
      </c>
      <c r="N12" s="2" t="s">
        <v>14</v>
      </c>
      <c r="O12" s="6" t="s">
        <v>15</v>
      </c>
    </row>
    <row r="13" spans="1:17" x14ac:dyDescent="0.25">
      <c r="A13" s="17" t="s">
        <v>35</v>
      </c>
      <c r="B13" s="26" t="s">
        <v>48</v>
      </c>
      <c r="C13" s="18">
        <v>44954</v>
      </c>
      <c r="D13" s="25" t="s">
        <v>46</v>
      </c>
      <c r="E13" s="19">
        <v>190</v>
      </c>
      <c r="F13" s="19">
        <v>196</v>
      </c>
      <c r="G13" s="19">
        <v>191</v>
      </c>
      <c r="H13" s="19">
        <v>191</v>
      </c>
      <c r="I13" s="19">
        <v>186</v>
      </c>
      <c r="J13" s="19">
        <v>195</v>
      </c>
      <c r="K13" s="20">
        <v>6</v>
      </c>
      <c r="L13" s="20">
        <v>1149</v>
      </c>
      <c r="M13" s="21">
        <v>191.5</v>
      </c>
      <c r="N13" s="22">
        <v>20</v>
      </c>
      <c r="O13" s="23">
        <v>211.5</v>
      </c>
    </row>
    <row r="14" spans="1:17" x14ac:dyDescent="0.25">
      <c r="A14" s="17" t="s">
        <v>35</v>
      </c>
      <c r="B14" s="26" t="s">
        <v>42</v>
      </c>
      <c r="C14" s="18">
        <v>45192</v>
      </c>
      <c r="D14" s="25" t="s">
        <v>46</v>
      </c>
      <c r="E14" s="19">
        <v>194</v>
      </c>
      <c r="F14" s="19">
        <v>195</v>
      </c>
      <c r="G14" s="19">
        <v>196</v>
      </c>
      <c r="H14" s="19">
        <v>194</v>
      </c>
      <c r="I14" s="19">
        <v>195</v>
      </c>
      <c r="J14" s="19"/>
      <c r="K14" s="20">
        <v>5</v>
      </c>
      <c r="L14" s="20">
        <v>974</v>
      </c>
      <c r="M14" s="21">
        <v>194.8</v>
      </c>
      <c r="N14" s="22">
        <v>15</v>
      </c>
      <c r="O14" s="23">
        <v>209.8</v>
      </c>
    </row>
    <row r="15" spans="1:17" x14ac:dyDescent="0.25">
      <c r="A15" s="17" t="s">
        <v>35</v>
      </c>
      <c r="B15" s="26" t="s">
        <v>48</v>
      </c>
      <c r="C15" s="18">
        <v>45255</v>
      </c>
      <c r="D15" s="25" t="s">
        <v>46</v>
      </c>
      <c r="E15" s="40">
        <v>195</v>
      </c>
      <c r="F15" s="40">
        <v>198</v>
      </c>
      <c r="G15" s="40">
        <v>199</v>
      </c>
      <c r="H15" s="40">
        <v>197</v>
      </c>
      <c r="I15" s="40">
        <v>194</v>
      </c>
      <c r="J15" s="40">
        <v>196</v>
      </c>
      <c r="K15" s="20">
        <v>6</v>
      </c>
      <c r="L15" s="20">
        <v>1179</v>
      </c>
      <c r="M15" s="21">
        <v>196.5</v>
      </c>
      <c r="N15" s="22">
        <v>18</v>
      </c>
      <c r="O15" s="23">
        <v>214.5</v>
      </c>
    </row>
    <row r="18" spans="11:15" x14ac:dyDescent="0.25">
      <c r="K18" s="7">
        <f>SUM(K13:K17)</f>
        <v>17</v>
      </c>
      <c r="L18" s="7">
        <f>SUM(L13:L17)</f>
        <v>3302</v>
      </c>
      <c r="M18" s="13">
        <f>SUM(L18/K18)</f>
        <v>194.23529411764707</v>
      </c>
      <c r="N18" s="7">
        <f>SUM(N13:N17)</f>
        <v>53</v>
      </c>
      <c r="O18" s="13">
        <f>SUM(M18+N18)</f>
        <v>247.23529411764707</v>
      </c>
    </row>
  </sheetData>
  <protectedRanges>
    <protectedRange algorithmName="SHA-512" hashValue="ON39YdpmFHfN9f47KpiRvqrKx0V9+erV1CNkpWzYhW/Qyc6aT8rEyCrvauWSYGZK2ia3o7vd3akF07acHAFpOA==" saltValue="yVW9XmDwTqEnmpSGai0KYg==" spinCount="100000" sqref="B1 B12" name="Range1_2"/>
    <protectedRange algorithmName="SHA-512" hashValue="ON39YdpmFHfN9f47KpiRvqrKx0V9+erV1CNkpWzYhW/Qyc6aT8rEyCrvauWSYGZK2ia3o7vd3akF07acHAFpOA==" saltValue="yVW9XmDwTqEnmpSGai0KYg==" spinCount="100000" sqref="B2:C2" name="Range1_5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2:J2" name="Range1_3_2_1"/>
    <protectedRange sqref="E13:J13 B13:C13" name="Range1_2_2"/>
    <protectedRange sqref="D13" name="Range1_1_1_1"/>
  </protectedRanges>
  <hyperlinks>
    <hyperlink ref="Q1" location="'Mississippi Adult Rankings 2023'!A1" display="Back to Ranking" xr:uid="{8422073A-2758-4A44-BE94-95AC957BFC2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8D1460F-1E1A-4B76-805D-AC47FD0967CD}">
          <x14:formula1>
            <xm:f>'C:\Users\abra2\Desktop\ABRA Files and More\AUTO BENCH REST ASSOCIATION FILE\ABRA 2019\Georgia\[Georgia Results 01 19 20.xlsm]DATA SHEET'!#REF!</xm:f>
          </x14:formula1>
          <xm:sqref>B1 B12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BE637-E74B-4583-98DD-CE7538981C6B}">
  <dimension ref="A1:Q6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21</v>
      </c>
    </row>
    <row r="2" spans="1:17" ht="14.25" customHeight="1" x14ac:dyDescent="0.25">
      <c r="A2" s="17" t="s">
        <v>35</v>
      </c>
      <c r="B2" s="26" t="s">
        <v>62</v>
      </c>
      <c r="C2" s="18">
        <v>45044</v>
      </c>
      <c r="D2" s="25" t="s">
        <v>46</v>
      </c>
      <c r="E2" s="19">
        <v>190</v>
      </c>
      <c r="F2" s="19">
        <v>188</v>
      </c>
      <c r="G2" s="19">
        <v>180</v>
      </c>
      <c r="H2" s="19">
        <v>182</v>
      </c>
      <c r="I2" s="19"/>
      <c r="J2" s="19"/>
      <c r="K2" s="20">
        <v>4</v>
      </c>
      <c r="L2" s="20">
        <v>740</v>
      </c>
      <c r="M2" s="21">
        <v>185</v>
      </c>
      <c r="N2" s="22">
        <v>4</v>
      </c>
      <c r="O2" s="23">
        <v>189</v>
      </c>
    </row>
    <row r="3" spans="1:17" x14ac:dyDescent="0.25">
      <c r="A3" s="17" t="s">
        <v>35</v>
      </c>
      <c r="B3" s="26" t="s">
        <v>62</v>
      </c>
      <c r="C3" s="18">
        <v>45276</v>
      </c>
      <c r="D3" s="25" t="s">
        <v>46</v>
      </c>
      <c r="E3" s="19">
        <v>176</v>
      </c>
      <c r="F3" s="19">
        <v>175</v>
      </c>
      <c r="G3" s="19">
        <v>188</v>
      </c>
      <c r="H3" s="19">
        <v>182</v>
      </c>
      <c r="I3" s="19">
        <v>171</v>
      </c>
      <c r="J3" s="19"/>
      <c r="K3" s="20">
        <v>5</v>
      </c>
      <c r="L3" s="20">
        <v>892</v>
      </c>
      <c r="M3" s="21">
        <v>178.4</v>
      </c>
      <c r="N3" s="22">
        <v>3</v>
      </c>
      <c r="O3" s="23">
        <v>181.4</v>
      </c>
    </row>
    <row r="6" spans="1:17" x14ac:dyDescent="0.25">
      <c r="K6" s="7">
        <f>SUM(K2:K5)</f>
        <v>9</v>
      </c>
      <c r="L6" s="7">
        <f>SUM(L2:L5)</f>
        <v>1632</v>
      </c>
      <c r="M6" s="13">
        <f>SUM(L6/K6)</f>
        <v>181.33333333333334</v>
      </c>
      <c r="N6" s="7">
        <f>SUM(N2:N5)</f>
        <v>7</v>
      </c>
      <c r="O6" s="13">
        <f>SUM(M6+N6)</f>
        <v>188.33333333333334</v>
      </c>
    </row>
  </sheetData>
  <protectedRanges>
    <protectedRange sqref="B2:J2" name="Range1_8_1"/>
  </protectedRanges>
  <hyperlinks>
    <hyperlink ref="Q1" location="'Mississippi Adult Rankings 2023'!A1" display="Back to Ranking" xr:uid="{4F859D90-A52C-4C35-B078-0D9EE607914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DCB6064-7A6D-471A-93DE-A85F27E6395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32812-ABDF-461E-9140-E691D4179EF5}">
  <dimension ref="A1:Q23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21</v>
      </c>
    </row>
    <row r="2" spans="1:17" x14ac:dyDescent="0.25">
      <c r="A2" s="17" t="s">
        <v>40</v>
      </c>
      <c r="B2" s="26" t="s">
        <v>27</v>
      </c>
      <c r="C2" s="18">
        <v>44953</v>
      </c>
      <c r="D2" s="25" t="s">
        <v>41</v>
      </c>
      <c r="E2" s="47">
        <v>200</v>
      </c>
      <c r="F2" s="19">
        <v>198</v>
      </c>
      <c r="G2" s="47">
        <v>200</v>
      </c>
      <c r="H2" s="19"/>
      <c r="I2" s="19"/>
      <c r="J2" s="19"/>
      <c r="K2" s="20">
        <v>3</v>
      </c>
      <c r="L2" s="20">
        <v>598</v>
      </c>
      <c r="M2" s="21">
        <v>199.33333333333334</v>
      </c>
      <c r="N2" s="22">
        <v>9</v>
      </c>
      <c r="O2" s="23">
        <v>208.33333333333334</v>
      </c>
    </row>
    <row r="3" spans="1:17" x14ac:dyDescent="0.25">
      <c r="A3" s="17" t="s">
        <v>23</v>
      </c>
      <c r="B3" s="26" t="s">
        <v>27</v>
      </c>
      <c r="C3" s="18">
        <v>44954</v>
      </c>
      <c r="D3" s="25" t="s">
        <v>46</v>
      </c>
      <c r="E3" s="19">
        <v>198</v>
      </c>
      <c r="F3" s="19">
        <v>197</v>
      </c>
      <c r="G3" s="47">
        <v>200</v>
      </c>
      <c r="H3" s="19">
        <v>199</v>
      </c>
      <c r="I3" s="19">
        <v>197</v>
      </c>
      <c r="J3" s="19">
        <v>196</v>
      </c>
      <c r="K3" s="20">
        <v>6</v>
      </c>
      <c r="L3" s="20">
        <v>1187</v>
      </c>
      <c r="M3" s="21">
        <v>197.83333333333334</v>
      </c>
      <c r="N3" s="22">
        <v>10</v>
      </c>
      <c r="O3" s="23">
        <v>207.83333333333334</v>
      </c>
    </row>
    <row r="4" spans="1:17" x14ac:dyDescent="0.25">
      <c r="A4" s="17" t="s">
        <v>23</v>
      </c>
      <c r="B4" s="26" t="s">
        <v>27</v>
      </c>
      <c r="C4" s="18">
        <v>45010</v>
      </c>
      <c r="D4" s="18" t="s">
        <v>46</v>
      </c>
      <c r="E4" s="19">
        <v>198</v>
      </c>
      <c r="F4" s="19">
        <v>197</v>
      </c>
      <c r="G4" s="19">
        <v>196</v>
      </c>
      <c r="H4" s="19">
        <v>197.01</v>
      </c>
      <c r="I4" s="19">
        <v>196</v>
      </c>
      <c r="J4" s="19"/>
      <c r="K4" s="20">
        <f>COUNT(E4:J4)</f>
        <v>5</v>
      </c>
      <c r="L4" s="20">
        <f>SUM(E4:J4)</f>
        <v>984.01</v>
      </c>
      <c r="M4" s="21">
        <f>AVERAGE(E4:J4)</f>
        <v>196.80199999999999</v>
      </c>
      <c r="N4" s="22">
        <v>8</v>
      </c>
      <c r="O4" s="23">
        <f>SUM(M4,N4)</f>
        <v>204.80199999999999</v>
      </c>
    </row>
    <row r="5" spans="1:17" x14ac:dyDescent="0.25">
      <c r="A5" s="17" t="s">
        <v>23</v>
      </c>
      <c r="B5" s="26" t="s">
        <v>27</v>
      </c>
      <c r="C5" s="18">
        <v>45044</v>
      </c>
      <c r="D5" s="25" t="s">
        <v>46</v>
      </c>
      <c r="E5" s="19">
        <v>197</v>
      </c>
      <c r="F5" s="19">
        <v>198</v>
      </c>
      <c r="G5" s="19">
        <v>196</v>
      </c>
      <c r="H5" s="19">
        <v>197</v>
      </c>
      <c r="I5" s="19"/>
      <c r="J5" s="19"/>
      <c r="K5" s="20">
        <v>4</v>
      </c>
      <c r="L5" s="20">
        <v>788</v>
      </c>
      <c r="M5" s="21">
        <v>197</v>
      </c>
      <c r="N5" s="22">
        <v>2</v>
      </c>
      <c r="O5" s="23">
        <v>199</v>
      </c>
    </row>
    <row r="6" spans="1:17" x14ac:dyDescent="0.25">
      <c r="A6" s="17" t="s">
        <v>23</v>
      </c>
      <c r="B6" s="26" t="s">
        <v>64</v>
      </c>
      <c r="C6" s="18">
        <v>45073</v>
      </c>
      <c r="D6" s="25" t="s">
        <v>46</v>
      </c>
      <c r="E6" s="19">
        <v>197</v>
      </c>
      <c r="F6" s="19">
        <v>196</v>
      </c>
      <c r="G6" s="19">
        <v>199</v>
      </c>
      <c r="H6" s="19">
        <v>197</v>
      </c>
      <c r="I6" s="19">
        <v>196</v>
      </c>
      <c r="J6" s="19"/>
      <c r="K6" s="20">
        <v>5</v>
      </c>
      <c r="L6" s="20">
        <v>985</v>
      </c>
      <c r="M6" s="21">
        <v>197</v>
      </c>
      <c r="N6" s="22">
        <v>4</v>
      </c>
      <c r="O6" s="23">
        <v>201</v>
      </c>
    </row>
    <row r="7" spans="1:17" x14ac:dyDescent="0.25">
      <c r="A7" s="17" t="s">
        <v>23</v>
      </c>
      <c r="B7" s="26" t="s">
        <v>27</v>
      </c>
      <c r="C7" s="18">
        <v>45192</v>
      </c>
      <c r="D7" s="25" t="s">
        <v>46</v>
      </c>
      <c r="E7" s="19">
        <v>197</v>
      </c>
      <c r="F7" s="19">
        <v>198</v>
      </c>
      <c r="G7" s="19">
        <v>197</v>
      </c>
      <c r="H7" s="19">
        <v>195</v>
      </c>
      <c r="I7" s="19">
        <v>196</v>
      </c>
      <c r="J7" s="19"/>
      <c r="K7" s="20">
        <v>5</v>
      </c>
      <c r="L7" s="20">
        <v>983</v>
      </c>
      <c r="M7" s="21">
        <v>196.6</v>
      </c>
      <c r="N7" s="22">
        <v>4</v>
      </c>
      <c r="O7" s="23">
        <v>200.6</v>
      </c>
    </row>
    <row r="8" spans="1:17" x14ac:dyDescent="0.25">
      <c r="A8" s="17" t="s">
        <v>23</v>
      </c>
      <c r="B8" s="26" t="s">
        <v>27</v>
      </c>
      <c r="C8" s="18">
        <v>45227</v>
      </c>
      <c r="D8" s="25" t="s">
        <v>46</v>
      </c>
      <c r="E8" s="19">
        <v>197</v>
      </c>
      <c r="F8" s="19">
        <v>199</v>
      </c>
      <c r="G8" s="19">
        <v>195</v>
      </c>
      <c r="H8" s="19">
        <v>196</v>
      </c>
      <c r="I8" s="19">
        <v>196</v>
      </c>
      <c r="J8" s="19"/>
      <c r="K8" s="20">
        <v>5</v>
      </c>
      <c r="L8" s="20">
        <v>983</v>
      </c>
      <c r="M8" s="21">
        <v>196.6</v>
      </c>
      <c r="N8" s="22">
        <v>5</v>
      </c>
      <c r="O8" s="23">
        <v>201.6</v>
      </c>
    </row>
    <row r="9" spans="1:17" x14ac:dyDescent="0.25">
      <c r="A9" s="17" t="s">
        <v>23</v>
      </c>
      <c r="B9" s="26" t="s">
        <v>27</v>
      </c>
      <c r="C9" s="18">
        <v>45255</v>
      </c>
      <c r="D9" s="25" t="s">
        <v>46</v>
      </c>
      <c r="E9" s="19">
        <v>198</v>
      </c>
      <c r="F9" s="19">
        <v>197</v>
      </c>
      <c r="G9" s="19">
        <v>198</v>
      </c>
      <c r="H9" s="19">
        <v>197</v>
      </c>
      <c r="I9" s="19">
        <v>194</v>
      </c>
      <c r="J9" s="19">
        <v>195</v>
      </c>
      <c r="K9" s="20">
        <v>6</v>
      </c>
      <c r="L9" s="20">
        <v>1179</v>
      </c>
      <c r="M9" s="21">
        <v>196.5</v>
      </c>
      <c r="N9" s="22">
        <v>8</v>
      </c>
      <c r="O9" s="23">
        <v>204.5</v>
      </c>
    </row>
    <row r="10" spans="1:17" x14ac:dyDescent="0.25">
      <c r="A10" s="17" t="s">
        <v>23</v>
      </c>
      <c r="B10" s="26" t="s">
        <v>27</v>
      </c>
      <c r="C10" s="18">
        <v>45276</v>
      </c>
      <c r="D10" s="25" t="s">
        <v>46</v>
      </c>
      <c r="E10" s="47">
        <v>200.01</v>
      </c>
      <c r="F10" s="19">
        <v>199</v>
      </c>
      <c r="G10" s="19">
        <v>196</v>
      </c>
      <c r="H10" s="19">
        <v>199.01</v>
      </c>
      <c r="I10" s="19">
        <v>198</v>
      </c>
      <c r="J10" s="19"/>
      <c r="K10" s="20">
        <v>5</v>
      </c>
      <c r="L10" s="20">
        <v>992.02</v>
      </c>
      <c r="M10" s="21">
        <v>198.404</v>
      </c>
      <c r="N10" s="22">
        <v>8</v>
      </c>
      <c r="O10" s="23">
        <v>206.404</v>
      </c>
    </row>
    <row r="13" spans="1:17" x14ac:dyDescent="0.25">
      <c r="K13" s="7">
        <f>SUM(K2:K12)</f>
        <v>44</v>
      </c>
      <c r="L13" s="7">
        <f>SUM(L2:L12)</f>
        <v>8679.0300000000007</v>
      </c>
      <c r="M13" s="13">
        <f>SUM(L13/K13)</f>
        <v>197.25068181818185</v>
      </c>
      <c r="N13" s="7">
        <f>SUM(N2:N12)</f>
        <v>58</v>
      </c>
      <c r="O13" s="13">
        <f>SUM(M13+N13)</f>
        <v>255.25068181818185</v>
      </c>
    </row>
    <row r="16" spans="1:17" ht="30" x14ac:dyDescent="0.25">
      <c r="A16" s="1" t="s">
        <v>1</v>
      </c>
      <c r="B16" s="2" t="s">
        <v>2</v>
      </c>
      <c r="C16" s="2" t="s">
        <v>3</v>
      </c>
      <c r="D16" s="3" t="s">
        <v>4</v>
      </c>
      <c r="E16" s="4" t="s">
        <v>5</v>
      </c>
      <c r="F16" s="4" t="s">
        <v>6</v>
      </c>
      <c r="G16" s="4" t="s">
        <v>7</v>
      </c>
      <c r="H16" s="4" t="s">
        <v>8</v>
      </c>
      <c r="I16" s="4" t="s">
        <v>9</v>
      </c>
      <c r="J16" s="4" t="s">
        <v>10</v>
      </c>
      <c r="K16" s="4" t="s">
        <v>11</v>
      </c>
      <c r="L16" s="3" t="s">
        <v>12</v>
      </c>
      <c r="M16" s="5" t="s">
        <v>13</v>
      </c>
      <c r="N16" s="2" t="s">
        <v>14</v>
      </c>
      <c r="O16" s="6" t="s">
        <v>15</v>
      </c>
    </row>
    <row r="17" spans="1:15" x14ac:dyDescent="0.25">
      <c r="A17" s="17" t="s">
        <v>31</v>
      </c>
      <c r="B17" s="26" t="s">
        <v>27</v>
      </c>
      <c r="C17" s="18">
        <v>45192</v>
      </c>
      <c r="D17" s="25" t="s">
        <v>46</v>
      </c>
      <c r="E17" s="19">
        <v>194</v>
      </c>
      <c r="F17" s="19">
        <v>198</v>
      </c>
      <c r="G17" s="19">
        <v>194</v>
      </c>
      <c r="H17" s="19">
        <v>193</v>
      </c>
      <c r="I17" s="19">
        <v>194</v>
      </c>
      <c r="J17" s="19"/>
      <c r="K17" s="20">
        <v>5</v>
      </c>
      <c r="L17" s="20">
        <v>973</v>
      </c>
      <c r="M17" s="21">
        <v>194.6</v>
      </c>
      <c r="N17" s="22">
        <v>5</v>
      </c>
      <c r="O17" s="23">
        <v>199.6</v>
      </c>
    </row>
    <row r="18" spans="1:15" x14ac:dyDescent="0.25">
      <c r="A18" s="17" t="s">
        <v>31</v>
      </c>
      <c r="B18" s="26" t="s">
        <v>64</v>
      </c>
      <c r="C18" s="18">
        <v>45227</v>
      </c>
      <c r="D18" s="25" t="s">
        <v>46</v>
      </c>
      <c r="E18" s="19">
        <v>194</v>
      </c>
      <c r="F18" s="19">
        <v>198</v>
      </c>
      <c r="G18" s="19">
        <v>199</v>
      </c>
      <c r="H18" s="19">
        <v>198</v>
      </c>
      <c r="I18" s="19">
        <v>198</v>
      </c>
      <c r="J18" s="19"/>
      <c r="K18" s="20">
        <v>5</v>
      </c>
      <c r="L18" s="20">
        <v>987</v>
      </c>
      <c r="M18" s="21">
        <v>197.4</v>
      </c>
      <c r="N18" s="22">
        <v>13</v>
      </c>
      <c r="O18" s="23">
        <v>210.4</v>
      </c>
    </row>
    <row r="19" spans="1:15" x14ac:dyDescent="0.25">
      <c r="A19" s="17" t="s">
        <v>31</v>
      </c>
      <c r="B19" s="26" t="s">
        <v>27</v>
      </c>
      <c r="C19" s="18">
        <v>45255</v>
      </c>
      <c r="D19" s="25" t="s">
        <v>46</v>
      </c>
      <c r="E19" s="19">
        <v>193</v>
      </c>
      <c r="F19" s="19">
        <v>197</v>
      </c>
      <c r="G19" s="19">
        <v>196</v>
      </c>
      <c r="H19" s="19">
        <v>195</v>
      </c>
      <c r="I19" s="19">
        <v>199</v>
      </c>
      <c r="J19" s="47">
        <v>200</v>
      </c>
      <c r="K19" s="20">
        <v>6</v>
      </c>
      <c r="L19" s="20">
        <v>1180</v>
      </c>
      <c r="M19" s="21">
        <v>196.66666666666666</v>
      </c>
      <c r="N19" s="22">
        <v>26</v>
      </c>
      <c r="O19" s="23">
        <v>222.66666666666666</v>
      </c>
    </row>
    <row r="20" spans="1:15" x14ac:dyDescent="0.25">
      <c r="A20" s="55" t="s">
        <v>31</v>
      </c>
      <c r="B20" s="56" t="s">
        <v>27</v>
      </c>
      <c r="C20" s="57">
        <v>45276</v>
      </c>
      <c r="D20" s="58" t="s">
        <v>46</v>
      </c>
      <c r="E20" s="59">
        <v>196</v>
      </c>
      <c r="F20" s="59">
        <v>193</v>
      </c>
      <c r="G20" s="59">
        <v>198</v>
      </c>
      <c r="H20" s="59">
        <v>196</v>
      </c>
      <c r="I20" s="59">
        <v>193</v>
      </c>
      <c r="J20" s="59"/>
      <c r="K20" s="60">
        <v>5</v>
      </c>
      <c r="L20" s="60">
        <v>976</v>
      </c>
      <c r="M20" s="61">
        <v>195.2</v>
      </c>
      <c r="N20" s="62">
        <v>11</v>
      </c>
      <c r="O20" s="63">
        <v>206.2</v>
      </c>
    </row>
    <row r="23" spans="1:15" x14ac:dyDescent="0.25">
      <c r="K23" s="7">
        <f>SUM(K17:K22)</f>
        <v>21</v>
      </c>
      <c r="L23" s="7">
        <f>SUM(L17:L22)</f>
        <v>4116</v>
      </c>
      <c r="M23" s="13">
        <f>SUM(L23/K23)</f>
        <v>196</v>
      </c>
      <c r="N23" s="7">
        <f>SUM(N17:N22)</f>
        <v>55</v>
      </c>
      <c r="O23" s="13">
        <f>SUM(M23+N23)</f>
        <v>251</v>
      </c>
    </row>
  </sheetData>
  <protectedRanges>
    <protectedRange algorithmName="SHA-512" hashValue="ON39YdpmFHfN9f47KpiRvqrKx0V9+erV1CNkpWzYhW/Qyc6aT8rEyCrvauWSYGZK2ia3o7vd3akF07acHAFpOA==" saltValue="yVW9XmDwTqEnmpSGai0KYg==" spinCount="100000" sqref="B1 B16" name="Range1_2"/>
    <protectedRange algorithmName="SHA-512" hashValue="ON39YdpmFHfN9f47KpiRvqrKx0V9+erV1CNkpWzYhW/Qyc6aT8rEyCrvauWSYGZK2ia3o7vd3akF07acHAFpOA==" saltValue="yVW9XmDwTqEnmpSGai0KYg==" spinCount="100000" sqref="B2:C2" name="Range1_5_1_1"/>
    <protectedRange algorithmName="SHA-512" hashValue="ON39YdpmFHfN9f47KpiRvqrKx0V9+erV1CNkpWzYhW/Qyc6aT8rEyCrvauWSYGZK2ia3o7vd3akF07acHAFpOA==" saltValue="yVW9XmDwTqEnmpSGai0KYg==" spinCount="100000" sqref="D2" name="Range1_1_3_1_2"/>
    <protectedRange algorithmName="SHA-512" hashValue="ON39YdpmFHfN9f47KpiRvqrKx0V9+erV1CNkpWzYhW/Qyc6aT8rEyCrvauWSYGZK2ia3o7vd3akF07acHAFpOA==" saltValue="yVW9XmDwTqEnmpSGai0KYg==" spinCount="100000" sqref="E2:J2" name="Range1_3_2_1_2"/>
    <protectedRange sqref="I3:J3 B3:C3" name="Range1"/>
    <protectedRange sqref="D3" name="Range1_1"/>
    <protectedRange sqref="E3:H3" name="Range1_3"/>
    <protectedRange sqref="B4:C5 I4:J5" name="Range1_5_2"/>
    <protectedRange sqref="D4:D5" name="Range1_1_3_2"/>
    <protectedRange sqref="E4:H5" name="Range1_3_1_2"/>
    <protectedRange sqref="I6:J6 B6:C6" name="Range1_8"/>
    <protectedRange sqref="D6" name="Range1_1_6"/>
    <protectedRange sqref="E6:H6" name="Range1_3_2"/>
  </protectedRanges>
  <hyperlinks>
    <hyperlink ref="Q1" location="'Mississippi Adult Rankings 2023'!A1" display="Back to Ranking" xr:uid="{886B8B39-7D39-4286-81B8-959FCBA76FF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92CDF8B-53D0-45D9-886F-FC73713F9D30}">
          <x14:formula1>
            <xm:f>'C:\Users\abra2\Desktop\ABRA Files and More\AUTO BENCH REST ASSOCIATION FILE\ABRA 2019\Georgia\[Georgia Results 01 19 20.xlsm]DATA SHEET'!#REF!</xm:f>
          </x14:formula1>
          <xm:sqref>B1 B16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96BAD-E701-439A-BF1B-CFEFFE2CA4CF}">
  <dimension ref="A1:Q7"/>
  <sheetViews>
    <sheetView workbookViewId="0">
      <selection activeCell="K8" sqref="K8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21</v>
      </c>
    </row>
    <row r="2" spans="1:17" x14ac:dyDescent="0.25">
      <c r="A2" s="17" t="s">
        <v>23</v>
      </c>
      <c r="B2" s="26" t="s">
        <v>28</v>
      </c>
      <c r="C2" s="18">
        <v>44954</v>
      </c>
      <c r="D2" s="25" t="s">
        <v>46</v>
      </c>
      <c r="E2" s="19">
        <v>194</v>
      </c>
      <c r="F2" s="19">
        <v>199</v>
      </c>
      <c r="G2" s="19">
        <v>198</v>
      </c>
      <c r="H2" s="19">
        <v>196</v>
      </c>
      <c r="I2" s="19">
        <v>198</v>
      </c>
      <c r="J2" s="47">
        <v>200.01</v>
      </c>
      <c r="K2" s="20">
        <v>6</v>
      </c>
      <c r="L2" s="20">
        <v>1185.01</v>
      </c>
      <c r="M2" s="21">
        <v>197.50166666666667</v>
      </c>
      <c r="N2" s="22">
        <v>8</v>
      </c>
      <c r="O2" s="23">
        <v>205.50166666666667</v>
      </c>
    </row>
    <row r="3" spans="1:17" x14ac:dyDescent="0.25">
      <c r="A3" s="17" t="s">
        <v>23</v>
      </c>
      <c r="B3" s="26" t="s">
        <v>28</v>
      </c>
      <c r="C3" s="18">
        <v>44982</v>
      </c>
      <c r="D3" s="25" t="s">
        <v>46</v>
      </c>
      <c r="E3" s="19">
        <v>197</v>
      </c>
      <c r="F3" s="19">
        <v>198</v>
      </c>
      <c r="G3" s="19">
        <v>198</v>
      </c>
      <c r="H3" s="47">
        <v>200</v>
      </c>
      <c r="I3" s="19">
        <v>199</v>
      </c>
      <c r="J3" s="19"/>
      <c r="K3" s="20">
        <v>5</v>
      </c>
      <c r="L3" s="20">
        <v>992</v>
      </c>
      <c r="M3" s="21">
        <v>198.4</v>
      </c>
      <c r="N3" s="22">
        <v>3</v>
      </c>
      <c r="O3" s="23">
        <f t="shared" ref="O3" si="0">SUM(M3+N3)</f>
        <v>201.4</v>
      </c>
    </row>
    <row r="4" spans="1:17" x14ac:dyDescent="0.25">
      <c r="A4" s="17" t="s">
        <v>23</v>
      </c>
      <c r="B4" s="26" t="s">
        <v>28</v>
      </c>
      <c r="C4" s="18">
        <v>45073</v>
      </c>
      <c r="D4" s="25" t="s">
        <v>46</v>
      </c>
      <c r="E4" s="19">
        <v>198</v>
      </c>
      <c r="F4" s="19">
        <v>197</v>
      </c>
      <c r="G4" s="19">
        <v>198</v>
      </c>
      <c r="H4" s="19">
        <v>198</v>
      </c>
      <c r="I4" s="19">
        <v>199</v>
      </c>
      <c r="J4" s="19"/>
      <c r="K4" s="20">
        <v>5</v>
      </c>
      <c r="L4" s="20">
        <v>990</v>
      </c>
      <c r="M4" s="21">
        <v>198</v>
      </c>
      <c r="N4" s="22">
        <v>5</v>
      </c>
      <c r="O4" s="23">
        <v>203</v>
      </c>
    </row>
    <row r="7" spans="1:17" x14ac:dyDescent="0.25">
      <c r="K7" s="7">
        <f>SUM(K2:K6)</f>
        <v>16</v>
      </c>
      <c r="L7" s="7">
        <f>SUM(L2:L6)</f>
        <v>3167.01</v>
      </c>
      <c r="M7" s="13">
        <f>SUM(L7/K7)</f>
        <v>197.93812500000001</v>
      </c>
      <c r="N7" s="7">
        <f>SUM(N2:N6)</f>
        <v>16</v>
      </c>
      <c r="O7" s="13">
        <f>SUM(M7+N7)</f>
        <v>213.93812500000001</v>
      </c>
    </row>
  </sheetData>
  <protectedRanges>
    <protectedRange sqref="I2:J2 B2:C2" name="Range1_2"/>
    <protectedRange sqref="D2" name="Range1_1_1"/>
    <protectedRange sqref="E2:H2" name="Range1_3_1"/>
    <protectedRange sqref="I3:J3 B3:C3" name="Range1_5_1"/>
    <protectedRange sqref="D3" name="Range1_1_3_1"/>
    <protectedRange sqref="E3:H3" name="Range1_3_1_2"/>
    <protectedRange sqref="I4:J4 B4:C4" name="Range1_8"/>
    <protectedRange sqref="D4" name="Range1_1_6"/>
    <protectedRange sqref="E4:H4" name="Range1_3_2"/>
  </protectedRanges>
  <hyperlinks>
    <hyperlink ref="Q1" location="'Mississippi Adult Rankings 2023'!A1" display="Back to Ranking" xr:uid="{F52D3EC9-887F-4AC7-9390-61122527B6C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98B1F40-F012-4F49-8059-23A5729B0C9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1BC16-DA17-43A8-A5BE-C44D987129E4}">
  <dimension ref="A1:Q12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21</v>
      </c>
    </row>
    <row r="2" spans="1:17" x14ac:dyDescent="0.25">
      <c r="A2" s="17" t="s">
        <v>40</v>
      </c>
      <c r="B2" s="26" t="s">
        <v>65</v>
      </c>
      <c r="C2" s="18">
        <v>45255</v>
      </c>
      <c r="D2" s="25" t="s">
        <v>46</v>
      </c>
      <c r="E2" s="19">
        <v>195</v>
      </c>
      <c r="F2" s="19">
        <v>190</v>
      </c>
      <c r="G2" s="19">
        <v>195</v>
      </c>
      <c r="H2" s="19">
        <v>196</v>
      </c>
      <c r="I2" s="19">
        <v>197</v>
      </c>
      <c r="J2" s="19">
        <v>192</v>
      </c>
      <c r="K2" s="20">
        <v>6</v>
      </c>
      <c r="L2" s="20">
        <v>1165</v>
      </c>
      <c r="M2" s="21">
        <v>194.16666666666666</v>
      </c>
      <c r="N2" s="22">
        <v>4</v>
      </c>
      <c r="O2" s="23">
        <v>198.16666666666666</v>
      </c>
    </row>
    <row r="5" spans="1:17" x14ac:dyDescent="0.25">
      <c r="K5" s="7">
        <f>SUM(K2:K4)</f>
        <v>6</v>
      </c>
      <c r="L5" s="7">
        <f>SUM(L2:L4)</f>
        <v>1165</v>
      </c>
      <c r="M5" s="13">
        <f>SUM(L5/K5)</f>
        <v>194.16666666666666</v>
      </c>
      <c r="N5" s="7">
        <f>SUM(N2:N4)</f>
        <v>4</v>
      </c>
      <c r="O5" s="13">
        <f>SUM(M5+N5)</f>
        <v>198.16666666666666</v>
      </c>
    </row>
    <row r="8" spans="1:17" ht="30" x14ac:dyDescent="0.25">
      <c r="A8" s="1" t="s">
        <v>1</v>
      </c>
      <c r="B8" s="2" t="s">
        <v>2</v>
      </c>
      <c r="C8" s="2" t="s">
        <v>3</v>
      </c>
      <c r="D8" s="3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4" t="s">
        <v>9</v>
      </c>
      <c r="J8" s="4" t="s">
        <v>10</v>
      </c>
      <c r="K8" s="4" t="s">
        <v>11</v>
      </c>
      <c r="L8" s="3" t="s">
        <v>12</v>
      </c>
      <c r="M8" s="5" t="s">
        <v>13</v>
      </c>
      <c r="N8" s="2" t="s">
        <v>14</v>
      </c>
      <c r="O8" s="6" t="s">
        <v>15</v>
      </c>
    </row>
    <row r="9" spans="1:17" x14ac:dyDescent="0.25">
      <c r="A9" s="17" t="s">
        <v>35</v>
      </c>
      <c r="B9" s="26" t="s">
        <v>65</v>
      </c>
      <c r="C9" s="18">
        <v>45255</v>
      </c>
      <c r="D9" s="25" t="s">
        <v>46</v>
      </c>
      <c r="E9" s="19">
        <v>195</v>
      </c>
      <c r="F9" s="19">
        <v>193</v>
      </c>
      <c r="G9" s="19">
        <v>193</v>
      </c>
      <c r="H9" s="19">
        <v>188</v>
      </c>
      <c r="I9" s="19">
        <v>186</v>
      </c>
      <c r="J9" s="19">
        <v>191</v>
      </c>
      <c r="K9" s="20">
        <v>6</v>
      </c>
      <c r="L9" s="20">
        <v>1146</v>
      </c>
      <c r="M9" s="21">
        <v>191</v>
      </c>
      <c r="N9" s="22">
        <v>4</v>
      </c>
      <c r="O9" s="23">
        <v>195</v>
      </c>
    </row>
    <row r="12" spans="1:17" x14ac:dyDescent="0.25">
      <c r="K12" s="7">
        <f>SUM(K9:K11)</f>
        <v>6</v>
      </c>
      <c r="L12" s="7">
        <f>SUM(L9:L11)</f>
        <v>1146</v>
      </c>
      <c r="M12" s="13">
        <f>SUM(L12/K12)</f>
        <v>191</v>
      </c>
      <c r="N12" s="7">
        <f>SUM(N9:N11)</f>
        <v>4</v>
      </c>
      <c r="O12" s="13">
        <f>SUM(M12+N12)</f>
        <v>195</v>
      </c>
    </row>
  </sheetData>
  <protectedRanges>
    <protectedRange algorithmName="SHA-512" hashValue="ON39YdpmFHfN9f47KpiRvqrKx0V9+erV1CNkpWzYhW/Qyc6aT8rEyCrvauWSYGZK2ia3o7vd3akF07acHAFpOA==" saltValue="yVW9XmDwTqEnmpSGai0KYg==" spinCount="100000" sqref="B1 B8" name="Range1_2"/>
  </protectedRanges>
  <hyperlinks>
    <hyperlink ref="Q1" location="'Mississippi Adult Rankings 2023'!A1" display="Back to Ranking" xr:uid="{BA96C116-DE1F-468D-BA0C-D56D507F6AA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EEBB36A-198C-4821-B983-DB8012259A47}">
          <x14:formula1>
            <xm:f>'C:\Users\abra2\Desktop\ABRA Files and More\AUTO BENCH REST ASSOCIATION FILE\ABRA 2019\Georgia\[Georgia Results 01 19 20.xlsm]DATA SHEET'!#REF!</xm:f>
          </x14:formula1>
          <xm:sqref>B1 B8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5DBEB-2DBA-481D-803A-120B22685959}">
  <sheetPr>
    <tabColor theme="3" tint="0.59999389629810485"/>
  </sheetPr>
  <dimension ref="A1:O22"/>
  <sheetViews>
    <sheetView workbookViewId="0"/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17" t="s">
        <v>40</v>
      </c>
      <c r="B2" s="26" t="s">
        <v>33</v>
      </c>
      <c r="C2" s="18">
        <v>44953</v>
      </c>
      <c r="D2" s="25" t="s">
        <v>41</v>
      </c>
      <c r="E2" s="19">
        <v>197</v>
      </c>
      <c r="F2" s="19">
        <v>197</v>
      </c>
      <c r="G2" s="19">
        <v>197</v>
      </c>
      <c r="H2" s="19"/>
      <c r="I2" s="19"/>
      <c r="J2" s="19"/>
      <c r="K2" s="20">
        <v>3</v>
      </c>
      <c r="L2" s="20">
        <v>591</v>
      </c>
      <c r="M2" s="21">
        <v>197</v>
      </c>
      <c r="N2" s="22">
        <v>4</v>
      </c>
      <c r="O2" s="23">
        <v>201</v>
      </c>
    </row>
    <row r="3" spans="1:15" x14ac:dyDescent="0.25">
      <c r="A3" s="17" t="s">
        <v>23</v>
      </c>
      <c r="B3" s="26" t="s">
        <v>32</v>
      </c>
      <c r="C3" s="18">
        <v>44954</v>
      </c>
      <c r="D3" s="25" t="s">
        <v>46</v>
      </c>
      <c r="E3" s="19">
        <v>195</v>
      </c>
      <c r="F3" s="19">
        <v>196</v>
      </c>
      <c r="G3" s="19">
        <v>198</v>
      </c>
      <c r="H3" s="19">
        <v>197</v>
      </c>
      <c r="I3" s="19">
        <v>195</v>
      </c>
      <c r="J3" s="19">
        <v>198</v>
      </c>
      <c r="K3" s="20">
        <v>6</v>
      </c>
      <c r="L3" s="20">
        <v>1179</v>
      </c>
      <c r="M3" s="21">
        <v>196.5</v>
      </c>
      <c r="N3" s="22">
        <v>4</v>
      </c>
      <c r="O3" s="23">
        <v>200.5</v>
      </c>
    </row>
    <row r="4" spans="1:15" x14ac:dyDescent="0.25">
      <c r="A4" s="17" t="s">
        <v>23</v>
      </c>
      <c r="B4" s="26" t="s">
        <v>32</v>
      </c>
      <c r="C4" s="18">
        <v>44982</v>
      </c>
      <c r="D4" s="25" t="s">
        <v>46</v>
      </c>
      <c r="E4" s="19">
        <v>199</v>
      </c>
      <c r="F4" s="19">
        <v>196</v>
      </c>
      <c r="G4" s="19">
        <v>198</v>
      </c>
      <c r="H4" s="19">
        <v>198</v>
      </c>
      <c r="I4" s="19">
        <v>196</v>
      </c>
      <c r="J4" s="19"/>
      <c r="K4" s="20">
        <v>5</v>
      </c>
      <c r="L4" s="20">
        <v>987</v>
      </c>
      <c r="M4" s="21">
        <v>197.4</v>
      </c>
      <c r="N4" s="22">
        <v>2</v>
      </c>
      <c r="O4" s="23">
        <f t="shared" ref="O4" si="0">SUM(M4+N4)</f>
        <v>199.4</v>
      </c>
    </row>
    <row r="5" spans="1:15" x14ac:dyDescent="0.25">
      <c r="A5" s="17" t="s">
        <v>23</v>
      </c>
      <c r="B5" s="26" t="s">
        <v>32</v>
      </c>
      <c r="C5" s="18">
        <v>45044</v>
      </c>
      <c r="D5" s="25" t="s">
        <v>46</v>
      </c>
      <c r="E5" s="19">
        <v>194</v>
      </c>
      <c r="F5" s="19">
        <v>191</v>
      </c>
      <c r="G5" s="19">
        <v>197</v>
      </c>
      <c r="H5" s="19">
        <v>198</v>
      </c>
      <c r="I5" s="19"/>
      <c r="J5" s="19"/>
      <c r="K5" s="20">
        <v>4</v>
      </c>
      <c r="L5" s="20">
        <v>780</v>
      </c>
      <c r="M5" s="21">
        <v>195</v>
      </c>
      <c r="N5" s="22">
        <v>2</v>
      </c>
      <c r="O5" s="23">
        <v>197</v>
      </c>
    </row>
    <row r="6" spans="1:15" x14ac:dyDescent="0.25">
      <c r="A6" s="17" t="s">
        <v>23</v>
      </c>
      <c r="B6" s="26" t="s">
        <v>32</v>
      </c>
      <c r="C6" s="18">
        <v>45276</v>
      </c>
      <c r="D6" s="25" t="s">
        <v>46</v>
      </c>
      <c r="E6" s="19">
        <v>198</v>
      </c>
      <c r="F6" s="19">
        <v>197</v>
      </c>
      <c r="G6" s="19">
        <v>197</v>
      </c>
      <c r="H6" s="19">
        <v>197</v>
      </c>
      <c r="I6" s="19">
        <v>194</v>
      </c>
      <c r="J6" s="19"/>
      <c r="K6" s="20">
        <v>5</v>
      </c>
      <c r="L6" s="20">
        <v>983</v>
      </c>
      <c r="M6" s="21">
        <v>196.6</v>
      </c>
      <c r="N6" s="22">
        <v>2</v>
      </c>
      <c r="O6" s="23">
        <v>198.6</v>
      </c>
    </row>
    <row r="8" spans="1:15" x14ac:dyDescent="0.25">
      <c r="K8" s="7">
        <f>SUM(K2:K7)</f>
        <v>23</v>
      </c>
      <c r="L8" s="7">
        <f>SUM(L2:L7)</f>
        <v>4520</v>
      </c>
      <c r="M8" s="13">
        <f>SUM(L8/K8)</f>
        <v>196.52173913043478</v>
      </c>
      <c r="N8" s="7">
        <f>SUM(N2:N7)</f>
        <v>14</v>
      </c>
      <c r="O8" s="13">
        <f>SUM(M8+N8)</f>
        <v>210.52173913043478</v>
      </c>
    </row>
    <row r="11" spans="1:15" ht="30" x14ac:dyDescent="0.25">
      <c r="A11" s="1" t="s">
        <v>1</v>
      </c>
      <c r="B11" s="2" t="s">
        <v>2</v>
      </c>
      <c r="C11" s="2" t="s">
        <v>3</v>
      </c>
      <c r="D11" s="3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3" t="s">
        <v>12</v>
      </c>
      <c r="M11" s="5" t="s">
        <v>13</v>
      </c>
      <c r="N11" s="2" t="s">
        <v>14</v>
      </c>
      <c r="O11" s="6" t="s">
        <v>15</v>
      </c>
    </row>
    <row r="12" spans="1:15" x14ac:dyDescent="0.25">
      <c r="A12" s="17" t="s">
        <v>31</v>
      </c>
      <c r="B12" s="26" t="s">
        <v>32</v>
      </c>
      <c r="C12" s="18">
        <v>44982</v>
      </c>
      <c r="D12" s="25" t="s">
        <v>46</v>
      </c>
      <c r="E12" s="19">
        <v>194</v>
      </c>
      <c r="F12" s="19">
        <v>184</v>
      </c>
      <c r="G12" s="19">
        <v>188</v>
      </c>
      <c r="H12" s="19">
        <v>195.001</v>
      </c>
      <c r="I12" s="19">
        <v>193</v>
      </c>
      <c r="J12" s="19"/>
      <c r="K12" s="20">
        <v>5</v>
      </c>
      <c r="L12" s="20">
        <v>954</v>
      </c>
      <c r="M12" s="21">
        <v>190.8</v>
      </c>
      <c r="N12" s="22">
        <v>10</v>
      </c>
      <c r="O12" s="23">
        <f t="shared" ref="O12" si="1">SUM(M12+N12)</f>
        <v>200.8</v>
      </c>
    </row>
    <row r="14" spans="1:15" x14ac:dyDescent="0.25">
      <c r="K14" s="7">
        <f>SUM(K10:K13)</f>
        <v>5</v>
      </c>
      <c r="L14" s="7">
        <f>SUM(L10:L13)</f>
        <v>954</v>
      </c>
      <c r="M14" s="13">
        <f>SUM(L14/K14)</f>
        <v>190.8</v>
      </c>
      <c r="N14" s="7">
        <f>SUM(N10:N13)</f>
        <v>10</v>
      </c>
      <c r="O14" s="13">
        <f>SUM(M14+N14)</f>
        <v>200.8</v>
      </c>
    </row>
    <row r="17" spans="1:15" ht="30" x14ac:dyDescent="0.25">
      <c r="A17" s="1" t="s">
        <v>1</v>
      </c>
      <c r="B17" s="2" t="s">
        <v>2</v>
      </c>
      <c r="C17" s="2" t="s">
        <v>3</v>
      </c>
      <c r="D17" s="3" t="s">
        <v>4</v>
      </c>
      <c r="E17" s="4" t="s">
        <v>5</v>
      </c>
      <c r="F17" s="4" t="s">
        <v>6</v>
      </c>
      <c r="G17" s="4" t="s">
        <v>7</v>
      </c>
      <c r="H17" s="4" t="s">
        <v>8</v>
      </c>
      <c r="I17" s="4" t="s">
        <v>9</v>
      </c>
      <c r="J17" s="4" t="s">
        <v>10</v>
      </c>
      <c r="K17" s="4" t="s">
        <v>11</v>
      </c>
      <c r="L17" s="3" t="s">
        <v>12</v>
      </c>
      <c r="M17" s="5" t="s">
        <v>13</v>
      </c>
      <c r="N17" s="2" t="s">
        <v>14</v>
      </c>
      <c r="O17" s="6" t="s">
        <v>15</v>
      </c>
    </row>
    <row r="18" spans="1:15" x14ac:dyDescent="0.25">
      <c r="A18" s="17" t="s">
        <v>35</v>
      </c>
      <c r="B18" s="26" t="s">
        <v>32</v>
      </c>
      <c r="C18" s="18">
        <v>45192</v>
      </c>
      <c r="D18" s="25" t="s">
        <v>46</v>
      </c>
      <c r="E18" s="19">
        <v>193</v>
      </c>
      <c r="F18" s="19">
        <v>194</v>
      </c>
      <c r="G18" s="19">
        <v>191</v>
      </c>
      <c r="H18" s="19">
        <v>194</v>
      </c>
      <c r="I18" s="19">
        <v>195</v>
      </c>
      <c r="J18" s="19"/>
      <c r="K18" s="20">
        <v>5</v>
      </c>
      <c r="L18" s="20">
        <v>967</v>
      </c>
      <c r="M18" s="21">
        <v>193.4</v>
      </c>
      <c r="N18" s="22">
        <v>4</v>
      </c>
      <c r="O18" s="23">
        <v>197.4</v>
      </c>
    </row>
    <row r="19" spans="1:15" x14ac:dyDescent="0.25">
      <c r="A19" s="17" t="s">
        <v>35</v>
      </c>
      <c r="B19" s="26" t="s">
        <v>32</v>
      </c>
      <c r="C19" s="18">
        <v>45255</v>
      </c>
      <c r="D19" s="25" t="s">
        <v>46</v>
      </c>
      <c r="E19" s="19">
        <v>188</v>
      </c>
      <c r="F19" s="19">
        <v>195</v>
      </c>
      <c r="G19" s="19">
        <v>196</v>
      </c>
      <c r="H19" s="19">
        <v>197.01</v>
      </c>
      <c r="I19" s="19">
        <v>197</v>
      </c>
      <c r="J19" s="19">
        <v>197</v>
      </c>
      <c r="K19" s="20">
        <v>6</v>
      </c>
      <c r="L19" s="20">
        <v>1170.01</v>
      </c>
      <c r="M19" s="21">
        <v>195.00166666666667</v>
      </c>
      <c r="N19" s="22">
        <v>12</v>
      </c>
      <c r="O19" s="23">
        <v>207.00166666666667</v>
      </c>
    </row>
    <row r="20" spans="1:15" x14ac:dyDescent="0.25">
      <c r="A20" s="17" t="s">
        <v>35</v>
      </c>
      <c r="B20" s="26" t="s">
        <v>32</v>
      </c>
      <c r="C20" s="18">
        <v>45276</v>
      </c>
      <c r="D20" s="25" t="s">
        <v>46</v>
      </c>
      <c r="E20" s="19">
        <v>192.01</v>
      </c>
      <c r="F20" s="19">
        <v>197</v>
      </c>
      <c r="G20" s="19">
        <v>195</v>
      </c>
      <c r="H20" s="19">
        <v>189</v>
      </c>
      <c r="I20" s="19">
        <v>192</v>
      </c>
      <c r="J20" s="19"/>
      <c r="K20" s="20">
        <v>5</v>
      </c>
      <c r="L20" s="20">
        <v>965.01</v>
      </c>
      <c r="M20" s="21">
        <v>193.00200000000001</v>
      </c>
      <c r="N20" s="22">
        <v>6</v>
      </c>
      <c r="O20" s="23">
        <v>199.00200000000001</v>
      </c>
    </row>
    <row r="22" spans="1:15" x14ac:dyDescent="0.25">
      <c r="K22" s="7">
        <f>SUM(K16:K21)</f>
        <v>16</v>
      </c>
      <c r="L22" s="7">
        <f>SUM(L16:L21)</f>
        <v>3102.0200000000004</v>
      </c>
      <c r="M22" s="13">
        <f>SUM(L22/K22)</f>
        <v>193.87625000000003</v>
      </c>
      <c r="N22" s="7">
        <f>SUM(N16:N21)</f>
        <v>22</v>
      </c>
      <c r="O22" s="13">
        <f>SUM(M22+N22)</f>
        <v>215.87625000000003</v>
      </c>
    </row>
  </sheetData>
  <protectedRanges>
    <protectedRange algorithmName="SHA-512" hashValue="ON39YdpmFHfN9f47KpiRvqrKx0V9+erV1CNkpWzYhW/Qyc6aT8rEyCrvauWSYGZK2ia3o7vd3akF07acHAFpOA==" saltValue="yVW9XmDwTqEnmpSGai0KYg==" spinCount="100000" sqref="B1 B11 B17" name="Range1_2"/>
    <protectedRange algorithmName="SHA-512" hashValue="ON39YdpmFHfN9f47KpiRvqrKx0V9+erV1CNkpWzYhW/Qyc6aT8rEyCrvauWSYGZK2ia3o7vd3akF07acHAFpOA==" saltValue="yVW9XmDwTqEnmpSGai0KYg==" spinCount="100000" sqref="B2:C2" name="Range1_5_1_1"/>
    <protectedRange algorithmName="SHA-512" hashValue="ON39YdpmFHfN9f47KpiRvqrKx0V9+erV1CNkpWzYhW/Qyc6aT8rEyCrvauWSYGZK2ia3o7vd3akF07acHAFpOA==" saltValue="yVW9XmDwTqEnmpSGai0KYg==" spinCount="100000" sqref="D2" name="Range1_1_3_1_1"/>
    <protectedRange algorithmName="SHA-512" hashValue="ON39YdpmFHfN9f47KpiRvqrKx0V9+erV1CNkpWzYhW/Qyc6aT8rEyCrvauWSYGZK2ia3o7vd3akF07acHAFpOA==" saltValue="yVW9XmDwTqEnmpSGai0KYg==" spinCount="100000" sqref="E2:J2" name="Range1_3_2_1_1"/>
    <protectedRange sqref="B3:C3" name="Range1"/>
    <protectedRange sqref="D3" name="Range1_1"/>
    <protectedRange sqref="E3:J3" name="Range1_3"/>
    <protectedRange sqref="I4:J4 B4:C4" name="Range1_5_1"/>
    <protectedRange sqref="D4" name="Range1_1_3_1"/>
    <protectedRange sqref="E4:H4" name="Range1_3_1_1"/>
    <protectedRange sqref="E12:J12 B12:C12" name="Range1_7_1"/>
    <protectedRange sqref="D12" name="Range1_1_5_1"/>
    <protectedRange sqref="B5:C5" name="Range1_5_2"/>
    <protectedRange sqref="D5" name="Range1_1_3_2"/>
    <protectedRange sqref="E5:J5" name="Range1_3_1_2"/>
  </protectedRange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E4760D9-5D84-46B6-BCE2-6DC11D16EFC0}">
          <x14:formula1>
            <xm:f>'C:\Users\abra2\Desktop\ABRA Files and More\AUTO BENCH REST ASSOCIATION FILE\ABRA 2019\Georgia\[Georgia Results 01 19 20.xlsm]DATA SHEET'!#REF!</xm:f>
          </x14:formula1>
          <xm:sqref>B1 B11 B17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CC1F7-4DCE-4691-AC0D-156FBB9AF89F}">
  <dimension ref="A1:Q17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21</v>
      </c>
    </row>
    <row r="2" spans="1:17" x14ac:dyDescent="0.25">
      <c r="A2" s="17" t="s">
        <v>35</v>
      </c>
      <c r="B2" s="26" t="s">
        <v>44</v>
      </c>
      <c r="C2" s="18">
        <v>44953</v>
      </c>
      <c r="D2" s="25" t="s">
        <v>41</v>
      </c>
      <c r="E2" s="19">
        <v>193</v>
      </c>
      <c r="F2" s="19">
        <v>196</v>
      </c>
      <c r="G2" s="19">
        <v>192</v>
      </c>
      <c r="H2" s="19"/>
      <c r="I2" s="19"/>
      <c r="J2" s="19"/>
      <c r="K2" s="20">
        <v>3</v>
      </c>
      <c r="L2" s="20">
        <v>581</v>
      </c>
      <c r="M2" s="21">
        <v>193.66666666666666</v>
      </c>
      <c r="N2" s="22">
        <v>11</v>
      </c>
      <c r="O2" s="23">
        <v>204.66666666666666</v>
      </c>
    </row>
    <row r="3" spans="1:17" x14ac:dyDescent="0.25">
      <c r="A3" s="17" t="s">
        <v>35</v>
      </c>
      <c r="B3" s="26" t="s">
        <v>44</v>
      </c>
      <c r="C3" s="18">
        <v>44954</v>
      </c>
      <c r="D3" s="25" t="s">
        <v>46</v>
      </c>
      <c r="E3" s="19">
        <v>190</v>
      </c>
      <c r="F3" s="19">
        <v>186</v>
      </c>
      <c r="G3" s="19">
        <v>195</v>
      </c>
      <c r="H3" s="19">
        <v>194</v>
      </c>
      <c r="I3" s="19">
        <v>197</v>
      </c>
      <c r="J3" s="19">
        <v>191</v>
      </c>
      <c r="K3" s="20">
        <v>6</v>
      </c>
      <c r="L3" s="20">
        <v>1153</v>
      </c>
      <c r="M3" s="21">
        <v>192.16666666666666</v>
      </c>
      <c r="N3" s="22">
        <v>26</v>
      </c>
      <c r="O3" s="23">
        <v>218.16666666666666</v>
      </c>
    </row>
    <row r="4" spans="1:17" x14ac:dyDescent="0.25">
      <c r="A4" s="17" t="s">
        <v>35</v>
      </c>
      <c r="B4" s="26" t="s">
        <v>44</v>
      </c>
      <c r="C4" s="18">
        <v>45044</v>
      </c>
      <c r="D4" s="25" t="s">
        <v>46</v>
      </c>
      <c r="E4" s="19">
        <v>195</v>
      </c>
      <c r="F4" s="19">
        <v>191</v>
      </c>
      <c r="G4" s="19">
        <v>195</v>
      </c>
      <c r="H4" s="19">
        <v>195</v>
      </c>
      <c r="I4" s="19"/>
      <c r="J4" s="19"/>
      <c r="K4" s="20">
        <v>4</v>
      </c>
      <c r="L4" s="20">
        <v>776</v>
      </c>
      <c r="M4" s="21">
        <v>194</v>
      </c>
      <c r="N4" s="22">
        <v>13</v>
      </c>
      <c r="O4" s="23">
        <v>207</v>
      </c>
    </row>
    <row r="5" spans="1:17" x14ac:dyDescent="0.25">
      <c r="A5" s="17" t="s">
        <v>35</v>
      </c>
      <c r="B5" s="26" t="s">
        <v>44</v>
      </c>
      <c r="C5" s="18">
        <v>45227</v>
      </c>
      <c r="D5" s="25" t="s">
        <v>46</v>
      </c>
      <c r="E5" s="19">
        <v>195</v>
      </c>
      <c r="F5" s="19">
        <v>196</v>
      </c>
      <c r="G5" s="19">
        <v>196</v>
      </c>
      <c r="H5" s="19">
        <v>196</v>
      </c>
      <c r="I5" s="19">
        <v>193</v>
      </c>
      <c r="J5" s="19"/>
      <c r="K5" s="20">
        <v>5</v>
      </c>
      <c r="L5" s="20">
        <v>976</v>
      </c>
      <c r="M5" s="21">
        <v>195.2</v>
      </c>
      <c r="N5" s="22">
        <v>6</v>
      </c>
      <c r="O5" s="23">
        <v>201.2</v>
      </c>
    </row>
    <row r="6" spans="1:17" x14ac:dyDescent="0.25">
      <c r="A6" s="17" t="s">
        <v>35</v>
      </c>
      <c r="B6" s="26" t="s">
        <v>44</v>
      </c>
      <c r="C6" s="18">
        <v>45255</v>
      </c>
      <c r="D6" s="25" t="s">
        <v>46</v>
      </c>
      <c r="E6" s="19">
        <v>193</v>
      </c>
      <c r="F6" s="19">
        <v>193</v>
      </c>
      <c r="G6" s="19">
        <v>192</v>
      </c>
      <c r="H6" s="19">
        <v>198</v>
      </c>
      <c r="I6" s="19">
        <v>191</v>
      </c>
      <c r="J6" s="19">
        <v>195</v>
      </c>
      <c r="K6" s="20">
        <v>6</v>
      </c>
      <c r="L6" s="20">
        <v>1162</v>
      </c>
      <c r="M6" s="21">
        <v>193.66666666666666</v>
      </c>
      <c r="N6" s="22">
        <v>8</v>
      </c>
      <c r="O6" s="23">
        <v>201.66666666666666</v>
      </c>
    </row>
    <row r="9" spans="1:17" x14ac:dyDescent="0.25">
      <c r="K9" s="7">
        <f>SUM(K2:K8)</f>
        <v>24</v>
      </c>
      <c r="L9" s="7">
        <f>SUM(L2:L8)</f>
        <v>4648</v>
      </c>
      <c r="M9" s="13">
        <f>SUM(L9/K9)</f>
        <v>193.66666666666666</v>
      </c>
      <c r="N9" s="7">
        <f>SUM(N2:N8)</f>
        <v>64</v>
      </c>
      <c r="O9" s="13">
        <f>SUM(M9+N9)</f>
        <v>257.66666666666663</v>
      </c>
    </row>
    <row r="12" spans="1:17" ht="30" x14ac:dyDescent="0.25">
      <c r="A12" s="1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3" t="s">
        <v>12</v>
      </c>
      <c r="M12" s="5" t="s">
        <v>13</v>
      </c>
      <c r="N12" s="2" t="s">
        <v>14</v>
      </c>
      <c r="O12" s="6" t="s">
        <v>15</v>
      </c>
    </row>
    <row r="13" spans="1:17" x14ac:dyDescent="0.25">
      <c r="A13" s="17" t="s">
        <v>23</v>
      </c>
      <c r="B13" s="26" t="s">
        <v>44</v>
      </c>
      <c r="C13" s="18">
        <v>45227</v>
      </c>
      <c r="D13" s="25" t="s">
        <v>46</v>
      </c>
      <c r="E13" s="19">
        <v>196</v>
      </c>
      <c r="F13" s="19">
        <v>198</v>
      </c>
      <c r="G13" s="19">
        <v>197</v>
      </c>
      <c r="H13" s="19">
        <v>198</v>
      </c>
      <c r="I13" s="19">
        <v>195</v>
      </c>
      <c r="J13" s="19"/>
      <c r="K13" s="20">
        <v>5</v>
      </c>
      <c r="L13" s="20">
        <v>984</v>
      </c>
      <c r="M13" s="21">
        <v>196.8</v>
      </c>
      <c r="N13" s="22">
        <v>6</v>
      </c>
      <c r="O13" s="23">
        <v>202.8</v>
      </c>
    </row>
    <row r="14" spans="1:17" x14ac:dyDescent="0.25">
      <c r="A14" s="17" t="s">
        <v>23</v>
      </c>
      <c r="B14" s="26" t="s">
        <v>44</v>
      </c>
      <c r="C14" s="18">
        <v>45255</v>
      </c>
      <c r="D14" s="25" t="s">
        <v>46</v>
      </c>
      <c r="E14" s="19">
        <v>193</v>
      </c>
      <c r="F14" s="19">
        <v>197</v>
      </c>
      <c r="G14" s="19">
        <v>198.01</v>
      </c>
      <c r="H14" s="19">
        <v>197</v>
      </c>
      <c r="I14" s="19">
        <v>197</v>
      </c>
      <c r="J14" s="19">
        <v>193</v>
      </c>
      <c r="K14" s="20">
        <v>6</v>
      </c>
      <c r="L14" s="20">
        <v>1175.01</v>
      </c>
      <c r="M14" s="21">
        <v>195.83500000000001</v>
      </c>
      <c r="N14" s="22">
        <v>8</v>
      </c>
      <c r="O14" s="23">
        <v>203.83500000000001</v>
      </c>
    </row>
    <row r="17" spans="11:15" x14ac:dyDescent="0.25">
      <c r="K17" s="7">
        <f>SUM(K13:K16)</f>
        <v>11</v>
      </c>
      <c r="L17" s="7">
        <f>SUM(L13:L16)</f>
        <v>2159.0100000000002</v>
      </c>
      <c r="M17" s="13">
        <f>SUM(L17/K17)</f>
        <v>196.27363636363637</v>
      </c>
      <c r="N17" s="7">
        <f>SUM(N13:N16)</f>
        <v>14</v>
      </c>
      <c r="O17" s="13">
        <f>SUM(M17+N17)</f>
        <v>210.27363636363637</v>
      </c>
    </row>
  </sheetData>
  <protectedRanges>
    <protectedRange algorithmName="SHA-512" hashValue="ON39YdpmFHfN9f47KpiRvqrKx0V9+erV1CNkpWzYhW/Qyc6aT8rEyCrvauWSYGZK2ia3o7vd3akF07acHAFpOA==" saltValue="yVW9XmDwTqEnmpSGai0KYg==" spinCount="100000" sqref="B1 B12" name="Range1_2"/>
    <protectedRange algorithmName="SHA-512" hashValue="ON39YdpmFHfN9f47KpiRvqrKx0V9+erV1CNkpWzYhW/Qyc6aT8rEyCrvauWSYGZK2ia3o7vd3akF07acHAFpOA==" saltValue="yVW9XmDwTqEnmpSGai0KYg==" spinCount="100000" sqref="B2:C2 E2:J2" name="Range1_6_1_1"/>
    <protectedRange algorithmName="SHA-512" hashValue="ON39YdpmFHfN9f47KpiRvqrKx0V9+erV1CNkpWzYhW/Qyc6aT8rEyCrvauWSYGZK2ia3o7vd3akF07acHAFpOA==" saltValue="yVW9XmDwTqEnmpSGai0KYg==" spinCount="100000" sqref="D2" name="Range1_1_4_1_1"/>
    <protectedRange sqref="E3:J3 B3:C3" name="Range1_2_1"/>
    <protectedRange sqref="D3" name="Range1_1_1"/>
    <protectedRange sqref="B4:J4" name="Range1_8_1"/>
  </protectedRanges>
  <hyperlinks>
    <hyperlink ref="Q1" location="'Mississippi Adult Rankings 2023'!A1" display="Back to Ranking" xr:uid="{7398F7CD-1495-4F5C-9551-9777AFC2A86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BE71D40-A9DB-453F-8B7F-1FFC53EB462E}">
          <x14:formula1>
            <xm:f>'C:\Users\abra2\Desktop\ABRA Files and More\AUTO BENCH REST ASSOCIATION FILE\ABRA 2019\Georgia\[Georgia Results 01 19 20.xlsm]DATA SHEET'!#REF!</xm:f>
          </x14:formula1>
          <xm:sqref>B1 B12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1E349-A00A-44AF-A506-6D5C96301B30}">
  <dimension ref="A1:Q5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21</v>
      </c>
    </row>
    <row r="2" spans="1:17" x14ac:dyDescent="0.25">
      <c r="A2" s="17" t="s">
        <v>35</v>
      </c>
      <c r="B2" s="26" t="s">
        <v>67</v>
      </c>
      <c r="C2" s="18">
        <v>45255</v>
      </c>
      <c r="D2" s="25" t="s">
        <v>46</v>
      </c>
      <c r="E2" s="19">
        <v>192</v>
      </c>
      <c r="F2" s="19">
        <v>195</v>
      </c>
      <c r="G2" s="19">
        <v>196</v>
      </c>
      <c r="H2" s="19">
        <v>195</v>
      </c>
      <c r="I2" s="19">
        <v>198</v>
      </c>
      <c r="J2" s="19">
        <v>189</v>
      </c>
      <c r="K2" s="20">
        <v>6</v>
      </c>
      <c r="L2" s="20">
        <v>1165</v>
      </c>
      <c r="M2" s="21">
        <v>194.16666666666666</v>
      </c>
      <c r="N2" s="22">
        <v>8</v>
      </c>
      <c r="O2" s="23">
        <v>202.16666666666666</v>
      </c>
    </row>
    <row r="5" spans="1:17" x14ac:dyDescent="0.25">
      <c r="K5" s="7">
        <f>SUM(K2:K4)</f>
        <v>6</v>
      </c>
      <c r="L5" s="7">
        <f>SUM(L2:L4)</f>
        <v>1165</v>
      </c>
      <c r="M5" s="13">
        <f>SUM(L5/K5)</f>
        <v>194.16666666666666</v>
      </c>
      <c r="N5" s="7">
        <f>SUM(N2:N4)</f>
        <v>8</v>
      </c>
      <c r="O5" s="13">
        <f>SUM(M5+N5)</f>
        <v>202.16666666666666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Mississippi Adult Rankings 2023'!A1" display="Back to Ranking" xr:uid="{A9889756-775B-49EE-816D-625B38BD55D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23E4EB2-DA5F-4DB0-92F6-DDBD59F41B4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37EFE-C308-48D9-97D0-F3A744E10383}">
  <dimension ref="A1:Q13"/>
  <sheetViews>
    <sheetView workbookViewId="0"/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21</v>
      </c>
    </row>
    <row r="2" spans="1:17" x14ac:dyDescent="0.25">
      <c r="A2" s="17" t="s">
        <v>58</v>
      </c>
      <c r="B2" s="26" t="s">
        <v>57</v>
      </c>
      <c r="C2" s="18">
        <v>45010</v>
      </c>
      <c r="D2" s="18" t="s">
        <v>46</v>
      </c>
      <c r="E2" s="19">
        <v>166</v>
      </c>
      <c r="F2" s="19">
        <v>155</v>
      </c>
      <c r="G2" s="19">
        <v>168</v>
      </c>
      <c r="H2" s="19">
        <v>179</v>
      </c>
      <c r="I2" s="19">
        <v>114</v>
      </c>
      <c r="J2" s="19"/>
      <c r="K2" s="20">
        <f>COUNT(E2:J2)</f>
        <v>5</v>
      </c>
      <c r="L2" s="20">
        <f>SUM(E2:J2)</f>
        <v>782</v>
      </c>
      <c r="M2" s="21">
        <f>AVERAGE(E2:J2)</f>
        <v>156.4</v>
      </c>
      <c r="N2" s="22">
        <v>3</v>
      </c>
      <c r="O2" s="23">
        <f>SUM(M2,N2)</f>
        <v>159.4</v>
      </c>
    </row>
    <row r="5" spans="1:17" x14ac:dyDescent="0.25">
      <c r="K5" s="7">
        <f>SUM(K2:K4)</f>
        <v>5</v>
      </c>
      <c r="L5" s="7">
        <f>SUM(L2:L4)</f>
        <v>782</v>
      </c>
      <c r="M5" s="13">
        <f>SUM(L5/K5)</f>
        <v>156.4</v>
      </c>
      <c r="N5" s="7">
        <f>SUM(N2:N4)</f>
        <v>3</v>
      </c>
      <c r="O5" s="13">
        <f>SUM(M5+N5)</f>
        <v>159.4</v>
      </c>
    </row>
    <row r="10" spans="1:17" ht="30" x14ac:dyDescent="0.25">
      <c r="A10" s="1" t="s">
        <v>1</v>
      </c>
      <c r="B10" s="2" t="s">
        <v>2</v>
      </c>
      <c r="C10" s="2" t="s">
        <v>3</v>
      </c>
      <c r="D10" s="3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4" t="s">
        <v>10</v>
      </c>
      <c r="K10" s="4" t="s">
        <v>11</v>
      </c>
      <c r="L10" s="3" t="s">
        <v>12</v>
      </c>
      <c r="M10" s="5" t="s">
        <v>13</v>
      </c>
      <c r="N10" s="2" t="s">
        <v>14</v>
      </c>
      <c r="O10" s="6" t="s">
        <v>15</v>
      </c>
    </row>
    <row r="11" spans="1:17" x14ac:dyDescent="0.25">
      <c r="A11" s="17" t="s">
        <v>35</v>
      </c>
      <c r="B11" s="26" t="s">
        <v>57</v>
      </c>
      <c r="C11" s="18">
        <v>45073</v>
      </c>
      <c r="D11" s="25" t="s">
        <v>46</v>
      </c>
      <c r="E11" s="19">
        <v>170</v>
      </c>
      <c r="F11" s="19">
        <v>174</v>
      </c>
      <c r="G11" s="19">
        <v>174</v>
      </c>
      <c r="H11" s="19">
        <v>178</v>
      </c>
      <c r="I11" s="19">
        <v>185</v>
      </c>
      <c r="J11" s="19"/>
      <c r="K11" s="20">
        <v>5</v>
      </c>
      <c r="L11" s="20">
        <v>881</v>
      </c>
      <c r="M11" s="21">
        <v>176.2</v>
      </c>
      <c r="N11" s="22">
        <v>2</v>
      </c>
      <c r="O11" s="23">
        <v>178.2</v>
      </c>
    </row>
    <row r="13" spans="1:17" x14ac:dyDescent="0.25">
      <c r="K13" s="7">
        <f>SUM(K10:K12)</f>
        <v>5</v>
      </c>
      <c r="L13" s="7">
        <f>SUM(L10:L12)</f>
        <v>881</v>
      </c>
      <c r="M13" s="13">
        <f>SUM(L13/K13)</f>
        <v>176.2</v>
      </c>
      <c r="N13" s="7">
        <f>SUM(N10:N12)</f>
        <v>2</v>
      </c>
      <c r="O13" s="13">
        <f>SUM(M13+N13)</f>
        <v>178.2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5_1_1_1"/>
    <protectedRange algorithmName="SHA-512" hashValue="ON39YdpmFHfN9f47KpiRvqrKx0V9+erV1CNkpWzYhW/Qyc6aT8rEyCrvauWSYGZK2ia3o7vd3akF07acHAFpOA==" saltValue="yVW9XmDwTqEnmpSGai0KYg==" spinCount="100000" sqref="D2" name="Range1_1_3_1_1_1"/>
    <protectedRange algorithmName="SHA-512" hashValue="ON39YdpmFHfN9f47KpiRvqrKx0V9+erV1CNkpWzYhW/Qyc6aT8rEyCrvauWSYGZK2ia3o7vd3akF07acHAFpOA==" saltValue="yVW9XmDwTqEnmpSGai0KYg==" spinCount="100000" sqref="E2:J2" name="Range1_3_2_1_1"/>
    <protectedRange sqref="E11:J11 B11:C11" name="Range1_9_1"/>
    <protectedRange sqref="D11" name="Range1_1_7_1"/>
  </protectedRanges>
  <hyperlinks>
    <hyperlink ref="Q1" location="'Mississippi Adult Rankings 2023'!A1" display="Back to Ranking" xr:uid="{EEA1ABDC-1811-4703-9410-5CA0033CEA7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42137C2-3B45-4311-BADB-D77C5858A9B7}">
          <x14:formula1>
            <xm:f>'C:\Users\abra2\Desktop\ABRA Files and More\AUTO BENCH REST ASSOCIATION FILE\ABRA 2019\Georgia\[Georgia Results 01 19 20.xlsm]DATA SHEET'!#REF!</xm:f>
          </x14:formula1>
          <xm:sqref>B1 B10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58A32-01D7-4158-BC2B-08EF04A4BEE7}">
  <dimension ref="A1:Q5"/>
  <sheetViews>
    <sheetView workbookViewId="0">
      <selection activeCell="K6" sqref="K6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21</v>
      </c>
    </row>
    <row r="2" spans="1:17" x14ac:dyDescent="0.25">
      <c r="A2" s="17" t="s">
        <v>35</v>
      </c>
      <c r="B2" s="26" t="s">
        <v>52</v>
      </c>
      <c r="C2" s="18">
        <v>44982</v>
      </c>
      <c r="D2" s="25" t="s">
        <v>46</v>
      </c>
      <c r="E2" s="19">
        <v>186</v>
      </c>
      <c r="F2" s="19">
        <v>186</v>
      </c>
      <c r="G2" s="19">
        <v>193</v>
      </c>
      <c r="H2" s="19">
        <v>188</v>
      </c>
      <c r="I2" s="19">
        <v>188</v>
      </c>
      <c r="J2" s="19"/>
      <c r="K2" s="20">
        <v>5</v>
      </c>
      <c r="L2" s="20">
        <v>941</v>
      </c>
      <c r="M2" s="21">
        <v>188.2</v>
      </c>
      <c r="N2" s="22">
        <v>5</v>
      </c>
      <c r="O2" s="23">
        <f t="shared" ref="O2" si="0">SUM(M2+N2)</f>
        <v>193.2</v>
      </c>
    </row>
    <row r="5" spans="1:17" x14ac:dyDescent="0.25">
      <c r="K5" s="7">
        <f>SUM(K2:K4)</f>
        <v>5</v>
      </c>
      <c r="L5" s="7">
        <f>SUM(L2:L4)</f>
        <v>941</v>
      </c>
      <c r="M5" s="13">
        <f>SUM(L5/K5)</f>
        <v>188.2</v>
      </c>
      <c r="N5" s="7">
        <f>SUM(N2:N4)</f>
        <v>5</v>
      </c>
      <c r="O5" s="13">
        <f>SUM(M5+N5)</f>
        <v>193.2</v>
      </c>
    </row>
  </sheetData>
  <protectedRanges>
    <protectedRange sqref="E2:J2 B2:C2" name="Range1_6"/>
    <protectedRange sqref="D2" name="Range1_1_4"/>
  </protectedRanges>
  <hyperlinks>
    <hyperlink ref="Q1" location="'Mississippi Adult Rankings 2023'!A1" display="Back to Ranking" xr:uid="{DDF93263-02E6-4CC0-B026-234D627FFFD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F0D3596-F00B-4D6B-802B-82470B58323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98C22-6F2D-4265-B4ED-28DCAC44897C}">
  <dimension ref="A1:Q10"/>
  <sheetViews>
    <sheetView workbookViewId="0">
      <selection activeCell="K11" sqref="K1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21</v>
      </c>
    </row>
    <row r="2" spans="1:17" x14ac:dyDescent="0.25">
      <c r="A2" s="17" t="s">
        <v>40</v>
      </c>
      <c r="B2" s="26" t="s">
        <v>26</v>
      </c>
      <c r="C2" s="18">
        <v>44953</v>
      </c>
      <c r="D2" s="25" t="s">
        <v>41</v>
      </c>
      <c r="E2" s="19">
        <v>195</v>
      </c>
      <c r="F2" s="19">
        <v>196</v>
      </c>
      <c r="G2" s="19">
        <v>198</v>
      </c>
      <c r="H2" s="19"/>
      <c r="I2" s="19"/>
      <c r="J2" s="19"/>
      <c r="K2" s="20">
        <v>3</v>
      </c>
      <c r="L2" s="20">
        <v>589</v>
      </c>
      <c r="M2" s="21">
        <v>196.33333333333334</v>
      </c>
      <c r="N2" s="22">
        <v>2</v>
      </c>
      <c r="O2" s="23">
        <v>198.33333333333334</v>
      </c>
    </row>
    <row r="3" spans="1:17" x14ac:dyDescent="0.25">
      <c r="A3" s="17" t="s">
        <v>23</v>
      </c>
      <c r="B3" s="26" t="s">
        <v>26</v>
      </c>
      <c r="C3" s="18">
        <v>44954</v>
      </c>
      <c r="D3" s="25" t="s">
        <v>46</v>
      </c>
      <c r="E3" s="19">
        <v>199</v>
      </c>
      <c r="F3" s="19">
        <v>198</v>
      </c>
      <c r="G3" s="19">
        <v>199</v>
      </c>
      <c r="H3" s="47">
        <v>200</v>
      </c>
      <c r="I3" s="47">
        <v>200</v>
      </c>
      <c r="J3" s="47">
        <v>200</v>
      </c>
      <c r="K3" s="20">
        <v>6</v>
      </c>
      <c r="L3" s="20">
        <v>1196</v>
      </c>
      <c r="M3" s="21">
        <v>199.33333333333334</v>
      </c>
      <c r="N3" s="22">
        <v>18</v>
      </c>
      <c r="O3" s="23">
        <v>217.33333333333334</v>
      </c>
    </row>
    <row r="4" spans="1:17" x14ac:dyDescent="0.25">
      <c r="A4" s="17" t="s">
        <v>23</v>
      </c>
      <c r="B4" s="26" t="s">
        <v>26</v>
      </c>
      <c r="C4" s="18">
        <v>44982</v>
      </c>
      <c r="D4" s="25" t="s">
        <v>46</v>
      </c>
      <c r="E4" s="19">
        <v>199.01</v>
      </c>
      <c r="F4" s="19">
        <v>167</v>
      </c>
      <c r="G4" s="47">
        <v>200</v>
      </c>
      <c r="H4" s="19">
        <v>194</v>
      </c>
      <c r="I4" s="19">
        <v>196</v>
      </c>
      <c r="J4" s="19"/>
      <c r="K4" s="20">
        <v>5</v>
      </c>
      <c r="L4" s="20">
        <v>956</v>
      </c>
      <c r="M4" s="21">
        <v>191.2</v>
      </c>
      <c r="N4" s="22">
        <v>4</v>
      </c>
      <c r="O4" s="23">
        <f t="shared" ref="O4" si="0">SUM(M4+N4)</f>
        <v>195.2</v>
      </c>
    </row>
    <row r="5" spans="1:17" x14ac:dyDescent="0.25">
      <c r="A5" s="17" t="s">
        <v>23</v>
      </c>
      <c r="B5" s="26" t="s">
        <v>26</v>
      </c>
      <c r="C5" s="18">
        <v>45010</v>
      </c>
      <c r="D5" s="18" t="s">
        <v>46</v>
      </c>
      <c r="E5" s="19">
        <v>197</v>
      </c>
      <c r="F5" s="19">
        <v>199</v>
      </c>
      <c r="G5" s="19">
        <v>198</v>
      </c>
      <c r="H5" s="19">
        <v>196</v>
      </c>
      <c r="I5" s="19">
        <v>197</v>
      </c>
      <c r="J5" s="19"/>
      <c r="K5" s="20">
        <f>COUNT(E5:J5)</f>
        <v>5</v>
      </c>
      <c r="L5" s="20">
        <f>SUM(E5:J5)</f>
        <v>987</v>
      </c>
      <c r="M5" s="21">
        <f>AVERAGE(E5:J5)</f>
        <v>197.4</v>
      </c>
      <c r="N5" s="22">
        <v>9</v>
      </c>
      <c r="O5" s="23">
        <f>SUM(M5,N5)</f>
        <v>206.4</v>
      </c>
    </row>
    <row r="6" spans="1:17" x14ac:dyDescent="0.25">
      <c r="A6" s="17" t="s">
        <v>23</v>
      </c>
      <c r="B6" s="26" t="s">
        <v>26</v>
      </c>
      <c r="C6" s="18">
        <v>45044</v>
      </c>
      <c r="D6" s="25" t="s">
        <v>46</v>
      </c>
      <c r="E6" s="19">
        <v>196</v>
      </c>
      <c r="F6" s="19">
        <v>195</v>
      </c>
      <c r="G6" s="19">
        <v>199</v>
      </c>
      <c r="H6" s="19">
        <v>196</v>
      </c>
      <c r="I6" s="19"/>
      <c r="J6" s="19"/>
      <c r="K6" s="20">
        <v>4</v>
      </c>
      <c r="L6" s="20">
        <v>786</v>
      </c>
      <c r="M6" s="21">
        <v>196.5</v>
      </c>
      <c r="N6" s="22">
        <v>4</v>
      </c>
      <c r="O6" s="23">
        <v>200.5</v>
      </c>
    </row>
    <row r="7" spans="1:17" x14ac:dyDescent="0.25">
      <c r="A7" s="17" t="s">
        <v>23</v>
      </c>
      <c r="B7" s="26" t="s">
        <v>26</v>
      </c>
      <c r="C7" s="18">
        <v>45073</v>
      </c>
      <c r="D7" s="25" t="s">
        <v>46</v>
      </c>
      <c r="E7" s="19">
        <v>196</v>
      </c>
      <c r="F7" s="19">
        <v>197.01</v>
      </c>
      <c r="G7" s="19">
        <v>198</v>
      </c>
      <c r="H7" s="19">
        <v>198</v>
      </c>
      <c r="I7" s="19">
        <v>198</v>
      </c>
      <c r="J7" s="19"/>
      <c r="K7" s="20">
        <v>5</v>
      </c>
      <c r="L7" s="20">
        <v>987.01</v>
      </c>
      <c r="M7" s="21">
        <v>197.40199999999999</v>
      </c>
      <c r="N7" s="22">
        <v>5</v>
      </c>
      <c r="O7" s="23">
        <v>202.40199999999999</v>
      </c>
    </row>
    <row r="10" spans="1:17" x14ac:dyDescent="0.25">
      <c r="K10" s="7">
        <f>SUM(K2:K9)</f>
        <v>28</v>
      </c>
      <c r="L10" s="7">
        <f>SUM(L2:L9)</f>
        <v>5501.01</v>
      </c>
      <c r="M10" s="13">
        <f>SUM(L10/K10)</f>
        <v>196.46464285714288</v>
      </c>
      <c r="N10" s="7">
        <f>SUM(N2:N9)</f>
        <v>42</v>
      </c>
      <c r="O10" s="13">
        <f>SUM(M10+N10)</f>
        <v>238.46464285714288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5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2:J2" name="Range1_3_2_1"/>
    <protectedRange sqref="I3:J3 B3:C3" name="Range1"/>
    <protectedRange sqref="D3" name="Range1_1"/>
    <protectedRange sqref="E3:H3" name="Range1_3"/>
    <protectedRange sqref="B4:C4" name="Range1_5_2"/>
    <protectedRange sqref="D4" name="Range1_1_3_2"/>
    <protectedRange sqref="E4:J4" name="Range1_3_1_1"/>
    <protectedRange sqref="B5:C6 E5:J6" name="Range1_6_2"/>
    <protectedRange sqref="D5:D6" name="Range1_1_4_2"/>
    <protectedRange sqref="I7:J7 B7:C7" name="Range1_8"/>
    <protectedRange sqref="D7" name="Range1_1_6"/>
    <protectedRange sqref="E7:H7" name="Range1_3_2"/>
  </protectedRanges>
  <hyperlinks>
    <hyperlink ref="Q1" location="'Mississippi Adult Rankings 2023'!A1" display="Back to Ranking" xr:uid="{F2F70EBE-06F8-4370-BDEA-A1FB4117AF4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9B8D540-6DA3-4D1F-8337-67912146551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D820A-73AE-4845-8A85-0660EDDEAB76}">
  <dimension ref="A1:Q14"/>
  <sheetViews>
    <sheetView workbookViewId="0">
      <selection activeCell="K15" sqref="K15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21</v>
      </c>
    </row>
    <row r="2" spans="1:17" x14ac:dyDescent="0.25">
      <c r="A2" s="17" t="s">
        <v>23</v>
      </c>
      <c r="B2" s="26" t="s">
        <v>50</v>
      </c>
      <c r="C2" s="18">
        <v>44982</v>
      </c>
      <c r="D2" s="25" t="s">
        <v>46</v>
      </c>
      <c r="E2" s="19">
        <v>195</v>
      </c>
      <c r="F2" s="19">
        <v>197</v>
      </c>
      <c r="G2" s="19">
        <v>197</v>
      </c>
      <c r="H2" s="19">
        <v>197</v>
      </c>
      <c r="I2" s="19">
        <v>195</v>
      </c>
      <c r="J2" s="19"/>
      <c r="K2" s="20">
        <v>5</v>
      </c>
      <c r="L2" s="20">
        <v>981</v>
      </c>
      <c r="M2" s="21">
        <v>196.2</v>
      </c>
      <c r="N2" s="22">
        <v>2</v>
      </c>
      <c r="O2" s="23">
        <f t="shared" ref="O2" si="0">SUM(M2+N2)</f>
        <v>198.2</v>
      </c>
    </row>
    <row r="3" spans="1:17" x14ac:dyDescent="0.25">
      <c r="A3" s="17" t="s">
        <v>23</v>
      </c>
      <c r="B3" s="26" t="s">
        <v>50</v>
      </c>
      <c r="C3" s="18">
        <v>45010</v>
      </c>
      <c r="D3" s="18" t="s">
        <v>46</v>
      </c>
      <c r="E3" s="19">
        <v>195</v>
      </c>
      <c r="F3" s="19">
        <v>193</v>
      </c>
      <c r="G3" s="19">
        <v>197</v>
      </c>
      <c r="H3" s="19">
        <v>197</v>
      </c>
      <c r="I3" s="19">
        <v>198</v>
      </c>
      <c r="J3" s="19"/>
      <c r="K3" s="20">
        <f>COUNT(E3:J3)</f>
        <v>5</v>
      </c>
      <c r="L3" s="20">
        <f>SUM(E3:J3)</f>
        <v>980</v>
      </c>
      <c r="M3" s="21">
        <f>AVERAGE(E3:J3)</f>
        <v>196</v>
      </c>
      <c r="N3" s="22">
        <v>5</v>
      </c>
      <c r="O3" s="23">
        <f>SUM(M3,N3)</f>
        <v>201</v>
      </c>
    </row>
    <row r="6" spans="1:17" x14ac:dyDescent="0.25">
      <c r="K6" s="7">
        <f>SUM(K2:K5)</f>
        <v>10</v>
      </c>
      <c r="L6" s="7">
        <f>SUM(L2:L5)</f>
        <v>1961</v>
      </c>
      <c r="M6" s="13">
        <f>SUM(L6/K6)</f>
        <v>196.1</v>
      </c>
      <c r="N6" s="7">
        <f>SUM(N2:N5)</f>
        <v>7</v>
      </c>
      <c r="O6" s="13">
        <f>SUM(M6+N6)</f>
        <v>203.1</v>
      </c>
    </row>
    <row r="10" spans="1:17" ht="30" x14ac:dyDescent="0.25">
      <c r="A10" s="1" t="s">
        <v>1</v>
      </c>
      <c r="B10" s="2" t="s">
        <v>2</v>
      </c>
      <c r="C10" s="2" t="s">
        <v>3</v>
      </c>
      <c r="D10" s="3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4" t="s">
        <v>10</v>
      </c>
      <c r="K10" s="4" t="s">
        <v>11</v>
      </c>
      <c r="L10" s="3" t="s">
        <v>12</v>
      </c>
      <c r="M10" s="5" t="s">
        <v>13</v>
      </c>
      <c r="N10" s="2" t="s">
        <v>14</v>
      </c>
      <c r="O10" s="6" t="s">
        <v>15</v>
      </c>
    </row>
    <row r="11" spans="1:17" x14ac:dyDescent="0.25">
      <c r="A11" s="17" t="s">
        <v>35</v>
      </c>
      <c r="B11" s="26" t="s">
        <v>50</v>
      </c>
      <c r="C11" s="18">
        <v>44982</v>
      </c>
      <c r="D11" s="25" t="s">
        <v>46</v>
      </c>
      <c r="E11" s="19">
        <v>185</v>
      </c>
      <c r="F11" s="19">
        <v>189</v>
      </c>
      <c r="G11" s="19">
        <v>189</v>
      </c>
      <c r="H11" s="19">
        <v>185</v>
      </c>
      <c r="I11" s="19">
        <v>184</v>
      </c>
      <c r="J11" s="19"/>
      <c r="K11" s="20">
        <v>5</v>
      </c>
      <c r="L11" s="20">
        <v>932</v>
      </c>
      <c r="M11" s="21">
        <v>186.4</v>
      </c>
      <c r="N11" s="22">
        <v>2</v>
      </c>
      <c r="O11" s="23">
        <f t="shared" ref="O11" si="1">SUM(M11+N11)</f>
        <v>188.4</v>
      </c>
    </row>
    <row r="14" spans="1:17" x14ac:dyDescent="0.25">
      <c r="K14" s="7">
        <f>SUM(K11:K13)</f>
        <v>5</v>
      </c>
      <c r="L14" s="7">
        <f>SUM(L11:L13)</f>
        <v>932</v>
      </c>
      <c r="M14" s="13">
        <f>SUM(L14/K14)</f>
        <v>186.4</v>
      </c>
      <c r="N14" s="7">
        <f>SUM(N11:N13)</f>
        <v>2</v>
      </c>
      <c r="O14" s="13">
        <f>SUM(M14+N14)</f>
        <v>188.4</v>
      </c>
    </row>
  </sheetData>
  <protectedRanges>
    <protectedRange sqref="B2:C2" name="Range1_5_1"/>
    <protectedRange sqref="D2" name="Range1_1_3_1"/>
    <protectedRange sqref="E2:J2" name="Range1_3_1_1"/>
    <protectedRange sqref="E11:J11 B11:C11" name="Range1_6_1"/>
    <protectedRange sqref="D11" name="Range1_1_4_1"/>
    <protectedRange sqref="E3:J3 B3:C3" name="Range1_6_2"/>
    <protectedRange sqref="D3" name="Range1_1_4_2"/>
  </protectedRanges>
  <hyperlinks>
    <hyperlink ref="Q1" location="'Mississippi Adult Rankings 2023'!A1" display="Back to Ranking" xr:uid="{9FB925D7-8246-4C66-8FA4-6860BDC076C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A41662E-7CCE-4ADE-9996-B90B345B41EC}">
          <x14:formula1>
            <xm:f>'C:\Users\abra2\Desktop\ABRA Files and More\AUTO BENCH REST ASSOCIATION FILE\ABRA 2019\Georgia\[Georgia Results 01 19 20.xlsm]DATA SHEET'!#REF!</xm:f>
          </x14:formula1>
          <xm:sqref>B1 B10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767EF-2810-4531-940A-6609FF592BD6}">
  <dimension ref="A1:Q6"/>
  <sheetViews>
    <sheetView workbookViewId="0">
      <selection activeCell="K7" sqref="K7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21</v>
      </c>
    </row>
    <row r="2" spans="1:17" x14ac:dyDescent="0.25">
      <c r="A2" s="17" t="s">
        <v>35</v>
      </c>
      <c r="B2" s="26" t="s">
        <v>54</v>
      </c>
      <c r="C2" s="18">
        <v>44982</v>
      </c>
      <c r="D2" s="25" t="s">
        <v>46</v>
      </c>
      <c r="E2" s="19">
        <v>182</v>
      </c>
      <c r="F2" s="19">
        <v>175</v>
      </c>
      <c r="G2" s="19">
        <v>180</v>
      </c>
      <c r="H2" s="19">
        <v>178</v>
      </c>
      <c r="I2" s="19">
        <v>167</v>
      </c>
      <c r="J2" s="19"/>
      <c r="K2" s="20">
        <v>5</v>
      </c>
      <c r="L2" s="20">
        <v>882</v>
      </c>
      <c r="M2" s="21">
        <v>176.4</v>
      </c>
      <c r="N2" s="22">
        <v>2</v>
      </c>
      <c r="O2" s="23">
        <f t="shared" ref="O2" si="0">SUM(M2+N2)</f>
        <v>178.4</v>
      </c>
    </row>
    <row r="3" spans="1:17" x14ac:dyDescent="0.25">
      <c r="A3" s="17" t="s">
        <v>35</v>
      </c>
      <c r="B3" s="26" t="s">
        <v>54</v>
      </c>
      <c r="C3" s="18">
        <v>45044</v>
      </c>
      <c r="D3" s="25" t="s">
        <v>46</v>
      </c>
      <c r="E3" s="19">
        <v>182</v>
      </c>
      <c r="F3" s="19">
        <v>179</v>
      </c>
      <c r="G3" s="19">
        <v>186</v>
      </c>
      <c r="H3" s="19">
        <v>187</v>
      </c>
      <c r="I3" s="19"/>
      <c r="J3" s="19"/>
      <c r="K3" s="20">
        <v>4</v>
      </c>
      <c r="L3" s="20">
        <v>734</v>
      </c>
      <c r="M3" s="21">
        <v>183.5</v>
      </c>
      <c r="N3" s="22">
        <v>3</v>
      </c>
      <c r="O3" s="23">
        <v>186.5</v>
      </c>
    </row>
    <row r="6" spans="1:17" x14ac:dyDescent="0.25">
      <c r="K6" s="7">
        <f>SUM(K2:K5)</f>
        <v>9</v>
      </c>
      <c r="L6" s="7">
        <f>SUM(L2:L5)</f>
        <v>1616</v>
      </c>
      <c r="M6" s="13">
        <f>SUM(L6/K6)</f>
        <v>179.55555555555554</v>
      </c>
      <c r="N6" s="7">
        <f>SUM(N2:N5)</f>
        <v>5</v>
      </c>
      <c r="O6" s="13">
        <f>SUM(M6+N6)</f>
        <v>184.55555555555554</v>
      </c>
    </row>
  </sheetData>
  <protectedRanges>
    <protectedRange sqref="E2:J2 B2:C2" name="Range1_6_1"/>
    <protectedRange sqref="D2" name="Range1_1_4_1"/>
    <protectedRange sqref="I3:J3 B3:C3" name="Range1_48"/>
    <protectedRange sqref="D3" name="Range1_1_31"/>
    <protectedRange sqref="E3:H3" name="Range1_3_16"/>
  </protectedRanges>
  <hyperlinks>
    <hyperlink ref="Q1" location="'Mississippi Adult Rankings 2023'!A1" display="Back to Ranking" xr:uid="{EBC6528A-87C1-4200-A996-AD24F2B2441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9284060-D3D5-415C-8806-8C7A1291612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EB889-9DB9-4D72-9AAE-979B11D28514}">
  <dimension ref="A1:Q15"/>
  <sheetViews>
    <sheetView workbookViewId="0">
      <selection activeCell="K16" sqref="K16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21</v>
      </c>
    </row>
    <row r="2" spans="1:17" x14ac:dyDescent="0.25">
      <c r="A2" s="17" t="s">
        <v>23</v>
      </c>
      <c r="B2" s="26" t="s">
        <v>61</v>
      </c>
      <c r="C2" s="18">
        <v>45010</v>
      </c>
      <c r="D2" s="18" t="s">
        <v>46</v>
      </c>
      <c r="E2" s="19">
        <v>193</v>
      </c>
      <c r="F2" s="19">
        <v>194</v>
      </c>
      <c r="G2" s="19">
        <v>195</v>
      </c>
      <c r="H2" s="19">
        <v>197</v>
      </c>
      <c r="I2" s="19">
        <v>196</v>
      </c>
      <c r="J2" s="19"/>
      <c r="K2" s="20">
        <f>COUNT(E2:J2)</f>
        <v>5</v>
      </c>
      <c r="L2" s="20">
        <f>SUM(E2:J2)</f>
        <v>975</v>
      </c>
      <c r="M2" s="21">
        <f>AVERAGE(E2:J2)</f>
        <v>195</v>
      </c>
      <c r="N2" s="22">
        <v>2</v>
      </c>
      <c r="O2" s="23">
        <f>SUM(M2,N2)</f>
        <v>197</v>
      </c>
    </row>
    <row r="5" spans="1:17" x14ac:dyDescent="0.25">
      <c r="K5" s="7">
        <f>SUM(K2:K4)</f>
        <v>5</v>
      </c>
      <c r="L5" s="7">
        <f>SUM(L2:L4)</f>
        <v>975</v>
      </c>
      <c r="M5" s="13">
        <f>SUM(L5/K5)</f>
        <v>195</v>
      </c>
      <c r="N5" s="7">
        <f>SUM(N2:N4)</f>
        <v>2</v>
      </c>
      <c r="O5" s="13">
        <f>SUM(M5+N5)</f>
        <v>197</v>
      </c>
    </row>
    <row r="11" spans="1:17" ht="30" x14ac:dyDescent="0.25">
      <c r="A11" s="1" t="s">
        <v>1</v>
      </c>
      <c r="B11" s="2" t="s">
        <v>2</v>
      </c>
      <c r="C11" s="2" t="s">
        <v>3</v>
      </c>
      <c r="D11" s="3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3" t="s">
        <v>12</v>
      </c>
      <c r="M11" s="5" t="s">
        <v>13</v>
      </c>
      <c r="N11" s="2" t="s">
        <v>14</v>
      </c>
      <c r="O11" s="6" t="s">
        <v>15</v>
      </c>
    </row>
    <row r="12" spans="1:17" x14ac:dyDescent="0.25">
      <c r="A12" s="17" t="s">
        <v>35</v>
      </c>
      <c r="B12" s="26" t="s">
        <v>61</v>
      </c>
      <c r="C12" s="18">
        <v>45010</v>
      </c>
      <c r="D12" s="18" t="s">
        <v>46</v>
      </c>
      <c r="E12" s="19">
        <v>190</v>
      </c>
      <c r="F12" s="19">
        <v>196</v>
      </c>
      <c r="G12" s="19">
        <v>196</v>
      </c>
      <c r="H12" s="19">
        <v>193</v>
      </c>
      <c r="I12" s="19">
        <v>194</v>
      </c>
      <c r="J12" s="19"/>
      <c r="K12" s="20">
        <f>COUNT(E12:J12)</f>
        <v>5</v>
      </c>
      <c r="L12" s="20">
        <f>SUM(E12:J12)</f>
        <v>969</v>
      </c>
      <c r="M12" s="21">
        <f>AVERAGE(E12:J12)</f>
        <v>193.8</v>
      </c>
      <c r="N12" s="22">
        <v>4</v>
      </c>
      <c r="O12" s="23">
        <f>SUM(M12,N12)</f>
        <v>197.8</v>
      </c>
    </row>
    <row r="15" spans="1:17" x14ac:dyDescent="0.25">
      <c r="K15" s="7">
        <f>SUM(K12:K14)</f>
        <v>5</v>
      </c>
      <c r="L15" s="7">
        <f>SUM(L12:L14)</f>
        <v>969</v>
      </c>
      <c r="M15" s="13">
        <f>SUM(L15/K15)</f>
        <v>193.8</v>
      </c>
      <c r="N15" s="7">
        <f>SUM(N12:N14)</f>
        <v>4</v>
      </c>
      <c r="O15" s="13">
        <f>SUM(M15+N15)</f>
        <v>197.8</v>
      </c>
    </row>
  </sheetData>
  <protectedRanges>
    <protectedRange sqref="B2:C2 E2:J2" name="Range1_6_2"/>
    <protectedRange sqref="D2" name="Range1_1_4_2"/>
    <protectedRange sqref="B12:C12 I12:J12" name="Range1_48"/>
    <protectedRange sqref="D12" name="Range1_1_31"/>
    <protectedRange sqref="E12:H12" name="Range1_3_16"/>
  </protectedRanges>
  <hyperlinks>
    <hyperlink ref="Q1" location="'Mississippi Adult Rankings 2023'!A1" display="Back to Ranking" xr:uid="{73B563C7-0BF4-430E-8BF3-8B527DECD33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4247A40-F24F-4248-A282-7B1736270A7B}">
          <x14:formula1>
            <xm:f>'C:\Users\abra2\Desktop\ABRA Files and More\AUTO BENCH REST ASSOCIATION FILE\ABRA 2019\Georgia\[Georgia Results 01 19 20.xlsm]DATA SHEET'!#REF!</xm:f>
          </x14:formula1>
          <xm:sqref>B1 B11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1DA27-48CC-4B35-8134-94CBBCC085BE}">
  <dimension ref="A1:Q24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21</v>
      </c>
    </row>
    <row r="2" spans="1:17" x14ac:dyDescent="0.25">
      <c r="A2" s="17" t="s">
        <v>40</v>
      </c>
      <c r="B2" s="26" t="s">
        <v>24</v>
      </c>
      <c r="C2" s="18">
        <v>44953</v>
      </c>
      <c r="D2" s="25" t="s">
        <v>41</v>
      </c>
      <c r="E2" s="19">
        <v>189</v>
      </c>
      <c r="F2" s="19">
        <v>195</v>
      </c>
      <c r="G2" s="19">
        <v>195</v>
      </c>
      <c r="H2" s="19"/>
      <c r="I2" s="19"/>
      <c r="J2" s="19"/>
      <c r="K2" s="20">
        <v>3</v>
      </c>
      <c r="L2" s="20">
        <v>579</v>
      </c>
      <c r="M2" s="21">
        <v>193</v>
      </c>
      <c r="N2" s="22">
        <v>2</v>
      </c>
      <c r="O2" s="23">
        <v>195</v>
      </c>
    </row>
    <row r="3" spans="1:17" x14ac:dyDescent="0.25">
      <c r="A3" s="17" t="s">
        <v>23</v>
      </c>
      <c r="B3" s="26" t="s">
        <v>24</v>
      </c>
      <c r="C3" s="18">
        <v>44954</v>
      </c>
      <c r="D3" s="25" t="s">
        <v>46</v>
      </c>
      <c r="E3" s="19">
        <v>195</v>
      </c>
      <c r="F3" s="19">
        <v>192</v>
      </c>
      <c r="G3" s="19">
        <v>192</v>
      </c>
      <c r="H3" s="19">
        <v>198</v>
      </c>
      <c r="I3" s="19">
        <v>196</v>
      </c>
      <c r="J3" s="19">
        <v>194</v>
      </c>
      <c r="K3" s="20">
        <v>6</v>
      </c>
      <c r="L3" s="20">
        <v>1167</v>
      </c>
      <c r="M3" s="21">
        <v>194.5</v>
      </c>
      <c r="N3" s="22">
        <v>4</v>
      </c>
      <c r="O3" s="23">
        <v>198.5</v>
      </c>
    </row>
    <row r="4" spans="1:17" x14ac:dyDescent="0.25">
      <c r="A4" s="17" t="s">
        <v>23</v>
      </c>
      <c r="B4" s="26" t="s">
        <v>24</v>
      </c>
      <c r="C4" s="18">
        <v>44982</v>
      </c>
      <c r="D4" s="25" t="s">
        <v>46</v>
      </c>
      <c r="E4" s="19">
        <v>199</v>
      </c>
      <c r="F4" s="47">
        <v>200</v>
      </c>
      <c r="G4" s="19">
        <v>199</v>
      </c>
      <c r="H4" s="19">
        <v>196</v>
      </c>
      <c r="I4" s="19">
        <v>198</v>
      </c>
      <c r="J4" s="19"/>
      <c r="K4" s="20">
        <v>5</v>
      </c>
      <c r="L4" s="20">
        <v>992</v>
      </c>
      <c r="M4" s="21">
        <v>198.4</v>
      </c>
      <c r="N4" s="22">
        <v>5</v>
      </c>
      <c r="O4" s="23">
        <f t="shared" ref="O4" si="0">SUM(M4+N4)</f>
        <v>203.4</v>
      </c>
    </row>
    <row r="5" spans="1:17" x14ac:dyDescent="0.25">
      <c r="A5" s="17" t="s">
        <v>23</v>
      </c>
      <c r="B5" s="26" t="s">
        <v>24</v>
      </c>
      <c r="C5" s="18">
        <v>45010</v>
      </c>
      <c r="D5" s="18" t="s">
        <v>46</v>
      </c>
      <c r="E5" s="19">
        <v>191</v>
      </c>
      <c r="F5" s="19">
        <v>193</v>
      </c>
      <c r="G5" s="19">
        <v>193</v>
      </c>
      <c r="H5" s="19">
        <v>194</v>
      </c>
      <c r="I5" s="19">
        <v>191</v>
      </c>
      <c r="J5" s="19"/>
      <c r="K5" s="20">
        <f>COUNT(E5:J5)</f>
        <v>5</v>
      </c>
      <c r="L5" s="20">
        <f>SUM(E5:J5)</f>
        <v>962</v>
      </c>
      <c r="M5" s="21">
        <f>AVERAGE(E5:J5)</f>
        <v>192.4</v>
      </c>
      <c r="N5" s="22">
        <v>2</v>
      </c>
      <c r="O5" s="23">
        <f>SUM(M5,N5)</f>
        <v>194.4</v>
      </c>
    </row>
    <row r="6" spans="1:17" x14ac:dyDescent="0.25">
      <c r="A6" s="17" t="s">
        <v>23</v>
      </c>
      <c r="B6" s="26" t="s">
        <v>24</v>
      </c>
      <c r="C6" s="18">
        <v>45044</v>
      </c>
      <c r="D6" s="25" t="s">
        <v>46</v>
      </c>
      <c r="E6" s="19">
        <v>198</v>
      </c>
      <c r="F6" s="19">
        <v>199.01</v>
      </c>
      <c r="G6" s="19">
        <v>197</v>
      </c>
      <c r="H6" s="19">
        <v>199</v>
      </c>
      <c r="I6" s="19"/>
      <c r="J6" s="19"/>
      <c r="K6" s="20">
        <v>4</v>
      </c>
      <c r="L6" s="20">
        <v>793.01</v>
      </c>
      <c r="M6" s="21">
        <v>198.2525</v>
      </c>
      <c r="N6" s="22">
        <v>6</v>
      </c>
      <c r="O6" s="23">
        <v>204.2525</v>
      </c>
    </row>
    <row r="7" spans="1:17" x14ac:dyDescent="0.25">
      <c r="A7" s="17" t="s">
        <v>23</v>
      </c>
      <c r="B7" s="26" t="s">
        <v>24</v>
      </c>
      <c r="C7" s="18">
        <v>45073</v>
      </c>
      <c r="D7" s="25" t="s">
        <v>46</v>
      </c>
      <c r="E7" s="19">
        <v>196</v>
      </c>
      <c r="F7" s="19">
        <v>195</v>
      </c>
      <c r="G7" s="19">
        <v>196</v>
      </c>
      <c r="H7" s="19">
        <v>198</v>
      </c>
      <c r="I7" s="19">
        <v>196</v>
      </c>
      <c r="J7" s="19"/>
      <c r="K7" s="20">
        <v>5</v>
      </c>
      <c r="L7" s="20">
        <v>981</v>
      </c>
      <c r="M7" s="21">
        <v>196.2</v>
      </c>
      <c r="N7" s="22">
        <v>2</v>
      </c>
      <c r="O7" s="23">
        <v>198.2</v>
      </c>
    </row>
    <row r="8" spans="1:17" x14ac:dyDescent="0.25">
      <c r="A8" s="17" t="s">
        <v>23</v>
      </c>
      <c r="B8" s="26" t="s">
        <v>24</v>
      </c>
      <c r="C8" s="18">
        <v>45227</v>
      </c>
      <c r="D8" s="25" t="s">
        <v>46</v>
      </c>
      <c r="E8" s="19">
        <v>196</v>
      </c>
      <c r="F8" s="19">
        <v>197</v>
      </c>
      <c r="G8" s="19">
        <v>197</v>
      </c>
      <c r="H8" s="19">
        <v>193</v>
      </c>
      <c r="I8" s="19">
        <v>195</v>
      </c>
      <c r="J8" s="19"/>
      <c r="K8" s="20">
        <v>5</v>
      </c>
      <c r="L8" s="20">
        <v>978</v>
      </c>
      <c r="M8" s="21">
        <v>195.6</v>
      </c>
      <c r="N8" s="22">
        <v>2</v>
      </c>
      <c r="O8" s="23">
        <v>197.6</v>
      </c>
    </row>
    <row r="9" spans="1:17" x14ac:dyDescent="0.25">
      <c r="A9" s="17" t="s">
        <v>23</v>
      </c>
      <c r="B9" s="26" t="s">
        <v>24</v>
      </c>
      <c r="C9" s="18">
        <v>45255</v>
      </c>
      <c r="D9" s="25" t="s">
        <v>46</v>
      </c>
      <c r="E9" s="19">
        <v>196</v>
      </c>
      <c r="F9" s="19">
        <v>193</v>
      </c>
      <c r="G9" s="19">
        <v>193</v>
      </c>
      <c r="H9" s="19">
        <v>187</v>
      </c>
      <c r="I9" s="19">
        <v>198</v>
      </c>
      <c r="J9" s="19">
        <v>197</v>
      </c>
      <c r="K9" s="20">
        <v>6</v>
      </c>
      <c r="L9" s="20">
        <v>1164</v>
      </c>
      <c r="M9" s="21">
        <v>194</v>
      </c>
      <c r="N9" s="22">
        <v>4</v>
      </c>
      <c r="O9" s="23">
        <v>198</v>
      </c>
    </row>
    <row r="10" spans="1:17" x14ac:dyDescent="0.25">
      <c r="A10" s="17" t="s">
        <v>23</v>
      </c>
      <c r="B10" s="26" t="s">
        <v>24</v>
      </c>
      <c r="C10" s="18">
        <v>45276</v>
      </c>
      <c r="D10" s="25" t="s">
        <v>46</v>
      </c>
      <c r="E10" s="19">
        <v>188</v>
      </c>
      <c r="F10" s="19">
        <v>191</v>
      </c>
      <c r="G10" s="19">
        <v>189</v>
      </c>
      <c r="H10" s="19">
        <v>189</v>
      </c>
      <c r="I10" s="19">
        <v>189</v>
      </c>
      <c r="J10" s="19"/>
      <c r="K10" s="20">
        <v>5</v>
      </c>
      <c r="L10" s="20">
        <v>946</v>
      </c>
      <c r="M10" s="21">
        <v>189.2</v>
      </c>
      <c r="N10" s="22">
        <v>2</v>
      </c>
      <c r="O10" s="23">
        <v>191.2</v>
      </c>
    </row>
    <row r="13" spans="1:17" x14ac:dyDescent="0.25">
      <c r="K13" s="7">
        <f>SUM(K2:K12)</f>
        <v>44</v>
      </c>
      <c r="L13" s="7">
        <f>SUM(L2:L12)</f>
        <v>8562.01</v>
      </c>
      <c r="M13" s="13">
        <f>SUM(L13/K13)</f>
        <v>194.59113636363637</v>
      </c>
      <c r="N13" s="7">
        <f>SUM(N2:N12)</f>
        <v>29</v>
      </c>
      <c r="O13" s="13">
        <f>SUM(M13+N13)</f>
        <v>223.59113636363637</v>
      </c>
    </row>
    <row r="16" spans="1:17" ht="30" x14ac:dyDescent="0.25">
      <c r="A16" s="1" t="s">
        <v>1</v>
      </c>
      <c r="B16" s="2" t="s">
        <v>2</v>
      </c>
      <c r="C16" s="2" t="s">
        <v>3</v>
      </c>
      <c r="D16" s="3" t="s">
        <v>4</v>
      </c>
      <c r="E16" s="4" t="s">
        <v>5</v>
      </c>
      <c r="F16" s="4" t="s">
        <v>6</v>
      </c>
      <c r="G16" s="4" t="s">
        <v>7</v>
      </c>
      <c r="H16" s="4" t="s">
        <v>8</v>
      </c>
      <c r="I16" s="4" t="s">
        <v>9</v>
      </c>
      <c r="J16" s="4" t="s">
        <v>10</v>
      </c>
      <c r="K16" s="4" t="s">
        <v>11</v>
      </c>
      <c r="L16" s="3" t="s">
        <v>12</v>
      </c>
      <c r="M16" s="5" t="s">
        <v>13</v>
      </c>
      <c r="N16" s="2" t="s">
        <v>14</v>
      </c>
      <c r="O16" s="6" t="s">
        <v>15</v>
      </c>
    </row>
    <row r="17" spans="1:15" x14ac:dyDescent="0.25">
      <c r="A17" s="17" t="s">
        <v>31</v>
      </c>
      <c r="B17" s="26" t="s">
        <v>24</v>
      </c>
      <c r="C17" s="18">
        <v>44982</v>
      </c>
      <c r="D17" s="25" t="s">
        <v>46</v>
      </c>
      <c r="E17" s="19">
        <v>188</v>
      </c>
      <c r="F17" s="19">
        <v>181</v>
      </c>
      <c r="G17" s="19">
        <v>185</v>
      </c>
      <c r="H17" s="19">
        <v>195</v>
      </c>
      <c r="I17" s="19">
        <v>184</v>
      </c>
      <c r="J17" s="19"/>
      <c r="K17" s="20">
        <v>5</v>
      </c>
      <c r="L17" s="20">
        <v>933</v>
      </c>
      <c r="M17" s="21">
        <v>186.6</v>
      </c>
      <c r="N17" s="22">
        <v>5</v>
      </c>
      <c r="O17" s="23">
        <f t="shared" ref="O17" si="1">SUM(M17+N17)</f>
        <v>191.6</v>
      </c>
    </row>
    <row r="18" spans="1:15" x14ac:dyDescent="0.25">
      <c r="A18" s="17" t="s">
        <v>31</v>
      </c>
      <c r="B18" s="26" t="s">
        <v>24</v>
      </c>
      <c r="C18" s="18">
        <v>45010</v>
      </c>
      <c r="D18" s="18" t="s">
        <v>46</v>
      </c>
      <c r="E18" s="19">
        <v>188</v>
      </c>
      <c r="F18" s="19">
        <v>190</v>
      </c>
      <c r="G18" s="19">
        <v>190</v>
      </c>
      <c r="H18" s="19">
        <v>192</v>
      </c>
      <c r="I18" s="19">
        <v>189</v>
      </c>
      <c r="J18" s="19"/>
      <c r="K18" s="20">
        <f>COUNT(E18:J18)</f>
        <v>5</v>
      </c>
      <c r="L18" s="20">
        <f>SUM(E18:J18)</f>
        <v>949</v>
      </c>
      <c r="M18" s="21">
        <f>AVERAGE(E18:J18)</f>
        <v>189.8</v>
      </c>
      <c r="N18" s="22">
        <v>5</v>
      </c>
      <c r="O18" s="23">
        <f>SUM(M18,N18)</f>
        <v>194.8</v>
      </c>
    </row>
    <row r="19" spans="1:15" x14ac:dyDescent="0.25">
      <c r="A19" s="17" t="s">
        <v>31</v>
      </c>
      <c r="B19" s="26" t="s">
        <v>24</v>
      </c>
      <c r="C19" s="18">
        <v>45044</v>
      </c>
      <c r="D19" s="25" t="s">
        <v>46</v>
      </c>
      <c r="E19" s="19">
        <v>189</v>
      </c>
      <c r="F19" s="19">
        <v>193</v>
      </c>
      <c r="G19" s="19">
        <v>191</v>
      </c>
      <c r="H19" s="19">
        <v>192</v>
      </c>
      <c r="I19" s="19"/>
      <c r="J19" s="19"/>
      <c r="K19" s="20">
        <v>4</v>
      </c>
      <c r="L19" s="20">
        <v>765</v>
      </c>
      <c r="M19" s="21">
        <v>191.25</v>
      </c>
      <c r="N19" s="22">
        <v>6</v>
      </c>
      <c r="O19" s="23">
        <v>197.25</v>
      </c>
    </row>
    <row r="20" spans="1:15" x14ac:dyDescent="0.25">
      <c r="A20" s="17" t="s">
        <v>31</v>
      </c>
      <c r="B20" s="26" t="s">
        <v>24</v>
      </c>
      <c r="C20" s="18">
        <v>45227</v>
      </c>
      <c r="D20" s="25" t="s">
        <v>46</v>
      </c>
      <c r="E20" s="19">
        <v>188</v>
      </c>
      <c r="F20" s="19">
        <v>193</v>
      </c>
      <c r="G20" s="19">
        <v>189</v>
      </c>
      <c r="H20" s="19">
        <v>187</v>
      </c>
      <c r="I20" s="19">
        <v>191</v>
      </c>
      <c r="J20" s="19"/>
      <c r="K20" s="20">
        <v>5</v>
      </c>
      <c r="L20" s="20">
        <v>948</v>
      </c>
      <c r="M20" s="21">
        <v>189.6</v>
      </c>
      <c r="N20" s="22">
        <v>3</v>
      </c>
      <c r="O20" s="23">
        <v>192.6</v>
      </c>
    </row>
    <row r="21" spans="1:15" x14ac:dyDescent="0.25">
      <c r="A21" s="17" t="s">
        <v>31</v>
      </c>
      <c r="B21" s="26" t="s">
        <v>24</v>
      </c>
      <c r="C21" s="18">
        <v>45255</v>
      </c>
      <c r="D21" s="25" t="s">
        <v>46</v>
      </c>
      <c r="E21" s="19">
        <v>184</v>
      </c>
      <c r="F21" s="19">
        <v>186</v>
      </c>
      <c r="G21" s="19">
        <v>189</v>
      </c>
      <c r="H21" s="19">
        <v>189</v>
      </c>
      <c r="I21" s="19">
        <v>184</v>
      </c>
      <c r="J21" s="19">
        <v>186</v>
      </c>
      <c r="K21" s="20">
        <v>6</v>
      </c>
      <c r="L21" s="20">
        <v>1118</v>
      </c>
      <c r="M21" s="21">
        <v>186.33333333333334</v>
      </c>
      <c r="N21" s="22">
        <v>6</v>
      </c>
      <c r="O21" s="23">
        <v>192.33333333333334</v>
      </c>
    </row>
    <row r="22" spans="1:15" x14ac:dyDescent="0.25">
      <c r="A22" s="55" t="s">
        <v>31</v>
      </c>
      <c r="B22" s="56" t="s">
        <v>24</v>
      </c>
      <c r="C22" s="57">
        <v>45276</v>
      </c>
      <c r="D22" s="58" t="s">
        <v>46</v>
      </c>
      <c r="E22" s="59">
        <v>193</v>
      </c>
      <c r="F22" s="59">
        <v>194</v>
      </c>
      <c r="G22" s="59">
        <v>188</v>
      </c>
      <c r="H22" s="59">
        <v>190</v>
      </c>
      <c r="I22" s="59">
        <v>194</v>
      </c>
      <c r="J22" s="59"/>
      <c r="K22" s="60">
        <v>5</v>
      </c>
      <c r="L22" s="60">
        <v>959</v>
      </c>
      <c r="M22" s="61">
        <v>191.8</v>
      </c>
      <c r="N22" s="62">
        <v>8</v>
      </c>
      <c r="O22" s="63">
        <v>199.8</v>
      </c>
    </row>
    <row r="24" spans="1:15" x14ac:dyDescent="0.25">
      <c r="K24" s="7">
        <f>SUM(K14:K23)</f>
        <v>30</v>
      </c>
      <c r="L24" s="7">
        <f>SUM(L14:L23)</f>
        <v>5672</v>
      </c>
      <c r="M24" s="13">
        <f>SUM(L24/K24)</f>
        <v>189.06666666666666</v>
      </c>
      <c r="N24" s="7">
        <f>SUM(N14:N23)</f>
        <v>33</v>
      </c>
      <c r="O24" s="13">
        <f>SUM(M24+N24)</f>
        <v>222.06666666666666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5_1_1"/>
    <protectedRange algorithmName="SHA-512" hashValue="ON39YdpmFHfN9f47KpiRvqrKx0V9+erV1CNkpWzYhW/Qyc6aT8rEyCrvauWSYGZK2ia3o7vd3akF07acHAFpOA==" saltValue="yVW9XmDwTqEnmpSGai0KYg==" spinCount="100000" sqref="D2" name="Range1_1_3_1_2"/>
    <protectedRange algorithmName="SHA-512" hashValue="ON39YdpmFHfN9f47KpiRvqrKx0V9+erV1CNkpWzYhW/Qyc6aT8rEyCrvauWSYGZK2ia3o7vd3akF07acHAFpOA==" saltValue="yVW9XmDwTqEnmpSGai0KYg==" spinCount="100000" sqref="E2:J2" name="Range1_3_2_1_1"/>
    <protectedRange sqref="B3:C3" name="Range1"/>
    <protectedRange sqref="D3" name="Range1_1"/>
    <protectedRange sqref="E3:J3" name="Range1_3"/>
    <protectedRange sqref="I4:J4 B4:C4" name="Range1_5_1"/>
    <protectedRange sqref="D4" name="Range1_1_3_1"/>
    <protectedRange sqref="E4:H4" name="Range1_3_1_1"/>
    <protectedRange sqref="E17:J17 B17:C17" name="Range1_7_1"/>
    <protectedRange sqref="D17" name="Range1_1_5_1"/>
    <protectedRange algorithmName="SHA-512" hashValue="ON39YdpmFHfN9f47KpiRvqrKx0V9+erV1CNkpWzYhW/Qyc6aT8rEyCrvauWSYGZK2ia3o7vd3akF07acHAFpOA==" saltValue="yVW9XmDwTqEnmpSGai0KYg==" spinCount="100000" sqref="E5:J5 B5:C5" name="Range1_6_1"/>
    <protectedRange algorithmName="SHA-512" hashValue="ON39YdpmFHfN9f47KpiRvqrKx0V9+erV1CNkpWzYhW/Qyc6aT8rEyCrvauWSYGZK2ia3o7vd3akF07acHAFpOA==" saltValue="yVW9XmDwTqEnmpSGai0KYg==" spinCount="100000" sqref="D5" name="Range1_1_4_1"/>
    <protectedRange sqref="I6:J6 B6:C6" name="Range1_47"/>
    <protectedRange sqref="D6" name="Range1_1_30"/>
    <protectedRange sqref="E6:H6" name="Range1_3_15"/>
    <protectedRange sqref="B18:C18 E18:J18" name="Range1_49"/>
    <protectedRange sqref="D18" name="Range1_1_32"/>
    <protectedRange sqref="E19:J19 B19:C19" name="Range1_50"/>
    <protectedRange sqref="D19" name="Range1_1_33"/>
    <protectedRange sqref="I7:J7 B7:C7" name="Range1_8"/>
    <protectedRange sqref="D7" name="Range1_1_6"/>
    <protectedRange sqref="E7:H7" name="Range1_3_2"/>
  </protectedRanges>
  <hyperlinks>
    <hyperlink ref="Q1" location="'Mississippi Adult Rankings 2023'!A1" display="Back to Ranking" xr:uid="{304CCA63-BEB7-4B68-8873-A4628B3CD1D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CF93622-6749-428C-908F-1AAE9DB2AB55}">
          <x14:formula1>
            <xm:f>'C:\Users\abra2\Desktop\ABRA Files and More\AUTO BENCH REST ASSOCIATION FILE\ABRA 2019\Georgia\[Georgia Results 01 19 20.xlsm]DATA SHEET'!#REF!</xm:f>
          </x14:formula1>
          <xm:sqref>B1 B16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07789-01C8-4B0C-8398-375D8E3E7F16}">
  <dimension ref="A1:Q7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21</v>
      </c>
    </row>
    <row r="2" spans="1:17" x14ac:dyDescent="0.25">
      <c r="A2" s="17" t="s">
        <v>35</v>
      </c>
      <c r="B2" s="26" t="s">
        <v>63</v>
      </c>
      <c r="C2" s="18">
        <v>45044</v>
      </c>
      <c r="D2" s="25" t="s">
        <v>46</v>
      </c>
      <c r="E2" s="40">
        <v>175</v>
      </c>
      <c r="F2" s="40">
        <v>182</v>
      </c>
      <c r="G2" s="40">
        <v>178</v>
      </c>
      <c r="H2" s="40">
        <v>178</v>
      </c>
      <c r="I2" s="40"/>
      <c r="J2" s="40"/>
      <c r="K2" s="20">
        <v>4</v>
      </c>
      <c r="L2" s="20">
        <v>713</v>
      </c>
      <c r="M2" s="21">
        <v>178.25</v>
      </c>
      <c r="N2" s="22">
        <v>2</v>
      </c>
      <c r="O2" s="23">
        <v>180.25</v>
      </c>
    </row>
    <row r="3" spans="1:17" x14ac:dyDescent="0.25">
      <c r="A3" s="17" t="s">
        <v>35</v>
      </c>
      <c r="B3" s="26" t="s">
        <v>63</v>
      </c>
      <c r="C3" s="18">
        <v>45073</v>
      </c>
      <c r="D3" s="25" t="s">
        <v>46</v>
      </c>
      <c r="E3" s="19">
        <v>186</v>
      </c>
      <c r="F3" s="19">
        <v>187</v>
      </c>
      <c r="G3" s="19">
        <v>191</v>
      </c>
      <c r="H3" s="19">
        <v>188</v>
      </c>
      <c r="I3" s="19">
        <v>186</v>
      </c>
      <c r="J3" s="19"/>
      <c r="K3" s="20">
        <v>5</v>
      </c>
      <c r="L3" s="20">
        <v>938</v>
      </c>
      <c r="M3" s="21">
        <v>187.6</v>
      </c>
      <c r="N3" s="22">
        <v>13</v>
      </c>
      <c r="O3" s="23">
        <v>200.6</v>
      </c>
    </row>
    <row r="4" spans="1:17" x14ac:dyDescent="0.25">
      <c r="A4" s="17" t="s">
        <v>35</v>
      </c>
      <c r="B4" s="26" t="s">
        <v>63</v>
      </c>
      <c r="C4" s="18">
        <v>45192</v>
      </c>
      <c r="D4" s="25" t="s">
        <v>46</v>
      </c>
      <c r="E4" s="40">
        <v>179</v>
      </c>
      <c r="F4" s="40">
        <v>182</v>
      </c>
      <c r="G4" s="40">
        <v>184</v>
      </c>
      <c r="H4" s="40">
        <v>182</v>
      </c>
      <c r="I4" s="40">
        <v>185</v>
      </c>
      <c r="J4" s="40"/>
      <c r="K4" s="20">
        <v>5</v>
      </c>
      <c r="L4" s="20">
        <v>912</v>
      </c>
      <c r="M4" s="21">
        <v>182.4</v>
      </c>
      <c r="N4" s="22">
        <v>2</v>
      </c>
      <c r="O4" s="23">
        <v>184.4</v>
      </c>
    </row>
    <row r="7" spans="1:17" x14ac:dyDescent="0.25">
      <c r="K7" s="7">
        <f>SUM(K2:K6)</f>
        <v>14</v>
      </c>
      <c r="L7" s="7">
        <f>SUM(L2:L6)</f>
        <v>2563</v>
      </c>
      <c r="M7" s="13">
        <f>SUM(L7/K7)</f>
        <v>183.07142857142858</v>
      </c>
      <c r="N7" s="7">
        <f>SUM(N2:N6)</f>
        <v>17</v>
      </c>
      <c r="O7" s="13">
        <f>SUM(M7+N7)</f>
        <v>200.07142857142858</v>
      </c>
    </row>
  </sheetData>
  <protectedRanges>
    <protectedRange sqref="B2:C2" name="Range1_48"/>
    <protectedRange sqref="D2" name="Range1_1_31"/>
    <protectedRange sqref="E2:J2" name="Range1_3_16"/>
    <protectedRange sqref="E3:J3 B3:C3" name="Range1_9"/>
    <protectedRange sqref="D3" name="Range1_1_7"/>
  </protectedRanges>
  <conditionalFormatting sqref="J2">
    <cfRule type="top10" dxfId="1" priority="11" rank="1"/>
  </conditionalFormatting>
  <conditionalFormatting sqref="J3">
    <cfRule type="top10" dxfId="0" priority="3" rank="1"/>
  </conditionalFormatting>
  <hyperlinks>
    <hyperlink ref="Q1" location="'Mississippi Adult Rankings 2023'!A1" display="Back to Ranking" xr:uid="{150AC879-18EC-4273-B3EC-273DDEA6CD8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54FE570-2C71-473C-9D39-F18F56806E8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1BFF6-2790-45C0-8368-B447DCF36A9A}">
  <dimension ref="A1:Q7"/>
  <sheetViews>
    <sheetView workbookViewId="0">
      <selection activeCell="K8" sqref="K8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21</v>
      </c>
    </row>
    <row r="2" spans="1:17" x14ac:dyDescent="0.25">
      <c r="A2" s="17" t="s">
        <v>23</v>
      </c>
      <c r="B2" s="26" t="s">
        <v>29</v>
      </c>
      <c r="C2" s="18">
        <v>44954</v>
      </c>
      <c r="D2" s="25" t="s">
        <v>46</v>
      </c>
      <c r="E2" s="19">
        <v>198.01</v>
      </c>
      <c r="F2" s="19">
        <v>197</v>
      </c>
      <c r="G2" s="19">
        <v>197</v>
      </c>
      <c r="H2" s="47">
        <v>200.01</v>
      </c>
      <c r="I2" s="19">
        <v>198</v>
      </c>
      <c r="J2" s="19">
        <v>197</v>
      </c>
      <c r="K2" s="20">
        <v>6</v>
      </c>
      <c r="L2" s="20">
        <v>1187.02</v>
      </c>
      <c r="M2" s="21">
        <v>197.83666666666667</v>
      </c>
      <c r="N2" s="22">
        <v>12</v>
      </c>
      <c r="O2" s="23">
        <v>209.83666666666667</v>
      </c>
    </row>
    <row r="3" spans="1:17" x14ac:dyDescent="0.25">
      <c r="A3" s="17" t="s">
        <v>23</v>
      </c>
      <c r="B3" s="26" t="s">
        <v>29</v>
      </c>
      <c r="C3" s="18">
        <v>44982</v>
      </c>
      <c r="D3" s="25" t="s">
        <v>46</v>
      </c>
      <c r="E3" s="19">
        <v>197</v>
      </c>
      <c r="F3" s="19">
        <v>198</v>
      </c>
      <c r="G3" s="47">
        <v>200.001</v>
      </c>
      <c r="H3" s="19">
        <v>199</v>
      </c>
      <c r="I3" s="47">
        <v>200.001</v>
      </c>
      <c r="J3" s="19"/>
      <c r="K3" s="20">
        <v>5</v>
      </c>
      <c r="L3" s="20">
        <v>994</v>
      </c>
      <c r="M3" s="21">
        <v>198.8</v>
      </c>
      <c r="N3" s="22">
        <v>9</v>
      </c>
      <c r="O3" s="23">
        <f>SUM(M3+N3)</f>
        <v>207.8</v>
      </c>
    </row>
    <row r="4" spans="1:17" x14ac:dyDescent="0.25">
      <c r="A4" s="17" t="s">
        <v>23</v>
      </c>
      <c r="B4" s="26" t="s">
        <v>29</v>
      </c>
      <c r="C4" s="18">
        <v>45044</v>
      </c>
      <c r="D4" s="25" t="s">
        <v>46</v>
      </c>
      <c r="E4" s="19">
        <v>199</v>
      </c>
      <c r="F4" s="19">
        <v>196</v>
      </c>
      <c r="G4" s="19">
        <v>198</v>
      </c>
      <c r="H4" s="19">
        <v>198</v>
      </c>
      <c r="I4" s="19"/>
      <c r="J4" s="19"/>
      <c r="K4" s="20">
        <v>4</v>
      </c>
      <c r="L4" s="20">
        <v>791</v>
      </c>
      <c r="M4" s="21">
        <v>197.75</v>
      </c>
      <c r="N4" s="22">
        <v>5</v>
      </c>
      <c r="O4" s="23">
        <v>202.75</v>
      </c>
    </row>
    <row r="7" spans="1:17" x14ac:dyDescent="0.25">
      <c r="K7" s="7">
        <f>SUM(K2:K6)</f>
        <v>15</v>
      </c>
      <c r="L7" s="7">
        <f>SUM(L2:L6)</f>
        <v>2972.02</v>
      </c>
      <c r="M7" s="13">
        <f>SUM(L7/K7)</f>
        <v>198.13466666666667</v>
      </c>
      <c r="N7" s="7">
        <f>SUM(N2:N6)</f>
        <v>26</v>
      </c>
      <c r="O7" s="13">
        <f>SUM(M7+N7)</f>
        <v>224.13466666666667</v>
      </c>
    </row>
  </sheetData>
  <protectedRanges>
    <protectedRange sqref="I2:J2 B2:C2" name="Range1"/>
    <protectedRange sqref="D2" name="Range1_1"/>
    <protectedRange sqref="E2:H2" name="Range1_3"/>
    <protectedRange sqref="I3:J3 B3:C3" name="Range1_5_1"/>
    <protectedRange sqref="D3" name="Range1_1_3_1"/>
    <protectedRange sqref="E3:H3" name="Range1_3_1_1"/>
    <protectedRange sqref="B4:C4 I4:J4" name="Range1_47"/>
    <protectedRange sqref="D4" name="Range1_1_30"/>
    <protectedRange sqref="E4:H4" name="Range1_3_15"/>
  </protectedRanges>
  <hyperlinks>
    <hyperlink ref="Q1" location="'Mississippi Adult Rankings 2023'!A1" display="Back to Ranking" xr:uid="{C868D193-500F-4AF1-9C2C-1CE1323BC1B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870709-E0D5-431E-9808-469FB30A623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52154-6955-49AE-9CEA-3EB27C0DC265}">
  <dimension ref="A1:Q5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21</v>
      </c>
    </row>
    <row r="2" spans="1:17" x14ac:dyDescent="0.25">
      <c r="A2" s="17" t="s">
        <v>35</v>
      </c>
      <c r="B2" s="26" t="s">
        <v>68</v>
      </c>
      <c r="C2" s="18">
        <v>45255</v>
      </c>
      <c r="D2" s="25" t="s">
        <v>46</v>
      </c>
      <c r="E2" s="19">
        <v>182</v>
      </c>
      <c r="F2" s="19">
        <v>189</v>
      </c>
      <c r="G2" s="19">
        <v>188</v>
      </c>
      <c r="H2" s="19">
        <v>182</v>
      </c>
      <c r="I2" s="19">
        <v>180</v>
      </c>
      <c r="J2" s="19">
        <v>189</v>
      </c>
      <c r="K2" s="20">
        <v>6</v>
      </c>
      <c r="L2" s="20">
        <v>1110</v>
      </c>
      <c r="M2" s="21">
        <v>185</v>
      </c>
      <c r="N2" s="22">
        <v>4</v>
      </c>
      <c r="O2" s="23">
        <v>189</v>
      </c>
    </row>
    <row r="5" spans="1:17" x14ac:dyDescent="0.25">
      <c r="K5" s="7">
        <f>SUM(K2:K4)</f>
        <v>6</v>
      </c>
      <c r="L5" s="7">
        <f>SUM(L2:L4)</f>
        <v>1110</v>
      </c>
      <c r="M5" s="13">
        <f>SUM(L5/K5)</f>
        <v>185</v>
      </c>
      <c r="N5" s="7">
        <f>SUM(N2:N4)</f>
        <v>4</v>
      </c>
      <c r="O5" s="13">
        <f>SUM(M5+N5)</f>
        <v>189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Mississippi Adult Rankings 2023'!A1" display="Back to Ranking" xr:uid="{EDE1E461-0AED-4BE8-941B-78362725739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9C4BDA-BC05-428F-A9A2-04CA7BE4736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636FC-8754-425C-AB95-FA624C897E47}">
  <dimension ref="A1:Q14"/>
  <sheetViews>
    <sheetView workbookViewId="0">
      <selection activeCell="K15" sqref="K15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21</v>
      </c>
    </row>
    <row r="2" spans="1:17" x14ac:dyDescent="0.25">
      <c r="A2" s="17" t="s">
        <v>35</v>
      </c>
      <c r="B2" s="26" t="s">
        <v>56</v>
      </c>
      <c r="C2" s="18">
        <v>44982</v>
      </c>
      <c r="D2" s="25" t="s">
        <v>46</v>
      </c>
      <c r="E2" s="19">
        <v>167</v>
      </c>
      <c r="F2" s="19">
        <v>171</v>
      </c>
      <c r="G2" s="19">
        <v>145</v>
      </c>
      <c r="H2" s="19">
        <v>138</v>
      </c>
      <c r="I2" s="19">
        <v>78</v>
      </c>
      <c r="J2" s="19"/>
      <c r="K2" s="20">
        <v>5</v>
      </c>
      <c r="L2" s="20">
        <v>699</v>
      </c>
      <c r="M2" s="21">
        <v>139.80000000000001</v>
      </c>
      <c r="N2" s="22">
        <v>2</v>
      </c>
      <c r="O2" s="23">
        <f t="shared" ref="O2" si="0">SUM(M2+N2)</f>
        <v>141.80000000000001</v>
      </c>
    </row>
    <row r="3" spans="1:17" x14ac:dyDescent="0.25">
      <c r="A3" s="17" t="s">
        <v>35</v>
      </c>
      <c r="B3" s="26" t="s">
        <v>56</v>
      </c>
      <c r="C3" s="18">
        <v>45044</v>
      </c>
      <c r="D3" s="25" t="s">
        <v>46</v>
      </c>
      <c r="E3" s="19">
        <v>174</v>
      </c>
      <c r="F3" s="19">
        <v>180</v>
      </c>
      <c r="G3" s="19">
        <v>174</v>
      </c>
      <c r="H3" s="19">
        <v>171</v>
      </c>
      <c r="I3" s="19"/>
      <c r="J3" s="19"/>
      <c r="K3" s="20">
        <v>4</v>
      </c>
      <c r="L3" s="20">
        <v>699</v>
      </c>
      <c r="M3" s="21">
        <v>174.75</v>
      </c>
      <c r="N3" s="22">
        <v>2</v>
      </c>
      <c r="O3" s="23">
        <v>176.75</v>
      </c>
    </row>
    <row r="6" spans="1:17" x14ac:dyDescent="0.25">
      <c r="K6" s="7">
        <f>SUM(K2:K5)</f>
        <v>9</v>
      </c>
      <c r="L6" s="7">
        <f>SUM(L2:L5)</f>
        <v>1398</v>
      </c>
      <c r="M6" s="13">
        <f>SUM(L6/K6)</f>
        <v>155.33333333333334</v>
      </c>
      <c r="N6" s="7">
        <f>SUM(N2:N5)</f>
        <v>4</v>
      </c>
      <c r="O6" s="13">
        <f>SUM(M6+N6)</f>
        <v>159.33333333333334</v>
      </c>
    </row>
    <row r="10" spans="1:17" ht="30" x14ac:dyDescent="0.25">
      <c r="A10" s="1" t="s">
        <v>1</v>
      </c>
      <c r="B10" s="2" t="s">
        <v>2</v>
      </c>
      <c r="C10" s="2" t="s">
        <v>3</v>
      </c>
      <c r="D10" s="3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4" t="s">
        <v>10</v>
      </c>
      <c r="K10" s="4" t="s">
        <v>11</v>
      </c>
      <c r="L10" s="3" t="s">
        <v>12</v>
      </c>
      <c r="M10" s="5" t="s">
        <v>13</v>
      </c>
      <c r="N10" s="2" t="s">
        <v>14</v>
      </c>
      <c r="O10" s="6" t="s">
        <v>15</v>
      </c>
    </row>
    <row r="11" spans="1:17" x14ac:dyDescent="0.25">
      <c r="A11" s="17" t="s">
        <v>58</v>
      </c>
      <c r="B11" s="26" t="s">
        <v>56</v>
      </c>
      <c r="C11" s="18">
        <v>45010</v>
      </c>
      <c r="D11" s="18" t="s">
        <v>46</v>
      </c>
      <c r="E11" s="19">
        <v>165</v>
      </c>
      <c r="F11" s="19">
        <v>164</v>
      </c>
      <c r="G11" s="19">
        <v>162</v>
      </c>
      <c r="H11" s="19">
        <v>170</v>
      </c>
      <c r="I11" s="19">
        <v>170</v>
      </c>
      <c r="J11" s="19"/>
      <c r="K11" s="20">
        <f>COUNT(E11:J11)</f>
        <v>5</v>
      </c>
      <c r="L11" s="20">
        <f>SUM(E11:J11)</f>
        <v>831</v>
      </c>
      <c r="M11" s="21">
        <f>AVERAGE(E11:J11)</f>
        <v>166.2</v>
      </c>
      <c r="N11" s="22">
        <v>6</v>
      </c>
      <c r="O11" s="23">
        <f>SUM(M11,N11)</f>
        <v>172.2</v>
      </c>
    </row>
    <row r="14" spans="1:17" x14ac:dyDescent="0.25">
      <c r="K14" s="7">
        <f>SUM(K11:K13)</f>
        <v>5</v>
      </c>
      <c r="L14" s="7">
        <f>SUM(L11:L13)</f>
        <v>831</v>
      </c>
      <c r="M14" s="13">
        <f>SUM(L14/K14)</f>
        <v>166.2</v>
      </c>
      <c r="N14" s="7">
        <f>SUM(N11:N13)</f>
        <v>6</v>
      </c>
      <c r="O14" s="13">
        <f>SUM(M14+N14)</f>
        <v>172.2</v>
      </c>
    </row>
  </sheetData>
  <protectedRanges>
    <protectedRange sqref="E2:J2 B2:C2" name="Range1_6"/>
    <protectedRange sqref="D2" name="Range1_1_4"/>
    <protectedRange algorithmName="SHA-512" hashValue="ON39YdpmFHfN9f47KpiRvqrKx0V9+erV1CNkpWzYhW/Qyc6aT8rEyCrvauWSYGZK2ia3o7vd3akF07acHAFpOA==" saltValue="yVW9XmDwTqEnmpSGai0KYg==" spinCount="100000" sqref="B11:C11" name="Range1_5_1_1"/>
    <protectedRange algorithmName="SHA-512" hashValue="ON39YdpmFHfN9f47KpiRvqrKx0V9+erV1CNkpWzYhW/Qyc6aT8rEyCrvauWSYGZK2ia3o7vd3akF07acHAFpOA==" saltValue="yVW9XmDwTqEnmpSGai0KYg==" spinCount="100000" sqref="D11" name="Range1_1_3_1_1"/>
    <protectedRange algorithmName="SHA-512" hashValue="ON39YdpmFHfN9f47KpiRvqrKx0V9+erV1CNkpWzYhW/Qyc6aT8rEyCrvauWSYGZK2ia3o7vd3akF07acHAFpOA==" saltValue="yVW9XmDwTqEnmpSGai0KYg==" spinCount="100000" sqref="E11:J11" name="Range1_3_2_1"/>
    <protectedRange sqref="B3" name="Range1_5_2"/>
    <protectedRange sqref="C3 E3:J3" name="Range1_7_1"/>
    <protectedRange sqref="D3" name="Range1_1_5_1"/>
  </protectedRanges>
  <hyperlinks>
    <hyperlink ref="Q1" location="'Mississippi Adult Rankings 2023'!A1" display="Back to Ranking" xr:uid="{27E45349-7925-46C9-B0EC-DC259C68FF1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EA3E5B0-55D0-41B7-99BE-7A7075D17DBC}">
          <x14:formula1>
            <xm:f>'C:\Users\abra2\Desktop\ABRA Files and More\AUTO BENCH REST ASSOCIATION FILE\ABRA 2019\Georgia\[Georgia Results 01 19 20.xlsm]DATA SHEET'!#REF!</xm:f>
          </x14:formula1>
          <xm:sqref>B1 B10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20172-A0F9-438C-B152-9B5106C3CC54}">
  <dimension ref="A1:Q8"/>
  <sheetViews>
    <sheetView workbookViewId="0">
      <selection activeCell="K9" sqref="K9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21</v>
      </c>
    </row>
    <row r="2" spans="1:17" x14ac:dyDescent="0.25">
      <c r="A2" s="17" t="s">
        <v>35</v>
      </c>
      <c r="B2" s="26" t="s">
        <v>45</v>
      </c>
      <c r="C2" s="18">
        <v>44953</v>
      </c>
      <c r="D2" s="25" t="s">
        <v>41</v>
      </c>
      <c r="E2" s="19">
        <v>184</v>
      </c>
      <c r="F2" s="19">
        <v>180</v>
      </c>
      <c r="G2" s="19">
        <v>175</v>
      </c>
      <c r="H2" s="19"/>
      <c r="I2" s="19"/>
      <c r="J2" s="19"/>
      <c r="K2" s="20">
        <v>3</v>
      </c>
      <c r="L2" s="20">
        <v>539</v>
      </c>
      <c r="M2" s="21">
        <v>179.66666666666666</v>
      </c>
      <c r="N2" s="22">
        <v>3</v>
      </c>
      <c r="O2" s="23">
        <v>182.66666666666666</v>
      </c>
    </row>
    <row r="3" spans="1:17" x14ac:dyDescent="0.25">
      <c r="A3" s="17" t="s">
        <v>35</v>
      </c>
      <c r="B3" s="26" t="s">
        <v>45</v>
      </c>
      <c r="C3" s="18">
        <v>44954</v>
      </c>
      <c r="D3" s="25" t="s">
        <v>46</v>
      </c>
      <c r="E3" s="40">
        <v>175</v>
      </c>
      <c r="F3" s="40">
        <v>183</v>
      </c>
      <c r="G3" s="40">
        <v>173</v>
      </c>
      <c r="H3" s="40">
        <v>177</v>
      </c>
      <c r="I3" s="40">
        <v>175</v>
      </c>
      <c r="J3" s="40">
        <v>177</v>
      </c>
      <c r="K3" s="20">
        <v>6</v>
      </c>
      <c r="L3" s="20">
        <v>1060</v>
      </c>
      <c r="M3" s="21">
        <v>176.66666666666666</v>
      </c>
      <c r="N3" s="22">
        <v>6</v>
      </c>
      <c r="O3" s="23">
        <v>182.66666666666666</v>
      </c>
    </row>
    <row r="4" spans="1:17" x14ac:dyDescent="0.25">
      <c r="A4" s="17" t="s">
        <v>35</v>
      </c>
      <c r="B4" s="26" t="s">
        <v>45</v>
      </c>
      <c r="C4" s="18">
        <v>44982</v>
      </c>
      <c r="D4" s="25" t="s">
        <v>46</v>
      </c>
      <c r="E4" s="19">
        <v>158</v>
      </c>
      <c r="F4" s="19">
        <v>156</v>
      </c>
      <c r="G4" s="19">
        <v>177</v>
      </c>
      <c r="H4" s="19">
        <v>172</v>
      </c>
      <c r="I4" s="19">
        <v>158</v>
      </c>
      <c r="J4" s="19"/>
      <c r="K4" s="20">
        <v>5</v>
      </c>
      <c r="L4" s="20">
        <v>821</v>
      </c>
      <c r="M4" s="21">
        <v>164.2</v>
      </c>
      <c r="N4" s="22">
        <v>2</v>
      </c>
      <c r="O4" s="23">
        <v>166.2</v>
      </c>
    </row>
    <row r="5" spans="1:17" x14ac:dyDescent="0.25">
      <c r="A5" s="17" t="s">
        <v>35</v>
      </c>
      <c r="B5" s="26" t="s">
        <v>45</v>
      </c>
      <c r="C5" s="18">
        <v>45073</v>
      </c>
      <c r="D5" s="25" t="s">
        <v>46</v>
      </c>
      <c r="E5" s="19">
        <v>177</v>
      </c>
      <c r="F5" s="19">
        <v>182</v>
      </c>
      <c r="G5" s="19">
        <v>175</v>
      </c>
      <c r="H5" s="19">
        <v>172</v>
      </c>
      <c r="I5" s="19">
        <v>185</v>
      </c>
      <c r="J5" s="19"/>
      <c r="K5" s="20">
        <v>5</v>
      </c>
      <c r="L5" s="20">
        <v>891</v>
      </c>
      <c r="M5" s="21">
        <v>178.2</v>
      </c>
      <c r="N5" s="22">
        <v>3</v>
      </c>
      <c r="O5" s="23">
        <v>181.2</v>
      </c>
    </row>
    <row r="8" spans="1:17" x14ac:dyDescent="0.25">
      <c r="K8" s="7">
        <f>SUM(K2:K7)</f>
        <v>19</v>
      </c>
      <c r="L8" s="7">
        <f>SUM(L2:L7)</f>
        <v>3311</v>
      </c>
      <c r="M8" s="13">
        <f>SUM(L8/K8)</f>
        <v>174.26315789473685</v>
      </c>
      <c r="N8" s="7">
        <f>SUM(N2:N7)</f>
        <v>14</v>
      </c>
      <c r="O8" s="13">
        <f>SUM(M8+N8)</f>
        <v>188.26315789473685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6_1"/>
    <protectedRange algorithmName="SHA-512" hashValue="ON39YdpmFHfN9f47KpiRvqrKx0V9+erV1CNkpWzYhW/Qyc6aT8rEyCrvauWSYGZK2ia3o7vd3akF07acHAFpOA==" saltValue="yVW9XmDwTqEnmpSGai0KYg==" spinCount="100000" sqref="D2" name="Range1_1_4_1"/>
    <protectedRange sqref="E3:J3 B3:C3" name="Range1_2_1"/>
    <protectedRange sqref="D3" name="Range1_1_1"/>
    <protectedRange sqref="E4:J4 B4:C4" name="Range1_6"/>
    <protectedRange sqref="D4" name="Range1_1_4"/>
    <protectedRange sqref="E5:J5 B5:C5" name="Range1_9"/>
    <protectedRange sqref="D5" name="Range1_1_7"/>
  </protectedRanges>
  <hyperlinks>
    <hyperlink ref="Q1" location="'Mississippi Adult Rankings 2023'!A1" display="Back to Ranking" xr:uid="{1272D9F4-9D50-4E61-A328-14158142F6A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42FAFA4-3A44-4DA7-A333-486D6C74DB8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49CC3-F3CB-49F0-83F5-05EF4DA21A5D}">
  <dimension ref="A1:Q15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21</v>
      </c>
    </row>
    <row r="2" spans="1:17" x14ac:dyDescent="0.25">
      <c r="A2" s="17" t="s">
        <v>35</v>
      </c>
      <c r="B2" s="26" t="s">
        <v>45</v>
      </c>
      <c r="C2" s="18">
        <v>44982</v>
      </c>
      <c r="D2" s="25" t="s">
        <v>46</v>
      </c>
      <c r="E2" s="19">
        <v>158</v>
      </c>
      <c r="F2" s="19">
        <v>156</v>
      </c>
      <c r="G2" s="19">
        <v>177</v>
      </c>
      <c r="H2" s="19">
        <v>172</v>
      </c>
      <c r="I2" s="19">
        <v>158</v>
      </c>
      <c r="J2" s="19"/>
      <c r="K2" s="20">
        <v>5</v>
      </c>
      <c r="L2" s="20">
        <v>821</v>
      </c>
      <c r="M2" s="21">
        <v>164.2</v>
      </c>
      <c r="N2" s="22">
        <v>2</v>
      </c>
      <c r="O2" s="23">
        <f t="shared" ref="O2" si="0">SUM(M2+N2)</f>
        <v>166.2</v>
      </c>
    </row>
    <row r="5" spans="1:17" x14ac:dyDescent="0.25">
      <c r="K5" s="7">
        <f>SUM(K2:K4)</f>
        <v>5</v>
      </c>
      <c r="L5" s="7">
        <f>SUM(L2:L4)</f>
        <v>821</v>
      </c>
      <c r="M5" s="13">
        <f>SUM(L5/K5)</f>
        <v>164.2</v>
      </c>
      <c r="N5" s="7">
        <f>SUM(N2:N4)</f>
        <v>2</v>
      </c>
      <c r="O5" s="13">
        <f>SUM(M5+N5)</f>
        <v>166.2</v>
      </c>
    </row>
    <row r="10" spans="1:17" ht="30" x14ac:dyDescent="0.25">
      <c r="A10" s="1" t="s">
        <v>1</v>
      </c>
      <c r="B10" s="2" t="s">
        <v>2</v>
      </c>
      <c r="C10" s="2" t="s">
        <v>3</v>
      </c>
      <c r="D10" s="3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4" t="s">
        <v>10</v>
      </c>
      <c r="K10" s="4" t="s">
        <v>11</v>
      </c>
      <c r="L10" s="3" t="s">
        <v>12</v>
      </c>
      <c r="M10" s="5" t="s">
        <v>13</v>
      </c>
      <c r="N10" s="2" t="s">
        <v>14</v>
      </c>
      <c r="O10" s="6" t="s">
        <v>15</v>
      </c>
    </row>
    <row r="11" spans="1:17" x14ac:dyDescent="0.25">
      <c r="A11" s="17" t="s">
        <v>58</v>
      </c>
      <c r="B11" s="26" t="s">
        <v>53</v>
      </c>
      <c r="C11" s="18">
        <v>45010</v>
      </c>
      <c r="D11" s="18" t="s">
        <v>46</v>
      </c>
      <c r="E11" s="19">
        <v>173</v>
      </c>
      <c r="F11" s="19">
        <v>181</v>
      </c>
      <c r="G11" s="19">
        <v>175</v>
      </c>
      <c r="H11" s="19">
        <v>180</v>
      </c>
      <c r="I11" s="19">
        <v>164</v>
      </c>
      <c r="J11" s="19"/>
      <c r="K11" s="20">
        <f>COUNT(E11:J11)</f>
        <v>5</v>
      </c>
      <c r="L11" s="20">
        <f>SUM(E11:J11)</f>
        <v>873</v>
      </c>
      <c r="M11" s="21">
        <f>AVERAGE(E11:J11)</f>
        <v>174.6</v>
      </c>
      <c r="N11" s="22">
        <v>13</v>
      </c>
      <c r="O11" s="23">
        <f>SUM(M11,N11)</f>
        <v>187.6</v>
      </c>
    </row>
    <row r="12" spans="1:17" x14ac:dyDescent="0.25">
      <c r="A12" s="17" t="s">
        <v>58</v>
      </c>
      <c r="B12" s="26" t="s">
        <v>53</v>
      </c>
      <c r="C12" s="18">
        <v>45192</v>
      </c>
      <c r="D12" s="25" t="s">
        <v>46</v>
      </c>
      <c r="E12" s="19">
        <v>183</v>
      </c>
      <c r="F12" s="19">
        <v>173</v>
      </c>
      <c r="G12" s="19">
        <v>173</v>
      </c>
      <c r="H12" s="19">
        <v>180</v>
      </c>
      <c r="I12" s="19">
        <v>171</v>
      </c>
      <c r="J12" s="19"/>
      <c r="K12" s="20">
        <v>5</v>
      </c>
      <c r="L12" s="20">
        <v>880</v>
      </c>
      <c r="M12" s="21">
        <v>176</v>
      </c>
      <c r="N12" s="22">
        <v>5</v>
      </c>
      <c r="O12" s="23">
        <v>181</v>
      </c>
    </row>
    <row r="15" spans="1:17" x14ac:dyDescent="0.25">
      <c r="K15" s="7">
        <f>SUM(K11:K14)</f>
        <v>10</v>
      </c>
      <c r="L15" s="7">
        <f>SUM(L11:L14)</f>
        <v>1753</v>
      </c>
      <c r="M15" s="13">
        <f>SUM(L15/K15)</f>
        <v>175.3</v>
      </c>
      <c r="N15" s="7">
        <f>SUM(N11:N14)</f>
        <v>18</v>
      </c>
      <c r="O15" s="13">
        <f>SUM(M15+N15)</f>
        <v>193.3</v>
      </c>
    </row>
  </sheetData>
  <protectedRanges>
    <protectedRange sqref="E2:J2 B2:C2" name="Range1_6_2"/>
    <protectedRange sqref="D2" name="Range1_1_4_2"/>
    <protectedRange algorithmName="SHA-512" hashValue="ON39YdpmFHfN9f47KpiRvqrKx0V9+erV1CNkpWzYhW/Qyc6aT8rEyCrvauWSYGZK2ia3o7vd3akF07acHAFpOA==" saltValue="yVW9XmDwTqEnmpSGai0KYg==" spinCount="100000" sqref="B11:C11" name="Range1_5_1_1"/>
    <protectedRange algorithmName="SHA-512" hashValue="ON39YdpmFHfN9f47KpiRvqrKx0V9+erV1CNkpWzYhW/Qyc6aT8rEyCrvauWSYGZK2ia3o7vd3akF07acHAFpOA==" saltValue="yVW9XmDwTqEnmpSGai0KYg==" spinCount="100000" sqref="D11" name="Range1_1_3_1_1"/>
    <protectedRange algorithmName="SHA-512" hashValue="ON39YdpmFHfN9f47KpiRvqrKx0V9+erV1CNkpWzYhW/Qyc6aT8rEyCrvauWSYGZK2ia3o7vd3akF07acHAFpOA==" saltValue="yVW9XmDwTqEnmpSGai0KYg==" spinCount="100000" sqref="E11:J11" name="Range1_3_2_1"/>
  </protectedRanges>
  <conditionalFormatting sqref="J2">
    <cfRule type="top10" dxfId="4" priority="14" rank="1"/>
  </conditionalFormatting>
  <conditionalFormatting sqref="J11">
    <cfRule type="cellIs" dxfId="3" priority="2" operator="greaterThanOrEqual">
      <formula>200</formula>
    </cfRule>
    <cfRule type="top10" dxfId="2" priority="3" rank="1"/>
  </conditionalFormatting>
  <hyperlinks>
    <hyperlink ref="Q1" location="'Mississippi Adult Rankings 2023'!A1" display="Back to Ranking" xr:uid="{6323456D-5D7B-4417-9A1C-07BD77C962D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6DADBC4-F3C6-488A-94B4-C758A19D8355}">
          <x14:formula1>
            <xm:f>'C:\Users\abra2\Desktop\ABRA Files and More\AUTO BENCH REST ASSOCIATION FILE\ABRA 2019\Georgia\[Georgia Results 01 19 20.xlsm]DATA SHEET'!#REF!</xm:f>
          </x14:formula1>
          <xm:sqref>B1 B10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6D4C1-8ADF-42DB-B5FF-9E88EDAF1F89}">
  <dimension ref="A1:Q27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21</v>
      </c>
    </row>
    <row r="2" spans="1:17" x14ac:dyDescent="0.25">
      <c r="A2" s="17" t="s">
        <v>35</v>
      </c>
      <c r="B2" s="26" t="s">
        <v>30</v>
      </c>
      <c r="C2" s="18">
        <v>44953</v>
      </c>
      <c r="D2" s="25" t="s">
        <v>41</v>
      </c>
      <c r="E2" s="19">
        <v>184</v>
      </c>
      <c r="F2" s="19">
        <v>191</v>
      </c>
      <c r="G2" s="19">
        <v>181</v>
      </c>
      <c r="H2" s="19"/>
      <c r="I2" s="19"/>
      <c r="J2" s="19"/>
      <c r="K2" s="20">
        <v>3</v>
      </c>
      <c r="L2" s="20">
        <v>556</v>
      </c>
      <c r="M2" s="21">
        <v>185.33333333333334</v>
      </c>
      <c r="N2" s="22">
        <v>4</v>
      </c>
      <c r="O2" s="23">
        <v>189.33333333333334</v>
      </c>
    </row>
    <row r="3" spans="1:17" x14ac:dyDescent="0.25">
      <c r="A3" s="17" t="s">
        <v>35</v>
      </c>
      <c r="B3" s="26" t="s">
        <v>30</v>
      </c>
      <c r="C3" s="18">
        <v>44982</v>
      </c>
      <c r="D3" s="25" t="s">
        <v>46</v>
      </c>
      <c r="E3" s="19">
        <v>196</v>
      </c>
      <c r="F3" s="19">
        <v>198</v>
      </c>
      <c r="G3" s="19">
        <v>192</v>
      </c>
      <c r="H3" s="19">
        <v>198</v>
      </c>
      <c r="I3" s="19">
        <v>195</v>
      </c>
      <c r="J3" s="19"/>
      <c r="K3" s="20">
        <v>5</v>
      </c>
      <c r="L3" s="20">
        <v>979</v>
      </c>
      <c r="M3" s="21">
        <v>195.8</v>
      </c>
      <c r="N3" s="22">
        <v>13</v>
      </c>
      <c r="O3" s="23">
        <f>SUM(M3+N3)</f>
        <v>208.8</v>
      </c>
    </row>
    <row r="4" spans="1:17" x14ac:dyDescent="0.25">
      <c r="A4" s="17" t="s">
        <v>35</v>
      </c>
      <c r="B4" s="26" t="s">
        <v>30</v>
      </c>
      <c r="C4" s="18">
        <v>45192</v>
      </c>
      <c r="D4" s="25" t="s">
        <v>46</v>
      </c>
      <c r="E4" s="19">
        <v>189</v>
      </c>
      <c r="F4" s="19">
        <v>191</v>
      </c>
      <c r="G4" s="19">
        <v>195</v>
      </c>
      <c r="H4" s="19">
        <v>188</v>
      </c>
      <c r="I4" s="19">
        <v>188</v>
      </c>
      <c r="J4" s="19"/>
      <c r="K4" s="20">
        <v>5</v>
      </c>
      <c r="L4" s="20">
        <v>951</v>
      </c>
      <c r="M4" s="21">
        <v>190.2</v>
      </c>
      <c r="N4" s="22">
        <v>3</v>
      </c>
      <c r="O4" s="23">
        <v>193.2</v>
      </c>
    </row>
    <row r="5" spans="1:17" x14ac:dyDescent="0.25">
      <c r="A5" s="17" t="s">
        <v>35</v>
      </c>
      <c r="B5" s="26" t="s">
        <v>30</v>
      </c>
      <c r="C5" s="18">
        <v>45227</v>
      </c>
      <c r="D5" s="25" t="s">
        <v>46</v>
      </c>
      <c r="E5" s="19">
        <v>199</v>
      </c>
      <c r="F5" s="19">
        <v>193</v>
      </c>
      <c r="G5" s="19">
        <v>198</v>
      </c>
      <c r="H5" s="19">
        <v>198</v>
      </c>
      <c r="I5" s="19">
        <v>195</v>
      </c>
      <c r="J5" s="19"/>
      <c r="K5" s="20">
        <v>5</v>
      </c>
      <c r="L5" s="20">
        <v>983</v>
      </c>
      <c r="M5" s="21">
        <v>196.6</v>
      </c>
      <c r="N5" s="22">
        <v>13</v>
      </c>
      <c r="O5" s="23">
        <v>209.6</v>
      </c>
    </row>
    <row r="6" spans="1:17" x14ac:dyDescent="0.25">
      <c r="A6" s="17" t="s">
        <v>35</v>
      </c>
      <c r="B6" s="26" t="s">
        <v>30</v>
      </c>
      <c r="C6" s="18">
        <v>45255</v>
      </c>
      <c r="D6" s="25" t="s">
        <v>46</v>
      </c>
      <c r="E6" s="19">
        <v>197</v>
      </c>
      <c r="F6" s="19">
        <v>197</v>
      </c>
      <c r="G6" s="19">
        <v>190</v>
      </c>
      <c r="H6" s="19">
        <v>197</v>
      </c>
      <c r="I6" s="19">
        <v>196</v>
      </c>
      <c r="J6" s="19">
        <v>193</v>
      </c>
      <c r="K6" s="20">
        <v>6</v>
      </c>
      <c r="L6" s="20">
        <v>1170</v>
      </c>
      <c r="M6" s="21">
        <v>195</v>
      </c>
      <c r="N6" s="22">
        <v>6</v>
      </c>
      <c r="O6" s="23">
        <v>201</v>
      </c>
    </row>
    <row r="7" spans="1:17" x14ac:dyDescent="0.25">
      <c r="A7" s="17" t="s">
        <v>35</v>
      </c>
      <c r="B7" s="26" t="s">
        <v>30</v>
      </c>
      <c r="C7" s="18">
        <v>45276</v>
      </c>
      <c r="D7" s="25" t="s">
        <v>46</v>
      </c>
      <c r="E7" s="40">
        <v>192</v>
      </c>
      <c r="F7" s="40">
        <v>198</v>
      </c>
      <c r="G7" s="40">
        <v>198</v>
      </c>
      <c r="H7" s="40">
        <v>193</v>
      </c>
      <c r="I7" s="40">
        <v>198</v>
      </c>
      <c r="J7" s="40"/>
      <c r="K7" s="20">
        <v>5</v>
      </c>
      <c r="L7" s="20">
        <v>979</v>
      </c>
      <c r="M7" s="21">
        <v>195.8</v>
      </c>
      <c r="N7" s="22">
        <v>13</v>
      </c>
      <c r="O7" s="23">
        <v>208.8</v>
      </c>
    </row>
    <row r="10" spans="1:17" x14ac:dyDescent="0.25">
      <c r="K10" s="7">
        <f>SUM(K2:K9)</f>
        <v>29</v>
      </c>
      <c r="L10" s="7">
        <f>SUM(L2:L9)</f>
        <v>5618</v>
      </c>
      <c r="M10" s="13">
        <f>SUM(L10/K10)</f>
        <v>193.72413793103448</v>
      </c>
      <c r="N10" s="7">
        <f>SUM(N2:N9)</f>
        <v>52</v>
      </c>
      <c r="O10" s="13">
        <f>SUM(M10+N10)</f>
        <v>245.72413793103448</v>
      </c>
    </row>
    <row r="17" spans="1:15" ht="30" x14ac:dyDescent="0.25">
      <c r="A17" s="1" t="s">
        <v>1</v>
      </c>
      <c r="B17" s="2" t="s">
        <v>2</v>
      </c>
      <c r="C17" s="2" t="s">
        <v>3</v>
      </c>
      <c r="D17" s="3" t="s">
        <v>4</v>
      </c>
      <c r="E17" s="4" t="s">
        <v>5</v>
      </c>
      <c r="F17" s="4" t="s">
        <v>6</v>
      </c>
      <c r="G17" s="4" t="s">
        <v>7</v>
      </c>
      <c r="H17" s="4" t="s">
        <v>8</v>
      </c>
      <c r="I17" s="4" t="s">
        <v>9</v>
      </c>
      <c r="J17" s="4" t="s">
        <v>10</v>
      </c>
      <c r="K17" s="4" t="s">
        <v>11</v>
      </c>
      <c r="L17" s="3" t="s">
        <v>12</v>
      </c>
      <c r="M17" s="5" t="s">
        <v>13</v>
      </c>
      <c r="N17" s="2" t="s">
        <v>14</v>
      </c>
      <c r="O17" s="6" t="s">
        <v>15</v>
      </c>
    </row>
    <row r="18" spans="1:15" x14ac:dyDescent="0.25">
      <c r="A18" s="17" t="s">
        <v>23</v>
      </c>
      <c r="B18" s="26" t="s">
        <v>30</v>
      </c>
      <c r="C18" s="18">
        <v>44954</v>
      </c>
      <c r="D18" s="25" t="s">
        <v>46</v>
      </c>
      <c r="E18" s="19">
        <v>197</v>
      </c>
      <c r="F18" s="47">
        <v>200</v>
      </c>
      <c r="G18" s="19">
        <v>198</v>
      </c>
      <c r="H18" s="19">
        <v>198</v>
      </c>
      <c r="I18" s="19">
        <v>196</v>
      </c>
      <c r="J18" s="19">
        <v>195</v>
      </c>
      <c r="K18" s="20">
        <v>6</v>
      </c>
      <c r="L18" s="20">
        <v>1184</v>
      </c>
      <c r="M18" s="21">
        <v>197.33333333333334</v>
      </c>
      <c r="N18" s="22">
        <v>8</v>
      </c>
      <c r="O18" s="23">
        <v>205.33333333333334</v>
      </c>
    </row>
    <row r="19" spans="1:15" x14ac:dyDescent="0.25">
      <c r="A19" s="17" t="s">
        <v>23</v>
      </c>
      <c r="B19" s="26" t="s">
        <v>30</v>
      </c>
      <c r="C19" s="18">
        <v>44982</v>
      </c>
      <c r="D19" s="25" t="s">
        <v>46</v>
      </c>
      <c r="E19" s="19">
        <v>198</v>
      </c>
      <c r="F19" s="19">
        <v>199</v>
      </c>
      <c r="G19" s="19">
        <v>197</v>
      </c>
      <c r="H19" s="19">
        <v>198</v>
      </c>
      <c r="I19" s="19">
        <v>197</v>
      </c>
      <c r="J19" s="19"/>
      <c r="K19" s="20">
        <v>5</v>
      </c>
      <c r="L19" s="20">
        <v>989</v>
      </c>
      <c r="M19" s="21">
        <v>197.8</v>
      </c>
      <c r="N19" s="22">
        <v>2</v>
      </c>
      <c r="O19" s="23">
        <f t="shared" ref="O19" si="0">SUM(M19+N19)</f>
        <v>199.8</v>
      </c>
    </row>
    <row r="20" spans="1:15" x14ac:dyDescent="0.25">
      <c r="A20" s="17" t="s">
        <v>23</v>
      </c>
      <c r="B20" s="26" t="s">
        <v>59</v>
      </c>
      <c r="C20" s="18">
        <v>45044</v>
      </c>
      <c r="D20" s="25" t="s">
        <v>46</v>
      </c>
      <c r="E20" s="19">
        <v>198</v>
      </c>
      <c r="F20" s="19">
        <v>199</v>
      </c>
      <c r="G20" s="19">
        <v>198</v>
      </c>
      <c r="H20" s="47">
        <v>200</v>
      </c>
      <c r="I20" s="19"/>
      <c r="J20" s="19"/>
      <c r="K20" s="20">
        <v>4</v>
      </c>
      <c r="L20" s="20">
        <v>795</v>
      </c>
      <c r="M20" s="21">
        <v>198.75</v>
      </c>
      <c r="N20" s="22">
        <v>7</v>
      </c>
      <c r="O20" s="23">
        <v>205.75</v>
      </c>
    </row>
    <row r="21" spans="1:15" x14ac:dyDescent="0.25">
      <c r="A21" s="17" t="s">
        <v>23</v>
      </c>
      <c r="B21" s="26" t="s">
        <v>30</v>
      </c>
      <c r="C21" s="18">
        <v>45192</v>
      </c>
      <c r="D21" s="25" t="s">
        <v>46</v>
      </c>
      <c r="E21" s="19">
        <v>197</v>
      </c>
      <c r="F21" s="19">
        <v>199</v>
      </c>
      <c r="G21" s="19">
        <v>199</v>
      </c>
      <c r="H21" s="19">
        <v>199</v>
      </c>
      <c r="I21" s="19">
        <v>195</v>
      </c>
      <c r="J21" s="19"/>
      <c r="K21" s="20">
        <v>5</v>
      </c>
      <c r="L21" s="20">
        <v>989</v>
      </c>
      <c r="M21" s="21">
        <v>197.8</v>
      </c>
      <c r="N21" s="22">
        <v>11</v>
      </c>
      <c r="O21" s="23">
        <v>208.8</v>
      </c>
    </row>
    <row r="22" spans="1:15" x14ac:dyDescent="0.25">
      <c r="A22" s="17" t="s">
        <v>23</v>
      </c>
      <c r="B22" s="26" t="s">
        <v>30</v>
      </c>
      <c r="C22" s="18">
        <v>45227</v>
      </c>
      <c r="D22" s="25" t="s">
        <v>46</v>
      </c>
      <c r="E22" s="19">
        <v>193</v>
      </c>
      <c r="F22" s="19">
        <v>195</v>
      </c>
      <c r="G22" s="19">
        <v>191</v>
      </c>
      <c r="H22" s="19">
        <v>196</v>
      </c>
      <c r="I22" s="19">
        <v>197</v>
      </c>
      <c r="J22" s="19"/>
      <c r="K22" s="20">
        <v>5</v>
      </c>
      <c r="L22" s="20">
        <v>972</v>
      </c>
      <c r="M22" s="21">
        <v>194.4</v>
      </c>
      <c r="N22" s="22">
        <v>2</v>
      </c>
      <c r="O22" s="23">
        <v>196.4</v>
      </c>
    </row>
    <row r="23" spans="1:15" x14ac:dyDescent="0.25">
      <c r="A23" s="17" t="s">
        <v>23</v>
      </c>
      <c r="B23" s="26" t="s">
        <v>30</v>
      </c>
      <c r="C23" s="18">
        <v>45255</v>
      </c>
      <c r="D23" s="25" t="s">
        <v>46</v>
      </c>
      <c r="E23" s="19">
        <v>193</v>
      </c>
      <c r="F23" s="19">
        <v>195</v>
      </c>
      <c r="G23" s="19">
        <v>198</v>
      </c>
      <c r="H23" s="47">
        <v>200</v>
      </c>
      <c r="I23" s="19">
        <v>198</v>
      </c>
      <c r="J23" s="19">
        <v>199</v>
      </c>
      <c r="K23" s="20">
        <v>6</v>
      </c>
      <c r="L23" s="20">
        <v>1183</v>
      </c>
      <c r="M23" s="21">
        <v>197.16666666666666</v>
      </c>
      <c r="N23" s="22">
        <v>12</v>
      </c>
      <c r="O23" s="23">
        <v>209.16666666666666</v>
      </c>
    </row>
    <row r="24" spans="1:15" x14ac:dyDescent="0.25">
      <c r="A24" s="17" t="s">
        <v>23</v>
      </c>
      <c r="B24" s="26" t="s">
        <v>30</v>
      </c>
      <c r="C24" s="18">
        <v>45276</v>
      </c>
      <c r="D24" s="25" t="s">
        <v>46</v>
      </c>
      <c r="E24" s="47">
        <v>200</v>
      </c>
      <c r="F24" s="47">
        <v>200</v>
      </c>
      <c r="G24" s="19">
        <v>198</v>
      </c>
      <c r="H24" s="19">
        <v>195</v>
      </c>
      <c r="I24" s="19">
        <v>198</v>
      </c>
      <c r="J24" s="19"/>
      <c r="K24" s="20">
        <v>5</v>
      </c>
      <c r="L24" s="20">
        <v>991</v>
      </c>
      <c r="M24" s="21">
        <v>198.2</v>
      </c>
      <c r="N24" s="22">
        <v>5</v>
      </c>
      <c r="O24" s="23">
        <v>203.2</v>
      </c>
    </row>
    <row r="27" spans="1:15" x14ac:dyDescent="0.25">
      <c r="K27" s="7">
        <f>SUM(K18:K26)</f>
        <v>36</v>
      </c>
      <c r="L27" s="7">
        <f>SUM(L18:L26)</f>
        <v>7103</v>
      </c>
      <c r="M27" s="13">
        <f>SUM(L27/K27)</f>
        <v>197.30555555555554</v>
      </c>
      <c r="N27" s="7">
        <f>SUM(N18:N26)</f>
        <v>47</v>
      </c>
      <c r="O27" s="13">
        <f>SUM(M27+N27)</f>
        <v>244.30555555555554</v>
      </c>
    </row>
  </sheetData>
  <protectedRanges>
    <protectedRange algorithmName="SHA-512" hashValue="ON39YdpmFHfN9f47KpiRvqrKx0V9+erV1CNkpWzYhW/Qyc6aT8rEyCrvauWSYGZK2ia3o7vd3akF07acHAFpOA==" saltValue="yVW9XmDwTqEnmpSGai0KYg==" spinCount="100000" sqref="B1 B17" name="Range1_2"/>
    <protectedRange algorithmName="SHA-512" hashValue="ON39YdpmFHfN9f47KpiRvqrKx0V9+erV1CNkpWzYhW/Qyc6aT8rEyCrvauWSYGZK2ia3o7vd3akF07acHAFpOA==" saltValue="yVW9XmDwTqEnmpSGai0KYg==" spinCount="100000" sqref="B2:C2 E2:J2" name="Range1_6_1"/>
    <protectedRange algorithmName="SHA-512" hashValue="ON39YdpmFHfN9f47KpiRvqrKx0V9+erV1CNkpWzYhW/Qyc6aT8rEyCrvauWSYGZK2ia3o7vd3akF07acHAFpOA==" saltValue="yVW9XmDwTqEnmpSGai0KYg==" spinCount="100000" sqref="D2" name="Range1_1_4_1"/>
    <protectedRange sqref="I18:J18 B18:C18" name="Range1"/>
    <protectedRange sqref="D18" name="Range1_1"/>
    <protectedRange sqref="E18:H18" name="Range1_3"/>
    <protectedRange sqref="I19:J19 B19:C19" name="Range1_5_1"/>
    <protectedRange sqref="D19" name="Range1_1_3_1"/>
    <protectedRange sqref="E19:H19" name="Range1_3_1_1"/>
    <protectedRange sqref="E3:J3 B3:C3" name="Range1_6_2"/>
    <protectedRange sqref="D3" name="Range1_1_4_2"/>
    <protectedRange sqref="B20:C20" name="Range1_47"/>
    <protectedRange sqref="D20" name="Range1_1_30"/>
    <protectedRange sqref="E20:J20" name="Range1_3_15"/>
  </protectedRanges>
  <hyperlinks>
    <hyperlink ref="Q1" location="'Mississippi Adult Rankings 2023'!A1" display="Back to Ranking" xr:uid="{E1455098-1B22-40CB-ADE3-DC2BE75522F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4653287-28DF-4E7A-B4CA-59904923E453}">
          <x14:formula1>
            <xm:f>'C:\Users\abra2\Desktop\ABRA Files and More\AUTO BENCH REST ASSOCIATION FILE\ABRA 2019\Georgia\[Georgia Results 01 19 20.xlsm]DATA SHEET'!#REF!</xm:f>
          </x14:formula1>
          <xm:sqref>B1 B17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Mississippi Adult Rankings 2023</vt:lpstr>
      <vt:lpstr>Bobby Young</vt:lpstr>
      <vt:lpstr>Bud Stell</vt:lpstr>
      <vt:lpstr>Charles Knight</vt:lpstr>
      <vt:lpstr>Chris Irvin</vt:lpstr>
      <vt:lpstr>Clovis Duncan</vt:lpstr>
      <vt:lpstr>Danny Starks</vt:lpstr>
      <vt:lpstr>David Bourland</vt:lpstr>
      <vt:lpstr>Dean Irvin</vt:lpstr>
      <vt:lpstr>Dennis Thompson</vt:lpstr>
      <vt:lpstr>Don Tucker</vt:lpstr>
      <vt:lpstr>Freddy Geiselbreth</vt:lpstr>
      <vt:lpstr>Gregg Grissom</vt:lpstr>
      <vt:lpstr>Jack Hutchinson</vt:lpstr>
      <vt:lpstr>Jamie Penton</vt:lpstr>
      <vt:lpstr>Jason Edwards</vt:lpstr>
      <vt:lpstr>Jason Osborne</vt:lpstr>
      <vt:lpstr>Jeff Ralls</vt:lpstr>
      <vt:lpstr>John Laseter</vt:lpstr>
      <vt:lpstr>Kelly Edwards</vt:lpstr>
      <vt:lpstr>Larry McGill</vt:lpstr>
      <vt:lpstr>Randy Canter</vt:lpstr>
      <vt:lpstr>Shane Petit</vt:lpstr>
      <vt:lpstr>Steve Hayes</vt:lpstr>
      <vt:lpstr>Terry Cannon</vt:lpstr>
      <vt:lpstr>Tommy Cole</vt:lpstr>
      <vt:lpstr>Troy Gibbens</vt:lpstr>
      <vt:lpstr>Tucker Malone</vt:lpstr>
      <vt:lpstr>Van Presson</vt:lpstr>
      <vt:lpstr>Wesley Scott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Jerry Willeford</cp:lastModifiedBy>
  <dcterms:created xsi:type="dcterms:W3CDTF">2020-01-30T01:18:37Z</dcterms:created>
  <dcterms:modified xsi:type="dcterms:W3CDTF">2023-12-25T15:15:32Z</dcterms:modified>
</cp:coreProperties>
</file>