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National Outdoor_2025\Youth\"/>
    </mc:Choice>
  </mc:AlternateContent>
  <xr:revisionPtr revIDLastSave="3" documentId="8_{A8D6EE92-526A-4173-A73C-823813607F54}" xr6:coauthVersionLast="36" xr6:coauthVersionMax="47" xr10:uidLastSave="{76504D02-79A7-432A-963D-9AC5C0FC1573}"/>
  <bookViews>
    <workbookView xWindow="-120" yWindow="-120" windowWidth="29040" windowHeight="15720" xr2:uid="{A35FAFAA-3A44-445C-BAAA-3002DD1ECE94}"/>
  </bookViews>
  <sheets>
    <sheet name="National Youth" sheetId="1" r:id="rId1"/>
    <sheet name="Aiden Van Horn" sheetId="223" r:id="rId2"/>
    <sheet name="Ashton Brooks" sheetId="211" r:id="rId3"/>
    <sheet name="Braxton Bertrand" sheetId="228" r:id="rId4"/>
    <sheet name="Braydon Bertrand" sheetId="214" r:id="rId5"/>
    <sheet name="Brody McKelvey" sheetId="224" r:id="rId6"/>
    <sheet name="Caden McMillen" sheetId="213" r:id="rId7"/>
    <sheet name="Caleb Radwanski" sheetId="217" r:id="rId8"/>
    <sheet name="Cooper Bradley" sheetId="215" r:id="rId9"/>
    <sheet name="Dalton Smith" sheetId="231" r:id="rId10"/>
    <sheet name="Faith Miller" sheetId="209" r:id="rId11"/>
    <sheet name="Hayden Waddell" sheetId="221" r:id="rId12"/>
    <sheet name="Isaiah Garcia" sheetId="216" r:id="rId13"/>
    <sheet name="Jasper Flint" sheetId="222" r:id="rId14"/>
    <sheet name="Kallon Bertrand" sheetId="229" r:id="rId15"/>
    <sheet name="Kayden Napier" sheetId="225" r:id="rId16"/>
    <sheet name="Kendahl Petty" sheetId="212" r:id="rId17"/>
    <sheet name="Lucas Hibbard" sheetId="208" r:id="rId18"/>
    <sheet name="Oakley Simmons" sheetId="210" r:id="rId19"/>
    <sheet name="Penelope Dimas" sheetId="230" r:id="rId20"/>
    <sheet name="Reid Wharten" sheetId="226" r:id="rId21"/>
    <sheet name="Rylee Dockery" sheetId="220" r:id="rId22"/>
    <sheet name="Stormy Howard" sheetId="218" r:id="rId23"/>
    <sheet name="Sunny Howard" sheetId="219" r:id="rId24"/>
    <sheet name="Wade Banks" sheetId="227" r:id="rId25"/>
  </sheets>
  <externalReferences>
    <externalReference r:id="rId26"/>
    <externalReference r:id="rId27"/>
  </externalReferences>
  <definedNames>
    <definedName name="_xlnm._FilterDatabase" localSheetId="0" hidden="1">'National Youth'!#REF!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7" i="230" l="1"/>
  <c r="A62" i="1" l="1"/>
  <c r="A59" i="1"/>
  <c r="A22" i="1"/>
  <c r="A30" i="1"/>
  <c r="A31" i="1" s="1"/>
  <c r="A32" i="1" s="1"/>
  <c r="A33" i="1" s="1"/>
  <c r="V6" i="230"/>
  <c r="A36" i="1"/>
  <c r="A37" i="1" s="1"/>
  <c r="A38" i="1" s="1"/>
  <c r="A39" i="1" s="1"/>
  <c r="A40" i="1" s="1"/>
  <c r="A41" i="1" s="1"/>
  <c r="A42" i="1" s="1"/>
  <c r="I40" i="1"/>
  <c r="H40" i="1"/>
  <c r="G40" i="1"/>
  <c r="F40" i="1"/>
  <c r="E40" i="1"/>
  <c r="D40" i="1"/>
  <c r="V2" i="231"/>
  <c r="U4" i="231"/>
  <c r="T4" i="231"/>
  <c r="R4" i="231"/>
  <c r="Q4" i="231"/>
  <c r="S4" i="231" l="1"/>
  <c r="V4" i="231" s="1"/>
  <c r="V5" i="230"/>
  <c r="V6" i="223"/>
  <c r="V8" i="219" l="1"/>
  <c r="V8" i="218"/>
  <c r="H38" i="1"/>
  <c r="G38" i="1"/>
  <c r="E38" i="1"/>
  <c r="U9" i="230"/>
  <c r="H33" i="1" s="1"/>
  <c r="T9" i="230"/>
  <c r="G33" i="1" s="1"/>
  <c r="R9" i="230"/>
  <c r="E33" i="1" s="1"/>
  <c r="Q9" i="230"/>
  <c r="D33" i="1" s="1"/>
  <c r="U4" i="229"/>
  <c r="T4" i="229"/>
  <c r="R4" i="229"/>
  <c r="Q4" i="229"/>
  <c r="D38" i="1" s="1"/>
  <c r="H51" i="1"/>
  <c r="G51" i="1"/>
  <c r="U4" i="228"/>
  <c r="T4" i="228"/>
  <c r="R4" i="228"/>
  <c r="E51" i="1" s="1"/>
  <c r="Q4" i="228"/>
  <c r="D51" i="1" s="1"/>
  <c r="H8" i="1"/>
  <c r="G8" i="1"/>
  <c r="E8" i="1"/>
  <c r="D8" i="1"/>
  <c r="U4" i="227"/>
  <c r="T4" i="227"/>
  <c r="R4" i="227"/>
  <c r="Q4" i="227"/>
  <c r="U12" i="225"/>
  <c r="H21" i="1" s="1"/>
  <c r="T12" i="225"/>
  <c r="G21" i="1" s="1"/>
  <c r="R12" i="225"/>
  <c r="E21" i="1" s="1"/>
  <c r="Q12" i="225"/>
  <c r="D21" i="1" s="1"/>
  <c r="H42" i="1"/>
  <c r="E35" i="1"/>
  <c r="U4" i="226"/>
  <c r="T4" i="226"/>
  <c r="G42" i="1" s="1"/>
  <c r="R4" i="226"/>
  <c r="Q4" i="226"/>
  <c r="D42" i="1" s="1"/>
  <c r="U6" i="225"/>
  <c r="H35" i="1" s="1"/>
  <c r="T6" i="225"/>
  <c r="G35" i="1" s="1"/>
  <c r="R6" i="225"/>
  <c r="Q6" i="225"/>
  <c r="D35" i="1" s="1"/>
  <c r="U7" i="224"/>
  <c r="H6" i="1" s="1"/>
  <c r="T7" i="224"/>
  <c r="G6" i="1" s="1"/>
  <c r="R7" i="224"/>
  <c r="Q7" i="224"/>
  <c r="D6" i="1" s="1"/>
  <c r="H41" i="1"/>
  <c r="G41" i="1"/>
  <c r="E41" i="1"/>
  <c r="D41" i="1"/>
  <c r="U10" i="221"/>
  <c r="T10" i="221"/>
  <c r="R10" i="221"/>
  <c r="Q10" i="221"/>
  <c r="U8" i="223"/>
  <c r="H31" i="1" s="1"/>
  <c r="T8" i="223"/>
  <c r="G31" i="1" s="1"/>
  <c r="R8" i="223"/>
  <c r="E31" i="1" s="1"/>
  <c r="Q8" i="223"/>
  <c r="D31" i="1" s="1"/>
  <c r="H22" i="1"/>
  <c r="G22" i="1"/>
  <c r="U4" i="222"/>
  <c r="T4" i="222"/>
  <c r="R4" i="222"/>
  <c r="E22" i="1" s="1"/>
  <c r="Q4" i="222"/>
  <c r="D22" i="1" s="1"/>
  <c r="H9" i="1"/>
  <c r="G9" i="1"/>
  <c r="E9" i="1"/>
  <c r="D9" i="1"/>
  <c r="U4" i="221"/>
  <c r="T4" i="221"/>
  <c r="R4" i="221"/>
  <c r="Q4" i="221"/>
  <c r="U21" i="220"/>
  <c r="H49" i="1" s="1"/>
  <c r="T21" i="220"/>
  <c r="G49" i="1" s="1"/>
  <c r="R21" i="220"/>
  <c r="E49" i="1" s="1"/>
  <c r="Q21" i="220"/>
  <c r="D49" i="1" s="1"/>
  <c r="U10" i="220"/>
  <c r="H29" i="1" s="1"/>
  <c r="T10" i="220"/>
  <c r="G29" i="1" s="1"/>
  <c r="R10" i="220"/>
  <c r="E29" i="1" s="1"/>
  <c r="Q10" i="220"/>
  <c r="D29" i="1" s="1"/>
  <c r="S4" i="226" l="1"/>
  <c r="S4" i="229"/>
  <c r="E42" i="1"/>
  <c r="S9" i="230"/>
  <c r="F33" i="1" s="1"/>
  <c r="S4" i="221"/>
  <c r="S10" i="221"/>
  <c r="S4" i="227"/>
  <c r="S7" i="224"/>
  <c r="E6" i="1"/>
  <c r="S4" i="228"/>
  <c r="S6" i="225"/>
  <c r="F35" i="1" s="1"/>
  <c r="S12" i="225"/>
  <c r="S8" i="223"/>
  <c r="S4" i="222"/>
  <c r="S21" i="220"/>
  <c r="S10" i="220"/>
  <c r="V9" i="230" l="1"/>
  <c r="I33" i="1" s="1"/>
  <c r="V10" i="221"/>
  <c r="I41" i="1" s="1"/>
  <c r="F41" i="1"/>
  <c r="V4" i="221"/>
  <c r="I9" i="1" s="1"/>
  <c r="F9" i="1"/>
  <c r="V4" i="222"/>
  <c r="I22" i="1" s="1"/>
  <c r="F22" i="1"/>
  <c r="V4" i="228"/>
  <c r="I51" i="1" s="1"/>
  <c r="F51" i="1"/>
  <c r="V4" i="227"/>
  <c r="I8" i="1" s="1"/>
  <c r="F8" i="1"/>
  <c r="V4" i="229"/>
  <c r="I38" i="1" s="1"/>
  <c r="F38" i="1"/>
  <c r="V4" i="226"/>
  <c r="I42" i="1" s="1"/>
  <c r="F42" i="1"/>
  <c r="V7" i="224"/>
  <c r="I6" i="1" s="1"/>
  <c r="F6" i="1"/>
  <c r="V21" i="220"/>
  <c r="I49" i="1" s="1"/>
  <c r="F49" i="1"/>
  <c r="V12" i="225"/>
  <c r="I21" i="1" s="1"/>
  <c r="F21" i="1"/>
  <c r="V6" i="225"/>
  <c r="I35" i="1" s="1"/>
  <c r="V8" i="223"/>
  <c r="I31" i="1" s="1"/>
  <c r="F31" i="1"/>
  <c r="V10" i="220"/>
  <c r="I29" i="1" s="1"/>
  <c r="F29" i="1"/>
  <c r="U11" i="219"/>
  <c r="H17" i="1" s="1"/>
  <c r="T11" i="219"/>
  <c r="G17" i="1" s="1"/>
  <c r="R11" i="219"/>
  <c r="E17" i="1" s="1"/>
  <c r="Q11" i="219"/>
  <c r="D17" i="1" s="1"/>
  <c r="U11" i="218"/>
  <c r="H18" i="1" s="1"/>
  <c r="T11" i="218"/>
  <c r="G18" i="1" s="1"/>
  <c r="R11" i="218"/>
  <c r="E18" i="1" s="1"/>
  <c r="Q11" i="218"/>
  <c r="D18" i="1" s="1"/>
  <c r="U9" i="217"/>
  <c r="H19" i="1" s="1"/>
  <c r="T9" i="217"/>
  <c r="G19" i="1" s="1"/>
  <c r="R9" i="217"/>
  <c r="E19" i="1" s="1"/>
  <c r="Q9" i="217"/>
  <c r="D19" i="1" s="1"/>
  <c r="U8" i="216"/>
  <c r="H59" i="1" s="1"/>
  <c r="T8" i="216"/>
  <c r="G59" i="1" s="1"/>
  <c r="R8" i="216"/>
  <c r="E59" i="1" s="1"/>
  <c r="Q8" i="216"/>
  <c r="D59" i="1" s="1"/>
  <c r="U5" i="215"/>
  <c r="H61" i="1" s="1"/>
  <c r="T5" i="215"/>
  <c r="G61" i="1" s="1"/>
  <c r="R5" i="215"/>
  <c r="E61" i="1" s="1"/>
  <c r="Q5" i="215"/>
  <c r="D61" i="1" s="1"/>
  <c r="U4" i="214"/>
  <c r="H62" i="1" s="1"/>
  <c r="T4" i="214"/>
  <c r="G62" i="1" s="1"/>
  <c r="R4" i="214"/>
  <c r="E62" i="1" s="1"/>
  <c r="Q4" i="214"/>
  <c r="D62" i="1" s="1"/>
  <c r="U21" i="212"/>
  <c r="H58" i="1" s="1"/>
  <c r="T21" i="212"/>
  <c r="G58" i="1" s="1"/>
  <c r="R21" i="212"/>
  <c r="Q21" i="212"/>
  <c r="D58" i="1" s="1"/>
  <c r="S4" i="214" l="1"/>
  <c r="S8" i="216"/>
  <c r="V8" i="216" s="1"/>
  <c r="I59" i="1" s="1"/>
  <c r="S21" i="212"/>
  <c r="V21" i="212" s="1"/>
  <c r="I58" i="1" s="1"/>
  <c r="F59" i="1"/>
  <c r="S11" i="219"/>
  <c r="S11" i="218"/>
  <c r="F18" i="1" s="1"/>
  <c r="S9" i="217"/>
  <c r="E58" i="1"/>
  <c r="S5" i="215"/>
  <c r="U11" i="213"/>
  <c r="H30" i="1" s="1"/>
  <c r="T11" i="213"/>
  <c r="G30" i="1" s="1"/>
  <c r="R11" i="213"/>
  <c r="E30" i="1" s="1"/>
  <c r="Q11" i="213"/>
  <c r="D30" i="1" s="1"/>
  <c r="U10" i="212"/>
  <c r="H32" i="1" s="1"/>
  <c r="T10" i="212"/>
  <c r="G32" i="1" s="1"/>
  <c r="R10" i="212"/>
  <c r="Q10" i="212"/>
  <c r="D32" i="1" s="1"/>
  <c r="U5" i="211"/>
  <c r="H37" i="1" s="1"/>
  <c r="T5" i="211"/>
  <c r="G37" i="1" s="1"/>
  <c r="R5" i="211"/>
  <c r="Q5" i="211"/>
  <c r="D37" i="1" s="1"/>
  <c r="U12" i="210"/>
  <c r="H16" i="1" s="1"/>
  <c r="T12" i="210"/>
  <c r="G16" i="1" s="1"/>
  <c r="R12" i="210"/>
  <c r="E16" i="1" s="1"/>
  <c r="Q12" i="210"/>
  <c r="D16" i="1" s="1"/>
  <c r="U4" i="209"/>
  <c r="H36" i="1" s="1"/>
  <c r="T4" i="209"/>
  <c r="G36" i="1" s="1"/>
  <c r="R4" i="209"/>
  <c r="E36" i="1" s="1"/>
  <c r="Q4" i="209"/>
  <c r="S4" i="209" s="1"/>
  <c r="F36" i="1" s="1"/>
  <c r="D36" i="1" l="1"/>
  <c r="V4" i="214"/>
  <c r="I62" i="1" s="1"/>
  <c r="F62" i="1"/>
  <c r="F58" i="1"/>
  <c r="V4" i="209"/>
  <c r="I36" i="1" s="1"/>
  <c r="S5" i="211"/>
  <c r="E37" i="1"/>
  <c r="V5" i="215"/>
  <c r="I61" i="1" s="1"/>
  <c r="F61" i="1"/>
  <c r="V9" i="217"/>
  <c r="I19" i="1" s="1"/>
  <c r="F19" i="1"/>
  <c r="V11" i="219"/>
  <c r="I17" i="1" s="1"/>
  <c r="F17" i="1"/>
  <c r="V11" i="218"/>
  <c r="I18" i="1" s="1"/>
  <c r="S11" i="213"/>
  <c r="F30" i="1" s="1"/>
  <c r="S10" i="212"/>
  <c r="E32" i="1"/>
  <c r="S12" i="210"/>
  <c r="U7" i="208"/>
  <c r="H39" i="1" s="1"/>
  <c r="T7" i="208"/>
  <c r="G39" i="1" s="1"/>
  <c r="R7" i="208"/>
  <c r="E39" i="1" s="1"/>
  <c r="Q7" i="208"/>
  <c r="D39" i="1" s="1"/>
  <c r="V5" i="211" l="1"/>
  <c r="I37" i="1" s="1"/>
  <c r="F37" i="1"/>
  <c r="V11" i="213"/>
  <c r="I30" i="1" s="1"/>
  <c r="V10" i="212"/>
  <c r="I32" i="1" s="1"/>
  <c r="F32" i="1"/>
  <c r="V12" i="210"/>
  <c r="I16" i="1" s="1"/>
  <c r="F16" i="1"/>
  <c r="S7" i="208"/>
  <c r="F39" i="1" s="1"/>
  <c r="V7" i="208" l="1"/>
  <c r="I39" i="1" s="1"/>
</calcChain>
</file>

<file path=xl/sharedStrings.xml><?xml version="1.0" encoding="utf-8"?>
<sst xmlns="http://schemas.openxmlformats.org/spreadsheetml/2006/main" count="1077" uniqueCount="111">
  <si>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</si>
  <si>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</si>
  <si>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</si>
  <si>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</si>
  <si>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</si>
  <si>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</si>
  <si>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</si>
  <si>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</si>
  <si>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</si>
  <si>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</si>
  <si>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</si>
  <si>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 xml:space="preserve"> </t>
  </si>
  <si>
    <t>National Agg + Points</t>
  </si>
  <si>
    <t>Louisville, KY</t>
  </si>
  <si>
    <t>ABRA OUTLAW HEAVY YOUTH RANKING 2025</t>
  </si>
  <si>
    <t>ABRA OUTLAW LITE YOUTH RANKING 2025</t>
  </si>
  <si>
    <t>ABRA UNLIMITED YOUTH RANKING 2025</t>
  </si>
  <si>
    <t>ABRA FACTORY YOUTH RANKING 2025</t>
  </si>
  <si>
    <t>ABRA OUTLAW FACTORY YOUTH RANKING 2025</t>
  </si>
  <si>
    <t>*Caden McMillen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</si>
  <si>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</si>
  <si>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</si>
  <si>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</si>
  <si>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</si>
  <si>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</si>
  <si>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</si>
  <si>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</si>
  <si>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</si>
  <si>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</si>
  <si>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</si>
  <si>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</si>
  <si>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Return to Rankings</t>
  </si>
  <si>
    <t>Outlaw Fac</t>
  </si>
  <si>
    <t>Outlaw Factory</t>
  </si>
  <si>
    <t>Caden McMillen</t>
  </si>
  <si>
    <t>X-Count</t>
  </si>
  <si>
    <t>Faith Miller</t>
  </si>
  <si>
    <t>*Faith Miller</t>
  </si>
  <si>
    <t>Beaumont, MS</t>
  </si>
  <si>
    <t>Outlaw Lite</t>
  </si>
  <si>
    <t>Oakley Simmons</t>
  </si>
  <si>
    <t>*Outlaw Lt</t>
  </si>
  <si>
    <t>* Oakley Simmons</t>
  </si>
  <si>
    <t>Laurel, MS</t>
  </si>
  <si>
    <t>Aston Brooks</t>
  </si>
  <si>
    <t>Kendahl Petty</t>
  </si>
  <si>
    <t>Lucas Hibbard</t>
  </si>
  <si>
    <t>Ashton Brooks</t>
  </si>
  <si>
    <t>Jackson, KY</t>
  </si>
  <si>
    <t>Puryear, TN</t>
  </si>
  <si>
    <t>C</t>
  </si>
  <si>
    <t>*Outlaw Fac</t>
  </si>
  <si>
    <t>Factory</t>
  </si>
  <si>
    <t xml:space="preserve">*Factory </t>
  </si>
  <si>
    <t>Brayton Bertrand</t>
  </si>
  <si>
    <t>Iowa, LA</t>
  </si>
  <si>
    <t>Braydon Bertrand</t>
  </si>
  <si>
    <t>Cooper Bradley</t>
  </si>
  <si>
    <t>*Kendahl Petty</t>
  </si>
  <si>
    <t>Isaiah Garcia</t>
  </si>
  <si>
    <t>*Isaiah Garcia</t>
  </si>
  <si>
    <t>Boerne, TX</t>
  </si>
  <si>
    <t>Stormy Howard</t>
  </si>
  <si>
    <t>Sunny Howard</t>
  </si>
  <si>
    <t>* Caleb Radwanski</t>
  </si>
  <si>
    <t>Windber, PA</t>
  </si>
  <si>
    <t>Caleb Radwanski</t>
  </si>
  <si>
    <t>*Stormy Howard</t>
  </si>
  <si>
    <t>*Sunny Howard</t>
  </si>
  <si>
    <t>Rylee Dockery</t>
  </si>
  <si>
    <t>* Rylee Dockery</t>
  </si>
  <si>
    <t>Bristol,VA</t>
  </si>
  <si>
    <t xml:space="preserve">*Unlimited </t>
  </si>
  <si>
    <t>Unlimited</t>
  </si>
  <si>
    <t>* Stormy Howard</t>
  </si>
  <si>
    <t>* Sunny Howard</t>
  </si>
  <si>
    <t>Edinburg, TX</t>
  </si>
  <si>
    <t>Outlaw Hvy</t>
  </si>
  <si>
    <t>Hayden Waddell</t>
  </si>
  <si>
    <t xml:space="preserve">*Outlaw Hvy </t>
  </si>
  <si>
    <t>*Hayden Waddell</t>
  </si>
  <si>
    <t>Sugar Grove, OH</t>
  </si>
  <si>
    <t>Jasper Flint</t>
  </si>
  <si>
    <t>Aiden Van Horn</t>
  </si>
  <si>
    <t>* Aiden Van Horn</t>
  </si>
  <si>
    <t>*Cooper Bradley</t>
  </si>
  <si>
    <t>Wilmore,KY</t>
  </si>
  <si>
    <t>Brody McKelvey</t>
  </si>
  <si>
    <t>*Brody McKelvey</t>
  </si>
  <si>
    <t>Madisonville, TN</t>
  </si>
  <si>
    <t>Aden Vanhorn</t>
  </si>
  <si>
    <t>Kayden Napier</t>
  </si>
  <si>
    <t>Reid Wharten</t>
  </si>
  <si>
    <t>* Lucas Hibbard</t>
  </si>
  <si>
    <t>Wade Banks</t>
  </si>
  <si>
    <t xml:space="preserve">Wade Banks </t>
  </si>
  <si>
    <t>* Caden McMillen</t>
  </si>
  <si>
    <t>* Brody McKelvey</t>
  </si>
  <si>
    <t>Braxton Bertrand</t>
  </si>
  <si>
    <t>*Braxton Bertrand</t>
  </si>
  <si>
    <t>Kallon Bertrand</t>
  </si>
  <si>
    <t>*Kallon Bertrand</t>
  </si>
  <si>
    <t>Bristol,VA ODR</t>
  </si>
  <si>
    <t>*Aden Vanhorn</t>
  </si>
  <si>
    <t>*Penelope Dimas</t>
  </si>
  <si>
    <t>Penelope Dimas</t>
  </si>
  <si>
    <t>*Aden VanHorn</t>
  </si>
  <si>
    <t>Mt. Sterling, KY</t>
  </si>
  <si>
    <t>*Dalton Smith</t>
  </si>
  <si>
    <t>Dalton Smith</t>
  </si>
  <si>
    <t>*sunny Howard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</si>
</sst>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u/>
      <sz val="11"/>
      <color theme="0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 wrapText="1" shrinkToFit="1"/>
    </xf>
    <xf numFmtId="0" fontId="4" fillId="0" borderId="1" xfId="0" applyFont="1" applyBorder="1" applyAlignment="1" applyProtection="1">
      <alignment horizontal="center"/>
      <protection locked="0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 applyProtection="1">
      <alignment horizontal="center"/>
      <protection locked="0"/>
    </xf>
    <xf numFmtId="2" fontId="1" fillId="2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1" fontId="4" fillId="0" borderId="1" xfId="0" applyNumberFormat="1" applyFont="1" applyBorder="1" applyAlignment="1" applyProtection="1">
      <alignment horizontal="center" wrapText="1"/>
      <protection hidden="1"/>
    </xf>
    <xf numFmtId="2" fontId="4" fillId="0" borderId="1" xfId="0" applyNumberFormat="1" applyFont="1" applyBorder="1" applyAlignment="1" applyProtection="1">
      <alignment horizontal="center"/>
      <protection hidden="1"/>
    </xf>
    <xf numFmtId="1" fontId="4" fillId="0" borderId="1" xfId="0" applyNumberFormat="1" applyFont="1" applyBorder="1" applyAlignment="1" applyProtection="1">
      <alignment horizontal="center"/>
      <protection hidden="1"/>
    </xf>
    <xf numFmtId="2" fontId="4" fillId="0" borderId="1" xfId="0" applyNumberFormat="1" applyFont="1" applyBorder="1" applyAlignment="1" applyProtection="1">
      <alignment horizontal="center" wrapText="1"/>
      <protection hidden="1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7" fillId="0" borderId="0" xfId="1" applyFont="1" applyFill="1" applyAlignment="1">
      <alignment horizontal="center"/>
    </xf>
    <xf numFmtId="0" fontId="6" fillId="0" borderId="0" xfId="0" applyFont="1" applyAlignment="1">
      <alignment horizontal="center" wrapText="1" shrinkToFit="1"/>
    </xf>
    <xf numFmtId="0" fontId="8" fillId="0" borderId="0" xfId="1" applyFont="1" applyFill="1" applyAlignment="1">
      <alignment horizontal="center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8" fillId="0" borderId="0" xfId="1" applyFont="1" applyAlignment="1">
      <alignment horizontal="center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 shrinkToFit="1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center"/>
    </xf>
    <xf numFmtId="1" fontId="11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2" fontId="11" fillId="2" borderId="2" xfId="0" applyNumberFormat="1" applyFont="1" applyFill="1" applyBorder="1" applyAlignment="1" applyProtection="1">
      <alignment horizontal="center" vertical="center"/>
      <protection hidden="1"/>
    </xf>
    <xf numFmtId="2" fontId="12" fillId="2" borderId="3" xfId="1" applyNumberFormat="1" applyFont="1" applyFill="1" applyBorder="1" applyAlignment="1" applyProtection="1">
      <alignment horizontal="center" vertical="center"/>
      <protection hidden="1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0" fillId="0" borderId="0" xfId="0" applyNumberFormat="1"/>
    <xf numFmtId="2" fontId="0" fillId="2" borderId="0" xfId="0" applyNumberFormat="1" applyFill="1"/>
    <xf numFmtId="1" fontId="10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1" fontId="9" fillId="3" borderId="0" xfId="0" applyNumberFormat="1" applyFont="1" applyFill="1" applyAlignment="1">
      <alignment horizontal="center"/>
    </xf>
    <xf numFmtId="2" fontId="9" fillId="3" borderId="0" xfId="0" applyNumberFormat="1" applyFont="1" applyFill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8" fillId="3" borderId="0" xfId="1" applyFont="1" applyFill="1" applyAlignment="1">
      <alignment horizontal="center"/>
    </xf>
    <xf numFmtId="1" fontId="13" fillId="0" borderId="1" xfId="0" applyNumberFormat="1" applyFont="1" applyBorder="1" applyAlignment="1" applyProtection="1">
      <alignment horizontal="center"/>
      <protection locked="0"/>
    </xf>
    <xf numFmtId="0" fontId="7" fillId="0" borderId="0" xfId="1" applyFont="1" applyAlignment="1">
      <alignment horizontal="center"/>
    </xf>
    <xf numFmtId="0" fontId="0" fillId="0" borderId="0" xfId="0"/>
    <xf numFmtId="0" fontId="7" fillId="3" borderId="0" xfId="1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0" fillId="0" borderId="0" xfId="0"/>
    <xf numFmtId="0" fontId="5" fillId="2" borderId="0" xfId="0" applyFont="1" applyFill="1" applyAlignment="1">
      <alignment horizontal="center"/>
    </xf>
    <xf numFmtId="0" fontId="5" fillId="0" borderId="0" xfId="0" applyFont="1"/>
    <xf numFmtId="0" fontId="0" fillId="0" borderId="0" xfId="0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220"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2-25-ABRA%20Wilmore%20KY%20Resul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30-25-ABRA%20Edinburg%20TX%20Resul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62"/>
  <sheetViews>
    <sheetView tabSelected="1" workbookViewId="0">
      <selection activeCell="J1" sqref="J1"/>
    </sheetView>
  </sheetViews>
  <sheetFormatPr defaultRowHeight="14.4" x14ac:dyDescent="0.3"/>
  <cols>
    <col min="1" max="1" width="9.109375" style="1"/>
    <col min="2" max="2" width="17.6640625" style="1" customWidth="1"/>
    <col min="3" max="3" width="21.33203125" style="1" customWidth="1"/>
    <col min="4" max="4" width="15.6640625" style="1" bestFit="1" customWidth="1"/>
    <col min="5" max="5" width="16.109375" style="1" bestFit="1" customWidth="1"/>
    <col min="6" max="6" width="9.109375" style="9"/>
    <col min="7" max="7" width="9.109375" style="1"/>
    <col min="8" max="8" width="16.33203125" style="9" bestFit="1" customWidth="1"/>
    <col min="9" max="9" width="14.6640625" style="38" customWidth="1"/>
  </cols>
  <sheetData>
    <row r="1" spans="1:9" x14ac:dyDescent="0.3">
      <c r="A1" s="2" t="s">
        <v>11</v>
      </c>
      <c r="B1" s="2"/>
      <c r="C1" s="2"/>
      <c r="D1" s="2"/>
      <c r="E1" s="2"/>
      <c r="F1" s="8"/>
      <c r="G1" s="2"/>
      <c r="H1" s="8"/>
      <c r="I1" s="39"/>
    </row>
    <row r="2" spans="1:9" ht="28.8" x14ac:dyDescent="0.55000000000000004">
      <c r="A2" s="55" t="s">
        <v>14</v>
      </c>
      <c r="B2" s="56"/>
      <c r="C2" s="56"/>
      <c r="D2" s="56"/>
      <c r="E2" s="56"/>
      <c r="F2" s="56"/>
      <c r="G2" s="56"/>
      <c r="H2" s="56"/>
      <c r="I2" s="57"/>
    </row>
    <row r="3" spans="1:9" ht="18" x14ac:dyDescent="0.35">
      <c r="A3" s="58" t="s">
        <v>12</v>
      </c>
      <c r="B3" s="59"/>
      <c r="C3" s="59"/>
      <c r="D3" s="59"/>
      <c r="E3" s="59"/>
      <c r="F3" s="59"/>
      <c r="G3" s="59"/>
      <c r="H3" s="59"/>
      <c r="I3" s="57"/>
    </row>
    <row r="4" spans="1:9" x14ac:dyDescent="0.3">
      <c r="A4" s="2"/>
      <c r="B4" s="2"/>
      <c r="C4" s="2"/>
      <c r="D4" s="2"/>
      <c r="E4" s="2"/>
      <c r="F4" s="8"/>
      <c r="G4" s="2"/>
      <c r="H4" s="8"/>
      <c r="I4" s="39"/>
    </row>
    <row r="5" spans="1:9" x14ac:dyDescent="0.3">
      <c r="A5" s="20" t="s">
        <v>0</v>
      </c>
      <c r="B5" s="20" t="s">
        <v>1</v>
      </c>
      <c r="C5" s="20" t="s">
        <v>2</v>
      </c>
      <c r="D5" s="20" t="s">
        <v>10</v>
      </c>
      <c r="E5" s="20" t="s">
        <v>7</v>
      </c>
      <c r="F5" s="22" t="s">
        <v>8</v>
      </c>
      <c r="G5" s="22" t="s">
        <v>35</v>
      </c>
      <c r="H5" s="21" t="s">
        <v>6</v>
      </c>
      <c r="I5" s="22" t="s">
        <v>9</v>
      </c>
    </row>
    <row r="6" spans="1:9" x14ac:dyDescent="0.3">
      <c r="A6" s="14">
        <v>1</v>
      </c>
      <c r="B6" s="20" t="s">
        <v>77</v>
      </c>
      <c r="C6" s="23" t="s">
        <v>87</v>
      </c>
      <c r="D6" s="21">
        <f>SUM('Brody McKelvey'!Q7)</f>
        <v>20</v>
      </c>
      <c r="E6" s="21">
        <f>SUM('Brody McKelvey'!R7)</f>
        <v>3876</v>
      </c>
      <c r="F6" s="22">
        <f>SUM('Brody McKelvey'!S7)</f>
        <v>193.8</v>
      </c>
      <c r="G6" s="21">
        <f>SUM('Brody McKelvey'!T7)</f>
        <v>35</v>
      </c>
      <c r="H6" s="21">
        <f>SUM('Brody McKelvey'!U7)</f>
        <v>30</v>
      </c>
      <c r="I6" s="22">
        <f>SUM('Brody McKelvey'!V7)</f>
        <v>223.8</v>
      </c>
    </row>
    <row r="7" spans="1:9" s="50" customFormat="1" x14ac:dyDescent="0.3">
      <c r="A7" s="42"/>
      <c r="B7" s="43"/>
      <c r="C7" s="47"/>
      <c r="D7" s="44"/>
      <c r="E7" s="44"/>
      <c r="F7" s="45"/>
      <c r="G7" s="44"/>
      <c r="H7" s="44"/>
      <c r="I7" s="45"/>
    </row>
    <row r="8" spans="1:9" x14ac:dyDescent="0.3">
      <c r="A8" s="14">
        <v>2</v>
      </c>
      <c r="B8" s="20" t="s">
        <v>77</v>
      </c>
      <c r="C8" s="49" t="s">
        <v>94</v>
      </c>
      <c r="D8" s="21">
        <f>SUM('Wade Banks'!Q4)</f>
        <v>6</v>
      </c>
      <c r="E8" s="21">
        <f>SUM('Wade Banks'!R4)</f>
        <v>1166</v>
      </c>
      <c r="F8" s="22">
        <f>SUM('Wade Banks'!S4)</f>
        <v>194.33333333333334</v>
      </c>
      <c r="G8" s="21">
        <f>SUM('Wade Banks'!T4)</f>
        <v>15</v>
      </c>
      <c r="H8" s="21">
        <f>SUM('Wade Banks'!U4)</f>
        <v>10</v>
      </c>
      <c r="I8" s="22">
        <f>SUM('Wade Banks'!V4)</f>
        <v>204.33333333333334</v>
      </c>
    </row>
    <row r="9" spans="1:9" x14ac:dyDescent="0.3">
      <c r="A9" s="14">
        <v>3</v>
      </c>
      <c r="B9" s="20" t="s">
        <v>77</v>
      </c>
      <c r="C9" s="23" t="s">
        <v>78</v>
      </c>
      <c r="D9" s="21">
        <f>SUM('Hayden Waddell'!Q4)</f>
        <v>3</v>
      </c>
      <c r="E9" s="21">
        <f>SUM('Hayden Waddell'!R4)</f>
        <v>566</v>
      </c>
      <c r="F9" s="22">
        <f>SUM('Hayden Waddell'!S4)</f>
        <v>188.66666666666666</v>
      </c>
      <c r="G9" s="21">
        <f>SUM('Hayden Waddell'!T4)</f>
        <v>2</v>
      </c>
      <c r="H9" s="21">
        <f>SUM('Hayden Waddell'!U4)</f>
        <v>5</v>
      </c>
      <c r="I9" s="22">
        <f>SUM('Hayden Waddell'!V4)</f>
        <v>193.66666666666666</v>
      </c>
    </row>
    <row r="10" spans="1:9" ht="15" customHeight="1" x14ac:dyDescent="0.3">
      <c r="A10" s="14"/>
      <c r="B10" s="18"/>
      <c r="C10" s="17"/>
      <c r="D10" s="16"/>
      <c r="E10" s="16"/>
      <c r="F10" s="15"/>
      <c r="G10" s="16"/>
      <c r="H10" s="15"/>
    </row>
    <row r="11" spans="1:9" x14ac:dyDescent="0.3">
      <c r="A11" s="2" t="s">
        <v>11</v>
      </c>
      <c r="B11" s="2"/>
      <c r="C11" s="2"/>
      <c r="D11" s="2"/>
      <c r="E11" s="2"/>
      <c r="F11" s="8"/>
      <c r="G11" s="2"/>
      <c r="H11" s="8"/>
      <c r="I11" s="39"/>
    </row>
    <row r="12" spans="1:9" ht="28.8" x14ac:dyDescent="0.55000000000000004">
      <c r="A12" s="55" t="s">
        <v>15</v>
      </c>
      <c r="B12" s="56"/>
      <c r="C12" s="56"/>
      <c r="D12" s="56"/>
      <c r="E12" s="56"/>
      <c r="F12" s="56"/>
      <c r="G12" s="56"/>
      <c r="H12" s="56"/>
      <c r="I12" s="57"/>
    </row>
    <row r="13" spans="1:9" ht="18" x14ac:dyDescent="0.35">
      <c r="A13" s="58" t="s">
        <v>12</v>
      </c>
      <c r="B13" s="59"/>
      <c r="C13" s="59"/>
      <c r="D13" s="59"/>
      <c r="E13" s="59"/>
      <c r="F13" s="59"/>
      <c r="G13" s="59"/>
      <c r="H13" s="59"/>
      <c r="I13" s="57"/>
    </row>
    <row r="14" spans="1:9" x14ac:dyDescent="0.3">
      <c r="A14" s="2"/>
      <c r="B14" s="2"/>
      <c r="C14" s="2"/>
      <c r="D14" s="2"/>
      <c r="E14" s="2"/>
      <c r="F14" s="8"/>
      <c r="G14" s="2"/>
      <c r="H14" s="8"/>
      <c r="I14" s="39"/>
    </row>
    <row r="15" spans="1:9" x14ac:dyDescent="0.3">
      <c r="A15" s="20" t="s">
        <v>0</v>
      </c>
      <c r="B15" s="20" t="s">
        <v>1</v>
      </c>
      <c r="C15" s="20" t="s">
        <v>2</v>
      </c>
      <c r="D15" s="20" t="s">
        <v>10</v>
      </c>
      <c r="E15" s="20" t="s">
        <v>7</v>
      </c>
      <c r="F15" s="22" t="s">
        <v>8</v>
      </c>
      <c r="G15" s="22" t="s">
        <v>35</v>
      </c>
      <c r="H15" s="21" t="s">
        <v>6</v>
      </c>
      <c r="I15" s="22" t="s">
        <v>9</v>
      </c>
    </row>
    <row r="16" spans="1:9" x14ac:dyDescent="0.3">
      <c r="A16" s="14">
        <v>1</v>
      </c>
      <c r="B16" s="20" t="s">
        <v>39</v>
      </c>
      <c r="C16" s="19" t="s">
        <v>40</v>
      </c>
      <c r="D16" s="21">
        <f>SUM('Oakley Simmons'!Q12)</f>
        <v>42</v>
      </c>
      <c r="E16" s="21">
        <f>SUM('Oakley Simmons'!R12)</f>
        <v>8066</v>
      </c>
      <c r="F16" s="22">
        <f>SUM('Oakley Simmons'!S12)</f>
        <v>192.04761904761904</v>
      </c>
      <c r="G16" s="21">
        <f>SUM('Oakley Simmons'!T12)</f>
        <v>68</v>
      </c>
      <c r="H16" s="21">
        <f>SUM('Oakley Simmons'!U12)</f>
        <v>112</v>
      </c>
      <c r="I16" s="22">
        <f>SUM('Oakley Simmons'!V12)</f>
        <v>304.04761904761904</v>
      </c>
    </row>
    <row r="17" spans="1:9" x14ac:dyDescent="0.3">
      <c r="A17" s="14">
        <v>2</v>
      </c>
      <c r="B17" s="20" t="s">
        <v>39</v>
      </c>
      <c r="C17" s="17" t="s">
        <v>63</v>
      </c>
      <c r="D17" s="21">
        <f>SUM('Sunny Howard'!Q11)</f>
        <v>34</v>
      </c>
      <c r="E17" s="21">
        <f>SUM('Sunny Howard'!R11)</f>
        <v>6600.0030000000006</v>
      </c>
      <c r="F17" s="22">
        <f>SUM('Sunny Howard'!S11)</f>
        <v>194.11773529411767</v>
      </c>
      <c r="G17" s="21">
        <f>SUM('Sunny Howard'!T11)</f>
        <v>66</v>
      </c>
      <c r="H17" s="21">
        <f>SUM('Sunny Howard'!U11)</f>
        <v>107</v>
      </c>
      <c r="I17" s="22">
        <f>SUM('Sunny Howard'!V11)</f>
        <v>301.11773529411767</v>
      </c>
    </row>
    <row r="18" spans="1:9" x14ac:dyDescent="0.3">
      <c r="A18" s="14">
        <v>3</v>
      </c>
      <c r="B18" s="20" t="s">
        <v>39</v>
      </c>
      <c r="C18" s="17" t="s">
        <v>62</v>
      </c>
      <c r="D18" s="21">
        <f>SUM('Stormy Howard'!Q11)</f>
        <v>34</v>
      </c>
      <c r="E18" s="21">
        <f>SUM('Stormy Howard'!R11)</f>
        <v>6513</v>
      </c>
      <c r="F18" s="22">
        <f>SUM('Stormy Howard'!S11)</f>
        <v>191.55882352941177</v>
      </c>
      <c r="G18" s="21">
        <f>SUM('Stormy Howard'!T11)</f>
        <v>70</v>
      </c>
      <c r="H18" s="21">
        <f>SUM('Stormy Howard'!U11)</f>
        <v>54</v>
      </c>
      <c r="I18" s="22">
        <f>SUM('Stormy Howard'!V11)</f>
        <v>245.55882352941177</v>
      </c>
    </row>
    <row r="19" spans="1:9" x14ac:dyDescent="0.3">
      <c r="A19" s="14">
        <v>4</v>
      </c>
      <c r="B19" s="20" t="s">
        <v>39</v>
      </c>
      <c r="C19" s="17" t="s">
        <v>66</v>
      </c>
      <c r="D19" s="21">
        <f>SUM('Caleb Radwanski'!Q9)</f>
        <v>30</v>
      </c>
      <c r="E19" s="21">
        <f>SUM('Caleb Radwanski'!R9)</f>
        <v>5548</v>
      </c>
      <c r="F19" s="22">
        <f>SUM('Caleb Radwanski'!S9)</f>
        <v>184.93333333333334</v>
      </c>
      <c r="G19" s="21">
        <f>SUM('Caleb Radwanski'!T9)</f>
        <v>24</v>
      </c>
      <c r="H19" s="21">
        <f>SUM('Caleb Radwanski'!U9)</f>
        <v>47</v>
      </c>
      <c r="I19" s="22">
        <f>SUM('Caleb Radwanski'!V9)</f>
        <v>231.93333333333334</v>
      </c>
    </row>
    <row r="20" spans="1:9" x14ac:dyDescent="0.3">
      <c r="A20" s="42"/>
      <c r="B20" s="43"/>
      <c r="C20" s="51"/>
      <c r="D20" s="44"/>
      <c r="E20" s="44"/>
      <c r="F20" s="45"/>
      <c r="G20" s="44"/>
      <c r="H20" s="44"/>
      <c r="I20" s="45"/>
    </row>
    <row r="21" spans="1:9" x14ac:dyDescent="0.3">
      <c r="A21" s="14">
        <v>5</v>
      </c>
      <c r="B21" s="20" t="s">
        <v>39</v>
      </c>
      <c r="C21" s="23" t="s">
        <v>91</v>
      </c>
      <c r="D21" s="21">
        <f>SUM('Kayden Napier'!Q12)</f>
        <v>4</v>
      </c>
      <c r="E21" s="21">
        <f>SUM('Kayden Napier'!R12)</f>
        <v>717</v>
      </c>
      <c r="F21" s="22">
        <f>SUM('Kayden Napier'!S12)</f>
        <v>179.25</v>
      </c>
      <c r="G21" s="21">
        <f>SUM('Kayden Napier'!T12)</f>
        <v>2</v>
      </c>
      <c r="H21" s="21">
        <f>SUM('Kayden Napier'!U12)</f>
        <v>5</v>
      </c>
      <c r="I21" s="22">
        <f>SUM('Kayden Napier'!V12)</f>
        <v>184.25</v>
      </c>
    </row>
    <row r="22" spans="1:9" x14ac:dyDescent="0.3">
      <c r="A22" s="14">
        <f>+A21+1</f>
        <v>6</v>
      </c>
      <c r="B22" s="20" t="s">
        <v>39</v>
      </c>
      <c r="C22" s="19" t="s">
        <v>82</v>
      </c>
      <c r="D22" s="21">
        <f>SUM('Jasper Flint'!Q4)</f>
        <v>4</v>
      </c>
      <c r="E22" s="21">
        <f>SUM('Jasper Flint'!R4)</f>
        <v>705</v>
      </c>
      <c r="F22" s="22">
        <f>SUM('Jasper Flint'!S4)</f>
        <v>176.25</v>
      </c>
      <c r="G22" s="21">
        <f>SUM('Jasper Flint'!T4)</f>
        <v>2</v>
      </c>
      <c r="H22" s="21">
        <f>SUM('Jasper Flint'!U4)</f>
        <v>4</v>
      </c>
      <c r="I22" s="22">
        <f>SUM('Jasper Flint'!V4)</f>
        <v>180.25</v>
      </c>
    </row>
    <row r="24" spans="1:9" x14ac:dyDescent="0.3">
      <c r="A24" s="2" t="s">
        <v>11</v>
      </c>
      <c r="B24" s="2"/>
      <c r="C24" s="2"/>
      <c r="D24" s="2"/>
      <c r="E24" s="2"/>
      <c r="F24" s="8"/>
      <c r="G24" s="2"/>
      <c r="H24" s="8"/>
      <c r="I24" s="39"/>
    </row>
    <row r="25" spans="1:9" ht="28.8" x14ac:dyDescent="0.55000000000000004">
      <c r="A25" s="55" t="s">
        <v>18</v>
      </c>
      <c r="B25" s="56"/>
      <c r="C25" s="56"/>
      <c r="D25" s="56"/>
      <c r="E25" s="56"/>
      <c r="F25" s="56"/>
      <c r="G25" s="56"/>
      <c r="H25" s="56"/>
      <c r="I25" s="57"/>
    </row>
    <row r="26" spans="1:9" ht="18" x14ac:dyDescent="0.35">
      <c r="A26" s="58" t="s">
        <v>12</v>
      </c>
      <c r="B26" s="59"/>
      <c r="C26" s="59"/>
      <c r="D26" s="59"/>
      <c r="E26" s="59"/>
      <c r="F26" s="59"/>
      <c r="G26" s="59"/>
      <c r="H26" s="59"/>
      <c r="I26" s="57"/>
    </row>
    <row r="27" spans="1:9" x14ac:dyDescent="0.3">
      <c r="A27" s="2"/>
      <c r="B27" s="2"/>
      <c r="C27" s="2"/>
      <c r="D27" s="2"/>
      <c r="E27" s="2"/>
      <c r="F27" s="8"/>
      <c r="G27" s="2"/>
      <c r="H27" s="8"/>
      <c r="I27" s="39"/>
    </row>
    <row r="28" spans="1:9" x14ac:dyDescent="0.3">
      <c r="A28" s="20" t="s">
        <v>0</v>
      </c>
      <c r="B28" s="20" t="s">
        <v>1</v>
      </c>
      <c r="C28" s="20" t="s">
        <v>2</v>
      </c>
      <c r="D28" s="20" t="s">
        <v>10</v>
      </c>
      <c r="E28" s="20" t="s">
        <v>7</v>
      </c>
      <c r="F28" s="22" t="s">
        <v>8</v>
      </c>
      <c r="G28" s="22" t="s">
        <v>35</v>
      </c>
      <c r="H28" s="21" t="s">
        <v>6</v>
      </c>
      <c r="I28" s="22" t="s">
        <v>9</v>
      </c>
    </row>
    <row r="29" spans="1:9" x14ac:dyDescent="0.3">
      <c r="A29" s="14">
        <v>1</v>
      </c>
      <c r="B29" s="20" t="s">
        <v>33</v>
      </c>
      <c r="C29" s="23" t="s">
        <v>69</v>
      </c>
      <c r="D29" s="21">
        <f>SUM('Rylee Dockery'!Q10)</f>
        <v>32</v>
      </c>
      <c r="E29" s="21">
        <f>SUM('Rylee Dockery'!R10)</f>
        <v>6023</v>
      </c>
      <c r="F29" s="22">
        <f>SUM('Rylee Dockery'!S10)</f>
        <v>188.21875</v>
      </c>
      <c r="G29" s="21">
        <f>SUM('Rylee Dockery'!T10)</f>
        <v>44</v>
      </c>
      <c r="H29" s="21">
        <f>SUM('Rylee Dockery'!U10)</f>
        <v>74</v>
      </c>
      <c r="I29" s="22">
        <f>SUM('Rylee Dockery'!V10)</f>
        <v>262.21875</v>
      </c>
    </row>
    <row r="30" spans="1:9" x14ac:dyDescent="0.3">
      <c r="A30" s="14">
        <f>+A29+1</f>
        <v>2</v>
      </c>
      <c r="B30" s="20" t="s">
        <v>33</v>
      </c>
      <c r="C30" s="23" t="s">
        <v>34</v>
      </c>
      <c r="D30" s="21">
        <f>SUM('Caden McMillen'!Q11)</f>
        <v>36</v>
      </c>
      <c r="E30" s="21">
        <f>SUM('Caden McMillen'!R11)</f>
        <v>6201</v>
      </c>
      <c r="F30" s="22">
        <f>SUM('Caden McMillen'!S11)</f>
        <v>172.25</v>
      </c>
      <c r="G30" s="21">
        <f>SUM('Caden McMillen'!T11)</f>
        <v>18</v>
      </c>
      <c r="H30" s="21">
        <f>SUM('Caden McMillen'!U11)</f>
        <v>59</v>
      </c>
      <c r="I30" s="22">
        <f>SUM('Caden McMillen'!V11)</f>
        <v>231.25</v>
      </c>
    </row>
    <row r="31" spans="1:9" x14ac:dyDescent="0.3">
      <c r="A31" s="14">
        <f t="shared" ref="A31:A33" si="0">+A30+1</f>
        <v>3</v>
      </c>
      <c r="B31" s="20" t="s">
        <v>33</v>
      </c>
      <c r="C31" s="23" t="s">
        <v>83</v>
      </c>
      <c r="D31" s="21">
        <f>SUM('Aiden Van Horn'!Q8)</f>
        <v>21</v>
      </c>
      <c r="E31" s="21">
        <f>SUM('Aiden Van Horn'!R8)</f>
        <v>3658.0010000000002</v>
      </c>
      <c r="F31" s="22">
        <f>SUM('Aiden Van Horn'!S8)</f>
        <v>174.19052380952382</v>
      </c>
      <c r="G31" s="21">
        <f>SUM('Aiden Van Horn'!T8)</f>
        <v>15</v>
      </c>
      <c r="H31" s="21">
        <f>SUM('Aiden Van Horn'!U8)</f>
        <v>51</v>
      </c>
      <c r="I31" s="22">
        <f>SUM('Aiden Van Horn'!V8)</f>
        <v>225.19052380952382</v>
      </c>
    </row>
    <row r="32" spans="1:9" x14ac:dyDescent="0.3">
      <c r="A32" s="14">
        <f t="shared" si="0"/>
        <v>4</v>
      </c>
      <c r="B32" s="20" t="s">
        <v>33</v>
      </c>
      <c r="C32" s="23" t="s">
        <v>45</v>
      </c>
      <c r="D32" s="21">
        <f>SUM('Kendahl Petty'!Q10)</f>
        <v>28</v>
      </c>
      <c r="E32" s="21">
        <f>SUM('Kendahl Petty'!R10)</f>
        <v>5014</v>
      </c>
      <c r="F32" s="22">
        <f>SUM('Kendahl Petty'!S10)</f>
        <v>179.07142857142858</v>
      </c>
      <c r="G32" s="21">
        <f>SUM('Kendahl Petty'!T10)</f>
        <v>17</v>
      </c>
      <c r="H32" s="21">
        <f>SUM('Kendahl Petty'!U10)</f>
        <v>43</v>
      </c>
      <c r="I32" s="22">
        <f>SUM('Kendahl Petty'!V10)</f>
        <v>222.07142857142858</v>
      </c>
    </row>
    <row r="33" spans="1:9" x14ac:dyDescent="0.3">
      <c r="A33" s="14">
        <f t="shared" si="0"/>
        <v>5</v>
      </c>
      <c r="B33" s="20" t="s">
        <v>33</v>
      </c>
      <c r="C33" s="23" t="s">
        <v>105</v>
      </c>
      <c r="D33" s="21">
        <f>SUM('Penelope Dimas'!Q9)</f>
        <v>24</v>
      </c>
      <c r="E33" s="21">
        <f>SUM('Penelope Dimas'!R9)</f>
        <v>3116</v>
      </c>
      <c r="F33" s="22">
        <f>SUM('Penelope Dimas'!S9)</f>
        <v>129.83333333333334</v>
      </c>
      <c r="G33" s="21">
        <f>SUM('Penelope Dimas'!T9)</f>
        <v>4</v>
      </c>
      <c r="H33" s="21">
        <f>SUM('Penelope Dimas'!U9)</f>
        <v>30</v>
      </c>
      <c r="I33" s="22">
        <f>SUM('Penelope Dimas'!V9)</f>
        <v>159.83333333333334</v>
      </c>
    </row>
    <row r="34" spans="1:9" x14ac:dyDescent="0.3">
      <c r="A34" s="42"/>
      <c r="B34" s="43"/>
      <c r="C34" s="47"/>
      <c r="D34" s="44"/>
      <c r="E34" s="44"/>
      <c r="F34" s="45"/>
      <c r="G34" s="44"/>
      <c r="H34" s="44"/>
      <c r="I34" s="45"/>
    </row>
    <row r="35" spans="1:9" x14ac:dyDescent="0.3">
      <c r="A35" s="14">
        <v>6</v>
      </c>
      <c r="B35" s="20" t="s">
        <v>33</v>
      </c>
      <c r="C35" s="23" t="s">
        <v>91</v>
      </c>
      <c r="D35" s="21">
        <f>SUM('Kayden Napier'!Q6)</f>
        <v>12</v>
      </c>
      <c r="E35" s="21">
        <f>SUM('Kayden Napier'!R6)</f>
        <v>2193</v>
      </c>
      <c r="F35" s="22">
        <f>SUM('Kayden Napier'!S6)</f>
        <v>182.75</v>
      </c>
      <c r="G35" s="21">
        <f>SUM('Kayden Napier'!T6)</f>
        <v>7</v>
      </c>
      <c r="H35" s="21">
        <f>SUM('Kayden Napier'!U6)</f>
        <v>15</v>
      </c>
      <c r="I35" s="22">
        <f>SUM('Kayden Napier'!V6)</f>
        <v>197.75</v>
      </c>
    </row>
    <row r="36" spans="1:9" x14ac:dyDescent="0.3">
      <c r="A36" s="14">
        <f>+A35+1</f>
        <v>7</v>
      </c>
      <c r="B36" s="20" t="s">
        <v>33</v>
      </c>
      <c r="C36" s="19" t="s">
        <v>36</v>
      </c>
      <c r="D36" s="21">
        <f>SUM('Faith Miller'!Q4)</f>
        <v>4</v>
      </c>
      <c r="E36" s="21">
        <f>SUM('Faith Miller'!R4)</f>
        <v>733</v>
      </c>
      <c r="F36" s="22">
        <f>SUM('Faith Miller'!S4)</f>
        <v>183.25</v>
      </c>
      <c r="G36" s="21">
        <f>SUM('Faith Miller'!T4)</f>
        <v>4</v>
      </c>
      <c r="H36" s="21">
        <f>SUM('Faith Miller'!U4)</f>
        <v>5</v>
      </c>
      <c r="I36" s="22">
        <f>SUM('Faith Miller'!V4)</f>
        <v>188.25</v>
      </c>
    </row>
    <row r="37" spans="1:9" x14ac:dyDescent="0.3">
      <c r="A37" s="14">
        <f t="shared" ref="A37:A42" si="1">+A36+1</f>
        <v>8</v>
      </c>
      <c r="B37" s="20" t="s">
        <v>33</v>
      </c>
      <c r="C37" s="23" t="s">
        <v>44</v>
      </c>
      <c r="D37" s="21">
        <f>SUM('Ashton Brooks'!Q5)</f>
        <v>8</v>
      </c>
      <c r="E37" s="21">
        <f>SUM('Ashton Brooks'!R5)</f>
        <v>1443</v>
      </c>
      <c r="F37" s="22">
        <f>SUM('Ashton Brooks'!S5)</f>
        <v>180.375</v>
      </c>
      <c r="G37" s="21">
        <f>SUM('Ashton Brooks'!T5)</f>
        <v>6</v>
      </c>
      <c r="H37" s="21">
        <f>SUM('Ashton Brooks'!U5)</f>
        <v>7</v>
      </c>
      <c r="I37" s="22">
        <f>SUM('Ashton Brooks'!V5)</f>
        <v>187.375</v>
      </c>
    </row>
    <row r="38" spans="1:9" x14ac:dyDescent="0.3">
      <c r="A38" s="14">
        <f t="shared" si="1"/>
        <v>9</v>
      </c>
      <c r="B38" s="20" t="s">
        <v>33</v>
      </c>
      <c r="C38" s="49" t="s">
        <v>100</v>
      </c>
      <c r="D38" s="21">
        <f>SUM('Kallon Bertrand'!Q4)</f>
        <v>2</v>
      </c>
      <c r="E38" s="21">
        <f>SUM('Kallon Bertrand'!R4)</f>
        <v>352</v>
      </c>
      <c r="F38" s="22">
        <f>SUM('Kallon Bertrand'!S4)</f>
        <v>176</v>
      </c>
      <c r="G38" s="21">
        <f>SUM('Kallon Bertrand'!T4)</f>
        <v>0</v>
      </c>
      <c r="H38" s="21">
        <f>SUM('Kallon Bertrand'!U4)</f>
        <v>9</v>
      </c>
      <c r="I38" s="22">
        <f>SUM('Kallon Bertrand'!V4)</f>
        <v>185</v>
      </c>
    </row>
    <row r="39" spans="1:9" x14ac:dyDescent="0.3">
      <c r="A39" s="14">
        <f t="shared" si="1"/>
        <v>10</v>
      </c>
      <c r="B39" s="20" t="s">
        <v>33</v>
      </c>
      <c r="C39" s="23" t="s">
        <v>46</v>
      </c>
      <c r="D39" s="21">
        <f>SUM('Lucas Hibbard'!Q7)</f>
        <v>16</v>
      </c>
      <c r="E39" s="21">
        <f>SUM('Lucas Hibbard'!R7)</f>
        <v>2474</v>
      </c>
      <c r="F39" s="22">
        <f>SUM('Lucas Hibbard'!S7)</f>
        <v>154.625</v>
      </c>
      <c r="G39" s="21">
        <f>SUM('Lucas Hibbard'!T7)</f>
        <v>2</v>
      </c>
      <c r="H39" s="21">
        <f>SUM('Lucas Hibbard'!U7)</f>
        <v>25</v>
      </c>
      <c r="I39" s="22">
        <f>SUM('Lucas Hibbard'!V7)</f>
        <v>179.625</v>
      </c>
    </row>
    <row r="40" spans="1:9" x14ac:dyDescent="0.3">
      <c r="A40" s="14">
        <f t="shared" si="1"/>
        <v>11</v>
      </c>
      <c r="B40" s="20" t="s">
        <v>33</v>
      </c>
      <c r="C40" s="23" t="s">
        <v>109</v>
      </c>
      <c r="D40" s="21">
        <f>+'Dalton Smith'!Q4</f>
        <v>6</v>
      </c>
      <c r="E40" s="21">
        <f>+'Dalton Smith'!R4</f>
        <v>1004</v>
      </c>
      <c r="F40" s="22">
        <f>+'Dalton Smith'!S4</f>
        <v>167.33333333333334</v>
      </c>
      <c r="G40" s="21">
        <f>+'Dalton Smith'!T4</f>
        <v>0</v>
      </c>
      <c r="H40" s="21">
        <f>+'Dalton Smith'!U4</f>
        <v>10</v>
      </c>
      <c r="I40" s="22">
        <f>+'Dalton Smith'!V4</f>
        <v>177.33333333333334</v>
      </c>
    </row>
    <row r="41" spans="1:9" s="54" customFormat="1" x14ac:dyDescent="0.3">
      <c r="A41" s="14">
        <f t="shared" si="1"/>
        <v>12</v>
      </c>
      <c r="B41" s="20" t="s">
        <v>33</v>
      </c>
      <c r="C41" s="23" t="s">
        <v>78</v>
      </c>
      <c r="D41" s="21">
        <f>SUM('Hayden Waddell'!Q10)</f>
        <v>3</v>
      </c>
      <c r="E41" s="21">
        <f>SUM('Hayden Waddell'!R10)</f>
        <v>515</v>
      </c>
      <c r="F41" s="22">
        <f>SUM('Hayden Waddell'!S10)</f>
        <v>171.66666666666666</v>
      </c>
      <c r="G41" s="21">
        <f>SUM('Hayden Waddell'!T10)</f>
        <v>1</v>
      </c>
      <c r="H41" s="21">
        <f>SUM('Hayden Waddell'!U10)</f>
        <v>4</v>
      </c>
      <c r="I41" s="22">
        <f>SUM('Hayden Waddell'!V10)</f>
        <v>175.66666666666666</v>
      </c>
    </row>
    <row r="42" spans="1:9" x14ac:dyDescent="0.3">
      <c r="A42" s="14">
        <f t="shared" si="1"/>
        <v>13</v>
      </c>
      <c r="B42" s="20" t="s">
        <v>33</v>
      </c>
      <c r="C42" s="23" t="s">
        <v>92</v>
      </c>
      <c r="D42" s="21">
        <f>SUM('Reid Wharten'!Q4)</f>
        <v>3</v>
      </c>
      <c r="E42" s="21">
        <f>SUM('Reid Wharten'!R4)</f>
        <v>442</v>
      </c>
      <c r="F42" s="22">
        <f>SUM('Reid Wharten'!S4)</f>
        <v>147.33333333333334</v>
      </c>
      <c r="G42" s="21">
        <f>SUM('Reid Wharten'!T4)</f>
        <v>0</v>
      </c>
      <c r="H42" s="21">
        <f>SUM('Reid Wharten'!U4)</f>
        <v>4</v>
      </c>
      <c r="I42" s="22">
        <f>SUM('Reid Wharten'!V4)</f>
        <v>151.33333333333334</v>
      </c>
    </row>
    <row r="44" spans="1:9" x14ac:dyDescent="0.3">
      <c r="A44" s="2" t="s">
        <v>11</v>
      </c>
      <c r="B44" s="2"/>
      <c r="C44" s="2"/>
      <c r="D44" s="2"/>
      <c r="E44" s="2"/>
      <c r="F44" s="8"/>
      <c r="G44" s="2"/>
      <c r="H44" s="8"/>
      <c r="I44" s="39"/>
    </row>
    <row r="45" spans="1:9" ht="28.8" x14ac:dyDescent="0.55000000000000004">
      <c r="A45" s="55" t="s">
        <v>16</v>
      </c>
      <c r="B45" s="56"/>
      <c r="C45" s="56"/>
      <c r="D45" s="56"/>
      <c r="E45" s="56"/>
      <c r="F45" s="56"/>
      <c r="G45" s="56"/>
      <c r="H45" s="56"/>
      <c r="I45" s="57"/>
    </row>
    <row r="46" spans="1:9" ht="18" x14ac:dyDescent="0.35">
      <c r="A46" s="58" t="s">
        <v>12</v>
      </c>
      <c r="B46" s="59"/>
      <c r="C46" s="59"/>
      <c r="D46" s="59"/>
      <c r="E46" s="59"/>
      <c r="F46" s="59"/>
      <c r="G46" s="59"/>
      <c r="H46" s="59"/>
      <c r="I46" s="57"/>
    </row>
    <row r="47" spans="1:9" x14ac:dyDescent="0.3">
      <c r="A47" s="2"/>
      <c r="B47" s="2"/>
      <c r="C47" s="2"/>
      <c r="D47" s="2"/>
      <c r="E47" s="2"/>
      <c r="F47" s="8"/>
      <c r="G47" s="2"/>
      <c r="H47" s="8"/>
      <c r="I47" s="39"/>
    </row>
    <row r="48" spans="1:9" x14ac:dyDescent="0.3">
      <c r="A48" s="20" t="s">
        <v>0</v>
      </c>
      <c r="B48" s="20" t="s">
        <v>1</v>
      </c>
      <c r="C48" s="20" t="s">
        <v>2</v>
      </c>
      <c r="D48" s="20" t="s">
        <v>10</v>
      </c>
      <c r="E48" s="20" t="s">
        <v>7</v>
      </c>
      <c r="F48" s="22" t="s">
        <v>8</v>
      </c>
      <c r="G48" s="22" t="s">
        <v>35</v>
      </c>
      <c r="H48" s="21" t="s">
        <v>6</v>
      </c>
      <c r="I48" s="22" t="s">
        <v>9</v>
      </c>
    </row>
    <row r="49" spans="1:9" x14ac:dyDescent="0.3">
      <c r="A49" s="14">
        <v>1</v>
      </c>
      <c r="B49" s="20" t="s">
        <v>73</v>
      </c>
      <c r="C49" s="23" t="s">
        <v>69</v>
      </c>
      <c r="D49" s="21">
        <f>SUM('Rylee Dockery'!Q21)</f>
        <v>24</v>
      </c>
      <c r="E49" s="21">
        <f>SUM('Rylee Dockery'!R21)</f>
        <v>4596</v>
      </c>
      <c r="F49" s="22">
        <f>SUM('Rylee Dockery'!S21)</f>
        <v>191.5</v>
      </c>
      <c r="G49" s="21">
        <f>SUM('Rylee Dockery'!T21)</f>
        <v>41</v>
      </c>
      <c r="H49" s="21">
        <f>SUM('Rylee Dockery'!U21)</f>
        <v>40</v>
      </c>
      <c r="I49" s="22">
        <f>SUM('Rylee Dockery'!V21)</f>
        <v>231.5</v>
      </c>
    </row>
    <row r="50" spans="1:9" x14ac:dyDescent="0.3">
      <c r="A50" s="42"/>
      <c r="B50" s="43"/>
      <c r="C50" s="47"/>
      <c r="D50" s="44"/>
      <c r="E50" s="44"/>
      <c r="F50" s="45"/>
      <c r="G50" s="44"/>
      <c r="H50" s="44"/>
      <c r="I50" s="45"/>
    </row>
    <row r="51" spans="1:9" x14ac:dyDescent="0.3">
      <c r="A51" s="14">
        <v>2</v>
      </c>
      <c r="B51" s="20" t="s">
        <v>73</v>
      </c>
      <c r="C51" s="49" t="s">
        <v>98</v>
      </c>
      <c r="D51" s="21">
        <f>SUM('Braxton Bertrand'!Q4)</f>
        <v>2</v>
      </c>
      <c r="E51" s="21">
        <f>SUM('Braxton Bertrand'!R4)</f>
        <v>344</v>
      </c>
      <c r="F51" s="22">
        <f>SUM('Braxton Bertrand'!S4)</f>
        <v>172</v>
      </c>
      <c r="G51" s="21">
        <f>SUM('Braxton Bertrand'!T4)</f>
        <v>0</v>
      </c>
      <c r="H51" s="21">
        <f>SUM('Braxton Bertrand'!U4)</f>
        <v>5</v>
      </c>
      <c r="I51" s="22">
        <f>SUM('Braxton Bertrand'!V4)</f>
        <v>177</v>
      </c>
    </row>
    <row r="52" spans="1:9" x14ac:dyDescent="0.3">
      <c r="C52" s="19"/>
      <c r="D52" s="16"/>
      <c r="E52" s="16"/>
      <c r="F52" s="15"/>
      <c r="G52" s="16"/>
      <c r="H52" s="15"/>
    </row>
    <row r="53" spans="1:9" x14ac:dyDescent="0.3">
      <c r="A53" s="2" t="s">
        <v>11</v>
      </c>
      <c r="B53" s="2"/>
      <c r="C53" s="2"/>
      <c r="D53" s="2"/>
      <c r="E53" s="2"/>
      <c r="F53" s="8"/>
      <c r="G53" s="2"/>
      <c r="H53" s="8"/>
      <c r="I53" s="39"/>
    </row>
    <row r="54" spans="1:9" ht="28.8" x14ac:dyDescent="0.55000000000000004">
      <c r="A54" s="55" t="s">
        <v>17</v>
      </c>
      <c r="B54" s="56"/>
      <c r="C54" s="56"/>
      <c r="D54" s="56"/>
      <c r="E54" s="56"/>
      <c r="F54" s="56"/>
      <c r="G54" s="56"/>
      <c r="H54" s="56"/>
      <c r="I54" s="57"/>
    </row>
    <row r="55" spans="1:9" ht="18" x14ac:dyDescent="0.35">
      <c r="A55" s="58" t="s">
        <v>12</v>
      </c>
      <c r="B55" s="59"/>
      <c r="C55" s="59"/>
      <c r="D55" s="59"/>
      <c r="E55" s="59"/>
      <c r="F55" s="59"/>
      <c r="G55" s="59"/>
      <c r="H55" s="59"/>
      <c r="I55" s="57"/>
    </row>
    <row r="56" spans="1:9" x14ac:dyDescent="0.3">
      <c r="A56" s="2"/>
      <c r="B56" s="2"/>
      <c r="C56" s="2"/>
      <c r="D56" s="2"/>
      <c r="E56" s="2"/>
      <c r="F56" s="8"/>
      <c r="G56" s="2"/>
      <c r="H56" s="8"/>
      <c r="I56" s="39"/>
    </row>
    <row r="57" spans="1:9" x14ac:dyDescent="0.3">
      <c r="A57" s="20" t="s">
        <v>0</v>
      </c>
      <c r="B57" s="20" t="s">
        <v>1</v>
      </c>
      <c r="C57" s="20" t="s">
        <v>2</v>
      </c>
      <c r="D57" s="20" t="s">
        <v>10</v>
      </c>
      <c r="E57" s="20" t="s">
        <v>7</v>
      </c>
      <c r="F57" s="22" t="s">
        <v>8</v>
      </c>
      <c r="G57" s="22" t="s">
        <v>35</v>
      </c>
      <c r="H57" s="21" t="s">
        <v>6</v>
      </c>
      <c r="I57" s="22" t="s">
        <v>9</v>
      </c>
    </row>
    <row r="58" spans="1:9" x14ac:dyDescent="0.3">
      <c r="A58" s="14">
        <v>1</v>
      </c>
      <c r="B58" s="20" t="s">
        <v>52</v>
      </c>
      <c r="C58" s="23" t="s">
        <v>45</v>
      </c>
      <c r="D58" s="21">
        <f>SUM('Kendahl Petty'!Q21)</f>
        <v>24</v>
      </c>
      <c r="E58" s="21">
        <f>SUM('Kendahl Petty'!R21)</f>
        <v>4132</v>
      </c>
      <c r="F58" s="22">
        <f>SUM('Kendahl Petty'!S21)</f>
        <v>172.16666666666666</v>
      </c>
      <c r="G58" s="21">
        <f>SUM('Kendahl Petty'!T21)</f>
        <v>8</v>
      </c>
      <c r="H58" s="21">
        <f>SUM('Kendahl Petty'!U21)</f>
        <v>30</v>
      </c>
      <c r="I58" s="22">
        <f>SUM('Kendahl Petty'!V21)</f>
        <v>202.16666666666666</v>
      </c>
    </row>
    <row r="59" spans="1:9" x14ac:dyDescent="0.3">
      <c r="A59" s="14">
        <f>+A58+1</f>
        <v>2</v>
      </c>
      <c r="B59" s="20" t="s">
        <v>52</v>
      </c>
      <c r="C59" s="23" t="s">
        <v>59</v>
      </c>
      <c r="D59" s="21">
        <f>SUM('Isaiah Garcia'!Q8)</f>
        <v>22</v>
      </c>
      <c r="E59" s="21">
        <f>SUM('Isaiah Garcia'!R8)</f>
        <v>3556</v>
      </c>
      <c r="F59" s="22">
        <f>SUM('Isaiah Garcia'!S8)</f>
        <v>161.63636363636363</v>
      </c>
      <c r="G59" s="21">
        <f>SUM('Isaiah Garcia'!T8)</f>
        <v>8</v>
      </c>
      <c r="H59" s="21">
        <f>SUM('Isaiah Garcia'!U8)</f>
        <v>30</v>
      </c>
      <c r="I59" s="22">
        <f>SUM('Isaiah Garcia'!V8)</f>
        <v>191.63636363636363</v>
      </c>
    </row>
    <row r="60" spans="1:9" x14ac:dyDescent="0.3">
      <c r="A60" s="42"/>
      <c r="B60" s="43"/>
      <c r="C60" s="47"/>
      <c r="D60" s="44"/>
      <c r="E60" s="44"/>
      <c r="F60" s="45"/>
      <c r="G60" s="44"/>
      <c r="H60" s="44"/>
      <c r="I60" s="45"/>
    </row>
    <row r="61" spans="1:9" x14ac:dyDescent="0.3">
      <c r="A61" s="14">
        <v>3</v>
      </c>
      <c r="B61" s="20" t="s">
        <v>52</v>
      </c>
      <c r="C61" s="23" t="s">
        <v>57</v>
      </c>
      <c r="D61" s="21">
        <f>SUM('Cooper Bradley'!Q5)</f>
        <v>10</v>
      </c>
      <c r="E61" s="21">
        <f>SUM('Cooper Bradley'!R5)</f>
        <v>1754</v>
      </c>
      <c r="F61" s="22">
        <f>SUM('Cooper Bradley'!S5)</f>
        <v>175.4</v>
      </c>
      <c r="G61" s="21">
        <f>SUM('Cooper Bradley'!T5)</f>
        <v>2</v>
      </c>
      <c r="H61" s="21">
        <f>SUM('Cooper Bradley'!U5)</f>
        <v>15</v>
      </c>
      <c r="I61" s="22">
        <f>SUM('Cooper Bradley'!V5)</f>
        <v>190.4</v>
      </c>
    </row>
    <row r="62" spans="1:9" x14ac:dyDescent="0.3">
      <c r="A62" s="14">
        <f>+A61+1</f>
        <v>4</v>
      </c>
      <c r="B62" s="20" t="s">
        <v>52</v>
      </c>
      <c r="C62" s="23" t="s">
        <v>56</v>
      </c>
      <c r="D62" s="21">
        <f>SUM('Braydon Bertrand'!Q4)</f>
        <v>2</v>
      </c>
      <c r="E62" s="21">
        <f>SUM('Braydon Bertrand'!R4)</f>
        <v>313</v>
      </c>
      <c r="F62" s="22">
        <f>SUM('Braydon Bertrand'!S4)</f>
        <v>156.5</v>
      </c>
      <c r="G62" s="21">
        <f>SUM('Braydon Bertrand'!T4)</f>
        <v>0</v>
      </c>
      <c r="H62" s="21">
        <f>SUM('Braydon Bertrand'!U4)</f>
        <v>5</v>
      </c>
      <c r="I62" s="22">
        <f>SUM('Braydon Bertrand'!V4)</f>
        <v>161.5</v>
      </c>
    </row>
  </sheetData>
  <sortState ref="C29:I33">
    <sortCondition descending="1" ref="I29:I33"/>
  </sortState>
  <mergeCells count="10">
    <mergeCell ref="A45:I45"/>
    <mergeCell ref="A46:I46"/>
    <mergeCell ref="A54:I54"/>
    <mergeCell ref="A55:I55"/>
    <mergeCell ref="A2:I2"/>
    <mergeCell ref="A3:I3"/>
    <mergeCell ref="A12:I12"/>
    <mergeCell ref="A13:I13"/>
    <mergeCell ref="A25:I25"/>
    <mergeCell ref="A26:I26"/>
  </mergeCells>
  <hyperlinks>
    <hyperlink ref="C36" location="'Faith Miller'!A1" display="Faith Miller" xr:uid="{42F587CA-A5F1-49AE-A0EF-3CAAFB1C9594}"/>
    <hyperlink ref="C16" location="'Oakley Simmons'!A1" display="Oakley Simmons" xr:uid="{29AFD8BE-9E10-4484-AF67-0DB77D45E1F2}"/>
    <hyperlink ref="C37" location="'Ashton Brooks'!A1" display="Aston Brooks" xr:uid="{7211227F-8297-4BD0-872E-686258234E37}"/>
    <hyperlink ref="C32" location="'Kendahl Petty'!A1" display="Kendahl Petty" xr:uid="{34299529-D5F9-44C5-A245-B686D5FC6D78}"/>
    <hyperlink ref="C39" location="'Lucas Hibbard'!A1" display="Lucas Hibbard" xr:uid="{97DDCE30-F69C-4B93-A442-672737BE5AF4}"/>
    <hyperlink ref="C58" location="'Kendahl Petty'!A1" display="Kendahl Petty" xr:uid="{A25DA2FD-97F0-4222-A810-0866FBE4354F}"/>
    <hyperlink ref="C62" location="'Braydon Bertrand'!A1" display="Brayton Bertrand" xr:uid="{4C01F24F-A15B-45BD-917E-2B29758D6F12}"/>
    <hyperlink ref="C61" location="'Cooper Bradley'!A1" display="Cooper Bradley" xr:uid="{7F007D74-CEE5-4813-B120-B1B8EFEDC5EB}"/>
    <hyperlink ref="C59" location="'Isaiah Garcia'!A1" display="Isaiah Garcia" xr:uid="{F6C838BF-80DE-4818-9C63-DE8029882B1E}"/>
    <hyperlink ref="C19" location="'Caleb Radwanski'!A1" display="Cale Radwanski" xr:uid="{3C8997FF-1BBD-4414-A5C0-B14425ABC750}"/>
    <hyperlink ref="C17" location="'Sunny Howard'!A1" display="Sunny Howard" xr:uid="{5A74029A-ADFF-4B2A-8474-691450B2D571}"/>
    <hyperlink ref="C29" location="'Rylee Dockery'!A1" display="Rylee Dockery" xr:uid="{04DEB52F-618C-42BB-9232-E87D4C1CDFB4}"/>
    <hyperlink ref="C49" location="'Rylee Dockery'!A1" display="Rylee Dockery" xr:uid="{AE0A26FD-17C0-48BD-AB30-4E9C028E434E}"/>
    <hyperlink ref="C18" location="'Stormy Howard'!A1" display="Stormy Howard" xr:uid="{7E811138-FA23-4B8D-A6D7-5E9847DD13D9}"/>
    <hyperlink ref="C9" location="'Hayden Waddell'!A1" display="Hayden Waddell" xr:uid="{3FC291BC-7CF1-40B5-9318-1BE36A414552}"/>
    <hyperlink ref="C22" location="'Jasper Flint'!A1" display="Jasper Flint" xr:uid="{8DBC09B1-3B8D-4BAE-AEAB-4D7F61CC8362}"/>
    <hyperlink ref="C41" location="'Hayden Waddell'!A1" display="Hayden Waddell" xr:uid="{64FE06CA-7F9A-4226-BD90-E568BB47B070}"/>
    <hyperlink ref="C31" location="'Aiden Van Horn'!A1" display="Aiden Van Horn" xr:uid="{95B6F940-1198-44A0-98EC-014607FEA07F}"/>
    <hyperlink ref="C6" location="'Brody McKelvey'!A1" display="Brody McKelvey" xr:uid="{F561686E-CE7E-46AB-B558-BCBB5FE03CD1}"/>
    <hyperlink ref="C35" location="'Kayden Napier'!A1" display="Kayden Napier" xr:uid="{DAAA8C4F-2C51-4B58-9F30-9E008BB51CD0}"/>
    <hyperlink ref="C42" location="'Reid Wharten'!A1" display="Reid Wharten" xr:uid="{2C2309E1-56C1-437B-8840-74291B329AE2}"/>
    <hyperlink ref="C21" location="'Kayden Napier'!A1" display="Kayden Napier" xr:uid="{2F59515B-81F1-41F2-9183-AC692758D9A7}"/>
    <hyperlink ref="C8" location="'Wade Banks'!A1" display="Wade Banks" xr:uid="{6CAFCBEB-5E40-4CA3-9F8C-27BF0AC318CD}"/>
    <hyperlink ref="C30" location="'Caden McMillen'!A1" display="Caden McMillen" xr:uid="{9BD5C085-098F-4617-ADBE-65940D3C6130}"/>
    <hyperlink ref="C51" location="'Braxton Bertrand'!A1" display="Braxton Bertrand" xr:uid="{A8660F73-8D14-4762-80E8-6C33D49B651E}"/>
    <hyperlink ref="C38" location="'Kallon Bertrand'!A1" display="Kallon Bertrand" xr:uid="{FFB1F70B-C3A0-43C0-A57F-9255F3BAEBBF}"/>
    <hyperlink ref="C33" location="'Penelope Dimas'!A1" display="Penelope Dimas" xr:uid="{1E939C5D-36B9-4672-8D94-DDBBA6F84AC1}"/>
    <hyperlink ref="C40" location="'Dalton Smith'!A1" display="Dalton Smith" xr:uid="{594C8945-CB3D-4F8D-B7C9-2617262341EC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BA62A-D341-4C86-BE73-A4075C545900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style="54" customWidth="1"/>
    <col min="2" max="2" width="20" style="54" customWidth="1"/>
    <col min="3" max="3" width="11.88671875" style="54" customWidth="1"/>
    <col min="4" max="4" width="15" style="54" customWidth="1"/>
    <col min="5" max="5" width="5.5546875" style="54" bestFit="1" customWidth="1"/>
    <col min="6" max="6" width="2.109375" style="54" bestFit="1" customWidth="1"/>
    <col min="7" max="7" width="5.5546875" style="54" bestFit="1" customWidth="1"/>
    <col min="8" max="8" width="2.109375" style="54" bestFit="1" customWidth="1"/>
    <col min="9" max="9" width="5.5546875" style="54" bestFit="1" customWidth="1"/>
    <col min="10" max="10" width="2.109375" style="54" bestFit="1" customWidth="1"/>
    <col min="11" max="11" width="5.5546875" style="54" bestFit="1" customWidth="1"/>
    <col min="12" max="12" width="2.109375" style="54" bestFit="1" customWidth="1"/>
    <col min="13" max="13" width="5.5546875" style="54" bestFit="1" customWidth="1"/>
    <col min="14" max="14" width="2.109375" style="54" bestFit="1" customWidth="1"/>
    <col min="15" max="15" width="5.5546875" style="54" bestFit="1" customWidth="1"/>
    <col min="16" max="16" width="2.109375" style="54" bestFit="1" customWidth="1"/>
    <col min="17" max="17" width="6.5546875" style="54" bestFit="1" customWidth="1"/>
    <col min="18" max="18" width="7.109375" style="54" bestFit="1" customWidth="1"/>
    <col min="19" max="19" width="6.5546875" style="54" bestFit="1" customWidth="1"/>
    <col min="20" max="20" width="5.5546875" style="54" bestFit="1" customWidth="1"/>
    <col min="21" max="21" width="6.109375" style="54" bestFit="1" customWidth="1"/>
    <col min="22" max="22" width="9" style="54" bestFit="1" customWidth="1"/>
    <col min="23" max="23" width="11.109375" style="54"/>
    <col min="24" max="24" width="17.88671875" style="54" bestFit="1" customWidth="1"/>
    <col min="25" max="16384" width="11.109375" style="54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52" t="s">
        <v>51</v>
      </c>
      <c r="B2" s="4" t="s">
        <v>108</v>
      </c>
      <c r="C2" s="5">
        <v>45955</v>
      </c>
      <c r="D2" s="53" t="s">
        <v>107</v>
      </c>
      <c r="E2" s="7">
        <v>165</v>
      </c>
      <c r="F2" s="24">
        <v>0</v>
      </c>
      <c r="G2" s="7">
        <v>161</v>
      </c>
      <c r="H2" s="24">
        <v>0</v>
      </c>
      <c r="I2" s="7">
        <v>169</v>
      </c>
      <c r="J2" s="24">
        <v>0</v>
      </c>
      <c r="K2" s="7">
        <v>166</v>
      </c>
      <c r="L2" s="24">
        <v>0</v>
      </c>
      <c r="M2" s="7">
        <v>172</v>
      </c>
      <c r="N2" s="24">
        <v>0</v>
      </c>
      <c r="O2" s="7">
        <v>171</v>
      </c>
      <c r="P2" s="24">
        <v>0</v>
      </c>
      <c r="Q2" s="12">
        <v>6</v>
      </c>
      <c r="R2" s="12">
        <v>1004</v>
      </c>
      <c r="S2" s="11">
        <v>167.33333333333334</v>
      </c>
      <c r="T2" s="25">
        <v>0</v>
      </c>
      <c r="U2" s="12">
        <v>10</v>
      </c>
      <c r="V2" s="11">
        <f>+S2+U2</f>
        <v>177.33333333333334</v>
      </c>
    </row>
    <row r="4" spans="1:24" x14ac:dyDescent="0.3">
      <c r="Q4" s="35">
        <f>SUM(Q2:Q3)</f>
        <v>6</v>
      </c>
      <c r="R4" s="35">
        <f>SUM(R2:R3)</f>
        <v>1004</v>
      </c>
      <c r="S4" s="36">
        <f>SUM(R4/Q4)</f>
        <v>167.33333333333334</v>
      </c>
      <c r="T4" s="35">
        <f>SUM(T2:T3)</f>
        <v>0</v>
      </c>
      <c r="U4" s="35">
        <f>SUM(U2:U3)</f>
        <v>10</v>
      </c>
      <c r="V4" s="37">
        <f>SUM(S4+U4)</f>
        <v>177.33333333333334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:P2 T2" name="Range1_3_5_4"/>
  </protectedRanges>
  <conditionalFormatting sqref="E2">
    <cfRule type="top10" dxfId="151" priority="7" rank="1"/>
  </conditionalFormatting>
  <conditionalFormatting sqref="G2">
    <cfRule type="top10" dxfId="150" priority="6" rank="1"/>
  </conditionalFormatting>
  <conditionalFormatting sqref="E2:P2">
    <cfRule type="cellIs" dxfId="149" priority="5" operator="greaterThanOrEqual">
      <formula>200</formula>
    </cfRule>
  </conditionalFormatting>
  <conditionalFormatting sqref="I2">
    <cfRule type="top10" dxfId="148" priority="4" rank="1"/>
  </conditionalFormatting>
  <conditionalFormatting sqref="K2">
    <cfRule type="top10" dxfId="147" priority="3" rank="1"/>
  </conditionalFormatting>
  <conditionalFormatting sqref="M2">
    <cfRule type="top10" dxfId="146" priority="2" rank="1"/>
  </conditionalFormatting>
  <conditionalFormatting sqref="O2">
    <cfRule type="top10" dxfId="145" priority="1" rank="1"/>
  </conditionalFormatting>
  <hyperlinks>
    <hyperlink ref="X1" location="'National Youth'!A1" display="Return to Rankings" xr:uid="{2559F901-ECA5-421A-9FE9-78B6944C33A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660BFC1-76AE-4D8C-AD52-7DF49B95B3CA}">
          <x14:formula1>
            <xm:f>'C:\Users\jmfg1\Downloads\[10-22-25-ABRA Wilmore KY Results.xlsm]DATA'!#REF!</xm:f>
          </x14:formula1>
          <xm:sqref>B2</xm:sqref>
        </x14:dataValidation>
        <x14:dataValidation type="list" allowBlank="1" showInputMessage="1" showErrorMessage="1" xr:uid="{DC44CB0C-2F56-4870-A67F-F05A9F67C113}">
          <x14:formula1>
            <xm:f>'C:\Users\jmfg1\Downloads\[10-22-25-ABRA Wilmore KY Results.xlsm]DATA'!#REF!</xm:f>
          </x14:formula1>
          <xm:sqref>D2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C0399-DB0C-45D4-B842-B43816B1C12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32</v>
      </c>
      <c r="B2" s="4" t="s">
        <v>37</v>
      </c>
      <c r="C2" s="5">
        <v>45751</v>
      </c>
      <c r="D2" s="6" t="s">
        <v>38</v>
      </c>
      <c r="E2" s="7">
        <v>179</v>
      </c>
      <c r="F2" s="24">
        <v>0</v>
      </c>
      <c r="G2" s="7">
        <v>187</v>
      </c>
      <c r="H2" s="24">
        <v>2</v>
      </c>
      <c r="I2" s="7">
        <v>186</v>
      </c>
      <c r="J2" s="24">
        <v>1</v>
      </c>
      <c r="K2" s="7">
        <v>181</v>
      </c>
      <c r="L2" s="24">
        <v>1</v>
      </c>
      <c r="M2" s="7"/>
      <c r="N2" s="24"/>
      <c r="O2" s="7"/>
      <c r="P2" s="24"/>
      <c r="Q2" s="10">
        <v>4</v>
      </c>
      <c r="R2" s="10">
        <v>733</v>
      </c>
      <c r="S2" s="11">
        <v>183.25</v>
      </c>
      <c r="T2" s="25">
        <v>4</v>
      </c>
      <c r="U2" s="12">
        <v>5</v>
      </c>
      <c r="V2" s="13">
        <v>188.25</v>
      </c>
    </row>
    <row r="4" spans="1:24" x14ac:dyDescent="0.3">
      <c r="Q4" s="35">
        <f>SUM(Q2:Q3)</f>
        <v>4</v>
      </c>
      <c r="R4" s="35">
        <f>SUM(R2:R3)</f>
        <v>733</v>
      </c>
      <c r="S4" s="36">
        <f>SUM(R4/Q4)</f>
        <v>183.25</v>
      </c>
      <c r="T4" s="35">
        <f>SUM(T2:T3)</f>
        <v>4</v>
      </c>
      <c r="U4" s="35">
        <f>SUM(U2:U3)</f>
        <v>5</v>
      </c>
      <c r="V4" s="37">
        <f>SUM(S4+U4)</f>
        <v>188.25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National Youth'!A1" display="Return to Rankings" xr:uid="{EC904E62-328C-4920-B3B7-34947408EE4D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D011-775C-4D85-AD05-844E428D60EC}">
  <dimension ref="A1:X10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23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79</v>
      </c>
      <c r="B2" s="4" t="s">
        <v>80</v>
      </c>
      <c r="C2" s="5">
        <v>45829</v>
      </c>
      <c r="D2" s="6" t="s">
        <v>81</v>
      </c>
      <c r="E2" s="7">
        <v>184</v>
      </c>
      <c r="F2" s="24">
        <v>0</v>
      </c>
      <c r="G2" s="7">
        <v>192</v>
      </c>
      <c r="H2" s="46">
        <v>1</v>
      </c>
      <c r="I2" s="7">
        <v>190</v>
      </c>
      <c r="J2" s="24">
        <v>1</v>
      </c>
      <c r="K2" s="7"/>
      <c r="L2" s="24"/>
      <c r="M2" s="7"/>
      <c r="N2" s="24"/>
      <c r="O2" s="7"/>
      <c r="P2" s="24"/>
      <c r="Q2" s="10">
        <v>3</v>
      </c>
      <c r="R2" s="10">
        <v>566</v>
      </c>
      <c r="S2" s="11">
        <v>188.66666666666666</v>
      </c>
      <c r="T2" s="25">
        <v>2</v>
      </c>
      <c r="U2" s="12">
        <v>5</v>
      </c>
      <c r="V2" s="13">
        <v>193.66666666666666</v>
      </c>
    </row>
    <row r="4" spans="1:24" x14ac:dyDescent="0.3">
      <c r="Q4" s="35">
        <f>SUM(Q2:Q3)</f>
        <v>3</v>
      </c>
      <c r="R4" s="35">
        <f>SUM(R2:R3)</f>
        <v>566</v>
      </c>
      <c r="S4" s="36">
        <f>SUM(R4/Q4)</f>
        <v>188.66666666666666</v>
      </c>
      <c r="T4" s="35">
        <f>SUM(T2:T3)</f>
        <v>2</v>
      </c>
      <c r="U4" s="35">
        <f>SUM(U2:U3)</f>
        <v>5</v>
      </c>
      <c r="V4" s="37">
        <f>SUM(S4+U4)</f>
        <v>193.66666666666666</v>
      </c>
    </row>
    <row r="7" spans="1:24" x14ac:dyDescent="0.3">
      <c r="A7" s="26" t="s">
        <v>1</v>
      </c>
      <c r="B7" s="27" t="s">
        <v>2</v>
      </c>
      <c r="C7" s="28" t="s">
        <v>3</v>
      </c>
      <c r="D7" s="29" t="s">
        <v>4</v>
      </c>
      <c r="E7" s="30" t="s">
        <v>20</v>
      </c>
      <c r="F7" s="30" t="s">
        <v>21</v>
      </c>
      <c r="G7" s="30" t="s">
        <v>22</v>
      </c>
      <c r="H7" s="30" t="s">
        <v>21</v>
      </c>
      <c r="I7" s="30" t="s">
        <v>23</v>
      </c>
      <c r="J7" s="30" t="s">
        <v>21</v>
      </c>
      <c r="K7" s="30" t="s">
        <v>24</v>
      </c>
      <c r="L7" s="30" t="s">
        <v>21</v>
      </c>
      <c r="M7" s="30" t="s">
        <v>25</v>
      </c>
      <c r="N7" s="30" t="s">
        <v>21</v>
      </c>
      <c r="O7" s="30" t="s">
        <v>26</v>
      </c>
      <c r="P7" s="30" t="s">
        <v>21</v>
      </c>
      <c r="Q7" s="31" t="s">
        <v>27</v>
      </c>
      <c r="R7" s="32" t="s">
        <v>28</v>
      </c>
      <c r="S7" s="33" t="s">
        <v>5</v>
      </c>
      <c r="T7" s="33" t="s">
        <v>29</v>
      </c>
      <c r="U7" s="32" t="s">
        <v>6</v>
      </c>
      <c r="V7" s="33" t="s">
        <v>30</v>
      </c>
    </row>
    <row r="8" spans="1:24" x14ac:dyDescent="0.3">
      <c r="A8" s="3" t="s">
        <v>51</v>
      </c>
      <c r="B8" s="4" t="s">
        <v>80</v>
      </c>
      <c r="C8" s="5">
        <v>45829</v>
      </c>
      <c r="D8" s="6" t="s">
        <v>81</v>
      </c>
      <c r="E8" s="7">
        <v>162</v>
      </c>
      <c r="F8" s="24">
        <v>0</v>
      </c>
      <c r="G8" s="7">
        <v>176</v>
      </c>
      <c r="H8" s="24">
        <v>1</v>
      </c>
      <c r="I8" s="7">
        <v>177</v>
      </c>
      <c r="J8" s="24">
        <v>0</v>
      </c>
      <c r="K8" s="7"/>
      <c r="L8" s="24"/>
      <c r="M8" s="7"/>
      <c r="N8" s="24"/>
      <c r="O8" s="7"/>
      <c r="P8" s="24"/>
      <c r="Q8" s="10">
        <v>3</v>
      </c>
      <c r="R8" s="10">
        <v>515</v>
      </c>
      <c r="S8" s="11">
        <v>171.66666666666666</v>
      </c>
      <c r="T8" s="25">
        <v>1</v>
      </c>
      <c r="U8" s="12">
        <v>4</v>
      </c>
      <c r="V8" s="13">
        <v>175.66666666666666</v>
      </c>
    </row>
    <row r="10" spans="1:24" x14ac:dyDescent="0.3">
      <c r="Q10" s="35">
        <f>SUM(Q8:Q9)</f>
        <v>3</v>
      </c>
      <c r="R10" s="35">
        <f>SUM(R8:R9)</f>
        <v>515</v>
      </c>
      <c r="S10" s="36">
        <f>SUM(R10/Q10)</f>
        <v>171.66666666666666</v>
      </c>
      <c r="T10" s="35">
        <f>SUM(T8:T9)</f>
        <v>1</v>
      </c>
      <c r="U10" s="35">
        <f>SUM(U8:U9)</f>
        <v>4</v>
      </c>
      <c r="V10" s="37">
        <f>SUM(S10+U10)</f>
        <v>175.66666666666666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</protectedRanges>
  <hyperlinks>
    <hyperlink ref="X1" location="'National Youth'!A1" display="Return to Rankings" xr:uid="{2BA6B1B6-599E-474F-A7F0-489C1E189F54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608D-A53A-48CE-9470-7B6FE371BC48}">
  <dimension ref="A1:X8"/>
  <sheetViews>
    <sheetView workbookViewId="0">
      <selection activeCell="A5" sqref="A5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53</v>
      </c>
      <c r="B2" s="4" t="s">
        <v>60</v>
      </c>
      <c r="C2" s="5">
        <v>45802</v>
      </c>
      <c r="D2" s="6" t="s">
        <v>61</v>
      </c>
      <c r="E2" s="7">
        <v>135</v>
      </c>
      <c r="F2" s="24">
        <v>0</v>
      </c>
      <c r="G2" s="7">
        <v>165</v>
      </c>
      <c r="H2" s="24">
        <v>0</v>
      </c>
      <c r="I2" s="7">
        <v>166</v>
      </c>
      <c r="J2" s="24">
        <v>2</v>
      </c>
      <c r="K2" s="7">
        <v>149</v>
      </c>
      <c r="L2" s="24">
        <v>1</v>
      </c>
      <c r="M2" s="7">
        <v>161</v>
      </c>
      <c r="N2" s="24">
        <v>1</v>
      </c>
      <c r="O2" s="7">
        <v>139</v>
      </c>
      <c r="P2" s="24">
        <v>0</v>
      </c>
      <c r="Q2" s="10">
        <v>6</v>
      </c>
      <c r="R2" s="10">
        <v>915</v>
      </c>
      <c r="S2" s="11">
        <v>152.5</v>
      </c>
      <c r="T2" s="40">
        <v>4</v>
      </c>
      <c r="U2" s="12">
        <v>10</v>
      </c>
      <c r="V2" s="13">
        <v>162.5</v>
      </c>
    </row>
    <row r="3" spans="1:24" x14ac:dyDescent="0.3">
      <c r="A3" s="3" t="s">
        <v>53</v>
      </c>
      <c r="B3" s="4" t="s">
        <v>60</v>
      </c>
      <c r="C3" s="5">
        <v>45819</v>
      </c>
      <c r="D3" s="6" t="s">
        <v>76</v>
      </c>
      <c r="E3" s="7">
        <v>171</v>
      </c>
      <c r="F3" s="24"/>
      <c r="G3" s="7">
        <v>158</v>
      </c>
      <c r="H3" s="24"/>
      <c r="I3" s="7">
        <v>157</v>
      </c>
      <c r="J3" s="24"/>
      <c r="K3" s="7">
        <v>157</v>
      </c>
      <c r="L3" s="24"/>
      <c r="M3" s="7"/>
      <c r="N3" s="24"/>
      <c r="O3" s="7"/>
      <c r="P3" s="24"/>
      <c r="Q3" s="10">
        <v>4</v>
      </c>
      <c r="R3" s="10">
        <v>643</v>
      </c>
      <c r="S3" s="11">
        <v>160.75</v>
      </c>
      <c r="T3" s="25">
        <v>0</v>
      </c>
      <c r="U3" s="12">
        <v>5</v>
      </c>
      <c r="V3" s="13">
        <v>165.75</v>
      </c>
    </row>
    <row r="4" spans="1:24" x14ac:dyDescent="0.3">
      <c r="A4" s="3" t="s">
        <v>53</v>
      </c>
      <c r="B4" s="4" t="s">
        <v>60</v>
      </c>
      <c r="C4" s="5">
        <v>45833</v>
      </c>
      <c r="D4" s="6" t="s">
        <v>76</v>
      </c>
      <c r="E4" s="7">
        <v>162</v>
      </c>
      <c r="F4" s="24"/>
      <c r="G4" s="7">
        <v>168</v>
      </c>
      <c r="H4" s="24">
        <v>1</v>
      </c>
      <c r="I4" s="7">
        <v>160</v>
      </c>
      <c r="J4" s="24">
        <v>1</v>
      </c>
      <c r="K4" s="7">
        <v>172</v>
      </c>
      <c r="L4" s="24">
        <v>1</v>
      </c>
      <c r="M4" s="7"/>
      <c r="N4" s="24"/>
      <c r="O4" s="7"/>
      <c r="P4" s="24"/>
      <c r="Q4" s="10">
        <v>4</v>
      </c>
      <c r="R4" s="10">
        <v>662</v>
      </c>
      <c r="S4" s="11">
        <v>165.5</v>
      </c>
      <c r="T4" s="25">
        <v>3</v>
      </c>
      <c r="U4" s="12">
        <v>5</v>
      </c>
      <c r="V4" s="13">
        <v>170.5</v>
      </c>
    </row>
    <row r="5" spans="1:24" x14ac:dyDescent="0.3">
      <c r="A5" s="52" t="s">
        <v>53</v>
      </c>
      <c r="B5" s="4" t="s">
        <v>60</v>
      </c>
      <c r="C5" s="5">
        <v>45953</v>
      </c>
      <c r="D5" s="53" t="s">
        <v>76</v>
      </c>
      <c r="E5" s="7">
        <v>171</v>
      </c>
      <c r="F5" s="24"/>
      <c r="G5" s="7">
        <v>175</v>
      </c>
      <c r="H5" s="24"/>
      <c r="I5" s="7">
        <v>169</v>
      </c>
      <c r="J5" s="24"/>
      <c r="K5" s="7">
        <v>177</v>
      </c>
      <c r="L5" s="24"/>
      <c r="M5" s="7"/>
      <c r="N5" s="24"/>
      <c r="O5" s="7"/>
      <c r="P5" s="24"/>
      <c r="Q5" s="12">
        <v>4</v>
      </c>
      <c r="R5" s="12">
        <v>692</v>
      </c>
      <c r="S5" s="11">
        <v>173</v>
      </c>
      <c r="T5" s="25">
        <v>0</v>
      </c>
      <c r="U5" s="12">
        <v>5</v>
      </c>
      <c r="V5" s="11">
        <v>178</v>
      </c>
    </row>
    <row r="6" spans="1:24" x14ac:dyDescent="0.3">
      <c r="A6" s="52" t="s">
        <v>53</v>
      </c>
      <c r="B6" s="4" t="s">
        <v>60</v>
      </c>
      <c r="C6" s="5">
        <v>45955</v>
      </c>
      <c r="D6" s="53" t="s">
        <v>76</v>
      </c>
      <c r="E6" s="7">
        <v>151</v>
      </c>
      <c r="F6" s="24"/>
      <c r="G6" s="7">
        <v>156</v>
      </c>
      <c r="H6" s="24"/>
      <c r="I6" s="7">
        <v>166</v>
      </c>
      <c r="J6" s="24"/>
      <c r="K6" s="7">
        <v>171</v>
      </c>
      <c r="L6" s="24">
        <v>1</v>
      </c>
      <c r="M6" s="7"/>
      <c r="N6" s="24"/>
      <c r="O6" s="7"/>
      <c r="P6" s="24"/>
      <c r="Q6" s="12">
        <v>4</v>
      </c>
      <c r="R6" s="12">
        <v>644</v>
      </c>
      <c r="S6" s="11">
        <v>161</v>
      </c>
      <c r="T6" s="25">
        <v>1</v>
      </c>
      <c r="U6" s="12">
        <v>5</v>
      </c>
      <c r="V6" s="11">
        <v>166</v>
      </c>
    </row>
    <row r="8" spans="1:24" x14ac:dyDescent="0.3">
      <c r="Q8" s="35">
        <f>SUM(Q2:Q7)</f>
        <v>22</v>
      </c>
      <c r="R8" s="35">
        <f>SUM(R2:R7)</f>
        <v>3556</v>
      </c>
      <c r="S8" s="36">
        <f>SUM(R8/Q8)</f>
        <v>161.63636363636363</v>
      </c>
      <c r="T8" s="35">
        <f>SUM(T2:T7)</f>
        <v>8</v>
      </c>
      <c r="U8" s="35">
        <f>SUM(U2:U7)</f>
        <v>30</v>
      </c>
      <c r="V8" s="37">
        <f>SUM(S8+U8)</f>
        <v>191.63636363636363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16"/>
    <protectedRange algorithmName="SHA-512" hashValue="ON39YdpmFHfN9f47KpiRvqrKx0V9+erV1CNkpWzYhW/Qyc6aT8rEyCrvauWSYGZK2ia3o7vd3akF07acHAFpOA==" saltValue="yVW9XmDwTqEnmpSGai0KYg==" spinCount="100000" sqref="C2" name="Range1_1_2_1_1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T2" name="Range1_3_5_18"/>
    <protectedRange algorithmName="SHA-512" hashValue="ON39YdpmFHfN9f47KpiRvqrKx0V9+erV1CNkpWzYhW/Qyc6aT8rEyCrvauWSYGZK2ia3o7vd3akF07acHAFpOA==" saltValue="yVW9XmDwTqEnmpSGai0KYg==" spinCount="100000" sqref="B2" name="Range1_1_2_1_1_1"/>
    <protectedRange algorithmName="SHA-512" hashValue="ON39YdpmFHfN9f47KpiRvqrKx0V9+erV1CNkpWzYhW/Qyc6aT8rEyCrvauWSYGZK2ia3o7vd3akF07acHAFpOA==" saltValue="yVW9XmDwTqEnmpSGai0KYg==" spinCount="100000" sqref="B5:C5" name="Range1_5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 E5:P5" name="Range1_3_5_4"/>
    <protectedRange algorithmName="SHA-512" hashValue="ON39YdpmFHfN9f47KpiRvqrKx0V9+erV1CNkpWzYhW/Qyc6aT8rEyCrvauWSYGZK2ia3o7vd3akF07acHAFpOA==" saltValue="yVW9XmDwTqEnmpSGai0KYg==" spinCount="100000" sqref="B6:C6" name="Range1_10"/>
    <protectedRange algorithmName="SHA-512" hashValue="ON39YdpmFHfN9f47KpiRvqrKx0V9+erV1CNkpWzYhW/Qyc6aT8rEyCrvauWSYGZK2ia3o7vd3akF07acHAFpOA==" saltValue="yVW9XmDwTqEnmpSGai0KYg==" spinCount="100000" sqref="D6" name="Range1_1_8"/>
    <protectedRange algorithmName="SHA-512" hashValue="ON39YdpmFHfN9f47KpiRvqrKx0V9+erV1CNkpWzYhW/Qyc6aT8rEyCrvauWSYGZK2ia3o7vd3akF07acHAFpOA==" saltValue="yVW9XmDwTqEnmpSGai0KYg==" spinCount="100000" sqref="T6" name="Range1_3_5_9"/>
  </protectedRanges>
  <conditionalFormatting sqref="E5">
    <cfRule type="top10" dxfId="144" priority="14" rank="1"/>
  </conditionalFormatting>
  <conditionalFormatting sqref="G5">
    <cfRule type="top10" dxfId="143" priority="13" rank="1"/>
  </conditionalFormatting>
  <conditionalFormatting sqref="E5:P5">
    <cfRule type="cellIs" dxfId="142" priority="12" operator="greaterThanOrEqual">
      <formula>200</formula>
    </cfRule>
  </conditionalFormatting>
  <conditionalFormatting sqref="I5">
    <cfRule type="top10" dxfId="141" priority="11" rank="1"/>
  </conditionalFormatting>
  <conditionalFormatting sqref="K5">
    <cfRule type="top10" dxfId="140" priority="10" rank="1"/>
  </conditionalFormatting>
  <conditionalFormatting sqref="M5">
    <cfRule type="top10" dxfId="139" priority="9" rank="1"/>
  </conditionalFormatting>
  <conditionalFormatting sqref="O5">
    <cfRule type="top10" dxfId="138" priority="8" rank="1"/>
  </conditionalFormatting>
  <conditionalFormatting sqref="E6">
    <cfRule type="top10" dxfId="137" priority="7" rank="1"/>
  </conditionalFormatting>
  <conditionalFormatting sqref="G6">
    <cfRule type="top10" dxfId="136" priority="6" rank="1"/>
  </conditionalFormatting>
  <conditionalFormatting sqref="I6">
    <cfRule type="top10" dxfId="135" priority="5" rank="1"/>
  </conditionalFormatting>
  <conditionalFormatting sqref="K6">
    <cfRule type="top10" dxfId="134" priority="4" rank="1"/>
  </conditionalFormatting>
  <conditionalFormatting sqref="M6">
    <cfRule type="top10" dxfId="133" priority="3" rank="1"/>
  </conditionalFormatting>
  <conditionalFormatting sqref="O6">
    <cfRule type="top10" dxfId="132" priority="2" rank="1"/>
  </conditionalFormatting>
  <conditionalFormatting sqref="E6:P6">
    <cfRule type="cellIs" dxfId="131" priority="1" operator="greaterThanOrEqual">
      <formula>200</formula>
    </cfRule>
  </conditionalFormatting>
  <hyperlinks>
    <hyperlink ref="X1" location="'National Youth'!A1" display="Return to Rankings" xr:uid="{ECA95F93-CB54-482D-8C89-00BDEE7908C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44CB0C-2F56-4870-A67F-F05A9F67C113}">
          <x14:formula1>
            <xm:f>'C:\Users\jmfg1\Downloads\[10-22-25-ABRA Wilmore KY Results.xlsm]DATA'!#REF!</xm:f>
          </x14:formula1>
          <xm:sqref>D5:D6</xm:sqref>
        </x14:dataValidation>
        <x14:dataValidation type="list" allowBlank="1" showInputMessage="1" showErrorMessage="1" xr:uid="{3660BFC1-76AE-4D8C-AD52-7DF49B95B3CA}">
          <x14:formula1>
            <xm:f>'C:\Users\jmfg1\Downloads\[10-22-25-ABRA Wilmore KY Results.xlsm]DATA'!#REF!</xm:f>
          </x14:formula1>
          <xm:sqref>B5:B6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39AE1-E51F-4962-B50A-167C244C6C00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41</v>
      </c>
      <c r="B2" s="4" t="s">
        <v>82</v>
      </c>
      <c r="C2" s="5">
        <v>45836</v>
      </c>
      <c r="D2" s="6" t="s">
        <v>43</v>
      </c>
      <c r="E2" s="7">
        <v>174</v>
      </c>
      <c r="F2" s="24">
        <v>1</v>
      </c>
      <c r="G2" s="7">
        <v>181</v>
      </c>
      <c r="H2" s="24">
        <v>0</v>
      </c>
      <c r="I2" s="7">
        <v>175</v>
      </c>
      <c r="J2" s="24">
        <v>1</v>
      </c>
      <c r="K2" s="7">
        <v>175</v>
      </c>
      <c r="L2" s="24">
        <v>0</v>
      </c>
      <c r="M2" s="7"/>
      <c r="N2" s="24"/>
      <c r="O2" s="7"/>
      <c r="P2" s="24"/>
      <c r="Q2" s="10">
        <v>4</v>
      </c>
      <c r="R2" s="10">
        <v>705</v>
      </c>
      <c r="S2" s="11">
        <v>176.25</v>
      </c>
      <c r="T2" s="25">
        <v>2</v>
      </c>
      <c r="U2" s="12">
        <v>4</v>
      </c>
      <c r="V2" s="13">
        <v>180.25</v>
      </c>
    </row>
    <row r="4" spans="1:24" x14ac:dyDescent="0.3">
      <c r="Q4" s="35">
        <f>SUM(Q2:Q3)</f>
        <v>4</v>
      </c>
      <c r="R4" s="35">
        <f>SUM(R2:R3)</f>
        <v>705</v>
      </c>
      <c r="S4" s="36">
        <f>SUM(R4/Q4)</f>
        <v>176.25</v>
      </c>
      <c r="T4" s="35">
        <f>SUM(T2:T3)</f>
        <v>2</v>
      </c>
      <c r="U4" s="35">
        <f>SUM(U2:U3)</f>
        <v>4</v>
      </c>
      <c r="V4" s="37">
        <f>SUM(S4+U4)</f>
        <v>180.25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National Youth'!A1" display="Return to Rankings" xr:uid="{EB5ECD0E-B2B5-4DB1-B582-AA3042A84BB6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513E0-B8BB-495C-899F-86A4A42C315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23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32</v>
      </c>
      <c r="B2" s="4" t="s">
        <v>101</v>
      </c>
      <c r="C2" s="5">
        <v>45885</v>
      </c>
      <c r="D2" s="6" t="s">
        <v>55</v>
      </c>
      <c r="E2" s="7">
        <v>171</v>
      </c>
      <c r="F2" s="24"/>
      <c r="G2" s="7">
        <v>181</v>
      </c>
      <c r="H2" s="24"/>
      <c r="I2" s="7"/>
      <c r="J2" s="24"/>
      <c r="K2" s="7"/>
      <c r="L2" s="24"/>
      <c r="M2" s="7"/>
      <c r="N2" s="24"/>
      <c r="O2" s="7"/>
      <c r="P2" s="24"/>
      <c r="Q2" s="10">
        <v>2</v>
      </c>
      <c r="R2" s="10">
        <v>352</v>
      </c>
      <c r="S2" s="11">
        <v>176</v>
      </c>
      <c r="T2" s="25">
        <v>0</v>
      </c>
      <c r="U2" s="12">
        <v>9</v>
      </c>
      <c r="V2" s="13">
        <v>185</v>
      </c>
    </row>
    <row r="4" spans="1:24" x14ac:dyDescent="0.3">
      <c r="Q4" s="35">
        <f>SUM(Q2:Q3)</f>
        <v>2</v>
      </c>
      <c r="R4" s="35">
        <f>SUM(R2:R3)</f>
        <v>352</v>
      </c>
      <c r="S4" s="36">
        <f>SUM(R4/Q4)</f>
        <v>176</v>
      </c>
      <c r="T4" s="35">
        <f>SUM(T2:T3)</f>
        <v>0</v>
      </c>
      <c r="U4" s="35">
        <f>SUM(U2:U3)</f>
        <v>9</v>
      </c>
      <c r="V4" s="37">
        <f>SUM(S4+U4)</f>
        <v>185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2"/>
    <protectedRange algorithmName="SHA-512" hashValue="ON39YdpmFHfN9f47KpiRvqrKx0V9+erV1CNkpWzYhW/Qyc6aT8rEyCrvauWSYGZK2ia3o7vd3akF07acHAFpOA==" saltValue="yVW9XmDwTqEnmpSGai0KYg==" spinCount="100000" sqref="E2:P2" name="Range1_29"/>
    <protectedRange algorithmName="SHA-512" hashValue="ON39YdpmFHfN9f47KpiRvqrKx0V9+erV1CNkpWzYhW/Qyc6aT8rEyCrvauWSYGZK2ia3o7vd3akF07acHAFpOA==" saltValue="yVW9XmDwTqEnmpSGai0KYg==" spinCount="100000" sqref="B2" name="Range1_1_2_1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T2" name="Range1_3_5_24"/>
  </protectedRanges>
  <hyperlinks>
    <hyperlink ref="X1" location="'National Youth'!A1" display="Return to Rankings" xr:uid="{9ED54A73-282E-4D90-88FC-8BB70E63414F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69EAE-9027-4300-AD6E-8D4DA9731EE8}">
  <dimension ref="A1:X12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32</v>
      </c>
      <c r="B2" s="4" t="s">
        <v>91</v>
      </c>
      <c r="C2" s="5">
        <v>45847</v>
      </c>
      <c r="D2" s="6" t="s">
        <v>48</v>
      </c>
      <c r="E2" s="7">
        <v>189</v>
      </c>
      <c r="F2" s="24">
        <v>1</v>
      </c>
      <c r="G2" s="7">
        <v>175</v>
      </c>
      <c r="H2" s="24"/>
      <c r="I2" s="7">
        <v>181</v>
      </c>
      <c r="J2" s="24"/>
      <c r="K2" s="7">
        <v>181</v>
      </c>
      <c r="L2" s="24"/>
      <c r="M2" s="7"/>
      <c r="N2" s="24"/>
      <c r="O2" s="7"/>
      <c r="P2" s="24"/>
      <c r="Q2" s="10">
        <v>4</v>
      </c>
      <c r="R2" s="10">
        <v>726</v>
      </c>
      <c r="S2" s="11">
        <v>181.5</v>
      </c>
      <c r="T2" s="25">
        <v>1</v>
      </c>
      <c r="U2" s="12">
        <v>5</v>
      </c>
      <c r="V2" s="13">
        <v>186.5</v>
      </c>
    </row>
    <row r="3" spans="1:24" x14ac:dyDescent="0.3">
      <c r="A3" s="3" t="s">
        <v>51</v>
      </c>
      <c r="B3" s="4" t="s">
        <v>91</v>
      </c>
      <c r="C3" s="5">
        <v>45868</v>
      </c>
      <c r="D3" s="6" t="s">
        <v>48</v>
      </c>
      <c r="E3" s="7">
        <v>172</v>
      </c>
      <c r="F3" s="24"/>
      <c r="G3" s="7">
        <v>179</v>
      </c>
      <c r="H3" s="24">
        <v>1</v>
      </c>
      <c r="I3" s="7">
        <v>184</v>
      </c>
      <c r="J3" s="24">
        <v>1</v>
      </c>
      <c r="K3" s="7">
        <v>182</v>
      </c>
      <c r="L3" s="24">
        <v>1</v>
      </c>
      <c r="M3" s="7"/>
      <c r="N3" s="24"/>
      <c r="O3" s="7"/>
      <c r="P3" s="24"/>
      <c r="Q3" s="10">
        <v>4</v>
      </c>
      <c r="R3" s="10">
        <v>717</v>
      </c>
      <c r="S3" s="11">
        <v>179.25</v>
      </c>
      <c r="T3" s="25">
        <v>3</v>
      </c>
      <c r="U3" s="12">
        <v>5</v>
      </c>
      <c r="V3" s="13">
        <v>184.25</v>
      </c>
    </row>
    <row r="4" spans="1:24" x14ac:dyDescent="0.3">
      <c r="A4" s="3" t="s">
        <v>51</v>
      </c>
      <c r="B4" s="4" t="s">
        <v>91</v>
      </c>
      <c r="C4" s="5">
        <v>45875</v>
      </c>
      <c r="D4" s="6" t="s">
        <v>48</v>
      </c>
      <c r="E4" s="7">
        <v>186</v>
      </c>
      <c r="F4" s="24"/>
      <c r="G4" s="7">
        <v>189</v>
      </c>
      <c r="H4" s="24">
        <v>1</v>
      </c>
      <c r="I4" s="7">
        <v>185</v>
      </c>
      <c r="J4" s="24"/>
      <c r="K4" s="7">
        <v>190</v>
      </c>
      <c r="L4" s="24">
        <v>2</v>
      </c>
      <c r="M4" s="7"/>
      <c r="N4" s="24"/>
      <c r="O4" s="7"/>
      <c r="P4" s="24"/>
      <c r="Q4" s="10">
        <v>4</v>
      </c>
      <c r="R4" s="10">
        <v>750</v>
      </c>
      <c r="S4" s="11">
        <v>187.5</v>
      </c>
      <c r="T4" s="25">
        <v>3</v>
      </c>
      <c r="U4" s="12">
        <v>5</v>
      </c>
      <c r="V4" s="13">
        <v>192.5</v>
      </c>
    </row>
    <row r="6" spans="1:24" x14ac:dyDescent="0.3">
      <c r="Q6" s="35">
        <f>SUM(Q2:Q5)</f>
        <v>12</v>
      </c>
      <c r="R6" s="35">
        <f>SUM(R2:R5)</f>
        <v>2193</v>
      </c>
      <c r="S6" s="36">
        <f>SUM(R6/Q6)</f>
        <v>182.75</v>
      </c>
      <c r="T6" s="35">
        <f>SUM(T2:T5)</f>
        <v>7</v>
      </c>
      <c r="U6" s="35">
        <f>SUM(U2:U5)</f>
        <v>15</v>
      </c>
      <c r="V6" s="37">
        <f>SUM(S6+U6)</f>
        <v>197.75</v>
      </c>
    </row>
    <row r="9" spans="1:24" x14ac:dyDescent="0.3">
      <c r="A9" s="26" t="s">
        <v>1</v>
      </c>
      <c r="B9" s="27" t="s">
        <v>2</v>
      </c>
      <c r="C9" s="28" t="s">
        <v>3</v>
      </c>
      <c r="D9" s="29" t="s">
        <v>4</v>
      </c>
      <c r="E9" s="30" t="s">
        <v>20</v>
      </c>
      <c r="F9" s="30" t="s">
        <v>21</v>
      </c>
      <c r="G9" s="30" t="s">
        <v>22</v>
      </c>
      <c r="H9" s="30" t="s">
        <v>21</v>
      </c>
      <c r="I9" s="30" t="s">
        <v>23</v>
      </c>
      <c r="J9" s="30" t="s">
        <v>21</v>
      </c>
      <c r="K9" s="30" t="s">
        <v>24</v>
      </c>
      <c r="L9" s="30" t="s">
        <v>21</v>
      </c>
      <c r="M9" s="30" t="s">
        <v>25</v>
      </c>
      <c r="N9" s="30" t="s">
        <v>21</v>
      </c>
      <c r="O9" s="30" t="s">
        <v>26</v>
      </c>
      <c r="P9" s="30" t="s">
        <v>21</v>
      </c>
      <c r="Q9" s="31" t="s">
        <v>27</v>
      </c>
      <c r="R9" s="32" t="s">
        <v>28</v>
      </c>
      <c r="S9" s="33" t="s">
        <v>5</v>
      </c>
      <c r="T9" s="33" t="s">
        <v>29</v>
      </c>
      <c r="U9" s="32" t="s">
        <v>6</v>
      </c>
      <c r="V9" s="33" t="s">
        <v>30</v>
      </c>
    </row>
    <row r="10" spans="1:24" x14ac:dyDescent="0.3">
      <c r="A10" s="3" t="s">
        <v>41</v>
      </c>
      <c r="B10" s="4" t="s">
        <v>91</v>
      </c>
      <c r="C10" s="5">
        <v>45854</v>
      </c>
      <c r="D10" s="6" t="s">
        <v>48</v>
      </c>
      <c r="E10" s="7">
        <v>179</v>
      </c>
      <c r="F10" s="24"/>
      <c r="G10" s="7">
        <v>180</v>
      </c>
      <c r="H10" s="24">
        <v>1</v>
      </c>
      <c r="I10" s="7">
        <v>178</v>
      </c>
      <c r="J10" s="24"/>
      <c r="K10" s="7">
        <v>180</v>
      </c>
      <c r="L10" s="24">
        <v>1</v>
      </c>
      <c r="M10" s="7"/>
      <c r="N10" s="24"/>
      <c r="O10" s="7"/>
      <c r="P10" s="24"/>
      <c r="Q10" s="10">
        <v>4</v>
      </c>
      <c r="R10" s="10">
        <v>717</v>
      </c>
      <c r="S10" s="11">
        <v>179.25</v>
      </c>
      <c r="T10" s="25">
        <v>2</v>
      </c>
      <c r="U10" s="12">
        <v>5</v>
      </c>
      <c r="V10" s="13">
        <v>184.25</v>
      </c>
    </row>
    <row r="12" spans="1:24" x14ac:dyDescent="0.3">
      <c r="Q12" s="35">
        <f>SUM(Q10:Q11)</f>
        <v>4</v>
      </c>
      <c r="R12" s="35">
        <f>SUM(R10:R11)</f>
        <v>717</v>
      </c>
      <c r="S12" s="36">
        <f>SUM(R12/Q12)</f>
        <v>179.25</v>
      </c>
      <c r="T12" s="35">
        <f>SUM(T10:T11)</f>
        <v>2</v>
      </c>
      <c r="U12" s="35">
        <f>SUM(U10:U11)</f>
        <v>5</v>
      </c>
      <c r="V12" s="37">
        <f>SUM(S12+U12)</f>
        <v>184.25</v>
      </c>
    </row>
  </sheetData>
  <protectedRanges>
    <protectedRange algorithmName="SHA-512" hashValue="ON39YdpmFHfN9f47KpiRvqrKx0V9+erV1CNkpWzYhW/Qyc6aT8rEyCrvauWSYGZK2ia3o7vd3akF07acHAFpOA==" saltValue="yVW9XmDwTqEnmpSGai0KYg==" spinCount="100000" sqref="B1 B9" name="Range1_2_1_1"/>
    <protectedRange algorithmName="SHA-512" hashValue="ON39YdpmFHfN9f47KpiRvqrKx0V9+erV1CNkpWzYhW/Qyc6aT8rEyCrvauWSYGZK2ia3o7vd3akF07acHAFpOA==" saltValue="yVW9XmDwTqEnmpSGai0KYg==" spinCount="100000" sqref="E2:P2 B2:C2" name="Range1_13_1"/>
    <protectedRange algorithmName="SHA-512" hashValue="ON39YdpmFHfN9f47KpiRvqrKx0V9+erV1CNkpWzYhW/Qyc6aT8rEyCrvauWSYGZK2ia3o7vd3akF07acHAFpOA==" saltValue="yVW9XmDwTqEnmpSGai0KYg==" spinCount="100000" sqref="D2" name="Range1_1_12_1"/>
    <protectedRange algorithmName="SHA-512" hashValue="ON39YdpmFHfN9f47KpiRvqrKx0V9+erV1CNkpWzYhW/Qyc6aT8rEyCrvauWSYGZK2ia3o7vd3akF07acHAFpOA==" saltValue="yVW9XmDwTqEnmpSGai0KYg==" spinCount="100000" sqref="T2" name="Range1_3_5_12_1"/>
    <protectedRange sqref="E4:P4" name="Range1_30"/>
    <protectedRange sqref="B4:C4" name="Range1_1_2_1"/>
    <protectedRange sqref="D4" name="Range1_1_1_2"/>
    <protectedRange sqref="T4" name="Range1_3_5_29"/>
  </protectedRanges>
  <conditionalFormatting sqref="M4">
    <cfRule type="cellIs" dxfId="130" priority="3" operator="greaterThanOrEqual">
      <formula>193</formula>
    </cfRule>
    <cfRule type="top10" dxfId="129" priority="4" rank="1"/>
  </conditionalFormatting>
  <conditionalFormatting sqref="O4">
    <cfRule type="top10" dxfId="128" priority="1" rank="1"/>
    <cfRule type="cellIs" dxfId="127" priority="2" operator="greaterThanOrEqual">
      <formula>193</formula>
    </cfRule>
  </conditionalFormatting>
  <hyperlinks>
    <hyperlink ref="X1" location="'National Youth'!A1" display="Return to Rankings" xr:uid="{6CAA0508-E24D-44B3-A1F3-AF46E70C839A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5DEEB-9161-4EAB-8221-C08C011C3055}">
  <dimension ref="A1:X21"/>
  <sheetViews>
    <sheetView workbookViewId="0">
      <selection activeCell="C29" sqref="C2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32</v>
      </c>
      <c r="B2" s="4" t="s">
        <v>45</v>
      </c>
      <c r="C2" s="5">
        <v>45766</v>
      </c>
      <c r="D2" s="6" t="s">
        <v>49</v>
      </c>
      <c r="E2" s="7">
        <v>165</v>
      </c>
      <c r="F2" s="24">
        <v>0</v>
      </c>
      <c r="G2" s="7">
        <v>182</v>
      </c>
      <c r="H2" s="24">
        <v>0</v>
      </c>
      <c r="I2" s="7">
        <v>187</v>
      </c>
      <c r="J2" s="24">
        <v>1</v>
      </c>
      <c r="K2" s="7">
        <v>173</v>
      </c>
      <c r="L2" s="24">
        <v>0</v>
      </c>
      <c r="M2" s="7"/>
      <c r="N2" s="24"/>
      <c r="O2" s="7"/>
      <c r="P2" s="24"/>
      <c r="Q2" s="10">
        <v>4</v>
      </c>
      <c r="R2" s="10">
        <v>707</v>
      </c>
      <c r="S2" s="11">
        <v>176.75</v>
      </c>
      <c r="T2" s="25">
        <v>1</v>
      </c>
      <c r="U2" s="12">
        <v>13</v>
      </c>
      <c r="V2" s="13">
        <v>189.75</v>
      </c>
    </row>
    <row r="3" spans="1:24" x14ac:dyDescent="0.3">
      <c r="A3" s="3" t="s">
        <v>51</v>
      </c>
      <c r="B3" s="4" t="s">
        <v>58</v>
      </c>
      <c r="C3" s="5">
        <v>45794</v>
      </c>
      <c r="D3" s="6" t="s">
        <v>49</v>
      </c>
      <c r="E3" s="7">
        <v>177</v>
      </c>
      <c r="F3" s="24">
        <v>1</v>
      </c>
      <c r="G3" s="7">
        <v>171</v>
      </c>
      <c r="H3" s="24">
        <v>0</v>
      </c>
      <c r="I3" s="7">
        <v>184</v>
      </c>
      <c r="J3" s="24">
        <v>0</v>
      </c>
      <c r="K3" s="7">
        <v>140</v>
      </c>
      <c r="L3" s="24">
        <v>0</v>
      </c>
      <c r="M3" s="7"/>
      <c r="N3" s="24"/>
      <c r="O3" s="7"/>
      <c r="P3" s="24"/>
      <c r="Q3" s="10">
        <v>4</v>
      </c>
      <c r="R3" s="10">
        <v>672</v>
      </c>
      <c r="S3" s="11">
        <v>168</v>
      </c>
      <c r="T3" s="25">
        <v>1</v>
      </c>
      <c r="U3" s="12">
        <v>5</v>
      </c>
      <c r="V3" s="13">
        <v>173</v>
      </c>
    </row>
    <row r="4" spans="1:24" x14ac:dyDescent="0.3">
      <c r="A4" s="3" t="s">
        <v>51</v>
      </c>
      <c r="B4" s="4" t="s">
        <v>45</v>
      </c>
      <c r="C4" s="5">
        <v>45857</v>
      </c>
      <c r="D4" s="6" t="s">
        <v>49</v>
      </c>
      <c r="E4" s="7">
        <v>181</v>
      </c>
      <c r="F4" s="24">
        <v>0</v>
      </c>
      <c r="G4" s="7">
        <v>186</v>
      </c>
      <c r="H4" s="24">
        <v>1</v>
      </c>
      <c r="I4" s="7">
        <v>187</v>
      </c>
      <c r="J4" s="24">
        <v>0</v>
      </c>
      <c r="K4" s="7">
        <v>162</v>
      </c>
      <c r="L4" s="24">
        <v>0</v>
      </c>
      <c r="M4" s="7"/>
      <c r="N4" s="24"/>
      <c r="O4" s="7"/>
      <c r="P4" s="24"/>
      <c r="Q4" s="10">
        <v>4</v>
      </c>
      <c r="R4" s="10">
        <v>716</v>
      </c>
      <c r="S4" s="11">
        <v>179</v>
      </c>
      <c r="T4" s="25">
        <v>1</v>
      </c>
      <c r="U4" s="12">
        <v>5</v>
      </c>
      <c r="V4" s="13">
        <v>184</v>
      </c>
    </row>
    <row r="5" spans="1:24" x14ac:dyDescent="0.3">
      <c r="A5" s="3" t="s">
        <v>51</v>
      </c>
      <c r="B5" s="4" t="s">
        <v>58</v>
      </c>
      <c r="C5" s="5">
        <v>45871</v>
      </c>
      <c r="D5" s="6" t="s">
        <v>49</v>
      </c>
      <c r="E5" s="7">
        <v>187</v>
      </c>
      <c r="F5" s="24">
        <v>1</v>
      </c>
      <c r="G5" s="7">
        <v>187</v>
      </c>
      <c r="H5" s="24">
        <v>1</v>
      </c>
      <c r="I5" s="7">
        <v>186</v>
      </c>
      <c r="J5" s="24">
        <v>0</v>
      </c>
      <c r="K5" s="7">
        <v>181</v>
      </c>
      <c r="L5" s="24">
        <v>1</v>
      </c>
      <c r="M5" s="7"/>
      <c r="N5" s="24"/>
      <c r="O5" s="7"/>
      <c r="P5" s="24"/>
      <c r="Q5" s="10">
        <v>4</v>
      </c>
      <c r="R5" s="10">
        <v>741</v>
      </c>
      <c r="S5" s="11">
        <v>185.25</v>
      </c>
      <c r="T5" s="25">
        <v>3</v>
      </c>
      <c r="U5" s="12">
        <v>5</v>
      </c>
      <c r="V5" s="13">
        <v>190.25</v>
      </c>
    </row>
    <row r="6" spans="1:24" x14ac:dyDescent="0.3">
      <c r="A6" s="3" t="s">
        <v>51</v>
      </c>
      <c r="B6" s="4" t="s">
        <v>58</v>
      </c>
      <c r="C6" s="5">
        <v>45885</v>
      </c>
      <c r="D6" s="6" t="s">
        <v>49</v>
      </c>
      <c r="E6" s="7">
        <v>183</v>
      </c>
      <c r="F6" s="24">
        <v>1</v>
      </c>
      <c r="G6" s="7">
        <v>188</v>
      </c>
      <c r="H6" s="24">
        <v>1</v>
      </c>
      <c r="I6" s="7">
        <v>176</v>
      </c>
      <c r="J6" s="24">
        <v>1</v>
      </c>
      <c r="K6" s="7">
        <v>180</v>
      </c>
      <c r="L6" s="24">
        <v>1</v>
      </c>
      <c r="M6" s="7"/>
      <c r="N6" s="24"/>
      <c r="O6" s="7"/>
      <c r="P6" s="24"/>
      <c r="Q6" s="10">
        <v>4</v>
      </c>
      <c r="R6" s="10">
        <v>727</v>
      </c>
      <c r="S6" s="11">
        <v>181.75</v>
      </c>
      <c r="T6" s="25">
        <v>4</v>
      </c>
      <c r="U6" s="12">
        <v>5</v>
      </c>
      <c r="V6" s="13">
        <v>194.75</v>
      </c>
    </row>
    <row r="7" spans="1:24" x14ac:dyDescent="0.3">
      <c r="A7" s="3" t="s">
        <v>51</v>
      </c>
      <c r="B7" s="4" t="s">
        <v>58</v>
      </c>
      <c r="C7" s="5">
        <v>45906</v>
      </c>
      <c r="D7" s="6" t="s">
        <v>49</v>
      </c>
      <c r="E7" s="7">
        <v>186</v>
      </c>
      <c r="F7" s="24">
        <v>0</v>
      </c>
      <c r="G7" s="7">
        <v>185</v>
      </c>
      <c r="H7" s="24">
        <v>1</v>
      </c>
      <c r="I7" s="7">
        <v>189</v>
      </c>
      <c r="J7" s="24">
        <v>3</v>
      </c>
      <c r="K7" s="7">
        <v>189</v>
      </c>
      <c r="L7" s="24">
        <v>1</v>
      </c>
      <c r="M7" s="7"/>
      <c r="N7" s="24"/>
      <c r="O7" s="7"/>
      <c r="P7" s="24"/>
      <c r="Q7" s="10">
        <v>4</v>
      </c>
      <c r="R7" s="10">
        <v>749</v>
      </c>
      <c r="S7" s="11">
        <v>187.25</v>
      </c>
      <c r="T7" s="25">
        <v>5</v>
      </c>
      <c r="U7" s="12">
        <v>5</v>
      </c>
      <c r="V7" s="13">
        <v>200.25</v>
      </c>
    </row>
    <row r="8" spans="1:24" x14ac:dyDescent="0.3">
      <c r="A8" s="52" t="s">
        <v>51</v>
      </c>
      <c r="B8" s="4" t="s">
        <v>58</v>
      </c>
      <c r="C8" s="5">
        <v>45920</v>
      </c>
      <c r="D8" s="53" t="s">
        <v>49</v>
      </c>
      <c r="E8" s="7">
        <v>175</v>
      </c>
      <c r="F8" s="24">
        <v>1</v>
      </c>
      <c r="G8" s="7">
        <v>178</v>
      </c>
      <c r="H8" s="24">
        <v>1</v>
      </c>
      <c r="I8" s="7">
        <v>180</v>
      </c>
      <c r="J8" s="24">
        <v>0</v>
      </c>
      <c r="K8" s="7">
        <v>169</v>
      </c>
      <c r="L8" s="24">
        <v>0</v>
      </c>
      <c r="M8" s="7"/>
      <c r="N8" s="24"/>
      <c r="O8" s="7"/>
      <c r="P8" s="24"/>
      <c r="Q8" s="12">
        <v>4</v>
      </c>
      <c r="R8" s="12">
        <v>702</v>
      </c>
      <c r="S8" s="11">
        <v>175.5</v>
      </c>
      <c r="T8" s="25">
        <v>2</v>
      </c>
      <c r="U8" s="12">
        <v>5</v>
      </c>
      <c r="V8" s="11">
        <v>180.5</v>
      </c>
    </row>
    <row r="10" spans="1:24" x14ac:dyDescent="0.3">
      <c r="Q10" s="35">
        <f>SUM(Q2:Q9)</f>
        <v>28</v>
      </c>
      <c r="R10" s="35">
        <f>SUM(R2:R9)</f>
        <v>5014</v>
      </c>
      <c r="S10" s="36">
        <f>SUM(R10/Q10)</f>
        <v>179.07142857142858</v>
      </c>
      <c r="T10" s="35">
        <f>SUM(T2:T9)</f>
        <v>17</v>
      </c>
      <c r="U10" s="35">
        <f>SUM(U2:U9)</f>
        <v>43</v>
      </c>
      <c r="V10" s="37">
        <f>SUM(S10+U10)</f>
        <v>222.07142857142858</v>
      </c>
    </row>
    <row r="13" spans="1:24" x14ac:dyDescent="0.3">
      <c r="A13" s="26" t="s">
        <v>1</v>
      </c>
      <c r="B13" s="27" t="s">
        <v>2</v>
      </c>
      <c r="C13" s="28" t="s">
        <v>3</v>
      </c>
      <c r="D13" s="29" t="s">
        <v>4</v>
      </c>
      <c r="E13" s="30" t="s">
        <v>20</v>
      </c>
      <c r="F13" s="30" t="s">
        <v>21</v>
      </c>
      <c r="G13" s="30" t="s">
        <v>22</v>
      </c>
      <c r="H13" s="30" t="s">
        <v>21</v>
      </c>
      <c r="I13" s="30" t="s">
        <v>23</v>
      </c>
      <c r="J13" s="30" t="s">
        <v>21</v>
      </c>
      <c r="K13" s="30" t="s">
        <v>24</v>
      </c>
      <c r="L13" s="30" t="s">
        <v>21</v>
      </c>
      <c r="M13" s="30" t="s">
        <v>25</v>
      </c>
      <c r="N13" s="30" t="s">
        <v>21</v>
      </c>
      <c r="O13" s="30" t="s">
        <v>26</v>
      </c>
      <c r="P13" s="30" t="s">
        <v>21</v>
      </c>
      <c r="Q13" s="31" t="s">
        <v>27</v>
      </c>
      <c r="R13" s="32" t="s">
        <v>28</v>
      </c>
      <c r="S13" s="33" t="s">
        <v>5</v>
      </c>
      <c r="T13" s="33" t="s">
        <v>29</v>
      </c>
      <c r="U13" s="32" t="s">
        <v>6</v>
      </c>
      <c r="V13" s="33" t="s">
        <v>30</v>
      </c>
    </row>
    <row r="14" spans="1:24" x14ac:dyDescent="0.3">
      <c r="A14" s="3" t="s">
        <v>53</v>
      </c>
      <c r="B14" s="4" t="s">
        <v>45</v>
      </c>
      <c r="C14" s="5">
        <v>45766</v>
      </c>
      <c r="D14" s="6" t="s">
        <v>49</v>
      </c>
      <c r="E14" s="7">
        <v>137</v>
      </c>
      <c r="F14" s="24">
        <v>0</v>
      </c>
      <c r="G14" s="7">
        <v>159</v>
      </c>
      <c r="H14" s="24">
        <v>0</v>
      </c>
      <c r="I14" s="7">
        <v>148</v>
      </c>
      <c r="J14" s="24">
        <v>0</v>
      </c>
      <c r="K14" s="7">
        <v>162</v>
      </c>
      <c r="L14" s="24">
        <v>0</v>
      </c>
      <c r="M14" s="7"/>
      <c r="N14" s="24"/>
      <c r="O14" s="7"/>
      <c r="P14" s="24"/>
      <c r="Q14" s="10">
        <v>4</v>
      </c>
      <c r="R14" s="10">
        <v>606</v>
      </c>
      <c r="S14" s="11">
        <v>151.5</v>
      </c>
      <c r="T14" s="25">
        <v>0</v>
      </c>
      <c r="U14" s="12">
        <v>5</v>
      </c>
      <c r="V14" s="13">
        <v>156.5</v>
      </c>
    </row>
    <row r="15" spans="1:24" x14ac:dyDescent="0.3">
      <c r="A15" s="3" t="s">
        <v>53</v>
      </c>
      <c r="B15" s="4" t="s">
        <v>58</v>
      </c>
      <c r="C15" s="5">
        <v>45794</v>
      </c>
      <c r="D15" s="6" t="s">
        <v>49</v>
      </c>
      <c r="E15" s="7">
        <v>182</v>
      </c>
      <c r="F15" s="24">
        <v>2</v>
      </c>
      <c r="G15" s="7">
        <v>158</v>
      </c>
      <c r="H15" s="24">
        <v>1</v>
      </c>
      <c r="I15" s="7">
        <v>179</v>
      </c>
      <c r="J15" s="24">
        <v>0</v>
      </c>
      <c r="K15" s="7">
        <v>177</v>
      </c>
      <c r="L15" s="24">
        <v>0</v>
      </c>
      <c r="M15" s="7"/>
      <c r="N15" s="24"/>
      <c r="O15" s="7"/>
      <c r="P15" s="24"/>
      <c r="Q15" s="10">
        <v>4</v>
      </c>
      <c r="R15" s="10">
        <v>696</v>
      </c>
      <c r="S15" s="11">
        <v>174</v>
      </c>
      <c r="T15" s="25">
        <v>3</v>
      </c>
      <c r="U15" s="12">
        <v>5</v>
      </c>
      <c r="V15" s="13">
        <v>179</v>
      </c>
    </row>
    <row r="16" spans="1:24" x14ac:dyDescent="0.3">
      <c r="A16" s="3" t="s">
        <v>53</v>
      </c>
      <c r="B16" s="4" t="s">
        <v>58</v>
      </c>
      <c r="C16" s="5">
        <v>45857</v>
      </c>
      <c r="D16" s="6" t="s">
        <v>49</v>
      </c>
      <c r="E16" s="7">
        <v>170</v>
      </c>
      <c r="F16" s="24">
        <v>0</v>
      </c>
      <c r="G16" s="7">
        <v>168</v>
      </c>
      <c r="H16" s="24">
        <v>0</v>
      </c>
      <c r="I16" s="7">
        <v>170</v>
      </c>
      <c r="J16" s="24">
        <v>0</v>
      </c>
      <c r="K16" s="7">
        <v>186</v>
      </c>
      <c r="L16" s="24">
        <v>0</v>
      </c>
      <c r="M16" s="7"/>
      <c r="N16" s="24"/>
      <c r="O16" s="7"/>
      <c r="P16" s="24"/>
      <c r="Q16" s="10">
        <v>4</v>
      </c>
      <c r="R16" s="10">
        <v>694</v>
      </c>
      <c r="S16" s="11">
        <v>173.5</v>
      </c>
      <c r="T16" s="25">
        <v>0</v>
      </c>
      <c r="U16" s="12">
        <v>5</v>
      </c>
      <c r="V16" s="13">
        <v>178.5</v>
      </c>
    </row>
    <row r="17" spans="1:22" x14ac:dyDescent="0.3">
      <c r="A17" s="3" t="s">
        <v>53</v>
      </c>
      <c r="B17" s="4" t="s">
        <v>58</v>
      </c>
      <c r="C17" s="5">
        <v>45871</v>
      </c>
      <c r="D17" s="6" t="s">
        <v>49</v>
      </c>
      <c r="E17" s="7">
        <v>160</v>
      </c>
      <c r="F17" s="24">
        <v>0</v>
      </c>
      <c r="G17" s="7">
        <v>186</v>
      </c>
      <c r="H17" s="24">
        <v>1</v>
      </c>
      <c r="I17" s="7">
        <v>187</v>
      </c>
      <c r="J17" s="24">
        <v>0</v>
      </c>
      <c r="K17" s="7">
        <v>186</v>
      </c>
      <c r="L17" s="24">
        <v>0</v>
      </c>
      <c r="M17" s="7"/>
      <c r="N17" s="24"/>
      <c r="O17" s="7"/>
      <c r="P17" s="24"/>
      <c r="Q17" s="10">
        <v>4</v>
      </c>
      <c r="R17" s="10">
        <v>719</v>
      </c>
      <c r="S17" s="11">
        <v>179.75</v>
      </c>
      <c r="T17" s="25">
        <v>1</v>
      </c>
      <c r="U17" s="12">
        <v>5</v>
      </c>
      <c r="V17" s="13">
        <v>184.75</v>
      </c>
    </row>
    <row r="18" spans="1:22" x14ac:dyDescent="0.3">
      <c r="A18" s="3" t="s">
        <v>53</v>
      </c>
      <c r="B18" s="4" t="s">
        <v>58</v>
      </c>
      <c r="C18" s="5">
        <v>45885</v>
      </c>
      <c r="D18" s="6" t="s">
        <v>49</v>
      </c>
      <c r="E18" s="7">
        <v>182</v>
      </c>
      <c r="F18" s="24">
        <v>0</v>
      </c>
      <c r="G18" s="7">
        <v>175</v>
      </c>
      <c r="H18" s="24">
        <v>1</v>
      </c>
      <c r="I18" s="7">
        <v>178</v>
      </c>
      <c r="J18" s="24">
        <v>1</v>
      </c>
      <c r="K18" s="7">
        <v>184</v>
      </c>
      <c r="L18" s="24">
        <v>1</v>
      </c>
      <c r="M18" s="7"/>
      <c r="N18" s="24"/>
      <c r="O18" s="7"/>
      <c r="P18" s="24"/>
      <c r="Q18" s="10">
        <v>4</v>
      </c>
      <c r="R18" s="10">
        <v>719</v>
      </c>
      <c r="S18" s="11">
        <v>179.75</v>
      </c>
      <c r="T18" s="25">
        <v>3</v>
      </c>
      <c r="U18" s="12">
        <v>5</v>
      </c>
      <c r="V18" s="13">
        <v>184.75</v>
      </c>
    </row>
    <row r="19" spans="1:22" x14ac:dyDescent="0.3">
      <c r="A19" s="3" t="s">
        <v>53</v>
      </c>
      <c r="B19" s="4" t="s">
        <v>58</v>
      </c>
      <c r="C19" s="5">
        <v>45906</v>
      </c>
      <c r="D19" s="6" t="s">
        <v>49</v>
      </c>
      <c r="E19" s="7">
        <v>179</v>
      </c>
      <c r="F19" s="24">
        <v>0</v>
      </c>
      <c r="G19" s="7">
        <v>178</v>
      </c>
      <c r="H19" s="24">
        <v>0</v>
      </c>
      <c r="I19" s="7">
        <v>172</v>
      </c>
      <c r="J19" s="24">
        <v>1</v>
      </c>
      <c r="K19" s="7">
        <v>169</v>
      </c>
      <c r="L19" s="24">
        <v>0</v>
      </c>
      <c r="M19" s="7"/>
      <c r="N19" s="24"/>
      <c r="O19" s="7"/>
      <c r="P19" s="24"/>
      <c r="Q19" s="10">
        <v>4</v>
      </c>
      <c r="R19" s="10">
        <v>698</v>
      </c>
      <c r="S19" s="11">
        <v>174.5</v>
      </c>
      <c r="T19" s="25">
        <v>1</v>
      </c>
      <c r="U19" s="12">
        <v>5</v>
      </c>
      <c r="V19" s="13">
        <v>179.5</v>
      </c>
    </row>
    <row r="21" spans="1:22" x14ac:dyDescent="0.3">
      <c r="Q21" s="35">
        <f>SUM(Q14:Q20)</f>
        <v>24</v>
      </c>
      <c r="R21" s="35">
        <f>SUM(R14:R20)</f>
        <v>4132</v>
      </c>
      <c r="S21" s="36">
        <f>SUM(R21/Q21)</f>
        <v>172.16666666666666</v>
      </c>
      <c r="T21" s="35">
        <f>SUM(T14:T20)</f>
        <v>8</v>
      </c>
      <c r="U21" s="35">
        <f>SUM(U14:U20)</f>
        <v>30</v>
      </c>
      <c r="V21" s="37">
        <f>SUM(S21+U21)</f>
        <v>202.16666666666666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13" name="Range1_2_1_1"/>
    <protectedRange algorithmName="SHA-512" hashValue="ON39YdpmFHfN9f47KpiRvqrKx0V9+erV1CNkpWzYhW/Qyc6aT8rEyCrvauWSYGZK2ia3o7vd3akF07acHAFpOA==" saltValue="yVW9XmDwTqEnmpSGai0KYg==" spinCount="100000" sqref="B19:C19" name="Range1_12_1_1"/>
    <protectedRange algorithmName="SHA-512" hashValue="ON39YdpmFHfN9f47KpiRvqrKx0V9+erV1CNkpWzYhW/Qyc6aT8rEyCrvauWSYGZK2ia3o7vd3akF07acHAFpOA==" saltValue="yVW9XmDwTqEnmpSGai0KYg==" spinCount="100000" sqref="D19" name="Range1_1_3_1_1"/>
    <protectedRange algorithmName="SHA-512" hashValue="ON39YdpmFHfN9f47KpiRvqrKx0V9+erV1CNkpWzYhW/Qyc6aT8rEyCrvauWSYGZK2ia3o7vd3akF07acHAFpOA==" saltValue="yVW9XmDwTqEnmpSGai0KYg==" spinCount="100000" sqref="E19:P19 T19" name="Range1_3_5_3_1_1"/>
    <protectedRange algorithmName="SHA-512" hashValue="ON39YdpmFHfN9f47KpiRvqrKx0V9+erV1CNkpWzYhW/Qyc6aT8rEyCrvauWSYGZK2ia3o7vd3akF07acHAFpOA==" saltValue="yVW9XmDwTqEnmpSGai0KYg==" spinCount="100000" sqref="B7:C7" name="Range1_13_1_1"/>
    <protectedRange algorithmName="SHA-512" hashValue="ON39YdpmFHfN9f47KpiRvqrKx0V9+erV1CNkpWzYhW/Qyc6aT8rEyCrvauWSYGZK2ia3o7vd3akF07acHAFpOA==" saltValue="yVW9XmDwTqEnmpSGai0KYg==" spinCount="100000" sqref="D7" name="Range1_1_4_1_1"/>
    <protectedRange algorithmName="SHA-512" hashValue="ON39YdpmFHfN9f47KpiRvqrKx0V9+erV1CNkpWzYhW/Qyc6aT8rEyCrvauWSYGZK2ia3o7vd3akF07acHAFpOA==" saltValue="yVW9XmDwTqEnmpSGai0KYg==" spinCount="100000" sqref="E7 H7:L7 N7" name="Range1_1_2_19_1_3_1"/>
    <protectedRange algorithmName="SHA-512" hashValue="ON39YdpmFHfN9f47KpiRvqrKx0V9+erV1CNkpWzYhW/Qyc6aT8rEyCrvauWSYGZK2ia3o7vd3akF07acHAFpOA==" saltValue="yVW9XmDwTqEnmpSGai0KYg==" spinCount="100000" sqref="T7" name="Range1_3_5_4_1_1"/>
    <protectedRange algorithmName="SHA-512" hashValue="ON39YdpmFHfN9f47KpiRvqrKx0V9+erV1CNkpWzYhW/Qyc6aT8rEyCrvauWSYGZK2ia3o7vd3akF07acHAFpOA==" saltValue="yVW9XmDwTqEnmpSGai0KYg==" spinCount="100000" sqref="E8:P8 B8:C8" name="Range1_10_1"/>
    <protectedRange algorithmName="SHA-512" hashValue="ON39YdpmFHfN9f47KpiRvqrKx0V9+erV1CNkpWzYhW/Qyc6aT8rEyCrvauWSYGZK2ia3o7vd3akF07acHAFpOA==" saltValue="yVW9XmDwTqEnmpSGai0KYg==" spinCount="100000" sqref="D8" name="Range1_1_13_2"/>
    <protectedRange algorithmName="SHA-512" hashValue="ON39YdpmFHfN9f47KpiRvqrKx0V9+erV1CNkpWzYhW/Qyc6aT8rEyCrvauWSYGZK2ia3o7vd3akF07acHAFpOA==" saltValue="yVW9XmDwTqEnmpSGai0KYg==" spinCount="100000" sqref="T8" name="Range1_3_5_9_3"/>
  </protectedRanges>
  <conditionalFormatting sqref="E19">
    <cfRule type="top10" dxfId="126" priority="21" rank="1"/>
  </conditionalFormatting>
  <conditionalFormatting sqref="E19:P19">
    <cfRule type="cellIs" dxfId="125" priority="19" operator="greaterThanOrEqual">
      <formula>200</formula>
    </cfRule>
  </conditionalFormatting>
  <conditionalFormatting sqref="G19">
    <cfRule type="top10" dxfId="124" priority="20" rank="1"/>
  </conditionalFormatting>
  <conditionalFormatting sqref="I19">
    <cfRule type="top10" dxfId="123" priority="18" rank="1"/>
  </conditionalFormatting>
  <conditionalFormatting sqref="K19">
    <cfRule type="top10" dxfId="122" priority="17" rank="1"/>
  </conditionalFormatting>
  <conditionalFormatting sqref="M19">
    <cfRule type="top10" dxfId="121" priority="16" rank="1"/>
  </conditionalFormatting>
  <conditionalFormatting sqref="O19">
    <cfRule type="top10" dxfId="120" priority="15" rank="1"/>
  </conditionalFormatting>
  <conditionalFormatting sqref="E7">
    <cfRule type="top10" dxfId="119" priority="14" rank="1"/>
  </conditionalFormatting>
  <conditionalFormatting sqref="E7:P7">
    <cfRule type="cellIs" dxfId="118" priority="8" operator="greaterThanOrEqual">
      <formula>200</formula>
    </cfRule>
  </conditionalFormatting>
  <conditionalFormatting sqref="G7">
    <cfRule type="top10" dxfId="117" priority="13" rank="1"/>
  </conditionalFormatting>
  <conditionalFormatting sqref="I7">
    <cfRule type="top10" dxfId="116" priority="12" rank="1"/>
  </conditionalFormatting>
  <conditionalFormatting sqref="K7">
    <cfRule type="top10" dxfId="115" priority="11" rank="1"/>
  </conditionalFormatting>
  <conditionalFormatting sqref="M7">
    <cfRule type="top10" dxfId="114" priority="10" rank="1"/>
  </conditionalFormatting>
  <conditionalFormatting sqref="O7">
    <cfRule type="top10" dxfId="113" priority="9" rank="1"/>
  </conditionalFormatting>
  <conditionalFormatting sqref="E8">
    <cfRule type="top10" dxfId="112" priority="7" rank="1"/>
  </conditionalFormatting>
  <conditionalFormatting sqref="G8">
    <cfRule type="top10" dxfId="111" priority="6" rank="1"/>
  </conditionalFormatting>
  <conditionalFormatting sqref="I8">
    <cfRule type="top10" dxfId="110" priority="5" rank="1"/>
  </conditionalFormatting>
  <conditionalFormatting sqref="K8">
    <cfRule type="top10" dxfId="109" priority="4" rank="1"/>
  </conditionalFormatting>
  <conditionalFormatting sqref="M8">
    <cfRule type="top10" dxfId="108" priority="3" rank="1"/>
  </conditionalFormatting>
  <conditionalFormatting sqref="O8">
    <cfRule type="top10" dxfId="107" priority="2" rank="1"/>
  </conditionalFormatting>
  <conditionalFormatting sqref="E8:P8">
    <cfRule type="cellIs" dxfId="106" priority="1" operator="greaterThanOrEqual">
      <formula>200</formula>
    </cfRule>
  </conditionalFormatting>
  <hyperlinks>
    <hyperlink ref="X1" location="'National Youth'!A1" display="Return to Rankings" xr:uid="{CE31BCA5-AA50-4C6C-A8FE-E1ACE2C438BD}"/>
  </hyperlink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7B68C-BB48-46AB-94D8-202B529D0B61}">
  <dimension ref="A1:X7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32</v>
      </c>
      <c r="B2" s="4" t="s">
        <v>46</v>
      </c>
      <c r="C2" s="5">
        <v>45766</v>
      </c>
      <c r="D2" s="6" t="s">
        <v>13</v>
      </c>
      <c r="E2" s="7">
        <v>168</v>
      </c>
      <c r="F2" s="24">
        <v>1</v>
      </c>
      <c r="G2" s="7">
        <v>166</v>
      </c>
      <c r="H2" s="24">
        <v>0</v>
      </c>
      <c r="I2" s="7">
        <v>160</v>
      </c>
      <c r="J2" s="24">
        <v>1</v>
      </c>
      <c r="K2" s="7">
        <v>154</v>
      </c>
      <c r="L2" s="24">
        <v>0</v>
      </c>
      <c r="M2" s="7"/>
      <c r="N2" s="24"/>
      <c r="O2" s="7"/>
      <c r="P2" s="24"/>
      <c r="Q2" s="10">
        <v>4</v>
      </c>
      <c r="R2" s="10">
        <v>648</v>
      </c>
      <c r="S2" s="11">
        <v>162</v>
      </c>
      <c r="T2" s="25">
        <v>2</v>
      </c>
      <c r="U2" s="12">
        <v>11</v>
      </c>
      <c r="V2" s="13">
        <v>173</v>
      </c>
    </row>
    <row r="3" spans="1:24" x14ac:dyDescent="0.3">
      <c r="A3" s="3" t="s">
        <v>51</v>
      </c>
      <c r="B3" s="4" t="s">
        <v>93</v>
      </c>
      <c r="C3" s="5">
        <v>45864</v>
      </c>
      <c r="D3" s="6" t="s">
        <v>13</v>
      </c>
      <c r="E3" s="7">
        <v>171</v>
      </c>
      <c r="F3" s="24">
        <v>0</v>
      </c>
      <c r="G3" s="7">
        <v>164</v>
      </c>
      <c r="H3" s="24">
        <v>0</v>
      </c>
      <c r="I3" s="7">
        <v>164</v>
      </c>
      <c r="J3" s="24">
        <v>0</v>
      </c>
      <c r="K3" s="7">
        <v>162</v>
      </c>
      <c r="L3" s="24">
        <v>0</v>
      </c>
      <c r="M3" s="7"/>
      <c r="N3" s="24"/>
      <c r="O3" s="7"/>
      <c r="P3" s="24"/>
      <c r="Q3" s="10">
        <v>4</v>
      </c>
      <c r="R3" s="10">
        <v>661</v>
      </c>
      <c r="S3" s="11">
        <v>165.25</v>
      </c>
      <c r="T3" s="25">
        <v>0</v>
      </c>
      <c r="U3" s="12">
        <v>5</v>
      </c>
      <c r="V3" s="13">
        <v>170.25</v>
      </c>
    </row>
    <row r="4" spans="1:24" x14ac:dyDescent="0.3">
      <c r="A4" s="3" t="s">
        <v>51</v>
      </c>
      <c r="B4" s="4" t="s">
        <v>93</v>
      </c>
      <c r="C4" s="5">
        <v>45878</v>
      </c>
      <c r="D4" s="6" t="s">
        <v>13</v>
      </c>
      <c r="E4" s="7">
        <v>144</v>
      </c>
      <c r="F4" s="24">
        <v>0</v>
      </c>
      <c r="G4" s="7">
        <v>167</v>
      </c>
      <c r="H4" s="24">
        <v>0</v>
      </c>
      <c r="I4" s="7">
        <v>117</v>
      </c>
      <c r="J4" s="24">
        <v>0</v>
      </c>
      <c r="K4" s="7">
        <v>145</v>
      </c>
      <c r="L4" s="24">
        <v>0</v>
      </c>
      <c r="M4" s="7"/>
      <c r="N4" s="24"/>
      <c r="O4" s="7"/>
      <c r="P4" s="24"/>
      <c r="Q4" s="10">
        <v>4</v>
      </c>
      <c r="R4" s="10">
        <v>573</v>
      </c>
      <c r="S4" s="11">
        <v>143.25</v>
      </c>
      <c r="T4" s="25">
        <v>0</v>
      </c>
      <c r="U4" s="12">
        <v>5</v>
      </c>
      <c r="V4" s="13">
        <v>148.25</v>
      </c>
    </row>
    <row r="5" spans="1:24" x14ac:dyDescent="0.3">
      <c r="A5" s="3" t="s">
        <v>51</v>
      </c>
      <c r="B5" s="4" t="s">
        <v>93</v>
      </c>
      <c r="C5" s="5">
        <v>45885</v>
      </c>
      <c r="D5" s="6" t="s">
        <v>13</v>
      </c>
      <c r="E5" s="7">
        <v>136</v>
      </c>
      <c r="F5" s="24">
        <v>0</v>
      </c>
      <c r="G5" s="7">
        <v>127</v>
      </c>
      <c r="H5" s="24">
        <v>0</v>
      </c>
      <c r="I5" s="7">
        <v>165</v>
      </c>
      <c r="J5" s="24">
        <v>0</v>
      </c>
      <c r="K5" s="7">
        <v>164</v>
      </c>
      <c r="L5" s="24">
        <v>0</v>
      </c>
      <c r="M5" s="7"/>
      <c r="N5" s="24"/>
      <c r="O5" s="7"/>
      <c r="P5" s="24"/>
      <c r="Q5" s="10">
        <v>4</v>
      </c>
      <c r="R5" s="10">
        <v>592</v>
      </c>
      <c r="S5" s="11">
        <v>148</v>
      </c>
      <c r="T5" s="25">
        <v>0</v>
      </c>
      <c r="U5" s="12">
        <v>4</v>
      </c>
      <c r="V5" s="13">
        <v>152</v>
      </c>
    </row>
    <row r="7" spans="1:24" x14ac:dyDescent="0.3">
      <c r="Q7" s="35">
        <f>SUM(Q2:Q6)</f>
        <v>16</v>
      </c>
      <c r="R7" s="35">
        <f>SUM(R2:R6)</f>
        <v>2474</v>
      </c>
      <c r="S7" s="36">
        <f>SUM(R7/Q7)</f>
        <v>154.625</v>
      </c>
      <c r="T7" s="35">
        <f>SUM(T2:T6)</f>
        <v>2</v>
      </c>
      <c r="U7" s="35">
        <f>SUM(U2:U6)</f>
        <v>25</v>
      </c>
      <c r="V7" s="37">
        <f>SUM(S7+U7)</f>
        <v>179.625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National Youth'!A1" display="Return to Rankings" xr:uid="{259ACC99-2DC9-48D1-A77F-2BD3CAA53841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35E81-F577-4520-95FD-78E04200FC76}">
  <dimension ref="A1:X12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41</v>
      </c>
      <c r="B2" s="4" t="s">
        <v>42</v>
      </c>
      <c r="C2" s="5">
        <v>45752</v>
      </c>
      <c r="D2" s="6" t="s">
        <v>43</v>
      </c>
      <c r="E2" s="7">
        <v>198</v>
      </c>
      <c r="F2" s="24">
        <v>4</v>
      </c>
      <c r="G2" s="7">
        <v>195</v>
      </c>
      <c r="H2" s="24">
        <v>2</v>
      </c>
      <c r="I2" s="7">
        <v>195</v>
      </c>
      <c r="J2" s="24">
        <v>2</v>
      </c>
      <c r="K2" s="7">
        <v>193</v>
      </c>
      <c r="L2" s="24">
        <v>3</v>
      </c>
      <c r="M2" s="7"/>
      <c r="N2" s="24"/>
      <c r="O2" s="7"/>
      <c r="P2" s="24"/>
      <c r="Q2" s="10">
        <v>4</v>
      </c>
      <c r="R2" s="10">
        <v>781</v>
      </c>
      <c r="S2" s="11">
        <v>195.25</v>
      </c>
      <c r="T2" s="25">
        <v>11</v>
      </c>
      <c r="U2" s="12">
        <v>5</v>
      </c>
      <c r="V2" s="13">
        <v>200.25</v>
      </c>
    </row>
    <row r="3" spans="1:24" x14ac:dyDescent="0.3">
      <c r="A3" s="3" t="s">
        <v>41</v>
      </c>
      <c r="B3" s="4" t="s">
        <v>40</v>
      </c>
      <c r="C3" s="5">
        <v>45780</v>
      </c>
      <c r="D3" s="6" t="s">
        <v>43</v>
      </c>
      <c r="E3" s="7">
        <v>197</v>
      </c>
      <c r="F3" s="24">
        <v>2</v>
      </c>
      <c r="G3" s="7">
        <v>195</v>
      </c>
      <c r="H3" s="24">
        <v>0</v>
      </c>
      <c r="I3" s="7">
        <v>196</v>
      </c>
      <c r="J3" s="24">
        <v>1</v>
      </c>
      <c r="K3" s="7">
        <v>197</v>
      </c>
      <c r="L3" s="24">
        <v>1</v>
      </c>
      <c r="M3" s="7"/>
      <c r="N3" s="24"/>
      <c r="O3" s="7"/>
      <c r="P3" s="24"/>
      <c r="Q3" s="10">
        <v>4</v>
      </c>
      <c r="R3" s="10">
        <v>785</v>
      </c>
      <c r="S3" s="11">
        <v>196.25</v>
      </c>
      <c r="T3" s="25">
        <v>4</v>
      </c>
      <c r="U3" s="12">
        <v>5</v>
      </c>
      <c r="V3" s="13">
        <v>201.25</v>
      </c>
    </row>
    <row r="4" spans="1:24" x14ac:dyDescent="0.3">
      <c r="A4" s="3" t="s">
        <v>41</v>
      </c>
      <c r="B4" s="4" t="s">
        <v>42</v>
      </c>
      <c r="C4" s="5">
        <v>45793</v>
      </c>
      <c r="D4" s="6" t="s">
        <v>38</v>
      </c>
      <c r="E4" s="7">
        <v>186</v>
      </c>
      <c r="F4" s="24">
        <v>0</v>
      </c>
      <c r="G4" s="7">
        <v>185</v>
      </c>
      <c r="H4" s="24">
        <v>1</v>
      </c>
      <c r="I4" s="7">
        <v>189</v>
      </c>
      <c r="J4" s="24">
        <v>0</v>
      </c>
      <c r="K4" s="7">
        <v>186</v>
      </c>
      <c r="L4" s="24">
        <v>3</v>
      </c>
      <c r="M4" s="7"/>
      <c r="N4" s="24"/>
      <c r="O4" s="7"/>
      <c r="P4" s="24"/>
      <c r="Q4" s="10">
        <v>4</v>
      </c>
      <c r="R4" s="10">
        <v>746</v>
      </c>
      <c r="S4" s="11">
        <v>186.5</v>
      </c>
      <c r="T4" s="25">
        <v>4</v>
      </c>
      <c r="U4" s="12">
        <v>5</v>
      </c>
      <c r="V4" s="13">
        <v>191.5</v>
      </c>
    </row>
    <row r="5" spans="1:24" x14ac:dyDescent="0.3">
      <c r="A5" s="3" t="s">
        <v>41</v>
      </c>
      <c r="B5" s="4" t="s">
        <v>42</v>
      </c>
      <c r="C5" s="5">
        <v>45815</v>
      </c>
      <c r="D5" s="6" t="s">
        <v>43</v>
      </c>
      <c r="E5" s="7">
        <v>196</v>
      </c>
      <c r="F5" s="24">
        <v>3</v>
      </c>
      <c r="G5" s="7">
        <v>185</v>
      </c>
      <c r="H5" s="24">
        <v>0</v>
      </c>
      <c r="I5" s="7">
        <v>189</v>
      </c>
      <c r="J5" s="24">
        <v>0</v>
      </c>
      <c r="K5" s="7">
        <v>188</v>
      </c>
      <c r="L5" s="24">
        <v>0</v>
      </c>
      <c r="M5" s="7">
        <v>180</v>
      </c>
      <c r="N5" s="24">
        <v>1</v>
      </c>
      <c r="O5" s="7">
        <v>185</v>
      </c>
      <c r="P5" s="24">
        <v>0</v>
      </c>
      <c r="Q5" s="10">
        <v>6</v>
      </c>
      <c r="R5" s="10">
        <v>1123</v>
      </c>
      <c r="S5" s="11">
        <v>187.16666666666666</v>
      </c>
      <c r="T5" s="25">
        <v>4</v>
      </c>
      <c r="U5" s="12">
        <v>34</v>
      </c>
      <c r="V5" s="13">
        <v>221.16666666666666</v>
      </c>
    </row>
    <row r="6" spans="1:24" x14ac:dyDescent="0.3">
      <c r="A6" s="3" t="s">
        <v>41</v>
      </c>
      <c r="B6" s="4" t="s">
        <v>40</v>
      </c>
      <c r="C6" s="5">
        <v>45836</v>
      </c>
      <c r="D6" s="6" t="s">
        <v>43</v>
      </c>
      <c r="E6" s="7">
        <v>185</v>
      </c>
      <c r="F6" s="24">
        <v>0</v>
      </c>
      <c r="G6" s="7">
        <v>190</v>
      </c>
      <c r="H6" s="24">
        <v>0</v>
      </c>
      <c r="I6" s="7">
        <v>185</v>
      </c>
      <c r="J6" s="24">
        <v>0</v>
      </c>
      <c r="K6" s="7">
        <v>192</v>
      </c>
      <c r="L6" s="24">
        <v>1</v>
      </c>
      <c r="M6" s="7"/>
      <c r="N6" s="24"/>
      <c r="O6" s="7"/>
      <c r="P6" s="24"/>
      <c r="Q6" s="10">
        <v>4</v>
      </c>
      <c r="R6" s="10">
        <v>752</v>
      </c>
      <c r="S6" s="11">
        <v>188</v>
      </c>
      <c r="T6" s="25">
        <v>1</v>
      </c>
      <c r="U6" s="12">
        <v>13</v>
      </c>
      <c r="V6" s="13">
        <v>201</v>
      </c>
    </row>
    <row r="7" spans="1:24" x14ac:dyDescent="0.3">
      <c r="A7" s="3" t="s">
        <v>41</v>
      </c>
      <c r="B7" s="4" t="s">
        <v>42</v>
      </c>
      <c r="C7" s="5">
        <v>45871</v>
      </c>
      <c r="D7" s="6" t="s">
        <v>43</v>
      </c>
      <c r="E7" s="7">
        <v>196</v>
      </c>
      <c r="F7" s="24">
        <v>2</v>
      </c>
      <c r="G7" s="7">
        <v>198</v>
      </c>
      <c r="H7" s="24">
        <v>4</v>
      </c>
      <c r="I7" s="7">
        <v>190</v>
      </c>
      <c r="J7" s="24">
        <v>1</v>
      </c>
      <c r="K7" s="7">
        <v>193</v>
      </c>
      <c r="L7" s="24">
        <v>1</v>
      </c>
      <c r="M7" s="7"/>
      <c r="N7" s="24"/>
      <c r="O7" s="7"/>
      <c r="P7" s="24"/>
      <c r="Q7" s="10">
        <v>4</v>
      </c>
      <c r="R7" s="10">
        <v>777</v>
      </c>
      <c r="S7" s="11">
        <v>194.25</v>
      </c>
      <c r="T7" s="25">
        <v>8</v>
      </c>
      <c r="U7" s="12">
        <v>5</v>
      </c>
      <c r="V7" s="13">
        <v>199.25</v>
      </c>
    </row>
    <row r="8" spans="1:24" x14ac:dyDescent="0.3">
      <c r="A8" s="3" t="s">
        <v>41</v>
      </c>
      <c r="B8" s="4" t="s">
        <v>42</v>
      </c>
      <c r="C8" s="5">
        <v>45899</v>
      </c>
      <c r="D8" s="6" t="s">
        <v>102</v>
      </c>
      <c r="E8" s="7">
        <v>193</v>
      </c>
      <c r="F8" s="24">
        <v>5</v>
      </c>
      <c r="G8" s="7">
        <v>193</v>
      </c>
      <c r="H8" s="24">
        <v>3</v>
      </c>
      <c r="I8" s="7">
        <v>194</v>
      </c>
      <c r="J8" s="24">
        <v>2</v>
      </c>
      <c r="K8" s="7">
        <v>188</v>
      </c>
      <c r="L8" s="24">
        <v>2</v>
      </c>
      <c r="M8" s="7">
        <v>195</v>
      </c>
      <c r="N8" s="24">
        <v>0</v>
      </c>
      <c r="O8" s="7">
        <v>197</v>
      </c>
      <c r="P8" s="24">
        <v>4</v>
      </c>
      <c r="Q8" s="10">
        <v>6</v>
      </c>
      <c r="R8" s="10">
        <v>1160</v>
      </c>
      <c r="S8" s="11">
        <v>193.33333333333334</v>
      </c>
      <c r="T8" s="25">
        <v>16</v>
      </c>
      <c r="U8" s="12">
        <v>30</v>
      </c>
      <c r="V8" s="13">
        <v>223.33333333333334</v>
      </c>
    </row>
    <row r="9" spans="1:24" x14ac:dyDescent="0.3">
      <c r="A9" s="3" t="s">
        <v>41</v>
      </c>
      <c r="B9" s="4" t="s">
        <v>42</v>
      </c>
      <c r="C9" s="5">
        <v>45906</v>
      </c>
      <c r="D9" s="6" t="s">
        <v>43</v>
      </c>
      <c r="E9" s="7">
        <v>196</v>
      </c>
      <c r="F9" s="24">
        <v>2</v>
      </c>
      <c r="G9" s="7">
        <v>195</v>
      </c>
      <c r="H9" s="24">
        <v>1</v>
      </c>
      <c r="I9" s="7">
        <v>188</v>
      </c>
      <c r="J9" s="24">
        <v>2</v>
      </c>
      <c r="K9" s="7">
        <v>188</v>
      </c>
      <c r="L9" s="24">
        <v>0</v>
      </c>
      <c r="M9" s="7"/>
      <c r="N9" s="24"/>
      <c r="O9" s="7"/>
      <c r="P9" s="24"/>
      <c r="Q9" s="10">
        <v>4</v>
      </c>
      <c r="R9" s="10">
        <v>767</v>
      </c>
      <c r="S9" s="11">
        <v>191.75</v>
      </c>
      <c r="T9" s="25">
        <v>5</v>
      </c>
      <c r="U9" s="12">
        <v>5</v>
      </c>
      <c r="V9" s="13">
        <v>196.75</v>
      </c>
    </row>
    <row r="10" spans="1:24" x14ac:dyDescent="0.3">
      <c r="A10" s="52" t="s">
        <v>41</v>
      </c>
      <c r="B10" s="4" t="s">
        <v>42</v>
      </c>
      <c r="C10" s="5">
        <v>45962</v>
      </c>
      <c r="D10" s="53" t="s">
        <v>43</v>
      </c>
      <c r="E10" s="7">
        <v>197</v>
      </c>
      <c r="F10" s="24">
        <v>2</v>
      </c>
      <c r="G10" s="7">
        <v>199</v>
      </c>
      <c r="H10" s="24">
        <v>1</v>
      </c>
      <c r="I10" s="7">
        <v>198</v>
      </c>
      <c r="J10" s="24">
        <v>5</v>
      </c>
      <c r="K10" s="7">
        <v>196</v>
      </c>
      <c r="L10" s="24">
        <v>4</v>
      </c>
      <c r="M10" s="7">
        <v>190</v>
      </c>
      <c r="N10" s="24">
        <v>2</v>
      </c>
      <c r="O10" s="7">
        <v>195</v>
      </c>
      <c r="P10" s="24">
        <v>1</v>
      </c>
      <c r="Q10" s="12">
        <v>6</v>
      </c>
      <c r="R10" s="12">
        <v>1175</v>
      </c>
      <c r="S10" s="11">
        <v>195.83333333333334</v>
      </c>
      <c r="T10" s="25">
        <v>15</v>
      </c>
      <c r="U10" s="12">
        <v>10</v>
      </c>
      <c r="V10" s="11">
        <v>205.83333333333334</v>
      </c>
    </row>
    <row r="12" spans="1:24" x14ac:dyDescent="0.3">
      <c r="Q12" s="35">
        <f>SUM(Q2:Q11)</f>
        <v>42</v>
      </c>
      <c r="R12" s="35">
        <f>SUM(R2:R11)</f>
        <v>8066</v>
      </c>
      <c r="S12" s="36">
        <f>SUM(R12/Q12)</f>
        <v>192.04761904761904</v>
      </c>
      <c r="T12" s="35">
        <f>SUM(T2:T11)</f>
        <v>68</v>
      </c>
      <c r="U12" s="35">
        <f>SUM(U2:U11)</f>
        <v>112</v>
      </c>
      <c r="V12" s="37">
        <f>SUM(S12+U12)</f>
        <v>304.04761904761904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7:P7" name="Range1_34"/>
    <protectedRange algorithmName="SHA-512" hashValue="ON39YdpmFHfN9f47KpiRvqrKx0V9+erV1CNkpWzYhW/Qyc6aT8rEyCrvauWSYGZK2ia3o7vd3akF07acHAFpOA==" saltValue="yVW9XmDwTqEnmpSGai0KYg==" spinCount="100000" sqref="B7:C7" name="Range1_1_2_3"/>
    <protectedRange algorithmName="SHA-512" hashValue="ON39YdpmFHfN9f47KpiRvqrKx0V9+erV1CNkpWzYhW/Qyc6aT8rEyCrvauWSYGZK2ia3o7vd3akF07acHAFpOA==" saltValue="yVW9XmDwTqEnmpSGai0KYg==" spinCount="100000" sqref="D7" name="Range1_1_1_2_2"/>
    <protectedRange algorithmName="SHA-512" hashValue="ON39YdpmFHfN9f47KpiRvqrKx0V9+erV1CNkpWzYhW/Qyc6aT8rEyCrvauWSYGZK2ia3o7vd3akF07acHAFpOA==" saltValue="yVW9XmDwTqEnmpSGai0KYg==" spinCount="100000" sqref="T7" name="Range1_3_5_27"/>
    <protectedRange algorithmName="SHA-512" hashValue="ON39YdpmFHfN9f47KpiRvqrKx0V9+erV1CNkpWzYhW/Qyc6aT8rEyCrvauWSYGZK2ia3o7vd3akF07acHAFpOA==" saltValue="yVW9XmDwTqEnmpSGai0KYg==" spinCount="100000" sqref="B8:C8" name="Range1_17_1"/>
    <protectedRange algorithmName="SHA-512" hashValue="ON39YdpmFHfN9f47KpiRvqrKx0V9+erV1CNkpWzYhW/Qyc6aT8rEyCrvauWSYGZK2ia3o7vd3akF07acHAFpOA==" saltValue="yVW9XmDwTqEnmpSGai0KYg==" spinCount="100000" sqref="D8" name="Range1_1_12_1_1"/>
    <protectedRange algorithmName="SHA-512" hashValue="ON39YdpmFHfN9f47KpiRvqrKx0V9+erV1CNkpWzYhW/Qyc6aT8rEyCrvauWSYGZK2ia3o7vd3akF07acHAFpOA==" saltValue="yVW9XmDwTqEnmpSGai0KYg==" spinCount="100000" sqref="T8" name="Range1_3_5_8_1_1"/>
    <protectedRange algorithmName="SHA-512" hashValue="ON39YdpmFHfN9f47KpiRvqrKx0V9+erV1CNkpWzYhW/Qyc6aT8rEyCrvauWSYGZK2ia3o7vd3akF07acHAFpOA==" saltValue="yVW9XmDwTqEnmpSGai0KYg==" spinCount="100000" sqref="H9:P9 E9:F9 B9:C9" name="Range1_18_1"/>
    <protectedRange algorithmName="SHA-512" hashValue="ON39YdpmFHfN9f47KpiRvqrKx0V9+erV1CNkpWzYhW/Qyc6aT8rEyCrvauWSYGZK2ia3o7vd3akF07acHAFpOA==" saltValue="yVW9XmDwTqEnmpSGai0KYg==" spinCount="100000" sqref="D9" name="Range1_1_13_1_1"/>
    <protectedRange algorithmName="SHA-512" hashValue="ON39YdpmFHfN9f47KpiRvqrKx0V9+erV1CNkpWzYhW/Qyc6aT8rEyCrvauWSYGZK2ia3o7vd3akF07acHAFpOA==" saltValue="yVW9XmDwTqEnmpSGai0KYg==" spinCount="100000" sqref="T9" name="Range1_3_5_9_1_1"/>
    <protectedRange algorithmName="SHA-512" hashValue="ON39YdpmFHfN9f47KpiRvqrKx0V9+erV1CNkpWzYhW/Qyc6aT8rEyCrvauWSYGZK2ia3o7vd3akF07acHAFpOA==" saltValue="yVW9XmDwTqEnmpSGai0KYg==" spinCount="100000" sqref="B10:C10" name="Range1_13"/>
    <protectedRange algorithmName="SHA-512" hashValue="ON39YdpmFHfN9f47KpiRvqrKx0V9+erV1CNkpWzYhW/Qyc6aT8rEyCrvauWSYGZK2ia3o7vd3akF07acHAFpOA==" saltValue="yVW9XmDwTqEnmpSGai0KYg==" spinCount="100000" sqref="D10" name="Range1_1_3"/>
    <protectedRange algorithmName="SHA-512" hashValue="ON39YdpmFHfN9f47KpiRvqrKx0V9+erV1CNkpWzYhW/Qyc6aT8rEyCrvauWSYGZK2ia3o7vd3akF07acHAFpOA==" saltValue="yVW9XmDwTqEnmpSGai0KYg==" spinCount="100000" sqref="E10 G10:O10" name="Range1_33_1_1"/>
    <protectedRange algorithmName="SHA-512" hashValue="ON39YdpmFHfN9f47KpiRvqrKx0V9+erV1CNkpWzYhW/Qyc6aT8rEyCrvauWSYGZK2ia3o7vd3akF07acHAFpOA==" saltValue="yVW9XmDwTqEnmpSGai0KYg==" spinCount="100000" sqref="T10" name="Range1_3_5_3"/>
  </protectedRanges>
  <conditionalFormatting sqref="L7:P7">
    <cfRule type="cellIs" dxfId="105" priority="22" operator="greaterThanOrEqual">
      <formula>200</formula>
    </cfRule>
  </conditionalFormatting>
  <conditionalFormatting sqref="M7">
    <cfRule type="top10" dxfId="104" priority="24" rank="1"/>
  </conditionalFormatting>
  <conditionalFormatting sqref="O7">
    <cfRule type="top10" dxfId="103" priority="23" rank="1"/>
  </conditionalFormatting>
  <conditionalFormatting sqref="E8">
    <cfRule type="top10" dxfId="102" priority="19" rank="1"/>
  </conditionalFormatting>
  <conditionalFormatting sqref="E8:O8">
    <cfRule type="cellIs" dxfId="101" priority="16" operator="greaterThanOrEqual">
      <formula>200</formula>
    </cfRule>
  </conditionalFormatting>
  <conditionalFormatting sqref="G8">
    <cfRule type="top10" dxfId="100" priority="21" rank="1"/>
  </conditionalFormatting>
  <conditionalFormatting sqref="I8">
    <cfRule type="top10" dxfId="99" priority="20" rank="1"/>
  </conditionalFormatting>
  <conditionalFormatting sqref="K8">
    <cfRule type="top10" dxfId="98" priority="15" rank="1"/>
  </conditionalFormatting>
  <conditionalFormatting sqref="M8">
    <cfRule type="top10" dxfId="97" priority="18" rank="1"/>
  </conditionalFormatting>
  <conditionalFormatting sqref="O8">
    <cfRule type="top10" dxfId="96" priority="17" rank="1"/>
  </conditionalFormatting>
  <conditionalFormatting sqref="E9">
    <cfRule type="top10" dxfId="95" priority="14" rank="1"/>
  </conditionalFormatting>
  <conditionalFormatting sqref="E9:O9">
    <cfRule type="cellIs" dxfId="94" priority="8" operator="greaterThanOrEqual">
      <formula>193</formula>
    </cfRule>
  </conditionalFormatting>
  <conditionalFormatting sqref="G9">
    <cfRule type="top10" dxfId="93" priority="13" rank="1"/>
  </conditionalFormatting>
  <conditionalFormatting sqref="I9">
    <cfRule type="top10" dxfId="92" priority="12" rank="1"/>
  </conditionalFormatting>
  <conditionalFormatting sqref="K9">
    <cfRule type="top10" dxfId="91" priority="11" rank="1"/>
  </conditionalFormatting>
  <conditionalFormatting sqref="M9">
    <cfRule type="top10" dxfId="90" priority="10" rank="1"/>
  </conditionalFormatting>
  <conditionalFormatting sqref="O9">
    <cfRule type="top10" dxfId="89" priority="9" rank="1"/>
  </conditionalFormatting>
  <conditionalFormatting sqref="E10">
    <cfRule type="top10" dxfId="88" priority="7" rank="1"/>
  </conditionalFormatting>
  <conditionalFormatting sqref="G10">
    <cfRule type="top10" dxfId="87" priority="6" rank="1"/>
  </conditionalFormatting>
  <conditionalFormatting sqref="I10">
    <cfRule type="top10" dxfId="86" priority="5" rank="1"/>
  </conditionalFormatting>
  <conditionalFormatting sqref="K10">
    <cfRule type="top10" dxfId="85" priority="4" rank="1"/>
  </conditionalFormatting>
  <conditionalFormatting sqref="M10">
    <cfRule type="top10" dxfId="84" priority="3" rank="1"/>
  </conditionalFormatting>
  <conditionalFormatting sqref="O10">
    <cfRule type="top10" dxfId="83" priority="2" rank="1"/>
  </conditionalFormatting>
  <conditionalFormatting sqref="E10:P10">
    <cfRule type="cellIs" dxfId="82" priority="1" operator="greaterThanOrEqual">
      <formula>200</formula>
    </cfRule>
  </conditionalFormatting>
  <hyperlinks>
    <hyperlink ref="X1" location="'National Youth'!A1" display="Return to Rankings" xr:uid="{876E6D14-A71E-4A86-ADF0-E0AE93ACC96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A40921B-5D4B-4CC3-BD16-E652F0A3E26A}">
          <x14:formula1>
            <xm:f>'C:\Users\jmfg1\Downloads\[_10-30-25-ABRA Edinburg TX Results.xlsm]DATA'!#REF!</xm:f>
          </x14:formula1>
          <xm:sqref>B10</xm:sqref>
        </x14:dataValidation>
        <x14:dataValidation type="list" allowBlank="1" showInputMessage="1" showErrorMessage="1" xr:uid="{BC081030-0DE8-4B4D-A28A-B81D138DC75F}">
          <x14:formula1>
            <xm:f>'C:\Users\jmfg1\Downloads\[_10-30-25-ABRA Edinburg TX Results.xlsm]DATA'!#REF!</xm:f>
          </x14:formula1>
          <xm:sqref>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3C0AF-0505-4200-AC95-F4E3CE97FAAA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20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32</v>
      </c>
      <c r="B2" s="4" t="s">
        <v>84</v>
      </c>
      <c r="C2" s="5">
        <v>45829</v>
      </c>
      <c r="D2" s="6" t="s">
        <v>81</v>
      </c>
      <c r="E2" s="7">
        <v>171</v>
      </c>
      <c r="F2" s="24">
        <v>0</v>
      </c>
      <c r="G2" s="7">
        <v>173</v>
      </c>
      <c r="H2" s="24">
        <v>0</v>
      </c>
      <c r="I2" s="7">
        <v>177.001</v>
      </c>
      <c r="J2" s="24">
        <v>1</v>
      </c>
      <c r="K2" s="7"/>
      <c r="L2" s="24"/>
      <c r="M2" s="7"/>
      <c r="N2" s="24"/>
      <c r="O2" s="7"/>
      <c r="P2" s="24"/>
      <c r="Q2" s="10">
        <v>3</v>
      </c>
      <c r="R2" s="10">
        <v>521.00099999999998</v>
      </c>
      <c r="S2" s="11">
        <v>173.667</v>
      </c>
      <c r="T2" s="25">
        <v>1</v>
      </c>
      <c r="U2" s="12">
        <v>9</v>
      </c>
      <c r="V2" s="13">
        <v>182.667</v>
      </c>
    </row>
    <row r="3" spans="1:24" ht="15" customHeight="1" x14ac:dyDescent="0.3">
      <c r="A3" s="3" t="s">
        <v>51</v>
      </c>
      <c r="B3" s="4" t="s">
        <v>90</v>
      </c>
      <c r="C3" s="5">
        <v>45850</v>
      </c>
      <c r="D3" s="6" t="s">
        <v>81</v>
      </c>
      <c r="E3" s="7">
        <v>177</v>
      </c>
      <c r="F3" s="24">
        <v>2</v>
      </c>
      <c r="G3" s="41">
        <v>177</v>
      </c>
      <c r="H3" s="24">
        <v>1</v>
      </c>
      <c r="I3" s="7">
        <v>166</v>
      </c>
      <c r="J3" s="24">
        <v>1</v>
      </c>
      <c r="K3" s="7"/>
      <c r="L3" s="24"/>
      <c r="M3" s="7"/>
      <c r="N3" s="24"/>
      <c r="O3" s="7"/>
      <c r="P3" s="24"/>
      <c r="Q3" s="10">
        <v>3</v>
      </c>
      <c r="R3" s="10">
        <v>520</v>
      </c>
      <c r="S3" s="11">
        <v>173.33333333333334</v>
      </c>
      <c r="T3" s="25">
        <v>4</v>
      </c>
      <c r="U3" s="12">
        <v>11</v>
      </c>
      <c r="V3" s="13">
        <v>186.333333333333</v>
      </c>
    </row>
    <row r="4" spans="1:24" x14ac:dyDescent="0.3">
      <c r="A4" s="3" t="s">
        <v>51</v>
      </c>
      <c r="B4" s="4" t="s">
        <v>84</v>
      </c>
      <c r="C4" s="5">
        <v>45885</v>
      </c>
      <c r="D4" s="6" t="s">
        <v>81</v>
      </c>
      <c r="E4" s="7">
        <v>182</v>
      </c>
      <c r="F4" s="24">
        <v>0</v>
      </c>
      <c r="G4" s="7">
        <v>176</v>
      </c>
      <c r="H4" s="24">
        <v>0</v>
      </c>
      <c r="I4" s="7">
        <v>166</v>
      </c>
      <c r="J4" s="24">
        <v>0</v>
      </c>
      <c r="K4" s="7">
        <v>172</v>
      </c>
      <c r="L4" s="24">
        <v>1</v>
      </c>
      <c r="M4" s="7">
        <v>166</v>
      </c>
      <c r="N4" s="24">
        <v>0</v>
      </c>
      <c r="O4" s="7">
        <v>178</v>
      </c>
      <c r="P4" s="24">
        <v>0</v>
      </c>
      <c r="Q4" s="10">
        <v>6</v>
      </c>
      <c r="R4" s="10">
        <v>1040</v>
      </c>
      <c r="S4" s="11">
        <v>173.33333333333334</v>
      </c>
      <c r="T4" s="25">
        <v>1</v>
      </c>
      <c r="U4" s="12">
        <v>10</v>
      </c>
      <c r="V4" s="13">
        <v>183.33</v>
      </c>
    </row>
    <row r="5" spans="1:24" x14ac:dyDescent="0.3">
      <c r="A5" s="52" t="s">
        <v>51</v>
      </c>
      <c r="B5" s="4" t="s">
        <v>103</v>
      </c>
      <c r="C5" s="5">
        <v>45920</v>
      </c>
      <c r="D5" s="53" t="s">
        <v>81</v>
      </c>
      <c r="E5" s="7">
        <v>174</v>
      </c>
      <c r="F5" s="24">
        <v>0</v>
      </c>
      <c r="G5" s="7">
        <v>172</v>
      </c>
      <c r="H5" s="24">
        <v>1</v>
      </c>
      <c r="I5" s="7">
        <v>191</v>
      </c>
      <c r="J5" s="24">
        <v>3</v>
      </c>
      <c r="K5" s="7"/>
      <c r="L5" s="24"/>
      <c r="M5" s="7"/>
      <c r="N5" s="24"/>
      <c r="O5" s="7"/>
      <c r="P5" s="24"/>
      <c r="Q5" s="12">
        <v>3</v>
      </c>
      <c r="R5" s="12">
        <v>537</v>
      </c>
      <c r="S5" s="11">
        <v>179</v>
      </c>
      <c r="T5" s="25">
        <v>4</v>
      </c>
      <c r="U5" s="12">
        <v>11</v>
      </c>
      <c r="V5" s="11">
        <v>190</v>
      </c>
    </row>
    <row r="6" spans="1:24" x14ac:dyDescent="0.3">
      <c r="A6" s="52" t="s">
        <v>51</v>
      </c>
      <c r="B6" s="4" t="s">
        <v>106</v>
      </c>
      <c r="C6" s="5">
        <v>45948</v>
      </c>
      <c r="D6" s="53" t="s">
        <v>81</v>
      </c>
      <c r="E6" s="7">
        <v>182</v>
      </c>
      <c r="F6" s="24">
        <v>2</v>
      </c>
      <c r="G6" s="7">
        <v>172</v>
      </c>
      <c r="H6" s="24">
        <v>1</v>
      </c>
      <c r="I6" s="7">
        <v>173</v>
      </c>
      <c r="J6" s="24">
        <v>0</v>
      </c>
      <c r="K6" s="7">
        <v>167</v>
      </c>
      <c r="L6" s="24">
        <v>1</v>
      </c>
      <c r="M6" s="7">
        <v>173</v>
      </c>
      <c r="N6" s="24">
        <v>1</v>
      </c>
      <c r="O6" s="7">
        <v>173</v>
      </c>
      <c r="P6" s="24">
        <v>0</v>
      </c>
      <c r="Q6" s="12">
        <v>6</v>
      </c>
      <c r="R6" s="12">
        <v>1040</v>
      </c>
      <c r="S6" s="11">
        <v>173.33333333333334</v>
      </c>
      <c r="T6" s="25">
        <v>5</v>
      </c>
      <c r="U6" s="12">
        <v>10</v>
      </c>
      <c r="V6" s="11">
        <f>+S6+U6</f>
        <v>183.33333333333334</v>
      </c>
    </row>
    <row r="8" spans="1:24" x14ac:dyDescent="0.3">
      <c r="Q8" s="35">
        <f>SUM(Q2:Q7)</f>
        <v>21</v>
      </c>
      <c r="R8" s="35">
        <f>SUM(R2:R7)</f>
        <v>3658.0010000000002</v>
      </c>
      <c r="S8" s="36">
        <f>SUM(R8/Q8)</f>
        <v>174.19052380952382</v>
      </c>
      <c r="T8" s="35">
        <f>SUM(T2:T7)</f>
        <v>15</v>
      </c>
      <c r="U8" s="35">
        <f>SUM(U2:U7)</f>
        <v>51</v>
      </c>
      <c r="V8" s="37">
        <f>SUM(S8+U8)</f>
        <v>225.19052380952382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" name="Range1_26"/>
    <protectedRange algorithmName="SHA-512" hashValue="ON39YdpmFHfN9f47KpiRvqrKx0V9+erV1CNkpWzYhW/Qyc6aT8rEyCrvauWSYGZK2ia3o7vd3akF07acHAFpOA==" saltValue="yVW9XmDwTqEnmpSGai0KYg==" spinCount="100000" sqref="B5:C5" name="Range1_1_2_1_2"/>
    <protectedRange algorithmName="SHA-512" hashValue="ON39YdpmFHfN9f47KpiRvqrKx0V9+erV1CNkpWzYhW/Qyc6aT8rEyCrvauWSYGZK2ia3o7vd3akF07acHAFpOA==" saltValue="yVW9XmDwTqEnmpSGai0KYg==" spinCount="100000" sqref="D5" name="Range1_1_1_2_2_3"/>
    <protectedRange algorithmName="SHA-512" hashValue="ON39YdpmFHfN9f47KpiRvqrKx0V9+erV1CNkpWzYhW/Qyc6aT8rEyCrvauWSYGZK2ia3o7vd3akF07acHAFpOA==" saltValue="yVW9XmDwTqEnmpSGai0KYg==" spinCount="100000" sqref="T5" name="Range1_3_5_10_1"/>
    <protectedRange sqref="B6:C6" name="Range1_12"/>
    <protectedRange sqref="D6" name="Range1_1_3"/>
    <protectedRange sqref="E6:P6 T6" name="Range1_3_5_3"/>
  </protectedRanges>
  <conditionalFormatting sqref="G5">
    <cfRule type="top10" dxfId="219" priority="16" rank="1"/>
    <cfRule type="cellIs" dxfId="218" priority="19" operator="greaterThanOrEqual">
      <formula>193</formula>
    </cfRule>
  </conditionalFormatting>
  <conditionalFormatting sqref="E5">
    <cfRule type="top10" dxfId="217" priority="17" rank="1"/>
    <cfRule type="cellIs" dxfId="216" priority="18" operator="greaterThanOrEqual">
      <formula>193</formula>
    </cfRule>
  </conditionalFormatting>
  <conditionalFormatting sqref="I5">
    <cfRule type="top10" dxfId="215" priority="14" rank="1"/>
    <cfRule type="cellIs" dxfId="214" priority="15" operator="greaterThanOrEqual">
      <formula>193</formula>
    </cfRule>
  </conditionalFormatting>
  <conditionalFormatting sqref="K5">
    <cfRule type="top10" dxfId="213" priority="12" rank="1"/>
    <cfRule type="cellIs" dxfId="212" priority="13" operator="greaterThanOrEqual">
      <formula>193</formula>
    </cfRule>
  </conditionalFormatting>
  <conditionalFormatting sqref="M5">
    <cfRule type="cellIs" dxfId="211" priority="10" operator="greaterThanOrEqual">
      <formula>193</formula>
    </cfRule>
    <cfRule type="top10" dxfId="210" priority="11" rank="1"/>
  </conditionalFormatting>
  <conditionalFormatting sqref="O5">
    <cfRule type="top10" dxfId="209" priority="8" rank="1"/>
    <cfRule type="cellIs" dxfId="208" priority="9" operator="greaterThanOrEqual">
      <formula>193</formula>
    </cfRule>
  </conditionalFormatting>
  <conditionalFormatting sqref="E6">
    <cfRule type="top10" dxfId="207" priority="7" rank="1"/>
  </conditionalFormatting>
  <conditionalFormatting sqref="G6">
    <cfRule type="top10" dxfId="206" priority="6" rank="1"/>
  </conditionalFormatting>
  <conditionalFormatting sqref="E6:P6">
    <cfRule type="cellIs" dxfId="205" priority="5" operator="greaterThanOrEqual">
      <formula>200</formula>
    </cfRule>
  </conditionalFormatting>
  <conditionalFormatting sqref="I6">
    <cfRule type="top10" dxfId="204" priority="4" rank="1"/>
  </conditionalFormatting>
  <conditionalFormatting sqref="K6">
    <cfRule type="top10" dxfId="203" priority="3" rank="1"/>
  </conditionalFormatting>
  <conditionalFormatting sqref="M6">
    <cfRule type="top10" dxfId="202" priority="2" rank="1"/>
  </conditionalFormatting>
  <conditionalFormatting sqref="O6">
    <cfRule type="top10" dxfId="201" priority="1" rank="1"/>
  </conditionalFormatting>
  <hyperlinks>
    <hyperlink ref="X1" location="'National Youth'!A1" display="Return to Rankings" xr:uid="{20E7DACA-00EC-43FA-A6CF-A7A11195B3DB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70B27-9945-4D14-8DE2-039B7241EC1E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23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32</v>
      </c>
      <c r="B2" s="4" t="s">
        <v>104</v>
      </c>
      <c r="C2" s="5">
        <v>45897</v>
      </c>
      <c r="D2" s="6" t="s">
        <v>76</v>
      </c>
      <c r="E2" s="7">
        <v>87</v>
      </c>
      <c r="F2" s="24"/>
      <c r="G2" s="7">
        <v>115</v>
      </c>
      <c r="H2" s="24"/>
      <c r="I2" s="7">
        <v>113</v>
      </c>
      <c r="J2" s="24"/>
      <c r="K2" s="7">
        <v>114</v>
      </c>
      <c r="L2" s="24"/>
      <c r="M2" s="7"/>
      <c r="N2" s="24"/>
      <c r="O2" s="7"/>
      <c r="P2" s="24"/>
      <c r="Q2" s="10">
        <v>4</v>
      </c>
      <c r="R2" s="10">
        <v>429</v>
      </c>
      <c r="S2" s="11">
        <v>107.25</v>
      </c>
      <c r="T2" s="25">
        <v>0</v>
      </c>
      <c r="U2" s="12">
        <v>5</v>
      </c>
      <c r="V2" s="13">
        <v>112.25</v>
      </c>
    </row>
    <row r="3" spans="1:24" x14ac:dyDescent="0.3">
      <c r="A3" s="3" t="s">
        <v>51</v>
      </c>
      <c r="B3" s="4" t="s">
        <v>104</v>
      </c>
      <c r="C3" s="5">
        <v>45930</v>
      </c>
      <c r="D3" s="6" t="s">
        <v>76</v>
      </c>
      <c r="E3" s="7">
        <v>149</v>
      </c>
      <c r="F3" s="24">
        <v>1</v>
      </c>
      <c r="G3" s="7">
        <v>128</v>
      </c>
      <c r="H3" s="24"/>
      <c r="I3" s="7">
        <v>104</v>
      </c>
      <c r="J3" s="24">
        <v>1</v>
      </c>
      <c r="K3" s="7">
        <v>108</v>
      </c>
      <c r="L3" s="24"/>
      <c r="M3" s="7"/>
      <c r="N3" s="24"/>
      <c r="O3" s="7"/>
      <c r="P3" s="24"/>
      <c r="Q3" s="10">
        <v>4</v>
      </c>
      <c r="R3" s="10">
        <v>489</v>
      </c>
      <c r="S3" s="11">
        <v>122.25</v>
      </c>
      <c r="T3" s="25">
        <v>2</v>
      </c>
      <c r="U3" s="12">
        <v>5</v>
      </c>
      <c r="V3" s="13">
        <v>135.25</v>
      </c>
    </row>
    <row r="4" spans="1:24" x14ac:dyDescent="0.3">
      <c r="A4" s="52" t="s">
        <v>51</v>
      </c>
      <c r="B4" s="4" t="s">
        <v>104</v>
      </c>
      <c r="C4" s="5">
        <v>45939</v>
      </c>
      <c r="D4" s="53" t="s">
        <v>76</v>
      </c>
      <c r="E4" s="7">
        <v>103</v>
      </c>
      <c r="F4" s="24"/>
      <c r="G4" s="7">
        <v>129</v>
      </c>
      <c r="H4" s="24"/>
      <c r="I4" s="7">
        <v>105</v>
      </c>
      <c r="J4" s="24"/>
      <c r="K4" s="7">
        <v>114</v>
      </c>
      <c r="L4" s="24"/>
      <c r="M4" s="7"/>
      <c r="N4" s="24"/>
      <c r="O4" s="7"/>
      <c r="P4" s="24"/>
      <c r="Q4" s="12">
        <v>4</v>
      </c>
      <c r="R4" s="12">
        <v>451</v>
      </c>
      <c r="S4" s="11">
        <v>112.75</v>
      </c>
      <c r="T4" s="25">
        <v>0</v>
      </c>
      <c r="U4" s="12">
        <v>5</v>
      </c>
      <c r="V4" s="11">
        <v>125.75</v>
      </c>
    </row>
    <row r="5" spans="1:24" x14ac:dyDescent="0.3">
      <c r="A5" s="52" t="s">
        <v>51</v>
      </c>
      <c r="B5" s="4" t="s">
        <v>104</v>
      </c>
      <c r="C5" s="5">
        <v>45946</v>
      </c>
      <c r="D5" s="53" t="s">
        <v>76</v>
      </c>
      <c r="E5" s="7">
        <v>159</v>
      </c>
      <c r="F5" s="24"/>
      <c r="G5" s="7">
        <v>152</v>
      </c>
      <c r="H5" s="24"/>
      <c r="I5" s="7">
        <v>144</v>
      </c>
      <c r="J5" s="24"/>
      <c r="K5" s="7">
        <v>149</v>
      </c>
      <c r="L5" s="24"/>
      <c r="M5" s="7"/>
      <c r="N5" s="24"/>
      <c r="O5" s="7"/>
      <c r="P5" s="24"/>
      <c r="Q5" s="12">
        <v>4</v>
      </c>
      <c r="R5" s="12">
        <v>604</v>
      </c>
      <c r="S5" s="11">
        <v>151</v>
      </c>
      <c r="T5" s="25">
        <v>0</v>
      </c>
      <c r="U5" s="12">
        <v>5</v>
      </c>
      <c r="V5" s="11">
        <f>+S5+U5</f>
        <v>156</v>
      </c>
    </row>
    <row r="6" spans="1:24" x14ac:dyDescent="0.3">
      <c r="A6" s="52" t="s">
        <v>51</v>
      </c>
      <c r="B6" s="4" t="s">
        <v>104</v>
      </c>
      <c r="C6" s="5">
        <v>45955</v>
      </c>
      <c r="D6" s="53" t="s">
        <v>76</v>
      </c>
      <c r="E6" s="7">
        <v>145</v>
      </c>
      <c r="F6" s="24"/>
      <c r="G6" s="7">
        <v>153</v>
      </c>
      <c r="H6" s="24">
        <v>1</v>
      </c>
      <c r="I6" s="7">
        <v>151</v>
      </c>
      <c r="J6" s="24"/>
      <c r="K6" s="7">
        <v>147</v>
      </c>
      <c r="L6" s="24">
        <v>1</v>
      </c>
      <c r="M6" s="7"/>
      <c r="N6" s="24"/>
      <c r="O6" s="7"/>
      <c r="P6" s="24"/>
      <c r="Q6" s="12">
        <v>4</v>
      </c>
      <c r="R6" s="12">
        <v>596</v>
      </c>
      <c r="S6" s="11">
        <v>149</v>
      </c>
      <c r="T6" s="25">
        <v>2</v>
      </c>
      <c r="U6" s="12">
        <v>5</v>
      </c>
      <c r="V6" s="11">
        <f>+S6+U6</f>
        <v>154</v>
      </c>
    </row>
    <row r="7" spans="1:24" x14ac:dyDescent="0.3">
      <c r="A7" s="52" t="s">
        <v>51</v>
      </c>
      <c r="B7" s="4" t="s">
        <v>104</v>
      </c>
      <c r="C7" s="5">
        <v>45960</v>
      </c>
      <c r="D7" s="53" t="s">
        <v>76</v>
      </c>
      <c r="E7" s="7">
        <v>142</v>
      </c>
      <c r="F7" s="24"/>
      <c r="G7" s="7">
        <v>135</v>
      </c>
      <c r="H7" s="24"/>
      <c r="I7" s="7">
        <v>130</v>
      </c>
      <c r="J7" s="24"/>
      <c r="K7" s="7">
        <v>140</v>
      </c>
      <c r="L7" s="24"/>
      <c r="M7" s="7"/>
      <c r="N7" s="24"/>
      <c r="O7" s="7"/>
      <c r="P7" s="24"/>
      <c r="Q7" s="12">
        <v>4</v>
      </c>
      <c r="R7" s="12">
        <v>547</v>
      </c>
      <c r="S7" s="11">
        <v>136.75</v>
      </c>
      <c r="T7" s="25">
        <v>0</v>
      </c>
      <c r="U7" s="12">
        <v>5</v>
      </c>
      <c r="V7" s="11">
        <f>+S7+U7</f>
        <v>141.75</v>
      </c>
    </row>
    <row r="9" spans="1:24" x14ac:dyDescent="0.3">
      <c r="Q9" s="35">
        <f>SUM(Q2:Q8)</f>
        <v>24</v>
      </c>
      <c r="R9" s="35">
        <f>SUM(R2:R8)</f>
        <v>3116</v>
      </c>
      <c r="S9" s="36">
        <f>SUM(R9/Q9)</f>
        <v>129.83333333333334</v>
      </c>
      <c r="T9" s="35">
        <f>SUM(T2:T8)</f>
        <v>4</v>
      </c>
      <c r="U9" s="35">
        <f>SUM(U2:U8)</f>
        <v>30</v>
      </c>
      <c r="V9" s="37">
        <f>SUM(S9+U9)</f>
        <v>159.83333333333334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22_2"/>
    <protectedRange algorithmName="SHA-512" hashValue="ON39YdpmFHfN9f47KpiRvqrKx0V9+erV1CNkpWzYhW/Qyc6aT8rEyCrvauWSYGZK2ia3o7vd3akF07acHAFpOA==" saltValue="yVW9XmDwTqEnmpSGai0KYg==" spinCount="100000" sqref="B2:C2" name="Range1_1_2_1_1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T2" name="Range1_3_5_18"/>
    <protectedRange algorithmName="SHA-512" hashValue="ON39YdpmFHfN9f47KpiRvqrKx0V9+erV1CNkpWzYhW/Qyc6aT8rEyCrvauWSYGZK2ia3o7vd3akF07acHAFpOA==" saltValue="yVW9XmDwTqEnmpSGai0KYg==" spinCount="100000" sqref="E3:P3" name="Range1_20_1"/>
    <protectedRange algorithmName="SHA-512" hashValue="ON39YdpmFHfN9f47KpiRvqrKx0V9+erV1CNkpWzYhW/Qyc6aT8rEyCrvauWSYGZK2ia3o7vd3akF07acHAFpOA==" saltValue="yVW9XmDwTqEnmpSGai0KYg==" spinCount="100000" sqref="B3:C3" name="Range1_1_2_1_2"/>
    <protectedRange algorithmName="SHA-512" hashValue="ON39YdpmFHfN9f47KpiRvqrKx0V9+erV1CNkpWzYhW/Qyc6aT8rEyCrvauWSYGZK2ia3o7vd3akF07acHAFpOA==" saltValue="yVW9XmDwTqEnmpSGai0KYg==" spinCount="100000" sqref="D3" name="Range1_1_1_2_1_1"/>
    <protectedRange algorithmName="SHA-512" hashValue="ON39YdpmFHfN9f47KpiRvqrKx0V9+erV1CNkpWzYhW/Qyc6aT8rEyCrvauWSYGZK2ia3o7vd3akF07acHAFpOA==" saltValue="yVW9XmDwTqEnmpSGai0KYg==" spinCount="100000" sqref="T3" name="Range1_3_5_7_3"/>
    <protectedRange algorithmName="SHA-512" hashValue="ON39YdpmFHfN9f47KpiRvqrKx0V9+erV1CNkpWzYhW/Qyc6aT8rEyCrvauWSYGZK2ia3o7vd3akF07acHAFpOA==" saltValue="yVW9XmDwTqEnmpSGai0KYg==" spinCount="100000" sqref="B4:C4" name="Range1_9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3"/>
    <protectedRange sqref="B5:C5 E5:P5" name="Range1_14"/>
    <protectedRange sqref="D5" name="Range1_1_7"/>
    <protectedRange sqref="T5" name="Range1_3_5_7"/>
    <protectedRange algorithmName="SHA-512" hashValue="ON39YdpmFHfN9f47KpiRvqrKx0V9+erV1CNkpWzYhW/Qyc6aT8rEyCrvauWSYGZK2ia3o7vd3akF07acHAFpOA==" saltValue="yVW9XmDwTqEnmpSGai0KYg==" spinCount="100000" sqref="B6:C6 E6:P6" name="Range1_11"/>
    <protectedRange algorithmName="SHA-512" hashValue="ON39YdpmFHfN9f47KpiRvqrKx0V9+erV1CNkpWzYhW/Qyc6aT8rEyCrvauWSYGZK2ia3o7vd3akF07acHAFpOA==" saltValue="yVW9XmDwTqEnmpSGai0KYg==" spinCount="100000" sqref="D6" name="Range1_1_9"/>
    <protectedRange algorithmName="SHA-512" hashValue="ON39YdpmFHfN9f47KpiRvqrKx0V9+erV1CNkpWzYhW/Qyc6aT8rEyCrvauWSYGZK2ia3o7vd3akF07acHAFpOA==" saltValue="yVW9XmDwTqEnmpSGai0KYg==" spinCount="100000" sqref="T6" name="Range1_3_5_10"/>
    <protectedRange algorithmName="SHA-512" hashValue="ON39YdpmFHfN9f47KpiRvqrKx0V9+erV1CNkpWzYhW/Qyc6aT8rEyCrvauWSYGZK2ia3o7vd3akF07acHAFpOA==" saltValue="yVW9XmDwTqEnmpSGai0KYg==" spinCount="100000" sqref="B7:C7" name="Range1_13"/>
    <protectedRange algorithmName="SHA-512" hashValue="ON39YdpmFHfN9f47KpiRvqrKx0V9+erV1CNkpWzYhW/Qyc6aT8rEyCrvauWSYGZK2ia3o7vd3akF07acHAFpOA==" saltValue="yVW9XmDwTqEnmpSGai0KYg==" spinCount="100000" sqref="D7" name="Range1_1_3_1"/>
    <protectedRange algorithmName="SHA-512" hashValue="ON39YdpmFHfN9f47KpiRvqrKx0V9+erV1CNkpWzYhW/Qyc6aT8rEyCrvauWSYGZK2ia3o7vd3akF07acHAFpOA==" saltValue="yVW9XmDwTqEnmpSGai0KYg==" spinCount="100000" sqref="T7" name="Range1_3_5_3_1"/>
  </protectedRanges>
  <conditionalFormatting sqref="G3">
    <cfRule type="top10" dxfId="81" priority="37" rank="1"/>
    <cfRule type="cellIs" dxfId="80" priority="40" operator="greaterThanOrEqual">
      <formula>193</formula>
    </cfRule>
  </conditionalFormatting>
  <conditionalFormatting sqref="E3">
    <cfRule type="top10" dxfId="79" priority="38" rank="1"/>
    <cfRule type="cellIs" dxfId="78" priority="39" operator="greaterThanOrEqual">
      <formula>193</formula>
    </cfRule>
  </conditionalFormatting>
  <conditionalFormatting sqref="I3">
    <cfRule type="top10" dxfId="77" priority="35" rank="1"/>
    <cfRule type="cellIs" dxfId="76" priority="36" operator="greaterThanOrEqual">
      <formula>193</formula>
    </cfRule>
  </conditionalFormatting>
  <conditionalFormatting sqref="K3">
    <cfRule type="top10" dxfId="75" priority="33" rank="1"/>
    <cfRule type="cellIs" dxfId="74" priority="34" operator="greaterThanOrEqual">
      <formula>193</formula>
    </cfRule>
  </conditionalFormatting>
  <conditionalFormatting sqref="M3">
    <cfRule type="cellIs" dxfId="73" priority="31" operator="greaterThanOrEqual">
      <formula>193</formula>
    </cfRule>
    <cfRule type="top10" dxfId="72" priority="32" rank="1"/>
  </conditionalFormatting>
  <conditionalFormatting sqref="O3">
    <cfRule type="top10" dxfId="71" priority="29" rank="1"/>
    <cfRule type="cellIs" dxfId="70" priority="30" operator="greaterThanOrEqual">
      <formula>193</formula>
    </cfRule>
  </conditionalFormatting>
  <conditionalFormatting sqref="E4:P4">
    <cfRule type="cellIs" dxfId="69" priority="22" operator="greaterThanOrEqual">
      <formula>200</formula>
    </cfRule>
  </conditionalFormatting>
  <conditionalFormatting sqref="E4">
    <cfRule type="top10" dxfId="68" priority="28" rank="1"/>
  </conditionalFormatting>
  <conditionalFormatting sqref="G4">
    <cfRule type="top10" dxfId="67" priority="27" rank="1"/>
  </conditionalFormatting>
  <conditionalFormatting sqref="I4">
    <cfRule type="top10" dxfId="66" priority="26" rank="1"/>
  </conditionalFormatting>
  <conditionalFormatting sqref="K4">
    <cfRule type="top10" dxfId="65" priority="25" rank="1"/>
  </conditionalFormatting>
  <conditionalFormatting sqref="M4">
    <cfRule type="top10" dxfId="64" priority="24" rank="1"/>
  </conditionalFormatting>
  <conditionalFormatting sqref="O4">
    <cfRule type="top10" dxfId="63" priority="23" rank="1"/>
  </conditionalFormatting>
  <conditionalFormatting sqref="E5:P5">
    <cfRule type="cellIs" dxfId="62" priority="21" operator="greaterThanOrEqual">
      <formula>200</formula>
    </cfRule>
  </conditionalFormatting>
  <conditionalFormatting sqref="E5">
    <cfRule type="top10" dxfId="61" priority="20" rank="1"/>
  </conditionalFormatting>
  <conditionalFormatting sqref="G5">
    <cfRule type="top10" dxfId="60" priority="19" rank="1"/>
  </conditionalFormatting>
  <conditionalFormatting sqref="I5">
    <cfRule type="top10" dxfId="59" priority="18" rank="1"/>
  </conditionalFormatting>
  <conditionalFormatting sqref="K5">
    <cfRule type="top10" dxfId="58" priority="17" rank="1"/>
  </conditionalFormatting>
  <conditionalFormatting sqref="M5">
    <cfRule type="top10" dxfId="57" priority="16" rank="1"/>
  </conditionalFormatting>
  <conditionalFormatting sqref="O5">
    <cfRule type="top10" dxfId="56" priority="15" rank="1"/>
  </conditionalFormatting>
  <conditionalFormatting sqref="E6">
    <cfRule type="top10" dxfId="55" priority="14" rank="1"/>
  </conditionalFormatting>
  <conditionalFormatting sqref="G6">
    <cfRule type="top10" dxfId="54" priority="13" rank="1"/>
  </conditionalFormatting>
  <conditionalFormatting sqref="I6">
    <cfRule type="top10" dxfId="53" priority="12" rank="1"/>
  </conditionalFormatting>
  <conditionalFormatting sqref="K6">
    <cfRule type="top10" dxfId="52" priority="11" rank="1"/>
  </conditionalFormatting>
  <conditionalFormatting sqref="M6">
    <cfRule type="top10" dxfId="51" priority="10" rank="1"/>
  </conditionalFormatting>
  <conditionalFormatting sqref="O6">
    <cfRule type="top10" dxfId="50" priority="9" rank="1"/>
  </conditionalFormatting>
  <conditionalFormatting sqref="E6:P6">
    <cfRule type="cellIs" dxfId="49" priority="8" operator="greaterThanOrEqual">
      <formula>200</formula>
    </cfRule>
  </conditionalFormatting>
  <conditionalFormatting sqref="E7">
    <cfRule type="top10" dxfId="48" priority="7" rank="1"/>
  </conditionalFormatting>
  <conditionalFormatting sqref="G7">
    <cfRule type="top10" dxfId="47" priority="6" rank="1"/>
  </conditionalFormatting>
  <conditionalFormatting sqref="I7">
    <cfRule type="top10" dxfId="46" priority="5" rank="1"/>
  </conditionalFormatting>
  <conditionalFormatting sqref="K7">
    <cfRule type="top10" dxfId="45" priority="4" rank="1"/>
  </conditionalFormatting>
  <conditionalFormatting sqref="M7">
    <cfRule type="top10" dxfId="44" priority="3" rank="1"/>
  </conditionalFormatting>
  <conditionalFormatting sqref="O7">
    <cfRule type="top10" dxfId="43" priority="2" rank="1"/>
  </conditionalFormatting>
  <conditionalFormatting sqref="E7:P7">
    <cfRule type="cellIs" dxfId="42" priority="1" operator="greaterThanOrEqual">
      <formula>200</formula>
    </cfRule>
  </conditionalFormatting>
  <hyperlinks>
    <hyperlink ref="X1" location="'National Youth'!A1" display="Return to Rankings" xr:uid="{BCC14793-C9CA-436B-9230-1504E66FE87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C44CB0C-2F56-4870-A67F-F05A9F67C113}">
          <x14:formula1>
            <xm:f>'C:\Users\jmfg1\Downloads\[10-22-25-ABRA Wilmore KY Results.xlsm]DATA'!#REF!</xm:f>
          </x14:formula1>
          <xm:sqref>D6</xm:sqref>
        </x14:dataValidation>
        <x14:dataValidation type="list" allowBlank="1" showInputMessage="1" showErrorMessage="1" xr:uid="{3660BFC1-76AE-4D8C-AD52-7DF49B95B3CA}">
          <x14:formula1>
            <xm:f>'C:\Users\jmfg1\Downloads\[10-22-25-ABRA Wilmore KY Results.xlsm]DATA'!#REF!</xm:f>
          </x14:formula1>
          <xm:sqref>B6</xm:sqref>
        </x14:dataValidation>
        <x14:dataValidation type="list" allowBlank="1" showInputMessage="1" showErrorMessage="1" xr:uid="{BC081030-0DE8-4B4D-A28A-B81D138DC75F}">
          <x14:formula1>
            <xm:f>'C:\Users\jmfg1\Downloads\[_10-30-25-ABRA Edinburg TX Results.xlsm]DATA'!#REF!</xm:f>
          </x14:formula1>
          <xm:sqref>D7</xm:sqref>
        </x14:dataValidation>
        <x14:dataValidation type="list" allowBlank="1" showInputMessage="1" showErrorMessage="1" xr:uid="{5A40921B-5D4B-4CC3-BD16-E652F0A3E26A}">
          <x14:formula1>
            <xm:f>'C:\Users\jmfg1\Downloads\[_10-30-25-ABRA Edinburg TX Results.xlsm]DATA'!#REF!</xm:f>
          </x14:formula1>
          <xm:sqref>B7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989BB-FC11-4E2D-BA88-835806534446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23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32</v>
      </c>
      <c r="B2" s="4" t="s">
        <v>92</v>
      </c>
      <c r="C2" s="5">
        <v>45850</v>
      </c>
      <c r="D2" s="6" t="s">
        <v>81</v>
      </c>
      <c r="E2" s="41">
        <v>144</v>
      </c>
      <c r="F2" s="24">
        <v>0</v>
      </c>
      <c r="G2" s="41">
        <v>160</v>
      </c>
      <c r="H2" s="24">
        <v>0</v>
      </c>
      <c r="I2" s="7">
        <v>138</v>
      </c>
      <c r="J2" s="24">
        <v>0</v>
      </c>
      <c r="K2" s="48"/>
      <c r="L2" s="24"/>
      <c r="M2" s="48"/>
      <c r="N2" s="24"/>
      <c r="O2" s="7"/>
      <c r="P2" s="24"/>
      <c r="Q2" s="10">
        <v>3</v>
      </c>
      <c r="R2" s="10">
        <v>442</v>
      </c>
      <c r="S2" s="11">
        <v>147.33333333333334</v>
      </c>
      <c r="T2" s="25">
        <v>0</v>
      </c>
      <c r="U2" s="12">
        <v>4</v>
      </c>
      <c r="V2" s="13">
        <v>153.333333333333</v>
      </c>
    </row>
    <row r="4" spans="1:24" x14ac:dyDescent="0.3">
      <c r="Q4" s="35">
        <f>SUM(Q2:Q3)</f>
        <v>3</v>
      </c>
      <c r="R4" s="35">
        <f>SUM(R2:R3)</f>
        <v>442</v>
      </c>
      <c r="S4" s="36">
        <f>SUM(R4/Q4)</f>
        <v>147.33333333333334</v>
      </c>
      <c r="T4" s="35">
        <f>SUM(T2:T3)</f>
        <v>0</v>
      </c>
      <c r="U4" s="35">
        <f>SUM(U2:U3)</f>
        <v>4</v>
      </c>
      <c r="V4" s="37">
        <f>SUM(S4+U4)</f>
        <v>151.33333333333334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3_1"/>
    <protectedRange algorithmName="SHA-512" hashValue="ON39YdpmFHfN9f47KpiRvqrKx0V9+erV1CNkpWzYhW/Qyc6aT8rEyCrvauWSYGZK2ia3o7vd3akF07acHAFpOA==" saltValue="yVW9XmDwTqEnmpSGai0KYg==" spinCount="100000" sqref="D2" name="Range1_1_12_1"/>
    <protectedRange algorithmName="SHA-512" hashValue="ON39YdpmFHfN9f47KpiRvqrKx0V9+erV1CNkpWzYhW/Qyc6aT8rEyCrvauWSYGZK2ia3o7vd3akF07acHAFpOA==" saltValue="yVW9XmDwTqEnmpSGai0KYg==" spinCount="100000" sqref="T2" name="Range1_3_5_12_1"/>
  </protectedRanges>
  <hyperlinks>
    <hyperlink ref="X1" location="'National Youth'!A1" display="Return to Rankings" xr:uid="{1EC4B1DF-BCA7-41B2-B6FD-9F4D904380C2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709C3-21B6-4388-8B0A-6D12E82B035B}">
  <dimension ref="A1:X21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32</v>
      </c>
      <c r="B2" s="4" t="s">
        <v>70</v>
      </c>
      <c r="C2" s="5">
        <v>45797</v>
      </c>
      <c r="D2" s="6" t="s">
        <v>71</v>
      </c>
      <c r="E2" s="7">
        <v>184</v>
      </c>
      <c r="F2" s="24">
        <v>2</v>
      </c>
      <c r="G2" s="7">
        <v>188</v>
      </c>
      <c r="H2" s="24">
        <v>2</v>
      </c>
      <c r="I2" s="7">
        <v>189</v>
      </c>
      <c r="J2" s="24">
        <v>0</v>
      </c>
      <c r="K2" s="7"/>
      <c r="L2" s="24"/>
      <c r="M2" s="7"/>
      <c r="N2" s="24"/>
      <c r="O2" s="7"/>
      <c r="P2" s="24"/>
      <c r="Q2" s="10">
        <v>3</v>
      </c>
      <c r="R2" s="10">
        <v>561</v>
      </c>
      <c r="S2" s="11">
        <v>187</v>
      </c>
      <c r="T2" s="25">
        <v>4</v>
      </c>
      <c r="U2" s="12">
        <v>5</v>
      </c>
      <c r="V2" s="13">
        <v>192</v>
      </c>
    </row>
    <row r="3" spans="1:24" x14ac:dyDescent="0.3">
      <c r="A3" s="3" t="s">
        <v>51</v>
      </c>
      <c r="B3" s="4" t="s">
        <v>70</v>
      </c>
      <c r="C3" s="5">
        <v>42176</v>
      </c>
      <c r="D3" s="6" t="s">
        <v>71</v>
      </c>
      <c r="E3" s="7">
        <v>187</v>
      </c>
      <c r="F3" s="24">
        <v>2</v>
      </c>
      <c r="G3" s="7">
        <v>187</v>
      </c>
      <c r="H3" s="24">
        <v>2</v>
      </c>
      <c r="I3" s="7">
        <v>192</v>
      </c>
      <c r="J3" s="24">
        <v>2</v>
      </c>
      <c r="K3" s="7">
        <v>189</v>
      </c>
      <c r="L3" s="24">
        <v>1</v>
      </c>
      <c r="M3" s="7">
        <v>189</v>
      </c>
      <c r="N3" s="24">
        <v>1</v>
      </c>
      <c r="O3" s="7">
        <v>187</v>
      </c>
      <c r="P3" s="24">
        <v>2</v>
      </c>
      <c r="Q3" s="10">
        <v>6</v>
      </c>
      <c r="R3" s="10">
        <v>1131</v>
      </c>
      <c r="S3" s="11">
        <v>188.5</v>
      </c>
      <c r="T3" s="25">
        <v>10</v>
      </c>
      <c r="U3" s="12">
        <v>10</v>
      </c>
      <c r="V3" s="13">
        <v>198.5</v>
      </c>
    </row>
    <row r="4" spans="1:24" x14ac:dyDescent="0.3">
      <c r="A4" s="3" t="s">
        <v>51</v>
      </c>
      <c r="B4" s="4" t="s">
        <v>69</v>
      </c>
      <c r="C4" s="5">
        <v>45839</v>
      </c>
      <c r="D4" s="6" t="s">
        <v>71</v>
      </c>
      <c r="E4" s="7">
        <v>183</v>
      </c>
      <c r="F4" s="24">
        <v>0</v>
      </c>
      <c r="G4" s="7">
        <v>187</v>
      </c>
      <c r="H4" s="24">
        <v>1</v>
      </c>
      <c r="I4" s="7">
        <v>182</v>
      </c>
      <c r="J4" s="24">
        <v>0</v>
      </c>
      <c r="K4" s="7"/>
      <c r="L4" s="24"/>
      <c r="M4" s="7"/>
      <c r="N4" s="24"/>
      <c r="O4" s="7"/>
      <c r="P4" s="24"/>
      <c r="Q4" s="10">
        <v>3</v>
      </c>
      <c r="R4" s="10">
        <v>552</v>
      </c>
      <c r="S4" s="11">
        <v>184</v>
      </c>
      <c r="T4" s="25">
        <v>1</v>
      </c>
      <c r="U4" s="12">
        <v>5</v>
      </c>
      <c r="V4" s="13">
        <v>189</v>
      </c>
    </row>
    <row r="5" spans="1:24" x14ac:dyDescent="0.3">
      <c r="A5" s="3" t="s">
        <v>51</v>
      </c>
      <c r="B5" s="4" t="s">
        <v>69</v>
      </c>
      <c r="C5" s="5">
        <v>45843</v>
      </c>
      <c r="D5" s="6" t="s">
        <v>71</v>
      </c>
      <c r="E5" s="7">
        <v>189</v>
      </c>
      <c r="F5" s="24">
        <v>0</v>
      </c>
      <c r="G5" s="48">
        <v>194</v>
      </c>
      <c r="H5" s="24">
        <v>2</v>
      </c>
      <c r="I5" s="7">
        <v>187</v>
      </c>
      <c r="J5" s="24">
        <v>2</v>
      </c>
      <c r="K5" s="7">
        <v>190</v>
      </c>
      <c r="L5" s="24">
        <v>2</v>
      </c>
      <c r="M5" s="7">
        <v>185</v>
      </c>
      <c r="N5" s="24">
        <v>2</v>
      </c>
      <c r="O5" s="7"/>
      <c r="P5" s="24"/>
      <c r="Q5" s="10">
        <v>5</v>
      </c>
      <c r="R5" s="10">
        <v>945</v>
      </c>
      <c r="S5" s="11">
        <v>189</v>
      </c>
      <c r="T5" s="25">
        <v>8</v>
      </c>
      <c r="U5" s="12">
        <v>5</v>
      </c>
      <c r="V5" s="13">
        <v>194</v>
      </c>
    </row>
    <row r="6" spans="1:24" x14ac:dyDescent="0.3">
      <c r="A6" s="3" t="s">
        <v>51</v>
      </c>
      <c r="B6" s="4" t="s">
        <v>69</v>
      </c>
      <c r="C6" s="5">
        <v>45853</v>
      </c>
      <c r="D6" s="6" t="s">
        <v>71</v>
      </c>
      <c r="E6" s="7">
        <v>191</v>
      </c>
      <c r="F6" s="24">
        <v>1</v>
      </c>
      <c r="G6" s="48">
        <v>193</v>
      </c>
      <c r="H6" s="24">
        <v>3</v>
      </c>
      <c r="I6" s="7">
        <v>188</v>
      </c>
      <c r="J6" s="24">
        <v>0</v>
      </c>
      <c r="K6" s="7"/>
      <c r="L6" s="24"/>
      <c r="M6" s="7"/>
      <c r="N6" s="24"/>
      <c r="O6" s="7"/>
      <c r="P6" s="24"/>
      <c r="Q6" s="10">
        <v>3</v>
      </c>
      <c r="R6" s="10">
        <v>572</v>
      </c>
      <c r="S6" s="11">
        <v>190.66666666666666</v>
      </c>
      <c r="T6" s="25">
        <v>4</v>
      </c>
      <c r="U6" s="12">
        <v>5</v>
      </c>
      <c r="V6" s="13">
        <v>195.66666666666666</v>
      </c>
    </row>
    <row r="7" spans="1:24" x14ac:dyDescent="0.3">
      <c r="A7" s="3" t="s">
        <v>51</v>
      </c>
      <c r="B7" s="4" t="s">
        <v>70</v>
      </c>
      <c r="C7" s="5">
        <v>45892</v>
      </c>
      <c r="D7" s="6" t="s">
        <v>71</v>
      </c>
      <c r="E7" s="7">
        <v>189</v>
      </c>
      <c r="F7" s="24">
        <v>2</v>
      </c>
      <c r="G7" s="7">
        <v>192</v>
      </c>
      <c r="H7" s="24">
        <v>0</v>
      </c>
      <c r="I7" s="7">
        <v>190</v>
      </c>
      <c r="J7" s="24">
        <v>2</v>
      </c>
      <c r="K7" s="7">
        <v>188</v>
      </c>
      <c r="L7" s="24">
        <v>1</v>
      </c>
      <c r="M7" s="7">
        <v>186</v>
      </c>
      <c r="N7" s="24">
        <v>1</v>
      </c>
      <c r="O7" s="7">
        <v>192</v>
      </c>
      <c r="P7" s="24">
        <v>1</v>
      </c>
      <c r="Q7" s="10">
        <v>6</v>
      </c>
      <c r="R7" s="10">
        <v>1137</v>
      </c>
      <c r="S7" s="11">
        <v>189.5</v>
      </c>
      <c r="T7" s="25">
        <v>7</v>
      </c>
      <c r="U7" s="12">
        <v>10</v>
      </c>
      <c r="V7" s="13">
        <v>199.5</v>
      </c>
    </row>
    <row r="8" spans="1:24" x14ac:dyDescent="0.3">
      <c r="A8" s="3" t="s">
        <v>51</v>
      </c>
      <c r="B8" s="4" t="s">
        <v>70</v>
      </c>
      <c r="C8" s="5">
        <v>45899</v>
      </c>
      <c r="D8" s="6" t="s">
        <v>102</v>
      </c>
      <c r="E8" s="7">
        <v>190</v>
      </c>
      <c r="F8" s="24">
        <v>0</v>
      </c>
      <c r="G8" s="7">
        <v>188</v>
      </c>
      <c r="H8" s="24">
        <v>4</v>
      </c>
      <c r="I8" s="7">
        <v>187</v>
      </c>
      <c r="J8" s="24">
        <v>2</v>
      </c>
      <c r="K8" s="7">
        <v>187</v>
      </c>
      <c r="L8" s="24">
        <v>2</v>
      </c>
      <c r="M8" s="7">
        <v>181</v>
      </c>
      <c r="N8" s="24">
        <v>0</v>
      </c>
      <c r="O8" s="7">
        <v>192</v>
      </c>
      <c r="P8" s="24">
        <v>2</v>
      </c>
      <c r="Q8" s="10">
        <v>6</v>
      </c>
      <c r="R8" s="10">
        <v>1125</v>
      </c>
      <c r="S8" s="11">
        <v>187.5</v>
      </c>
      <c r="T8" s="25">
        <v>10</v>
      </c>
      <c r="U8" s="12">
        <v>34</v>
      </c>
      <c r="V8" s="13">
        <v>221.5</v>
      </c>
    </row>
    <row r="10" spans="1:24" x14ac:dyDescent="0.3">
      <c r="Q10" s="35">
        <f>SUM(Q2:Q9)</f>
        <v>32</v>
      </c>
      <c r="R10" s="35">
        <f>SUM(R2:R9)</f>
        <v>6023</v>
      </c>
      <c r="S10" s="36">
        <f>SUM(R10/Q10)</f>
        <v>188.21875</v>
      </c>
      <c r="T10" s="35">
        <f>SUM(T2:T9)</f>
        <v>44</v>
      </c>
      <c r="U10" s="35">
        <f>SUM(U2:U9)</f>
        <v>74</v>
      </c>
      <c r="V10" s="37">
        <f>SUM(S10+U10)</f>
        <v>262.21875</v>
      </c>
    </row>
    <row r="13" spans="1:24" x14ac:dyDescent="0.3">
      <c r="A13" s="26" t="s">
        <v>1</v>
      </c>
      <c r="B13" s="27" t="s">
        <v>2</v>
      </c>
      <c r="C13" s="28" t="s">
        <v>3</v>
      </c>
      <c r="D13" s="29" t="s">
        <v>4</v>
      </c>
      <c r="E13" s="30" t="s">
        <v>20</v>
      </c>
      <c r="F13" s="30" t="s">
        <v>21</v>
      </c>
      <c r="G13" s="30" t="s">
        <v>22</v>
      </c>
      <c r="H13" s="30" t="s">
        <v>21</v>
      </c>
      <c r="I13" s="30" t="s">
        <v>23</v>
      </c>
      <c r="J13" s="30" t="s">
        <v>21</v>
      </c>
      <c r="K13" s="30" t="s">
        <v>24</v>
      </c>
      <c r="L13" s="30" t="s">
        <v>21</v>
      </c>
      <c r="M13" s="30" t="s">
        <v>25</v>
      </c>
      <c r="N13" s="30" t="s">
        <v>21</v>
      </c>
      <c r="O13" s="30" t="s">
        <v>26</v>
      </c>
      <c r="P13" s="30" t="s">
        <v>21</v>
      </c>
      <c r="Q13" s="31" t="s">
        <v>27</v>
      </c>
      <c r="R13" s="32" t="s">
        <v>28</v>
      </c>
      <c r="S13" s="33" t="s">
        <v>5</v>
      </c>
      <c r="T13" s="33" t="s">
        <v>29</v>
      </c>
      <c r="U13" s="32" t="s">
        <v>6</v>
      </c>
      <c r="V13" s="33" t="s">
        <v>30</v>
      </c>
    </row>
    <row r="14" spans="1:24" x14ac:dyDescent="0.3">
      <c r="A14" s="3" t="s">
        <v>72</v>
      </c>
      <c r="B14" s="4" t="s">
        <v>70</v>
      </c>
      <c r="C14" s="5">
        <v>45811</v>
      </c>
      <c r="D14" s="6" t="s">
        <v>71</v>
      </c>
      <c r="E14" s="7">
        <v>195</v>
      </c>
      <c r="F14" s="24">
        <v>1</v>
      </c>
      <c r="G14" s="7">
        <v>195</v>
      </c>
      <c r="H14" s="24">
        <v>2</v>
      </c>
      <c r="I14" s="7">
        <v>193</v>
      </c>
      <c r="J14" s="24">
        <v>3</v>
      </c>
      <c r="K14" s="7"/>
      <c r="L14" s="24"/>
      <c r="M14" s="7"/>
      <c r="N14" s="24"/>
      <c r="O14" s="7"/>
      <c r="P14" s="24"/>
      <c r="Q14" s="10">
        <v>3</v>
      </c>
      <c r="R14" s="10">
        <v>583</v>
      </c>
      <c r="S14" s="11">
        <v>194.33333333333334</v>
      </c>
      <c r="T14" s="25">
        <v>6</v>
      </c>
      <c r="U14" s="12">
        <v>5</v>
      </c>
      <c r="V14" s="13">
        <v>199.33333333333334</v>
      </c>
    </row>
    <row r="15" spans="1:24" x14ac:dyDescent="0.3">
      <c r="A15" s="3" t="s">
        <v>72</v>
      </c>
      <c r="B15" s="4" t="s">
        <v>70</v>
      </c>
      <c r="C15" s="5">
        <v>45867</v>
      </c>
      <c r="D15" s="6" t="s">
        <v>71</v>
      </c>
      <c r="E15" s="7">
        <v>192</v>
      </c>
      <c r="F15" s="24">
        <v>1</v>
      </c>
      <c r="G15" s="7">
        <v>196</v>
      </c>
      <c r="H15" s="24">
        <v>2</v>
      </c>
      <c r="I15" s="7">
        <v>195</v>
      </c>
      <c r="J15" s="24">
        <v>3</v>
      </c>
      <c r="K15" s="7"/>
      <c r="L15" s="24"/>
      <c r="M15" s="7"/>
      <c r="N15" s="24"/>
      <c r="O15" s="7"/>
      <c r="P15" s="24"/>
      <c r="Q15" s="10">
        <v>3</v>
      </c>
      <c r="R15" s="10">
        <v>583</v>
      </c>
      <c r="S15" s="11">
        <v>194.33333333333334</v>
      </c>
      <c r="T15" s="25">
        <v>6</v>
      </c>
      <c r="U15" s="12">
        <v>5</v>
      </c>
      <c r="V15" s="13">
        <v>199.33333333333334</v>
      </c>
    </row>
    <row r="16" spans="1:24" x14ac:dyDescent="0.3">
      <c r="A16" s="3" t="s">
        <v>72</v>
      </c>
      <c r="B16" s="4" t="s">
        <v>70</v>
      </c>
      <c r="C16" s="5">
        <v>45874</v>
      </c>
      <c r="D16" s="6" t="s">
        <v>71</v>
      </c>
      <c r="E16" s="7">
        <v>189</v>
      </c>
      <c r="F16" s="24">
        <v>0</v>
      </c>
      <c r="G16" s="7">
        <v>193</v>
      </c>
      <c r="H16" s="24">
        <v>3</v>
      </c>
      <c r="I16" s="7">
        <v>185</v>
      </c>
      <c r="J16" s="24">
        <v>3</v>
      </c>
      <c r="K16" s="7"/>
      <c r="L16" s="24"/>
      <c r="M16" s="7"/>
      <c r="N16" s="24"/>
      <c r="O16" s="7"/>
      <c r="P16" s="24"/>
      <c r="Q16" s="10">
        <v>3</v>
      </c>
      <c r="R16" s="10">
        <v>567</v>
      </c>
      <c r="S16" s="11">
        <v>189</v>
      </c>
      <c r="T16" s="25">
        <v>6</v>
      </c>
      <c r="U16" s="12">
        <v>5</v>
      </c>
      <c r="V16" s="13">
        <v>194</v>
      </c>
    </row>
    <row r="17" spans="1:22" x14ac:dyDescent="0.3">
      <c r="A17" s="3" t="s">
        <v>72</v>
      </c>
      <c r="B17" s="4" t="s">
        <v>70</v>
      </c>
      <c r="C17" s="5">
        <v>45888</v>
      </c>
      <c r="D17" s="6" t="s">
        <v>71</v>
      </c>
      <c r="E17" s="7">
        <v>192</v>
      </c>
      <c r="F17" s="24">
        <v>2</v>
      </c>
      <c r="G17" s="7">
        <v>192</v>
      </c>
      <c r="H17" s="24">
        <v>2</v>
      </c>
      <c r="I17" s="7">
        <v>191</v>
      </c>
      <c r="J17" s="24">
        <v>1</v>
      </c>
      <c r="K17" s="7"/>
      <c r="L17" s="24"/>
      <c r="M17" s="7"/>
      <c r="N17" s="24"/>
      <c r="O17" s="7"/>
      <c r="P17" s="24"/>
      <c r="Q17" s="10">
        <v>3</v>
      </c>
      <c r="R17" s="10">
        <v>575</v>
      </c>
      <c r="S17" s="11">
        <v>191.66666666666666</v>
      </c>
      <c r="T17" s="25">
        <v>5</v>
      </c>
      <c r="U17" s="12">
        <v>5</v>
      </c>
      <c r="V17" s="13">
        <v>196.66666666666666</v>
      </c>
    </row>
    <row r="18" spans="1:22" x14ac:dyDescent="0.3">
      <c r="A18" s="3" t="s">
        <v>72</v>
      </c>
      <c r="B18" s="4" t="s">
        <v>70</v>
      </c>
      <c r="C18" s="5">
        <v>45892</v>
      </c>
      <c r="D18" s="6" t="s">
        <v>71</v>
      </c>
      <c r="E18" s="7">
        <v>189</v>
      </c>
      <c r="F18" s="24">
        <v>1</v>
      </c>
      <c r="G18" s="7">
        <v>193</v>
      </c>
      <c r="H18" s="24">
        <v>5</v>
      </c>
      <c r="I18" s="7">
        <v>191</v>
      </c>
      <c r="J18" s="24">
        <v>1</v>
      </c>
      <c r="K18" s="7">
        <v>189</v>
      </c>
      <c r="L18" s="24">
        <v>0</v>
      </c>
      <c r="M18" s="7">
        <v>192</v>
      </c>
      <c r="N18" s="24">
        <v>3</v>
      </c>
      <c r="O18" s="7">
        <v>185</v>
      </c>
      <c r="P18" s="24">
        <v>2</v>
      </c>
      <c r="Q18" s="10">
        <v>6</v>
      </c>
      <c r="R18" s="10">
        <v>1139</v>
      </c>
      <c r="S18" s="11">
        <v>189.83333333333334</v>
      </c>
      <c r="T18" s="25">
        <v>12</v>
      </c>
      <c r="U18" s="12">
        <v>10</v>
      </c>
      <c r="V18" s="13">
        <v>199.83333333333334</v>
      </c>
    </row>
    <row r="19" spans="1:22" x14ac:dyDescent="0.3">
      <c r="A19" s="3" t="s">
        <v>72</v>
      </c>
      <c r="B19" s="4" t="s">
        <v>70</v>
      </c>
      <c r="C19" s="5">
        <v>45899</v>
      </c>
      <c r="D19" s="6" t="s">
        <v>102</v>
      </c>
      <c r="E19" s="7">
        <v>193</v>
      </c>
      <c r="F19" s="24">
        <v>0</v>
      </c>
      <c r="G19" s="7">
        <v>196</v>
      </c>
      <c r="H19" s="7">
        <v>2</v>
      </c>
      <c r="I19" s="7">
        <v>194</v>
      </c>
      <c r="J19" s="7">
        <v>3</v>
      </c>
      <c r="K19" s="7">
        <v>188</v>
      </c>
      <c r="L19" s="7">
        <v>1</v>
      </c>
      <c r="M19" s="7">
        <v>191</v>
      </c>
      <c r="N19" s="7">
        <v>0</v>
      </c>
      <c r="O19" s="7">
        <v>187</v>
      </c>
      <c r="P19" s="7">
        <v>0</v>
      </c>
      <c r="Q19" s="10">
        <v>6</v>
      </c>
      <c r="R19" s="10">
        <v>1149</v>
      </c>
      <c r="S19" s="11">
        <v>191.5</v>
      </c>
      <c r="T19" s="25">
        <v>6</v>
      </c>
      <c r="U19" s="12">
        <v>10</v>
      </c>
      <c r="V19" s="13">
        <v>201.5</v>
      </c>
    </row>
    <row r="21" spans="1:22" x14ac:dyDescent="0.3">
      <c r="Q21" s="35">
        <f>SUM(Q14:Q20)</f>
        <v>24</v>
      </c>
      <c r="R21" s="35">
        <f>SUM(R14:R20)</f>
        <v>4596</v>
      </c>
      <c r="S21" s="36">
        <f>SUM(R21/Q21)</f>
        <v>191.5</v>
      </c>
      <c r="T21" s="35">
        <f>SUM(T14:T20)</f>
        <v>41</v>
      </c>
      <c r="U21" s="35">
        <f>SUM(U14:U20)</f>
        <v>40</v>
      </c>
      <c r="V21" s="37">
        <f>SUM(S21+U21)</f>
        <v>231.5</v>
      </c>
    </row>
  </sheetData>
  <protectedRanges>
    <protectedRange algorithmName="SHA-512" hashValue="ON39YdpmFHfN9f47KpiRvqrKx0V9+erV1CNkpWzYhW/Qyc6aT8rEyCrvauWSYGZK2ia3o7vd3akF07acHAFpOA==" saltValue="yVW9XmDwTqEnmpSGai0KYg==" spinCount="100000" sqref="B1 B13" name="Range1_2_1_1"/>
    <protectedRange algorithmName="SHA-512" hashValue="ON39YdpmFHfN9f47KpiRvqrKx0V9+erV1CNkpWzYhW/Qyc6aT8rEyCrvauWSYGZK2ia3o7vd3akF07acHAFpOA==" saltValue="yVW9XmDwTqEnmpSGai0KYg==" spinCount="100000" sqref="B8:C8" name="Range1_13_1_1"/>
    <protectedRange algorithmName="SHA-512" hashValue="ON39YdpmFHfN9f47KpiRvqrKx0V9+erV1CNkpWzYhW/Qyc6aT8rEyCrvauWSYGZK2ia3o7vd3akF07acHAFpOA==" saltValue="yVW9XmDwTqEnmpSGai0KYg==" spinCount="100000" sqref="D8" name="Range1_1_4_1_1"/>
    <protectedRange algorithmName="SHA-512" hashValue="ON39YdpmFHfN9f47KpiRvqrKx0V9+erV1CNkpWzYhW/Qyc6aT8rEyCrvauWSYGZK2ia3o7vd3akF07acHAFpOA==" saltValue="yVW9XmDwTqEnmpSGai0KYg==" spinCount="100000" sqref="T8" name="Range1_3_5_4_1_1"/>
    <protectedRange algorithmName="SHA-512" hashValue="ON39YdpmFHfN9f47KpiRvqrKx0V9+erV1CNkpWzYhW/Qyc6aT8rEyCrvauWSYGZK2ia3o7vd3akF07acHAFpOA==" saltValue="yVW9XmDwTqEnmpSGai0KYg==" spinCount="100000" sqref="E19:F19 B19:C19 H19:P19" name="Range1_18_1_2"/>
    <protectedRange algorithmName="SHA-512" hashValue="ON39YdpmFHfN9f47KpiRvqrKx0V9+erV1CNkpWzYhW/Qyc6aT8rEyCrvauWSYGZK2ia3o7vd3akF07acHAFpOA==" saltValue="yVW9XmDwTqEnmpSGai0KYg==" spinCount="100000" sqref="D19" name="Range1_1_13_1_1_2"/>
    <protectedRange algorithmName="SHA-512" hashValue="ON39YdpmFHfN9f47KpiRvqrKx0V9+erV1CNkpWzYhW/Qyc6aT8rEyCrvauWSYGZK2ia3o7vd3akF07acHAFpOA==" saltValue="yVW9XmDwTqEnmpSGai0KYg==" spinCount="100000" sqref="T19" name="Range1_3_5_9_1_1_2"/>
  </protectedRanges>
  <conditionalFormatting sqref="E8">
    <cfRule type="top10" dxfId="41" priority="14" rank="1"/>
  </conditionalFormatting>
  <conditionalFormatting sqref="E8:P8">
    <cfRule type="cellIs" dxfId="40" priority="8" operator="greaterThanOrEqual">
      <formula>200</formula>
    </cfRule>
  </conditionalFormatting>
  <conditionalFormatting sqref="G8">
    <cfRule type="top10" dxfId="39" priority="13" rank="1"/>
  </conditionalFormatting>
  <conditionalFormatting sqref="I8">
    <cfRule type="top10" dxfId="38" priority="12" rank="1"/>
  </conditionalFormatting>
  <conditionalFormatting sqref="K8">
    <cfRule type="top10" dxfId="37" priority="11" rank="1"/>
  </conditionalFormatting>
  <conditionalFormatting sqref="M8">
    <cfRule type="top10" dxfId="36" priority="10" rank="1"/>
  </conditionalFormatting>
  <conditionalFormatting sqref="O8">
    <cfRule type="top10" dxfId="35" priority="9" rank="1"/>
  </conditionalFormatting>
  <conditionalFormatting sqref="E19">
    <cfRule type="top10" dxfId="34" priority="7" rank="1"/>
  </conditionalFormatting>
  <conditionalFormatting sqref="E19:O19">
    <cfRule type="cellIs" dxfId="33" priority="1" operator="greaterThanOrEqual">
      <formula>193</formula>
    </cfRule>
  </conditionalFormatting>
  <conditionalFormatting sqref="G19">
    <cfRule type="top10" dxfId="32" priority="6" rank="1"/>
  </conditionalFormatting>
  <conditionalFormatting sqref="I19">
    <cfRule type="top10" dxfId="31" priority="5" rank="1"/>
  </conditionalFormatting>
  <conditionalFormatting sqref="K19">
    <cfRule type="top10" dxfId="30" priority="4" rank="1"/>
  </conditionalFormatting>
  <conditionalFormatting sqref="M19">
    <cfRule type="top10" dxfId="29" priority="3" rank="1"/>
  </conditionalFormatting>
  <conditionalFormatting sqref="O19">
    <cfRule type="top10" dxfId="28" priority="2" rank="1"/>
  </conditionalFormatting>
  <hyperlinks>
    <hyperlink ref="X1" location="'National Youth'!A1" display="Return to Rankings" xr:uid="{631C34AF-1C31-43E3-80CD-DDEEBDD685C4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66F92-46EC-4892-A03A-CD6FD765BD1D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41</v>
      </c>
      <c r="B2" s="4" t="s">
        <v>67</v>
      </c>
      <c r="C2" s="5">
        <v>45808</v>
      </c>
      <c r="D2" s="6" t="s">
        <v>38</v>
      </c>
      <c r="E2" s="7">
        <v>185</v>
      </c>
      <c r="F2" s="24">
        <v>1</v>
      </c>
      <c r="G2" s="7">
        <v>166</v>
      </c>
      <c r="H2" s="24">
        <v>0</v>
      </c>
      <c r="I2" s="7">
        <v>173</v>
      </c>
      <c r="J2" s="24">
        <v>1</v>
      </c>
      <c r="K2" s="7">
        <v>182</v>
      </c>
      <c r="L2" s="24">
        <v>1</v>
      </c>
      <c r="M2" s="7">
        <v>185</v>
      </c>
      <c r="N2" s="24">
        <v>3</v>
      </c>
      <c r="O2" s="7">
        <v>193</v>
      </c>
      <c r="P2" s="24">
        <v>3</v>
      </c>
      <c r="Q2" s="10">
        <v>6</v>
      </c>
      <c r="R2" s="10">
        <v>1084</v>
      </c>
      <c r="S2" s="11">
        <v>180.66666666666666</v>
      </c>
      <c r="T2" s="25">
        <v>9</v>
      </c>
      <c r="U2" s="12">
        <v>16</v>
      </c>
      <c r="V2" s="13">
        <v>196.66666666666666</v>
      </c>
    </row>
    <row r="3" spans="1:24" x14ac:dyDescent="0.3">
      <c r="A3" s="3" t="s">
        <v>41</v>
      </c>
      <c r="B3" s="4" t="s">
        <v>67</v>
      </c>
      <c r="C3" s="5">
        <v>45814</v>
      </c>
      <c r="D3" s="6" t="s">
        <v>38</v>
      </c>
      <c r="E3" s="7">
        <v>194</v>
      </c>
      <c r="F3" s="24">
        <v>1</v>
      </c>
      <c r="G3" s="7">
        <v>196</v>
      </c>
      <c r="H3" s="24">
        <v>6</v>
      </c>
      <c r="I3" s="7">
        <v>196</v>
      </c>
      <c r="J3" s="24">
        <v>2</v>
      </c>
      <c r="K3" s="7">
        <v>197</v>
      </c>
      <c r="L3" s="24">
        <v>8</v>
      </c>
      <c r="M3" s="7"/>
      <c r="N3" s="24"/>
      <c r="O3" s="7"/>
      <c r="P3" s="24"/>
      <c r="Q3" s="10">
        <v>4</v>
      </c>
      <c r="R3" s="10">
        <v>783</v>
      </c>
      <c r="S3" s="11">
        <v>195.75</v>
      </c>
      <c r="T3" s="25">
        <v>17</v>
      </c>
      <c r="U3" s="12">
        <v>4</v>
      </c>
      <c r="V3" s="13">
        <v>199.75</v>
      </c>
    </row>
    <row r="4" spans="1:24" x14ac:dyDescent="0.3">
      <c r="A4" s="3" t="s">
        <v>41</v>
      </c>
      <c r="B4" s="4" t="s">
        <v>74</v>
      </c>
      <c r="C4" s="5">
        <v>45821</v>
      </c>
      <c r="D4" s="6" t="s">
        <v>38</v>
      </c>
      <c r="E4" s="7">
        <v>194</v>
      </c>
      <c r="F4" s="24">
        <v>2</v>
      </c>
      <c r="G4" s="7">
        <v>199</v>
      </c>
      <c r="H4" s="24">
        <v>2</v>
      </c>
      <c r="I4" s="7">
        <v>193</v>
      </c>
      <c r="J4" s="24">
        <v>1</v>
      </c>
      <c r="K4" s="7">
        <v>192</v>
      </c>
      <c r="L4" s="24">
        <v>2</v>
      </c>
      <c r="M4" s="7"/>
      <c r="N4" s="24"/>
      <c r="O4" s="7"/>
      <c r="P4" s="24"/>
      <c r="Q4" s="10">
        <v>4</v>
      </c>
      <c r="R4" s="10">
        <v>778</v>
      </c>
      <c r="S4" s="11">
        <v>194.5</v>
      </c>
      <c r="T4" s="25">
        <v>7</v>
      </c>
      <c r="U4" s="12">
        <v>8</v>
      </c>
      <c r="V4" s="13">
        <v>202.5</v>
      </c>
    </row>
    <row r="5" spans="1:24" x14ac:dyDescent="0.3">
      <c r="A5" s="3" t="s">
        <v>41</v>
      </c>
      <c r="B5" s="4" t="s">
        <v>74</v>
      </c>
      <c r="C5" s="5">
        <v>45828</v>
      </c>
      <c r="D5" s="6" t="s">
        <v>38</v>
      </c>
      <c r="E5" s="7">
        <v>190</v>
      </c>
      <c r="F5" s="24">
        <v>1</v>
      </c>
      <c r="G5" s="7">
        <v>188</v>
      </c>
      <c r="H5" s="24">
        <v>0</v>
      </c>
      <c r="I5" s="7">
        <v>186</v>
      </c>
      <c r="J5" s="24">
        <v>1</v>
      </c>
      <c r="K5" s="7">
        <v>194</v>
      </c>
      <c r="L5" s="24">
        <v>1</v>
      </c>
      <c r="M5" s="7"/>
      <c r="N5" s="24"/>
      <c r="O5" s="7"/>
      <c r="P5" s="24"/>
      <c r="Q5" s="10">
        <v>4</v>
      </c>
      <c r="R5" s="10">
        <v>758</v>
      </c>
      <c r="S5" s="11">
        <v>189.5</v>
      </c>
      <c r="T5" s="25">
        <v>3</v>
      </c>
      <c r="U5" s="12">
        <v>4</v>
      </c>
      <c r="V5" s="13">
        <v>193.5</v>
      </c>
    </row>
    <row r="6" spans="1:24" x14ac:dyDescent="0.3">
      <c r="A6" s="3" t="s">
        <v>41</v>
      </c>
      <c r="B6" s="4" t="s">
        <v>74</v>
      </c>
      <c r="C6" s="5">
        <v>45829</v>
      </c>
      <c r="D6" s="6" t="s">
        <v>38</v>
      </c>
      <c r="E6" s="7">
        <v>188</v>
      </c>
      <c r="F6" s="24">
        <v>3</v>
      </c>
      <c r="G6" s="7">
        <v>190</v>
      </c>
      <c r="H6" s="24">
        <v>3</v>
      </c>
      <c r="I6" s="7">
        <v>192</v>
      </c>
      <c r="J6" s="24">
        <v>3</v>
      </c>
      <c r="K6" s="7">
        <v>191</v>
      </c>
      <c r="L6" s="24">
        <v>5</v>
      </c>
      <c r="M6" s="7"/>
      <c r="N6" s="24"/>
      <c r="O6" s="7"/>
      <c r="P6" s="24"/>
      <c r="Q6" s="10">
        <v>4</v>
      </c>
      <c r="R6" s="10">
        <v>761</v>
      </c>
      <c r="S6" s="11">
        <v>190.25</v>
      </c>
      <c r="T6" s="25">
        <v>14</v>
      </c>
      <c r="U6" s="12">
        <v>6</v>
      </c>
      <c r="V6" s="13">
        <v>196.25</v>
      </c>
    </row>
    <row r="7" spans="1:24" x14ac:dyDescent="0.3">
      <c r="A7" s="3" t="s">
        <v>41</v>
      </c>
      <c r="B7" s="4" t="s">
        <v>67</v>
      </c>
      <c r="C7" s="5">
        <v>45870</v>
      </c>
      <c r="D7" s="6" t="s">
        <v>38</v>
      </c>
      <c r="E7" s="7">
        <v>197</v>
      </c>
      <c r="F7" s="24">
        <v>3</v>
      </c>
      <c r="G7" s="7">
        <v>195</v>
      </c>
      <c r="H7" s="24">
        <v>1</v>
      </c>
      <c r="I7" s="7">
        <v>197</v>
      </c>
      <c r="J7" s="24">
        <v>2</v>
      </c>
      <c r="K7" s="7">
        <v>197</v>
      </c>
      <c r="L7" s="24">
        <v>5</v>
      </c>
      <c r="M7" s="7"/>
      <c r="N7" s="24"/>
      <c r="O7" s="7"/>
      <c r="P7" s="24"/>
      <c r="Q7" s="10">
        <v>4</v>
      </c>
      <c r="R7" s="10">
        <v>786</v>
      </c>
      <c r="S7" s="11">
        <v>196.5</v>
      </c>
      <c r="T7" s="25">
        <v>11</v>
      </c>
      <c r="U7" s="12">
        <v>8</v>
      </c>
      <c r="V7" s="13">
        <v>204.5</v>
      </c>
    </row>
    <row r="8" spans="1:24" x14ac:dyDescent="0.3">
      <c r="A8" s="52" t="s">
        <v>41</v>
      </c>
      <c r="B8" s="4" t="s">
        <v>67</v>
      </c>
      <c r="C8" s="5">
        <v>45933</v>
      </c>
      <c r="D8" s="53" t="s">
        <v>38</v>
      </c>
      <c r="E8" s="7">
        <v>197</v>
      </c>
      <c r="F8" s="24">
        <v>2</v>
      </c>
      <c r="G8" s="7">
        <v>198</v>
      </c>
      <c r="H8" s="24">
        <v>1</v>
      </c>
      <c r="I8" s="7">
        <v>196</v>
      </c>
      <c r="J8" s="24">
        <v>0</v>
      </c>
      <c r="K8" s="7">
        <v>197</v>
      </c>
      <c r="L8" s="24">
        <v>2</v>
      </c>
      <c r="M8" s="7"/>
      <c r="N8" s="24"/>
      <c r="O8" s="7"/>
      <c r="P8" s="24"/>
      <c r="Q8" s="12">
        <v>4</v>
      </c>
      <c r="R8" s="12">
        <v>788</v>
      </c>
      <c r="S8" s="11">
        <v>197</v>
      </c>
      <c r="T8" s="25">
        <v>5</v>
      </c>
      <c r="U8" s="12">
        <v>4</v>
      </c>
      <c r="V8" s="11">
        <f>+S8+U8</f>
        <v>201</v>
      </c>
    </row>
    <row r="9" spans="1:24" x14ac:dyDescent="0.3">
      <c r="A9" s="52" t="s">
        <v>41</v>
      </c>
      <c r="B9" s="4" t="s">
        <v>67</v>
      </c>
      <c r="C9" s="5">
        <v>45954</v>
      </c>
      <c r="D9" s="53" t="s">
        <v>38</v>
      </c>
      <c r="E9" s="7">
        <v>192</v>
      </c>
      <c r="F9" s="24">
        <v>0</v>
      </c>
      <c r="G9" s="7">
        <v>193</v>
      </c>
      <c r="H9" s="24">
        <v>1</v>
      </c>
      <c r="I9" s="7">
        <v>195</v>
      </c>
      <c r="J9" s="24">
        <v>2</v>
      </c>
      <c r="K9" s="7">
        <v>195</v>
      </c>
      <c r="L9" s="24">
        <v>1</v>
      </c>
      <c r="M9" s="7"/>
      <c r="N9" s="24"/>
      <c r="O9" s="7"/>
      <c r="P9" s="24"/>
      <c r="Q9" s="12">
        <v>4</v>
      </c>
      <c r="R9" s="12">
        <v>775</v>
      </c>
      <c r="S9" s="11">
        <v>193.75</v>
      </c>
      <c r="T9" s="25">
        <v>4</v>
      </c>
      <c r="U9" s="12">
        <v>4</v>
      </c>
      <c r="V9" s="11">
        <v>197.75</v>
      </c>
    </row>
    <row r="11" spans="1:24" x14ac:dyDescent="0.3">
      <c r="Q11" s="35">
        <f>SUM(Q2:Q10)</f>
        <v>34</v>
      </c>
      <c r="R11" s="35">
        <f>SUM(R2:R10)</f>
        <v>6513</v>
      </c>
      <c r="S11" s="36">
        <f>SUM(R11/Q11)</f>
        <v>191.55882352941177</v>
      </c>
      <c r="T11" s="35">
        <f>SUM(T2:T10)</f>
        <v>70</v>
      </c>
      <c r="U11" s="35">
        <f>SUM(U2:U10)</f>
        <v>54</v>
      </c>
      <c r="V11" s="37">
        <f>SUM(S11+U11)</f>
        <v>245.55882352941177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16_1"/>
    <protectedRange algorithmName="SHA-512" hashValue="ON39YdpmFHfN9f47KpiRvqrKx0V9+erV1CNkpWzYhW/Qyc6aT8rEyCrvauWSYGZK2ia3o7vd3akF07acHAFpOA==" saltValue="yVW9XmDwTqEnmpSGai0KYg==" spinCount="100000" sqref="B2:C2" name="Range1_1_2_1_1_1"/>
    <protectedRange algorithmName="SHA-512" hashValue="ON39YdpmFHfN9f47KpiRvqrKx0V9+erV1CNkpWzYhW/Qyc6aT8rEyCrvauWSYGZK2ia3o7vd3akF07acHAFpOA==" saltValue="yVW9XmDwTqEnmpSGai0KYg==" spinCount="100000" sqref="D2" name="Range1_1_1_2_1_1"/>
    <protectedRange algorithmName="SHA-512" hashValue="ON39YdpmFHfN9f47KpiRvqrKx0V9+erV1CNkpWzYhW/Qyc6aT8rEyCrvauWSYGZK2ia3o7vd3akF07acHAFpOA==" saltValue="yVW9XmDwTqEnmpSGai0KYg==" spinCount="100000" sqref="T2" name="Range1_3_5_13_1"/>
    <protectedRange algorithmName="SHA-512" hashValue="ON39YdpmFHfN9f47KpiRvqrKx0V9+erV1CNkpWzYhW/Qyc6aT8rEyCrvauWSYGZK2ia3o7vd3akF07acHAFpOA==" saltValue="yVW9XmDwTqEnmpSGai0KYg==" spinCount="100000" sqref="E7:P7" name="Range1_30"/>
    <protectedRange algorithmName="SHA-512" hashValue="ON39YdpmFHfN9f47KpiRvqrKx0V9+erV1CNkpWzYhW/Qyc6aT8rEyCrvauWSYGZK2ia3o7vd3akF07acHAFpOA==" saltValue="yVW9XmDwTqEnmpSGai0KYg==" spinCount="100000" sqref="B7:C7" name="Range1_1_2_2"/>
    <protectedRange algorithmName="SHA-512" hashValue="ON39YdpmFHfN9f47KpiRvqrKx0V9+erV1CNkpWzYhW/Qyc6aT8rEyCrvauWSYGZK2ia3o7vd3akF07acHAFpOA==" saltValue="yVW9XmDwTqEnmpSGai0KYg==" spinCount="100000" sqref="D7" name="Range1_1_1_2_1"/>
    <protectedRange algorithmName="SHA-512" hashValue="ON39YdpmFHfN9f47KpiRvqrKx0V9+erV1CNkpWzYhW/Qyc6aT8rEyCrvauWSYGZK2ia3o7vd3akF07acHAFpOA==" saltValue="yVW9XmDwTqEnmpSGai0KYg==" spinCount="100000" sqref="T7" name="Range1_3_5_22_1"/>
    <protectedRange algorithmName="SHA-512" hashValue="ON39YdpmFHfN9f47KpiRvqrKx0V9+erV1CNkpWzYhW/Qyc6aT8rEyCrvauWSYGZK2ia3o7vd3akF07acHAFpOA==" saltValue="yVW9XmDwTqEnmpSGai0KYg==" spinCount="100000" sqref="D8" name="Range1_1_14"/>
    <protectedRange algorithmName="SHA-512" hashValue="ON39YdpmFHfN9f47KpiRvqrKx0V9+erV1CNkpWzYhW/Qyc6aT8rEyCrvauWSYGZK2ia3o7vd3akF07acHAFpOA==" saltValue="yVW9XmDwTqEnmpSGai0KYg==" spinCount="100000" sqref="B8:C8" name="Range1_13"/>
    <protectedRange algorithmName="SHA-512" hashValue="ON39YdpmFHfN9f47KpiRvqrKx0V9+erV1CNkpWzYhW/Qyc6aT8rEyCrvauWSYGZK2ia3o7vd3akF07acHAFpOA==" saltValue="yVW9XmDwTqEnmpSGai0KYg==" spinCount="100000" sqref="E8:P8 T8" name="Range1_3_5_4"/>
    <protectedRange algorithmName="SHA-512" hashValue="ON39YdpmFHfN9f47KpiRvqrKx0V9+erV1CNkpWzYhW/Qyc6aT8rEyCrvauWSYGZK2ia3o7vd3akF07acHAFpOA==" saltValue="yVW9XmDwTqEnmpSGai0KYg==" spinCount="100000" sqref="E9:P9 B9:C9" name="Range1_11"/>
    <protectedRange algorithmName="SHA-512" hashValue="ON39YdpmFHfN9f47KpiRvqrKx0V9+erV1CNkpWzYhW/Qyc6aT8rEyCrvauWSYGZK2ia3o7vd3akF07acHAFpOA==" saltValue="yVW9XmDwTqEnmpSGai0KYg==" spinCount="100000" sqref="D9" name="Range1_1_9"/>
    <protectedRange algorithmName="SHA-512" hashValue="ON39YdpmFHfN9f47KpiRvqrKx0V9+erV1CNkpWzYhW/Qyc6aT8rEyCrvauWSYGZK2ia3o7vd3akF07acHAFpOA==" saltValue="yVW9XmDwTqEnmpSGai0KYg==" spinCount="100000" sqref="T9" name="Range1_3_5_10"/>
  </protectedRanges>
  <conditionalFormatting sqref="E8">
    <cfRule type="top10" dxfId="27" priority="14" rank="1"/>
  </conditionalFormatting>
  <conditionalFormatting sqref="G8">
    <cfRule type="top10" dxfId="26" priority="13" rank="1"/>
  </conditionalFormatting>
  <conditionalFormatting sqref="E8:P8">
    <cfRule type="cellIs" dxfId="25" priority="12" operator="greaterThanOrEqual">
      <formula>200</formula>
    </cfRule>
  </conditionalFormatting>
  <conditionalFormatting sqref="I8">
    <cfRule type="top10" dxfId="24" priority="11" rank="1"/>
  </conditionalFormatting>
  <conditionalFormatting sqref="K8">
    <cfRule type="top10" dxfId="23" priority="10" rank="1"/>
  </conditionalFormatting>
  <conditionalFormatting sqref="M8">
    <cfRule type="top10" dxfId="22" priority="9" rank="1"/>
  </conditionalFormatting>
  <conditionalFormatting sqref="O8">
    <cfRule type="top10" dxfId="21" priority="8" rank="1"/>
  </conditionalFormatting>
  <conditionalFormatting sqref="E9">
    <cfRule type="top10" dxfId="20" priority="7" rank="1"/>
  </conditionalFormatting>
  <conditionalFormatting sqref="G9">
    <cfRule type="top10" dxfId="19" priority="6" rank="1"/>
  </conditionalFormatting>
  <conditionalFormatting sqref="I9">
    <cfRule type="top10" dxfId="18" priority="5" rank="1"/>
  </conditionalFormatting>
  <conditionalFormatting sqref="K9">
    <cfRule type="top10" dxfId="17" priority="4" rank="1"/>
  </conditionalFormatting>
  <conditionalFormatting sqref="M9">
    <cfRule type="top10" dxfId="16" priority="3" rank="1"/>
  </conditionalFormatting>
  <conditionalFormatting sqref="O9">
    <cfRule type="top10" dxfId="15" priority="2" rank="1"/>
  </conditionalFormatting>
  <conditionalFormatting sqref="E9:P9">
    <cfRule type="cellIs" dxfId="14" priority="1" operator="greaterThanOrEqual">
      <formula>200</formula>
    </cfRule>
  </conditionalFormatting>
  <hyperlinks>
    <hyperlink ref="X1" location="'National Youth'!A1" display="Return to Rankings" xr:uid="{6CEFF66E-F518-488D-AD46-8ABA5211152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44CB0C-2F56-4870-A67F-F05A9F67C113}">
          <x14:formula1>
            <xm:f>'C:\Users\jmfg1\Downloads\[10-22-25-ABRA Wilmore KY Results.xlsm]DATA'!#REF!</xm:f>
          </x14:formula1>
          <xm:sqref>D9</xm:sqref>
        </x14:dataValidation>
        <x14:dataValidation type="list" allowBlank="1" showInputMessage="1" showErrorMessage="1" xr:uid="{3660BFC1-76AE-4D8C-AD52-7DF49B95B3CA}">
          <x14:formula1>
            <xm:f>'C:\Users\jmfg1\Downloads\[10-22-25-ABRA Wilmore KY Results.xlsm]DATA'!#REF!</xm:f>
          </x14:formula1>
          <xm:sqref>B9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2C35C-3960-4572-9BA0-A4CABA2AA9CD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41</v>
      </c>
      <c r="B2" s="4" t="s">
        <v>68</v>
      </c>
      <c r="C2" s="5">
        <v>45808</v>
      </c>
      <c r="D2" s="6" t="s">
        <v>38</v>
      </c>
      <c r="E2" s="7">
        <v>189</v>
      </c>
      <c r="F2" s="24">
        <v>0</v>
      </c>
      <c r="G2" s="7">
        <v>187</v>
      </c>
      <c r="H2" s="24">
        <v>1</v>
      </c>
      <c r="I2" s="7">
        <v>187</v>
      </c>
      <c r="J2" s="24">
        <v>1</v>
      </c>
      <c r="K2" s="7">
        <v>189</v>
      </c>
      <c r="L2" s="24">
        <v>1</v>
      </c>
      <c r="M2" s="7">
        <v>182</v>
      </c>
      <c r="N2" s="24">
        <v>1</v>
      </c>
      <c r="O2" s="7">
        <v>183</v>
      </c>
      <c r="P2" s="24">
        <v>0</v>
      </c>
      <c r="Q2" s="10">
        <v>6</v>
      </c>
      <c r="R2" s="10">
        <v>1117</v>
      </c>
      <c r="S2" s="11">
        <v>186.16666666666666</v>
      </c>
      <c r="T2" s="25">
        <v>4</v>
      </c>
      <c r="U2" s="12">
        <v>26</v>
      </c>
      <c r="V2" s="13">
        <v>212.16666666666666</v>
      </c>
    </row>
    <row r="3" spans="1:24" x14ac:dyDescent="0.3">
      <c r="A3" s="3" t="s">
        <v>41</v>
      </c>
      <c r="B3" s="4" t="s">
        <v>68</v>
      </c>
      <c r="C3" s="5">
        <v>45814</v>
      </c>
      <c r="D3" s="6" t="s">
        <v>38</v>
      </c>
      <c r="E3" s="7">
        <v>195</v>
      </c>
      <c r="F3" s="24">
        <v>2</v>
      </c>
      <c r="G3" s="7">
        <v>197</v>
      </c>
      <c r="H3" s="24">
        <v>5</v>
      </c>
      <c r="I3" s="7">
        <v>196.001</v>
      </c>
      <c r="J3" s="24">
        <v>2</v>
      </c>
      <c r="K3" s="7">
        <v>198</v>
      </c>
      <c r="L3" s="24">
        <v>6</v>
      </c>
      <c r="M3" s="7"/>
      <c r="N3" s="24"/>
      <c r="O3" s="7"/>
      <c r="P3" s="24"/>
      <c r="Q3" s="10">
        <v>4</v>
      </c>
      <c r="R3" s="10">
        <v>786.00099999999998</v>
      </c>
      <c r="S3" s="11">
        <v>196.50024999999999</v>
      </c>
      <c r="T3" s="25">
        <v>15</v>
      </c>
      <c r="U3" s="12">
        <v>13</v>
      </c>
      <c r="V3" s="13">
        <v>209.50024999999999</v>
      </c>
    </row>
    <row r="4" spans="1:24" x14ac:dyDescent="0.3">
      <c r="A4" s="3" t="s">
        <v>41</v>
      </c>
      <c r="B4" s="4" t="s">
        <v>75</v>
      </c>
      <c r="C4" s="5">
        <v>45821</v>
      </c>
      <c r="D4" s="6" t="s">
        <v>38</v>
      </c>
      <c r="E4" s="7">
        <v>193</v>
      </c>
      <c r="F4" s="24">
        <v>1</v>
      </c>
      <c r="G4" s="7">
        <v>196</v>
      </c>
      <c r="H4" s="24">
        <v>2</v>
      </c>
      <c r="I4" s="7">
        <v>195</v>
      </c>
      <c r="J4" s="24">
        <v>2</v>
      </c>
      <c r="K4" s="7">
        <v>195</v>
      </c>
      <c r="L4" s="24">
        <v>0</v>
      </c>
      <c r="M4" s="7"/>
      <c r="N4" s="24"/>
      <c r="O4" s="7"/>
      <c r="P4" s="24"/>
      <c r="Q4" s="10">
        <v>4</v>
      </c>
      <c r="R4" s="10">
        <v>779</v>
      </c>
      <c r="S4" s="11">
        <v>194.75</v>
      </c>
      <c r="T4" s="25">
        <v>5</v>
      </c>
      <c r="U4" s="12">
        <v>9</v>
      </c>
      <c r="V4" s="13">
        <v>203.75</v>
      </c>
    </row>
    <row r="5" spans="1:24" x14ac:dyDescent="0.3">
      <c r="A5" s="3" t="s">
        <v>41</v>
      </c>
      <c r="B5" s="4" t="s">
        <v>75</v>
      </c>
      <c r="C5" s="5">
        <v>45828</v>
      </c>
      <c r="D5" s="6" t="s">
        <v>38</v>
      </c>
      <c r="E5" s="7">
        <v>196</v>
      </c>
      <c r="F5" s="24">
        <v>2</v>
      </c>
      <c r="G5" s="7">
        <v>196</v>
      </c>
      <c r="H5" s="24">
        <v>2</v>
      </c>
      <c r="I5" s="7">
        <v>197</v>
      </c>
      <c r="J5" s="24">
        <v>2</v>
      </c>
      <c r="K5" s="7">
        <v>195</v>
      </c>
      <c r="L5" s="24">
        <v>4</v>
      </c>
      <c r="M5" s="7"/>
      <c r="N5" s="24"/>
      <c r="O5" s="7"/>
      <c r="P5" s="24"/>
      <c r="Q5" s="10">
        <v>4</v>
      </c>
      <c r="R5" s="10">
        <v>784</v>
      </c>
      <c r="S5" s="11">
        <v>196</v>
      </c>
      <c r="T5" s="25">
        <v>10</v>
      </c>
      <c r="U5" s="12">
        <v>13</v>
      </c>
      <c r="V5" s="13">
        <v>209</v>
      </c>
    </row>
    <row r="6" spans="1:24" x14ac:dyDescent="0.3">
      <c r="A6" s="3" t="s">
        <v>41</v>
      </c>
      <c r="B6" s="4" t="s">
        <v>75</v>
      </c>
      <c r="C6" s="5">
        <v>45829</v>
      </c>
      <c r="D6" s="6" t="s">
        <v>38</v>
      </c>
      <c r="E6" s="7">
        <v>195</v>
      </c>
      <c r="F6" s="24">
        <v>0</v>
      </c>
      <c r="G6" s="7">
        <v>195</v>
      </c>
      <c r="H6" s="24">
        <v>2</v>
      </c>
      <c r="I6" s="7">
        <v>190</v>
      </c>
      <c r="J6" s="24">
        <v>1</v>
      </c>
      <c r="K6" s="7">
        <v>194</v>
      </c>
      <c r="L6" s="24">
        <v>1</v>
      </c>
      <c r="M6" s="7"/>
      <c r="N6" s="24"/>
      <c r="O6" s="7"/>
      <c r="P6" s="24"/>
      <c r="Q6" s="10">
        <v>4</v>
      </c>
      <c r="R6" s="10">
        <v>774</v>
      </c>
      <c r="S6" s="11">
        <v>193.5</v>
      </c>
      <c r="T6" s="25">
        <v>4</v>
      </c>
      <c r="U6" s="12">
        <v>11</v>
      </c>
      <c r="V6" s="13">
        <v>204.5</v>
      </c>
    </row>
    <row r="7" spans="1:24" x14ac:dyDescent="0.3">
      <c r="A7" s="3" t="s">
        <v>41</v>
      </c>
      <c r="B7" s="4" t="s">
        <v>75</v>
      </c>
      <c r="C7" s="5">
        <v>45870</v>
      </c>
      <c r="D7" s="6" t="s">
        <v>38</v>
      </c>
      <c r="E7" s="7">
        <v>196</v>
      </c>
      <c r="F7" s="24">
        <v>1</v>
      </c>
      <c r="G7" s="7">
        <v>197</v>
      </c>
      <c r="H7" s="24">
        <v>3</v>
      </c>
      <c r="I7" s="7">
        <v>196</v>
      </c>
      <c r="J7" s="24">
        <v>3</v>
      </c>
      <c r="K7" s="7">
        <v>197.001</v>
      </c>
      <c r="L7" s="24">
        <v>5</v>
      </c>
      <c r="M7" s="7"/>
      <c r="N7" s="24"/>
      <c r="O7" s="7"/>
      <c r="P7" s="24"/>
      <c r="Q7" s="10">
        <v>4</v>
      </c>
      <c r="R7" s="10">
        <v>786.00099999999998</v>
      </c>
      <c r="S7" s="11">
        <v>196.50024999999999</v>
      </c>
      <c r="T7" s="25">
        <v>12</v>
      </c>
      <c r="U7" s="12">
        <v>9</v>
      </c>
      <c r="V7" s="13">
        <v>205.50024999999999</v>
      </c>
    </row>
    <row r="8" spans="1:24" x14ac:dyDescent="0.3">
      <c r="A8" s="52" t="s">
        <v>41</v>
      </c>
      <c r="B8" s="4" t="s">
        <v>68</v>
      </c>
      <c r="C8" s="5">
        <v>45933</v>
      </c>
      <c r="D8" s="53" t="s">
        <v>38</v>
      </c>
      <c r="E8" s="7">
        <v>198</v>
      </c>
      <c r="F8" s="24">
        <v>3</v>
      </c>
      <c r="G8" s="7">
        <v>199</v>
      </c>
      <c r="H8" s="24">
        <v>2</v>
      </c>
      <c r="I8" s="7">
        <v>198</v>
      </c>
      <c r="J8" s="24">
        <v>1</v>
      </c>
      <c r="K8" s="7">
        <v>198</v>
      </c>
      <c r="L8" s="24">
        <v>1</v>
      </c>
      <c r="M8" s="7"/>
      <c r="N8" s="24"/>
      <c r="O8" s="7"/>
      <c r="P8" s="24"/>
      <c r="Q8" s="12">
        <v>4</v>
      </c>
      <c r="R8" s="12">
        <v>793</v>
      </c>
      <c r="S8" s="11">
        <v>198.25</v>
      </c>
      <c r="T8" s="25">
        <v>7</v>
      </c>
      <c r="U8" s="12">
        <v>13</v>
      </c>
      <c r="V8" s="11">
        <f>+S8+U8</f>
        <v>211.25</v>
      </c>
    </row>
    <row r="9" spans="1:24" x14ac:dyDescent="0.3">
      <c r="A9" s="52" t="s">
        <v>41</v>
      </c>
      <c r="B9" s="4" t="s">
        <v>110</v>
      </c>
      <c r="C9" s="5">
        <v>45954</v>
      </c>
      <c r="D9" s="53" t="s">
        <v>38</v>
      </c>
      <c r="E9" s="7">
        <v>194</v>
      </c>
      <c r="F9" s="24">
        <v>2</v>
      </c>
      <c r="G9" s="7">
        <v>196</v>
      </c>
      <c r="H9" s="24">
        <v>2</v>
      </c>
      <c r="I9" s="7">
        <v>195.001</v>
      </c>
      <c r="J9" s="24">
        <v>3</v>
      </c>
      <c r="K9" s="7">
        <v>196</v>
      </c>
      <c r="L9" s="24">
        <v>2</v>
      </c>
      <c r="M9" s="7"/>
      <c r="N9" s="24"/>
      <c r="O9" s="7"/>
      <c r="P9" s="24"/>
      <c r="Q9" s="12">
        <v>4</v>
      </c>
      <c r="R9" s="12">
        <v>781.00099999999998</v>
      </c>
      <c r="S9" s="11">
        <v>195.25024999999999</v>
      </c>
      <c r="T9" s="25">
        <v>9</v>
      </c>
      <c r="U9" s="12">
        <v>13</v>
      </c>
      <c r="V9" s="11">
        <v>208.25024999999999</v>
      </c>
    </row>
    <row r="11" spans="1:24" x14ac:dyDescent="0.3">
      <c r="Q11" s="35">
        <f>SUM(Q2:Q10)</f>
        <v>34</v>
      </c>
      <c r="R11" s="35">
        <f>SUM(R2:R10)</f>
        <v>6600.0030000000006</v>
      </c>
      <c r="S11" s="36">
        <f>SUM(R11/Q11)</f>
        <v>194.11773529411767</v>
      </c>
      <c r="T11" s="35">
        <f>SUM(T2:T10)</f>
        <v>66</v>
      </c>
      <c r="U11" s="35">
        <f>SUM(U2:U10)</f>
        <v>107</v>
      </c>
      <c r="V11" s="37">
        <f>SUM(S11+U11)</f>
        <v>301.11773529411767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16"/>
    <protectedRange algorithmName="SHA-512" hashValue="ON39YdpmFHfN9f47KpiRvqrKx0V9+erV1CNkpWzYhW/Qyc6aT8rEyCrvauWSYGZK2ia3o7vd3akF07acHAFpOA==" saltValue="yVW9XmDwTqEnmpSGai0KYg==" spinCount="100000" sqref="B2:C2" name="Range1_1_2_1_1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T2" name="Range1_3_5_13"/>
    <protectedRange algorithmName="SHA-512" hashValue="ON39YdpmFHfN9f47KpiRvqrKx0V9+erV1CNkpWzYhW/Qyc6aT8rEyCrvauWSYGZK2ia3o7vd3akF07acHAFpOA==" saltValue="yVW9XmDwTqEnmpSGai0KYg==" spinCount="100000" sqref="E7:P7" name="Range1_30_1"/>
    <protectedRange algorithmName="SHA-512" hashValue="ON39YdpmFHfN9f47KpiRvqrKx0V9+erV1CNkpWzYhW/Qyc6aT8rEyCrvauWSYGZK2ia3o7vd3akF07acHAFpOA==" saltValue="yVW9XmDwTqEnmpSGai0KYg==" spinCount="100000" sqref="C7" name="Range1_1_2_2_1"/>
    <protectedRange algorithmName="SHA-512" hashValue="ON39YdpmFHfN9f47KpiRvqrKx0V9+erV1CNkpWzYhW/Qyc6aT8rEyCrvauWSYGZK2ia3o7vd3akF07acHAFpOA==" saltValue="yVW9XmDwTqEnmpSGai0KYg==" spinCount="100000" sqref="D7" name="Range1_1_1_2_1_1"/>
    <protectedRange algorithmName="SHA-512" hashValue="ON39YdpmFHfN9f47KpiRvqrKx0V9+erV1CNkpWzYhW/Qyc6aT8rEyCrvauWSYGZK2ia3o7vd3akF07acHAFpOA==" saltValue="yVW9XmDwTqEnmpSGai0KYg==" spinCount="100000" sqref="T7" name="Range1_3_5_22_2"/>
    <protectedRange algorithmName="SHA-512" hashValue="ON39YdpmFHfN9f47KpiRvqrKx0V9+erV1CNkpWzYhW/Qyc6aT8rEyCrvauWSYGZK2ia3o7vd3akF07acHAFpOA==" saltValue="yVW9XmDwTqEnmpSGai0KYg==" spinCount="100000" sqref="D8" name="Range1_1_14"/>
    <protectedRange algorithmName="SHA-512" hashValue="ON39YdpmFHfN9f47KpiRvqrKx0V9+erV1CNkpWzYhW/Qyc6aT8rEyCrvauWSYGZK2ia3o7vd3akF07acHAFpOA==" saltValue="yVW9XmDwTqEnmpSGai0KYg==" spinCount="100000" sqref="B8:C8" name="Range1_13"/>
    <protectedRange algorithmName="SHA-512" hashValue="ON39YdpmFHfN9f47KpiRvqrKx0V9+erV1CNkpWzYhW/Qyc6aT8rEyCrvauWSYGZK2ia3o7vd3akF07acHAFpOA==" saltValue="yVW9XmDwTqEnmpSGai0KYg==" spinCount="100000" sqref="T8 E8:P8" name="Range1_3_5_4"/>
    <protectedRange algorithmName="SHA-512" hashValue="ON39YdpmFHfN9f47KpiRvqrKx0V9+erV1CNkpWzYhW/Qyc6aT8rEyCrvauWSYGZK2ia3o7vd3akF07acHAFpOA==" saltValue="yVW9XmDwTqEnmpSGai0KYg==" spinCount="100000" sqref="B9:C9 E9:P9" name="Range1_11"/>
    <protectedRange algorithmName="SHA-512" hashValue="ON39YdpmFHfN9f47KpiRvqrKx0V9+erV1CNkpWzYhW/Qyc6aT8rEyCrvauWSYGZK2ia3o7vd3akF07acHAFpOA==" saltValue="yVW9XmDwTqEnmpSGai0KYg==" spinCount="100000" sqref="D9" name="Range1_1_9"/>
    <protectedRange algorithmName="SHA-512" hashValue="ON39YdpmFHfN9f47KpiRvqrKx0V9+erV1CNkpWzYhW/Qyc6aT8rEyCrvauWSYGZK2ia3o7vd3akF07acHAFpOA==" saltValue="yVW9XmDwTqEnmpSGai0KYg==" spinCount="100000" sqref="T9" name="Range1_3_5_10"/>
  </protectedRanges>
  <conditionalFormatting sqref="E8">
    <cfRule type="top10" dxfId="13" priority="14" rank="1"/>
  </conditionalFormatting>
  <conditionalFormatting sqref="G8">
    <cfRule type="top10" dxfId="12" priority="13" rank="1"/>
  </conditionalFormatting>
  <conditionalFormatting sqref="E8:P8">
    <cfRule type="cellIs" dxfId="11" priority="12" operator="greaterThanOrEqual">
      <formula>200</formula>
    </cfRule>
  </conditionalFormatting>
  <conditionalFormatting sqref="I8">
    <cfRule type="top10" dxfId="10" priority="11" rank="1"/>
  </conditionalFormatting>
  <conditionalFormatting sqref="K8">
    <cfRule type="top10" dxfId="9" priority="10" rank="1"/>
  </conditionalFormatting>
  <conditionalFormatting sqref="M8">
    <cfRule type="top10" dxfId="8" priority="9" rank="1"/>
  </conditionalFormatting>
  <conditionalFormatting sqref="O8">
    <cfRule type="top10" dxfId="7" priority="8" rank="1"/>
  </conditionalFormatting>
  <conditionalFormatting sqref="E9">
    <cfRule type="top10" dxfId="6" priority="7" rank="1"/>
  </conditionalFormatting>
  <conditionalFormatting sqref="G9">
    <cfRule type="top10" dxfId="5" priority="6" rank="1"/>
  </conditionalFormatting>
  <conditionalFormatting sqref="I9">
    <cfRule type="top10" dxfId="4" priority="5" rank="1"/>
  </conditionalFormatting>
  <conditionalFormatting sqref="K9">
    <cfRule type="top10" dxfId="3" priority="4" rank="1"/>
  </conditionalFormatting>
  <conditionalFormatting sqref="M9">
    <cfRule type="top10" dxfId="2" priority="3" rank="1"/>
  </conditionalFormatting>
  <conditionalFormatting sqref="O9">
    <cfRule type="top10" dxfId="1" priority="2" rank="1"/>
  </conditionalFormatting>
  <conditionalFormatting sqref="E9:P9">
    <cfRule type="cellIs" dxfId="0" priority="1" operator="greaterThanOrEqual">
      <formula>200</formula>
    </cfRule>
  </conditionalFormatting>
  <hyperlinks>
    <hyperlink ref="X1" location="'National Youth'!A1" display="Return to Rankings" xr:uid="{47ECE2FE-03F4-4442-B082-13849ED673E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44CB0C-2F56-4870-A67F-F05A9F67C113}">
          <x14:formula1>
            <xm:f>'C:\Users\jmfg1\Downloads\[10-22-25-ABRA Wilmore KY Results.xlsm]DATA'!#REF!</xm:f>
          </x14:formula1>
          <xm:sqref>D9</xm:sqref>
        </x14:dataValidation>
        <x14:dataValidation type="list" allowBlank="1" showInputMessage="1" showErrorMessage="1" xr:uid="{3660BFC1-76AE-4D8C-AD52-7DF49B95B3CA}">
          <x14:formula1>
            <xm:f>'C:\Users\jmfg1\Downloads\[10-22-25-ABRA Wilmore KY Results.xlsm]DATA'!#REF!</xm:f>
          </x14:formula1>
          <xm:sqref>B9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511DB-F146-4829-AA8B-5D3726507395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23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79</v>
      </c>
      <c r="B2" s="4" t="s">
        <v>95</v>
      </c>
      <c r="C2" s="5">
        <v>45879</v>
      </c>
      <c r="D2" s="6" t="s">
        <v>48</v>
      </c>
      <c r="E2" s="7">
        <v>196</v>
      </c>
      <c r="F2" s="24">
        <v>3</v>
      </c>
      <c r="G2" s="7">
        <v>197</v>
      </c>
      <c r="H2" s="46">
        <v>3</v>
      </c>
      <c r="I2" s="7">
        <v>197</v>
      </c>
      <c r="J2" s="24">
        <v>3</v>
      </c>
      <c r="K2" s="7">
        <v>195</v>
      </c>
      <c r="L2" s="24">
        <v>4</v>
      </c>
      <c r="M2" s="7">
        <v>193</v>
      </c>
      <c r="N2" s="24">
        <v>1</v>
      </c>
      <c r="O2" s="7">
        <v>188</v>
      </c>
      <c r="P2" s="24">
        <v>1</v>
      </c>
      <c r="Q2" s="10">
        <v>6</v>
      </c>
      <c r="R2" s="10">
        <v>1166</v>
      </c>
      <c r="S2" s="11">
        <v>194.33333333333334</v>
      </c>
      <c r="T2" s="25">
        <v>15</v>
      </c>
      <c r="U2" s="12">
        <v>10</v>
      </c>
      <c r="V2" s="13">
        <v>204.33333333333334</v>
      </c>
    </row>
    <row r="4" spans="1:24" x14ac:dyDescent="0.3">
      <c r="Q4" s="35">
        <f>SUM(Q2:Q3)</f>
        <v>6</v>
      </c>
      <c r="R4" s="35">
        <f>SUM(R2:R3)</f>
        <v>1166</v>
      </c>
      <c r="S4" s="36">
        <f>SUM(R4/Q4)</f>
        <v>194.33333333333334</v>
      </c>
      <c r="T4" s="35">
        <f>SUM(T2:T3)</f>
        <v>15</v>
      </c>
      <c r="U4" s="35">
        <f>SUM(U2:U3)</f>
        <v>10</v>
      </c>
      <c r="V4" s="37">
        <f>SUM(S4+U4)</f>
        <v>204.33333333333334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National Youth'!A1" display="Return to Rankings" xr:uid="{B6A45B84-370B-4526-8B3A-9771D36805C2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92C8-A9EB-4E19-AB69-0CC29AC777E3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32</v>
      </c>
      <c r="B2" s="4" t="s">
        <v>47</v>
      </c>
      <c r="C2" s="5">
        <v>45763</v>
      </c>
      <c r="D2" s="6" t="s">
        <v>48</v>
      </c>
      <c r="E2" s="7">
        <v>182</v>
      </c>
      <c r="F2" s="24">
        <v>1</v>
      </c>
      <c r="G2" s="7">
        <v>175</v>
      </c>
      <c r="H2" s="24">
        <v>1</v>
      </c>
      <c r="I2" s="7">
        <v>181</v>
      </c>
      <c r="J2" s="24"/>
      <c r="K2" s="7">
        <v>180</v>
      </c>
      <c r="L2" s="24"/>
      <c r="M2" s="7"/>
      <c r="N2" s="24"/>
      <c r="O2" s="7"/>
      <c r="P2" s="24"/>
      <c r="Q2" s="10">
        <v>4</v>
      </c>
      <c r="R2" s="10">
        <v>718</v>
      </c>
      <c r="S2" s="11">
        <v>179.5</v>
      </c>
      <c r="T2" s="25">
        <v>2</v>
      </c>
      <c r="U2" s="12">
        <v>2</v>
      </c>
      <c r="V2" s="13">
        <v>181.5</v>
      </c>
    </row>
    <row r="3" spans="1:24" x14ac:dyDescent="0.3">
      <c r="A3" s="3" t="s">
        <v>51</v>
      </c>
      <c r="B3" s="4" t="s">
        <v>47</v>
      </c>
      <c r="C3" s="5">
        <v>45840</v>
      </c>
      <c r="D3" s="6" t="s">
        <v>48</v>
      </c>
      <c r="E3" s="7">
        <v>185</v>
      </c>
      <c r="F3" s="24">
        <v>1</v>
      </c>
      <c r="G3" s="7">
        <v>174</v>
      </c>
      <c r="H3" s="24">
        <v>1</v>
      </c>
      <c r="I3" s="7">
        <v>186</v>
      </c>
      <c r="J3" s="24">
        <v>2</v>
      </c>
      <c r="K3" s="7">
        <v>180</v>
      </c>
      <c r="L3" s="24"/>
      <c r="M3" s="7"/>
      <c r="N3" s="24"/>
      <c r="O3" s="7"/>
      <c r="P3" s="24"/>
      <c r="Q3" s="10">
        <v>4</v>
      </c>
      <c r="R3" s="10">
        <v>725</v>
      </c>
      <c r="S3" s="11">
        <v>181.25</v>
      </c>
      <c r="T3" s="25">
        <v>4</v>
      </c>
      <c r="U3" s="12">
        <v>5</v>
      </c>
      <c r="V3" s="13">
        <v>186.25</v>
      </c>
    </row>
    <row r="5" spans="1:24" x14ac:dyDescent="0.3">
      <c r="Q5" s="35">
        <f>SUM(Q2:Q4)</f>
        <v>8</v>
      </c>
      <c r="R5" s="35">
        <f>SUM(R2:R4)</f>
        <v>1443</v>
      </c>
      <c r="S5" s="36">
        <f>SUM(R5/Q5)</f>
        <v>180.375</v>
      </c>
      <c r="T5" s="35">
        <f>SUM(T2:T4)</f>
        <v>6</v>
      </c>
      <c r="U5" s="35">
        <f>SUM(U2:U4)</f>
        <v>7</v>
      </c>
      <c r="V5" s="37">
        <f>SUM(S5+U5)</f>
        <v>187.375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National Youth'!A1" display="Return to Rankings" xr:uid="{DB46FB95-82B3-496F-BEE9-AF4AF318B907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DBF4F-8DCD-4AB7-823C-B4F6432CFD80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23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72</v>
      </c>
      <c r="B2" s="4" t="s">
        <v>99</v>
      </c>
      <c r="C2" s="5">
        <v>45885</v>
      </c>
      <c r="D2" s="6" t="s">
        <v>55</v>
      </c>
      <c r="E2" s="7">
        <v>165</v>
      </c>
      <c r="F2" s="24"/>
      <c r="G2" s="7">
        <v>179</v>
      </c>
      <c r="H2" s="24"/>
      <c r="I2" s="7"/>
      <c r="J2" s="24"/>
      <c r="K2" s="7"/>
      <c r="L2" s="24"/>
      <c r="M2" s="7"/>
      <c r="N2" s="24"/>
      <c r="O2" s="7"/>
      <c r="P2" s="24"/>
      <c r="Q2" s="10">
        <v>2</v>
      </c>
      <c r="R2" s="10">
        <v>344</v>
      </c>
      <c r="S2" s="11">
        <v>172</v>
      </c>
      <c r="T2" s="25">
        <v>0</v>
      </c>
      <c r="U2" s="12">
        <v>5</v>
      </c>
      <c r="V2" s="13">
        <v>177</v>
      </c>
    </row>
    <row r="4" spans="1:24" x14ac:dyDescent="0.3">
      <c r="Q4" s="35">
        <f>SUM(Q2:Q3)</f>
        <v>2</v>
      </c>
      <c r="R4" s="35">
        <f>SUM(R2:R3)</f>
        <v>344</v>
      </c>
      <c r="S4" s="36">
        <f>SUM(R4/Q4)</f>
        <v>172</v>
      </c>
      <c r="T4" s="35">
        <f>SUM(T2:T3)</f>
        <v>0</v>
      </c>
      <c r="U4" s="35">
        <f>SUM(U2:U3)</f>
        <v>5</v>
      </c>
      <c r="V4" s="37">
        <f>SUM(S4+U4)</f>
        <v>177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2"/>
    <protectedRange algorithmName="SHA-512" hashValue="ON39YdpmFHfN9f47KpiRvqrKx0V9+erV1CNkpWzYhW/Qyc6aT8rEyCrvauWSYGZK2ia3o7vd3akF07acHAFpOA==" saltValue="yVW9XmDwTqEnmpSGai0KYg==" spinCount="100000" sqref="E2:P2" name="Range1_30"/>
    <protectedRange algorithmName="SHA-512" hashValue="ON39YdpmFHfN9f47KpiRvqrKx0V9+erV1CNkpWzYhW/Qyc6aT8rEyCrvauWSYGZK2ia3o7vd3akF07acHAFpOA==" saltValue="yVW9XmDwTqEnmpSGai0KYg==" spinCount="100000" sqref="B2" name="Range1_1_2_2"/>
    <protectedRange algorithmName="SHA-512" hashValue="ON39YdpmFHfN9f47KpiRvqrKx0V9+erV1CNkpWzYhW/Qyc6aT8rEyCrvauWSYGZK2ia3o7vd3akF07acHAFpOA==" saltValue="yVW9XmDwTqEnmpSGai0KYg==" spinCount="100000" sqref="D2" name="Range1_1_1_2_2"/>
    <protectedRange algorithmName="SHA-512" hashValue="ON39YdpmFHfN9f47KpiRvqrKx0V9+erV1CNkpWzYhW/Qyc6aT8rEyCrvauWSYGZK2ia3o7vd3akF07acHAFpOA==" saltValue="yVW9XmDwTqEnmpSGai0KYg==" spinCount="100000" sqref="T2" name="Range1_3_5_25"/>
  </protectedRanges>
  <hyperlinks>
    <hyperlink ref="X1" location="'National Youth'!A1" display="Return to Rankings" xr:uid="{4750A43D-E977-4CB9-8D3B-648B1B31A099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22427-7585-4C51-85E3-7EFCE50446F3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53</v>
      </c>
      <c r="B2" s="4" t="s">
        <v>54</v>
      </c>
      <c r="C2" s="5">
        <v>45766</v>
      </c>
      <c r="D2" s="6" t="s">
        <v>55</v>
      </c>
      <c r="E2" s="7">
        <v>152</v>
      </c>
      <c r="F2" s="24"/>
      <c r="G2" s="7">
        <v>161</v>
      </c>
      <c r="H2" s="24"/>
      <c r="I2" s="7"/>
      <c r="J2" s="24"/>
      <c r="K2" s="7"/>
      <c r="L2" s="24"/>
      <c r="M2" s="7"/>
      <c r="N2" s="24"/>
      <c r="O2" s="7"/>
      <c r="P2" s="24"/>
      <c r="Q2" s="10">
        <v>2</v>
      </c>
      <c r="R2" s="10">
        <v>313</v>
      </c>
      <c r="S2" s="11">
        <v>156.5</v>
      </c>
      <c r="T2" s="25">
        <v>0</v>
      </c>
      <c r="U2" s="12">
        <v>5</v>
      </c>
      <c r="V2" s="13">
        <v>161.5</v>
      </c>
    </row>
    <row r="4" spans="1:24" x14ac:dyDescent="0.3">
      <c r="Q4" s="35">
        <f>SUM(Q2:Q3)</f>
        <v>2</v>
      </c>
      <c r="R4" s="35">
        <f>SUM(R2:R3)</f>
        <v>313</v>
      </c>
      <c r="S4" s="36">
        <f>SUM(R4/Q4)</f>
        <v>156.5</v>
      </c>
      <c r="T4" s="35">
        <f>SUM(T2:T3)</f>
        <v>0</v>
      </c>
      <c r="U4" s="35">
        <f>SUM(U2:U3)</f>
        <v>5</v>
      </c>
      <c r="V4" s="37">
        <f>SUM(S4+U4)</f>
        <v>161.5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16"/>
    <protectedRange algorithmName="SHA-512" hashValue="ON39YdpmFHfN9f47KpiRvqrKx0V9+erV1CNkpWzYhW/Qyc6aT8rEyCrvauWSYGZK2ia3o7vd3akF07acHAFpOA==" saltValue="yVW9XmDwTqEnmpSGai0KYg==" spinCount="100000" sqref="C2" name="Range1_1_2_1_1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T2" name="Range1_3_5_18"/>
    <protectedRange algorithmName="SHA-512" hashValue="ON39YdpmFHfN9f47KpiRvqrKx0V9+erV1CNkpWzYhW/Qyc6aT8rEyCrvauWSYGZK2ia3o7vd3akF07acHAFpOA==" saltValue="yVW9XmDwTqEnmpSGai0KYg==" spinCount="100000" sqref="B2" name="Range1_1_2_1_1_1"/>
  </protectedRanges>
  <hyperlinks>
    <hyperlink ref="X1" location="'National Youth'!A1" display="Return to Rankings" xr:uid="{7378AFE0-F9E1-486B-AB50-FEC101E1B5B7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896FD-6100-46AA-B772-BB04A576A21B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23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79</v>
      </c>
      <c r="B2" s="4" t="s">
        <v>88</v>
      </c>
      <c r="C2" s="5">
        <v>45836</v>
      </c>
      <c r="D2" s="6" t="s">
        <v>89</v>
      </c>
      <c r="E2" s="7">
        <v>192</v>
      </c>
      <c r="F2" s="24">
        <v>1</v>
      </c>
      <c r="G2" s="7">
        <v>190</v>
      </c>
      <c r="H2" s="46"/>
      <c r="I2" s="7">
        <v>189</v>
      </c>
      <c r="J2" s="24"/>
      <c r="K2" s="7">
        <v>190</v>
      </c>
      <c r="L2" s="24">
        <v>3</v>
      </c>
      <c r="M2" s="7">
        <v>196</v>
      </c>
      <c r="N2" s="24">
        <v>2</v>
      </c>
      <c r="O2" s="7">
        <v>193</v>
      </c>
      <c r="P2" s="24">
        <v>3</v>
      </c>
      <c r="Q2" s="10">
        <v>6</v>
      </c>
      <c r="R2" s="10">
        <v>1150</v>
      </c>
      <c r="S2" s="11">
        <v>191.66666666666666</v>
      </c>
      <c r="T2" s="25">
        <v>9</v>
      </c>
      <c r="U2" s="12">
        <v>10</v>
      </c>
      <c r="V2" s="13">
        <v>201.66666666666666</v>
      </c>
    </row>
    <row r="3" spans="1:24" x14ac:dyDescent="0.3">
      <c r="A3" s="3" t="s">
        <v>79</v>
      </c>
      <c r="B3" s="4" t="s">
        <v>97</v>
      </c>
      <c r="C3" s="5">
        <v>45899</v>
      </c>
      <c r="D3" s="6" t="s">
        <v>102</v>
      </c>
      <c r="E3" s="7">
        <v>197</v>
      </c>
      <c r="F3" s="24">
        <v>1</v>
      </c>
      <c r="G3" s="7">
        <v>197</v>
      </c>
      <c r="H3" s="46">
        <v>3</v>
      </c>
      <c r="I3" s="7">
        <v>191</v>
      </c>
      <c r="J3" s="24">
        <v>3</v>
      </c>
      <c r="K3" s="7">
        <v>197</v>
      </c>
      <c r="L3" s="24">
        <v>0</v>
      </c>
      <c r="M3" s="7">
        <v>194</v>
      </c>
      <c r="N3" s="24">
        <v>0</v>
      </c>
      <c r="O3" s="7">
        <v>193</v>
      </c>
      <c r="P3" s="24">
        <v>0</v>
      </c>
      <c r="Q3" s="10">
        <v>6</v>
      </c>
      <c r="R3" s="10">
        <v>1169</v>
      </c>
      <c r="S3" s="11">
        <v>194.83333333333334</v>
      </c>
      <c r="T3" s="25">
        <v>7</v>
      </c>
      <c r="U3" s="12">
        <v>10</v>
      </c>
      <c r="V3" s="13">
        <v>204.83333333333334</v>
      </c>
    </row>
    <row r="4" spans="1:24" x14ac:dyDescent="0.3">
      <c r="A4" s="3" t="s">
        <v>79</v>
      </c>
      <c r="B4" s="4" t="s">
        <v>97</v>
      </c>
      <c r="C4" s="5">
        <v>45892</v>
      </c>
      <c r="D4" s="6" t="s">
        <v>89</v>
      </c>
      <c r="E4" s="7">
        <v>196</v>
      </c>
      <c r="F4" s="24">
        <v>4</v>
      </c>
      <c r="G4" s="7">
        <v>196</v>
      </c>
      <c r="H4" s="7">
        <v>1</v>
      </c>
      <c r="I4" s="7">
        <v>196</v>
      </c>
      <c r="J4" s="7">
        <v>3</v>
      </c>
      <c r="K4" s="7">
        <v>195</v>
      </c>
      <c r="L4" s="7">
        <v>3</v>
      </c>
      <c r="M4" s="7"/>
      <c r="N4" s="7"/>
      <c r="O4" s="7"/>
      <c r="P4" s="7"/>
      <c r="Q4" s="10">
        <v>4</v>
      </c>
      <c r="R4" s="10">
        <v>783</v>
      </c>
      <c r="S4" s="11">
        <v>195.75</v>
      </c>
      <c r="T4" s="25">
        <v>11</v>
      </c>
      <c r="U4" s="12">
        <v>5</v>
      </c>
      <c r="V4" s="13">
        <v>200.75</v>
      </c>
    </row>
    <row r="5" spans="1:24" x14ac:dyDescent="0.3">
      <c r="A5" s="52" t="s">
        <v>79</v>
      </c>
      <c r="B5" s="4" t="s">
        <v>88</v>
      </c>
      <c r="C5" s="5">
        <v>45920</v>
      </c>
      <c r="D5" s="53" t="s">
        <v>89</v>
      </c>
      <c r="E5" s="7">
        <v>193</v>
      </c>
      <c r="F5" s="24"/>
      <c r="G5" s="7">
        <v>190</v>
      </c>
      <c r="H5" s="46">
        <v>3</v>
      </c>
      <c r="I5" s="7">
        <v>197</v>
      </c>
      <c r="J5" s="24">
        <v>4</v>
      </c>
      <c r="K5" s="7">
        <v>194</v>
      </c>
      <c r="L5" s="24">
        <v>1</v>
      </c>
      <c r="M5" s="7"/>
      <c r="N5" s="24"/>
      <c r="O5" s="7"/>
      <c r="P5" s="24"/>
      <c r="Q5" s="12">
        <v>4</v>
      </c>
      <c r="R5" s="12">
        <v>774</v>
      </c>
      <c r="S5" s="11">
        <v>193.5</v>
      </c>
      <c r="T5" s="25">
        <v>8</v>
      </c>
      <c r="U5" s="12">
        <v>5</v>
      </c>
      <c r="V5" s="11">
        <v>198.5</v>
      </c>
    </row>
    <row r="7" spans="1:24" x14ac:dyDescent="0.3">
      <c r="Q7" s="35">
        <f>SUM(Q2:Q6)</f>
        <v>20</v>
      </c>
      <c r="R7" s="35">
        <f>SUM(R2:R6)</f>
        <v>3876</v>
      </c>
      <c r="S7" s="36">
        <f>SUM(R7/Q7)</f>
        <v>193.8</v>
      </c>
      <c r="T7" s="35">
        <f>SUM(T2:T6)</f>
        <v>35</v>
      </c>
      <c r="U7" s="35">
        <f>SUM(U2:U6)</f>
        <v>30</v>
      </c>
      <c r="V7" s="37">
        <f>SUM(S7+U7)</f>
        <v>223.8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14_1_1"/>
    <protectedRange algorithmName="SHA-512" hashValue="ON39YdpmFHfN9f47KpiRvqrKx0V9+erV1CNkpWzYhW/Qyc6aT8rEyCrvauWSYGZK2ia3o7vd3akF07acHAFpOA==" saltValue="yVW9XmDwTqEnmpSGai0KYg==" spinCount="100000" sqref="D3" name="Range1_1_7_1_1"/>
    <protectedRange algorithmName="SHA-512" hashValue="ON39YdpmFHfN9f47KpiRvqrKx0V9+erV1CNkpWzYhW/Qyc6aT8rEyCrvauWSYGZK2ia3o7vd3akF07acHAFpOA==" saltValue="yVW9XmDwTqEnmpSGai0KYg==" spinCount="100000" sqref="T3" name="Range1_3_5_7_1_1"/>
    <protectedRange algorithmName="SHA-512" hashValue="ON39YdpmFHfN9f47KpiRvqrKx0V9+erV1CNkpWzYhW/Qyc6aT8rEyCrvauWSYGZK2ia3o7vd3akF07acHAFpOA==" saltValue="yVW9XmDwTqEnmpSGai0KYg==" spinCount="100000" sqref="B5:C5 E5:P5" name="Range1_10_1"/>
    <protectedRange algorithmName="SHA-512" hashValue="ON39YdpmFHfN9f47KpiRvqrKx0V9+erV1CNkpWzYhW/Qyc6aT8rEyCrvauWSYGZK2ia3o7vd3akF07acHAFpOA==" saltValue="yVW9XmDwTqEnmpSGai0KYg==" spinCount="100000" sqref="D5" name="Range1_1_13_2"/>
    <protectedRange algorithmName="SHA-512" hashValue="ON39YdpmFHfN9f47KpiRvqrKx0V9+erV1CNkpWzYhW/Qyc6aT8rEyCrvauWSYGZK2ia3o7vd3akF07acHAFpOA==" saltValue="yVW9XmDwTqEnmpSGai0KYg==" spinCount="100000" sqref="T5" name="Range1_3_5_9_3"/>
  </protectedRanges>
  <conditionalFormatting sqref="E3">
    <cfRule type="top10" dxfId="200" priority="9" rank="1"/>
  </conditionalFormatting>
  <conditionalFormatting sqref="E3:P4">
    <cfRule type="cellIs" dxfId="199" priority="8" operator="greaterThanOrEqual">
      <formula>200</formula>
    </cfRule>
  </conditionalFormatting>
  <conditionalFormatting sqref="G3">
    <cfRule type="top10" dxfId="198" priority="10" rank="1"/>
  </conditionalFormatting>
  <conditionalFormatting sqref="I3">
    <cfRule type="top10" dxfId="197" priority="11" rank="1"/>
  </conditionalFormatting>
  <conditionalFormatting sqref="K3">
    <cfRule type="top10" dxfId="196" priority="12" rank="1"/>
  </conditionalFormatting>
  <conditionalFormatting sqref="M3">
    <cfRule type="top10" dxfId="195" priority="13" rank="1"/>
  </conditionalFormatting>
  <conditionalFormatting sqref="O3">
    <cfRule type="top10" dxfId="194" priority="14" rank="1"/>
  </conditionalFormatting>
  <conditionalFormatting sqref="E5">
    <cfRule type="top10" dxfId="193" priority="7" rank="1"/>
  </conditionalFormatting>
  <conditionalFormatting sqref="G5">
    <cfRule type="top10" dxfId="192" priority="6" rank="1"/>
  </conditionalFormatting>
  <conditionalFormatting sqref="I5">
    <cfRule type="top10" dxfId="191" priority="5" rank="1"/>
  </conditionalFormatting>
  <conditionalFormatting sqref="K5">
    <cfRule type="top10" dxfId="190" priority="4" rank="1"/>
  </conditionalFormatting>
  <conditionalFormatting sqref="M5">
    <cfRule type="top10" dxfId="189" priority="3" rank="1"/>
  </conditionalFormatting>
  <conditionalFormatting sqref="O5">
    <cfRule type="top10" dxfId="188" priority="2" rank="1"/>
  </conditionalFormatting>
  <conditionalFormatting sqref="E5:P5">
    <cfRule type="cellIs" dxfId="187" priority="1" operator="greaterThanOrEqual">
      <formula>200</formula>
    </cfRule>
  </conditionalFormatting>
  <hyperlinks>
    <hyperlink ref="X1" location="'National Youth'!A1" display="Return to Rankings" xr:uid="{B1C38083-A6F9-4587-B81F-DB5F8C53BF14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C2376-809B-450B-8CB0-150B58CCFA8E}">
  <dimension ref="A1:X11"/>
  <sheetViews>
    <sheetView workbookViewId="0">
      <selection activeCell="B8" sqref="B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50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51</v>
      </c>
      <c r="B2" s="4" t="s">
        <v>19</v>
      </c>
      <c r="C2" s="5">
        <v>45745</v>
      </c>
      <c r="D2" s="6" t="s">
        <v>13</v>
      </c>
      <c r="E2" s="7">
        <v>138</v>
      </c>
      <c r="F2" s="24">
        <v>0</v>
      </c>
      <c r="G2" s="7">
        <v>150</v>
      </c>
      <c r="H2" s="24">
        <v>0</v>
      </c>
      <c r="I2" s="7">
        <v>153</v>
      </c>
      <c r="J2" s="24">
        <v>0</v>
      </c>
      <c r="K2" s="7">
        <v>163</v>
      </c>
      <c r="L2" s="24">
        <v>1</v>
      </c>
      <c r="M2" s="7"/>
      <c r="N2" s="24"/>
      <c r="O2" s="7"/>
      <c r="P2" s="24"/>
      <c r="Q2" s="10">
        <v>4</v>
      </c>
      <c r="R2" s="10">
        <v>604</v>
      </c>
      <c r="S2" s="11">
        <v>151</v>
      </c>
      <c r="T2" s="25">
        <v>1</v>
      </c>
      <c r="U2" s="12">
        <v>5</v>
      </c>
      <c r="V2" s="13">
        <v>164</v>
      </c>
    </row>
    <row r="3" spans="1:24" x14ac:dyDescent="0.3">
      <c r="A3" s="3" t="s">
        <v>51</v>
      </c>
      <c r="B3" s="4" t="s">
        <v>19</v>
      </c>
      <c r="C3" s="5">
        <v>45766</v>
      </c>
      <c r="D3" s="6" t="s">
        <v>13</v>
      </c>
      <c r="E3" s="7">
        <v>166</v>
      </c>
      <c r="F3" s="24">
        <v>1</v>
      </c>
      <c r="G3" s="7">
        <v>167</v>
      </c>
      <c r="H3" s="24">
        <v>1</v>
      </c>
      <c r="I3" s="7">
        <v>129</v>
      </c>
      <c r="J3" s="24">
        <v>0</v>
      </c>
      <c r="K3" s="7">
        <v>147</v>
      </c>
      <c r="L3" s="24">
        <v>0</v>
      </c>
      <c r="M3" s="7"/>
      <c r="N3" s="24"/>
      <c r="O3" s="7"/>
      <c r="P3" s="24"/>
      <c r="Q3" s="10">
        <v>4</v>
      </c>
      <c r="R3" s="10">
        <v>609</v>
      </c>
      <c r="S3" s="11">
        <v>152.25</v>
      </c>
      <c r="T3" s="25">
        <v>2</v>
      </c>
      <c r="U3" s="12">
        <v>6</v>
      </c>
      <c r="V3" s="13">
        <v>158.25</v>
      </c>
    </row>
    <row r="4" spans="1:24" x14ac:dyDescent="0.3">
      <c r="A4" s="3" t="s">
        <v>51</v>
      </c>
      <c r="B4" s="4" t="s">
        <v>19</v>
      </c>
      <c r="C4" s="5">
        <v>45808</v>
      </c>
      <c r="D4" s="6" t="s">
        <v>13</v>
      </c>
      <c r="E4" s="41">
        <v>155</v>
      </c>
      <c r="F4" s="7">
        <v>0</v>
      </c>
      <c r="G4" s="41">
        <v>151</v>
      </c>
      <c r="H4" s="7">
        <v>0</v>
      </c>
      <c r="I4" s="7">
        <v>152</v>
      </c>
      <c r="J4" s="7">
        <v>0</v>
      </c>
      <c r="K4" s="7">
        <v>183</v>
      </c>
      <c r="L4" s="7">
        <v>2</v>
      </c>
      <c r="M4" s="7"/>
      <c r="N4" s="24"/>
      <c r="O4" s="7"/>
      <c r="P4" s="24"/>
      <c r="Q4" s="10">
        <v>4</v>
      </c>
      <c r="R4" s="10">
        <v>641</v>
      </c>
      <c r="S4" s="11">
        <v>160.25</v>
      </c>
      <c r="T4" s="25">
        <v>2</v>
      </c>
      <c r="U4" s="12">
        <v>5</v>
      </c>
      <c r="V4" s="13">
        <v>165.25</v>
      </c>
    </row>
    <row r="5" spans="1:24" x14ac:dyDescent="0.3">
      <c r="A5" s="3" t="s">
        <v>51</v>
      </c>
      <c r="B5" s="4" t="s">
        <v>19</v>
      </c>
      <c r="C5" s="5">
        <v>45857</v>
      </c>
      <c r="D5" s="6" t="s">
        <v>13</v>
      </c>
      <c r="E5" s="7">
        <v>183</v>
      </c>
      <c r="F5" s="24">
        <v>1</v>
      </c>
      <c r="G5" s="7">
        <v>180</v>
      </c>
      <c r="H5" s="24">
        <v>0</v>
      </c>
      <c r="I5" s="7">
        <v>184</v>
      </c>
      <c r="J5" s="24">
        <v>1</v>
      </c>
      <c r="K5" s="7">
        <v>184</v>
      </c>
      <c r="L5" s="24">
        <v>0</v>
      </c>
      <c r="M5" s="7">
        <v>187</v>
      </c>
      <c r="N5" s="24">
        <v>1</v>
      </c>
      <c r="O5" s="7">
        <v>177</v>
      </c>
      <c r="P5" s="24">
        <v>0</v>
      </c>
      <c r="Q5" s="10">
        <v>6</v>
      </c>
      <c r="R5" s="10">
        <v>1105</v>
      </c>
      <c r="S5" s="11">
        <v>184.16666666666666</v>
      </c>
      <c r="T5" s="25">
        <v>3</v>
      </c>
      <c r="U5" s="12">
        <v>10</v>
      </c>
      <c r="V5" s="13">
        <v>218.16666666666666</v>
      </c>
    </row>
    <row r="6" spans="1:24" x14ac:dyDescent="0.3">
      <c r="A6" s="3" t="s">
        <v>51</v>
      </c>
      <c r="B6" s="4" t="s">
        <v>96</v>
      </c>
      <c r="C6" s="5">
        <v>45885</v>
      </c>
      <c r="D6" s="6" t="s">
        <v>13</v>
      </c>
      <c r="E6" s="7">
        <v>175</v>
      </c>
      <c r="F6" s="24">
        <v>0</v>
      </c>
      <c r="G6" s="7">
        <v>183</v>
      </c>
      <c r="H6" s="24">
        <v>1</v>
      </c>
      <c r="I6" s="7">
        <v>188</v>
      </c>
      <c r="J6" s="24">
        <v>0</v>
      </c>
      <c r="K6" s="7">
        <v>183</v>
      </c>
      <c r="L6" s="24">
        <v>1</v>
      </c>
      <c r="M6" s="7"/>
      <c r="N6" s="24"/>
      <c r="O6" s="7"/>
      <c r="P6" s="24"/>
      <c r="Q6" s="10">
        <v>4</v>
      </c>
      <c r="R6" s="10">
        <v>729</v>
      </c>
      <c r="S6" s="11">
        <v>182.25</v>
      </c>
      <c r="T6" s="25">
        <v>2</v>
      </c>
      <c r="U6" s="12">
        <v>13</v>
      </c>
      <c r="V6" s="13">
        <v>195.25</v>
      </c>
    </row>
    <row r="7" spans="1:24" x14ac:dyDescent="0.3">
      <c r="A7" s="3" t="s">
        <v>51</v>
      </c>
      <c r="B7" s="4" t="s">
        <v>19</v>
      </c>
      <c r="C7" s="5">
        <v>45907</v>
      </c>
      <c r="D7" s="6" t="s">
        <v>48</v>
      </c>
      <c r="E7" s="7">
        <v>184</v>
      </c>
      <c r="F7" s="24"/>
      <c r="G7" s="7">
        <v>183</v>
      </c>
      <c r="H7" s="24"/>
      <c r="I7" s="7">
        <v>174</v>
      </c>
      <c r="J7" s="24">
        <v>1</v>
      </c>
      <c r="K7" s="7">
        <v>161</v>
      </c>
      <c r="L7" s="24"/>
      <c r="M7" s="7">
        <v>168</v>
      </c>
      <c r="N7" s="24"/>
      <c r="O7" s="7">
        <v>178</v>
      </c>
      <c r="P7" s="24"/>
      <c r="Q7" s="10">
        <v>6</v>
      </c>
      <c r="R7" s="10">
        <v>1048</v>
      </c>
      <c r="S7" s="11">
        <v>174.66666666666666</v>
      </c>
      <c r="T7" s="25">
        <v>1</v>
      </c>
      <c r="U7" s="12">
        <v>10</v>
      </c>
      <c r="V7" s="13">
        <v>184.66666666666666</v>
      </c>
    </row>
    <row r="8" spans="1:24" x14ac:dyDescent="0.3">
      <c r="A8" s="52" t="s">
        <v>51</v>
      </c>
      <c r="B8" s="4" t="s">
        <v>19</v>
      </c>
      <c r="C8" s="5">
        <v>45920</v>
      </c>
      <c r="D8" s="53" t="s">
        <v>13</v>
      </c>
      <c r="E8" s="41">
        <v>185</v>
      </c>
      <c r="F8" s="7">
        <v>0</v>
      </c>
      <c r="G8" s="41">
        <v>184</v>
      </c>
      <c r="H8" s="7">
        <v>0</v>
      </c>
      <c r="I8" s="7">
        <v>186</v>
      </c>
      <c r="J8" s="7">
        <v>2</v>
      </c>
      <c r="K8" s="7">
        <v>186</v>
      </c>
      <c r="L8" s="7">
        <v>3</v>
      </c>
      <c r="M8" s="7"/>
      <c r="N8" s="24"/>
      <c r="O8" s="7"/>
      <c r="P8" s="24"/>
      <c r="Q8" s="12">
        <v>4</v>
      </c>
      <c r="R8" s="12">
        <v>741</v>
      </c>
      <c r="S8" s="11">
        <v>185.25</v>
      </c>
      <c r="T8" s="25">
        <v>5</v>
      </c>
      <c r="U8" s="12">
        <v>5</v>
      </c>
      <c r="V8" s="11">
        <v>190.25</v>
      </c>
    </row>
    <row r="9" spans="1:24" x14ac:dyDescent="0.3">
      <c r="A9" s="52" t="s">
        <v>51</v>
      </c>
      <c r="B9" s="4" t="s">
        <v>19</v>
      </c>
      <c r="C9" s="5">
        <v>45948</v>
      </c>
      <c r="D9" s="53" t="s">
        <v>13</v>
      </c>
      <c r="E9" s="41">
        <v>179</v>
      </c>
      <c r="F9" s="7">
        <v>0</v>
      </c>
      <c r="G9" s="41">
        <v>178</v>
      </c>
      <c r="H9" s="7">
        <v>1</v>
      </c>
      <c r="I9" s="7">
        <v>184</v>
      </c>
      <c r="J9" s="7">
        <v>1</v>
      </c>
      <c r="K9" s="7">
        <v>183</v>
      </c>
      <c r="L9" s="7">
        <v>0</v>
      </c>
      <c r="M9" s="7"/>
      <c r="N9" s="24"/>
      <c r="O9" s="7"/>
      <c r="P9" s="24"/>
      <c r="Q9" s="12">
        <v>4</v>
      </c>
      <c r="R9" s="12">
        <v>724</v>
      </c>
      <c r="S9" s="11">
        <v>181</v>
      </c>
      <c r="T9" s="25">
        <v>2</v>
      </c>
      <c r="U9" s="12">
        <v>5</v>
      </c>
      <c r="V9" s="11">
        <v>186</v>
      </c>
    </row>
    <row r="11" spans="1:24" x14ac:dyDescent="0.3">
      <c r="Q11" s="35">
        <f>SUM(Q2:Q10)</f>
        <v>36</v>
      </c>
      <c r="R11" s="35">
        <f>SUM(R2:R10)</f>
        <v>6201</v>
      </c>
      <c r="S11" s="36">
        <f>SUM(R11/Q11)</f>
        <v>172.25</v>
      </c>
      <c r="T11" s="35">
        <f>SUM(T2:T10)</f>
        <v>18</v>
      </c>
      <c r="U11" s="35">
        <f>SUM(U2:U10)</f>
        <v>59</v>
      </c>
      <c r="V11" s="37">
        <f>SUM(S11+U11)</f>
        <v>231.25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3_1_1"/>
    <protectedRange algorithmName="SHA-512" hashValue="ON39YdpmFHfN9f47KpiRvqrKx0V9+erV1CNkpWzYhW/Qyc6aT8rEyCrvauWSYGZK2ia3o7vd3akF07acHAFpOA==" saltValue="yVW9XmDwTqEnmpSGai0KYg==" spinCount="100000" sqref="D7" name="Range1_1_4_1_1"/>
    <protectedRange algorithmName="SHA-512" hashValue="ON39YdpmFHfN9f47KpiRvqrKx0V9+erV1CNkpWzYhW/Qyc6aT8rEyCrvauWSYGZK2ia3o7vd3akF07acHAFpOA==" saltValue="yVW9XmDwTqEnmpSGai0KYg==" spinCount="100000" sqref="E7 G7:O7" name="Range1_33_1_4_1"/>
    <protectedRange algorithmName="SHA-512" hashValue="ON39YdpmFHfN9f47KpiRvqrKx0V9+erV1CNkpWzYhW/Qyc6aT8rEyCrvauWSYGZK2ia3o7vd3akF07acHAFpOA==" saltValue="yVW9XmDwTqEnmpSGai0KYg==" spinCount="100000" sqref="T8" name="Range1_3_5_9_3"/>
    <protectedRange sqref="B9:C9" name="Range1_13_1"/>
    <protectedRange sqref="D9" name="Range1_1_4_1"/>
    <protectedRange sqref="T9" name="Range1_3_5_4_1"/>
  </protectedRanges>
  <conditionalFormatting sqref="E7">
    <cfRule type="top10" dxfId="186" priority="21" rank="1"/>
  </conditionalFormatting>
  <conditionalFormatting sqref="E7:P7">
    <cfRule type="cellIs" dxfId="185" priority="15" operator="greaterThanOrEqual">
      <formula>200</formula>
    </cfRule>
  </conditionalFormatting>
  <conditionalFormatting sqref="G7">
    <cfRule type="top10" dxfId="184" priority="20" rank="1"/>
  </conditionalFormatting>
  <conditionalFormatting sqref="I7">
    <cfRule type="top10" dxfId="183" priority="19" rank="1"/>
  </conditionalFormatting>
  <conditionalFormatting sqref="K7">
    <cfRule type="top10" dxfId="182" priority="18" rank="1"/>
  </conditionalFormatting>
  <conditionalFormatting sqref="M7">
    <cfRule type="top10" dxfId="181" priority="17" rank="1"/>
  </conditionalFormatting>
  <conditionalFormatting sqref="O7">
    <cfRule type="top10" dxfId="180" priority="16" rank="1"/>
  </conditionalFormatting>
  <conditionalFormatting sqref="E8">
    <cfRule type="top10" dxfId="179" priority="14" rank="1"/>
  </conditionalFormatting>
  <conditionalFormatting sqref="G8">
    <cfRule type="top10" dxfId="178" priority="13" rank="1"/>
  </conditionalFormatting>
  <conditionalFormatting sqref="I8">
    <cfRule type="top10" dxfId="177" priority="12" rank="1"/>
  </conditionalFormatting>
  <conditionalFormatting sqref="K8">
    <cfRule type="top10" dxfId="176" priority="11" rank="1"/>
  </conditionalFormatting>
  <conditionalFormatting sqref="M8">
    <cfRule type="top10" dxfId="175" priority="10" rank="1"/>
  </conditionalFormatting>
  <conditionalFormatting sqref="O8">
    <cfRule type="top10" dxfId="174" priority="9" rank="1"/>
  </conditionalFormatting>
  <conditionalFormatting sqref="E8:P8">
    <cfRule type="cellIs" dxfId="173" priority="8" operator="greaterThanOrEqual">
      <formula>200</formula>
    </cfRule>
  </conditionalFormatting>
  <conditionalFormatting sqref="E9">
    <cfRule type="top10" dxfId="172" priority="7" rank="1"/>
  </conditionalFormatting>
  <conditionalFormatting sqref="G9">
    <cfRule type="top10" dxfId="171" priority="6" rank="1"/>
  </conditionalFormatting>
  <conditionalFormatting sqref="I9">
    <cfRule type="top10" dxfId="170" priority="5" rank="1"/>
  </conditionalFormatting>
  <conditionalFormatting sqref="K9">
    <cfRule type="top10" dxfId="169" priority="4" rank="1"/>
  </conditionalFormatting>
  <conditionalFormatting sqref="M9">
    <cfRule type="top10" dxfId="168" priority="3" rank="1"/>
  </conditionalFormatting>
  <conditionalFormatting sqref="O9">
    <cfRule type="top10" dxfId="167" priority="2" rank="1"/>
  </conditionalFormatting>
  <conditionalFormatting sqref="E9:P9">
    <cfRule type="cellIs" dxfId="166" priority="1" operator="greaterThanOrEqual">
      <formula>200</formula>
    </cfRule>
  </conditionalFormatting>
  <hyperlinks>
    <hyperlink ref="X1" location="'National Youth'!A1" display="Return to Rankings" xr:uid="{D0E29F1A-E10F-4F33-9E9A-43A0E9726BB7}"/>
  </hyperlink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28564-C74D-4611-BD42-7A9B03A03A56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41</v>
      </c>
      <c r="B2" s="4" t="s">
        <v>64</v>
      </c>
      <c r="C2" s="5">
        <v>45801</v>
      </c>
      <c r="D2" s="6" t="s">
        <v>65</v>
      </c>
      <c r="E2" s="7">
        <v>170</v>
      </c>
      <c r="F2" s="24">
        <v>0</v>
      </c>
      <c r="G2" s="7">
        <v>173</v>
      </c>
      <c r="H2" s="24">
        <v>0</v>
      </c>
      <c r="I2" s="7">
        <v>180</v>
      </c>
      <c r="J2" s="24">
        <v>0</v>
      </c>
      <c r="K2" s="7">
        <v>185</v>
      </c>
      <c r="L2" s="24">
        <v>0</v>
      </c>
      <c r="M2" s="7"/>
      <c r="N2" s="24"/>
      <c r="O2" s="7"/>
      <c r="P2" s="24"/>
      <c r="Q2" s="10">
        <v>4</v>
      </c>
      <c r="R2" s="10">
        <v>708</v>
      </c>
      <c r="S2" s="11">
        <v>177</v>
      </c>
      <c r="T2" s="25">
        <v>0</v>
      </c>
      <c r="U2" s="12">
        <v>5</v>
      </c>
      <c r="V2" s="13">
        <v>182</v>
      </c>
    </row>
    <row r="3" spans="1:24" x14ac:dyDescent="0.3">
      <c r="A3" s="3" t="s">
        <v>41</v>
      </c>
      <c r="B3" s="4" t="s">
        <v>66</v>
      </c>
      <c r="C3" s="5">
        <v>45829</v>
      </c>
      <c r="D3" s="6" t="s">
        <v>65</v>
      </c>
      <c r="E3" s="7">
        <v>186</v>
      </c>
      <c r="F3" s="24">
        <v>1</v>
      </c>
      <c r="G3" s="7">
        <v>187</v>
      </c>
      <c r="H3" s="24">
        <v>1</v>
      </c>
      <c r="I3" s="7">
        <v>187</v>
      </c>
      <c r="J3" s="24">
        <v>1</v>
      </c>
      <c r="K3" s="7">
        <v>185</v>
      </c>
      <c r="L3" s="24">
        <v>0</v>
      </c>
      <c r="M3" s="7"/>
      <c r="N3" s="24"/>
      <c r="O3" s="7"/>
      <c r="P3" s="24"/>
      <c r="Q3" s="10">
        <v>4</v>
      </c>
      <c r="R3" s="10">
        <v>745</v>
      </c>
      <c r="S3" s="11">
        <v>186.25</v>
      </c>
      <c r="T3" s="25">
        <v>3</v>
      </c>
      <c r="U3" s="12">
        <v>5</v>
      </c>
      <c r="V3" s="13">
        <v>191.25</v>
      </c>
    </row>
    <row r="4" spans="1:24" x14ac:dyDescent="0.3">
      <c r="A4" s="3" t="s">
        <v>41</v>
      </c>
      <c r="B4" s="4" t="s">
        <v>64</v>
      </c>
      <c r="C4" s="5">
        <v>45857</v>
      </c>
      <c r="D4" s="6" t="s">
        <v>65</v>
      </c>
      <c r="E4" s="7">
        <v>190</v>
      </c>
      <c r="F4" s="24">
        <v>4</v>
      </c>
      <c r="G4" s="7">
        <v>182</v>
      </c>
      <c r="H4" s="24">
        <v>0</v>
      </c>
      <c r="I4" s="7">
        <v>186</v>
      </c>
      <c r="J4" s="24">
        <v>4</v>
      </c>
      <c r="K4" s="7">
        <v>189</v>
      </c>
      <c r="L4" s="24">
        <v>1</v>
      </c>
      <c r="M4" s="7"/>
      <c r="N4" s="24"/>
      <c r="O4" s="7"/>
      <c r="P4" s="24"/>
      <c r="Q4" s="10">
        <v>4</v>
      </c>
      <c r="R4" s="10">
        <v>747</v>
      </c>
      <c r="S4" s="11">
        <v>186.75</v>
      </c>
      <c r="T4" s="25">
        <v>9</v>
      </c>
      <c r="U4" s="12">
        <v>5</v>
      </c>
      <c r="V4" s="13">
        <v>191.75</v>
      </c>
    </row>
    <row r="5" spans="1:24" x14ac:dyDescent="0.3">
      <c r="A5" s="3" t="s">
        <v>41</v>
      </c>
      <c r="B5" s="4" t="s">
        <v>64</v>
      </c>
      <c r="C5" s="5">
        <v>45885</v>
      </c>
      <c r="D5" s="6" t="s">
        <v>65</v>
      </c>
      <c r="E5" s="7">
        <v>188</v>
      </c>
      <c r="F5" s="24">
        <v>1</v>
      </c>
      <c r="G5" s="7">
        <v>183</v>
      </c>
      <c r="H5" s="24">
        <v>0</v>
      </c>
      <c r="I5" s="7">
        <v>181</v>
      </c>
      <c r="J5" s="24">
        <v>1</v>
      </c>
      <c r="K5" s="7">
        <v>178</v>
      </c>
      <c r="L5" s="24">
        <v>0</v>
      </c>
      <c r="M5" s="7">
        <v>180</v>
      </c>
      <c r="N5" s="24">
        <v>0</v>
      </c>
      <c r="O5" s="7">
        <v>185</v>
      </c>
      <c r="P5" s="24">
        <v>0</v>
      </c>
      <c r="Q5" s="10">
        <v>6</v>
      </c>
      <c r="R5" s="10">
        <v>1095</v>
      </c>
      <c r="S5" s="11">
        <v>182.5</v>
      </c>
      <c r="T5" s="25">
        <v>2</v>
      </c>
      <c r="U5" s="12">
        <v>10</v>
      </c>
      <c r="V5" s="13">
        <v>192.5</v>
      </c>
    </row>
    <row r="6" spans="1:24" x14ac:dyDescent="0.3">
      <c r="A6" s="3" t="s">
        <v>41</v>
      </c>
      <c r="B6" s="4" t="s">
        <v>64</v>
      </c>
      <c r="C6" s="5">
        <v>45899</v>
      </c>
      <c r="D6" s="6" t="s">
        <v>102</v>
      </c>
      <c r="E6" s="7">
        <v>190</v>
      </c>
      <c r="F6" s="24">
        <v>0</v>
      </c>
      <c r="G6" s="7">
        <v>189</v>
      </c>
      <c r="H6" s="24">
        <v>1</v>
      </c>
      <c r="I6" s="7">
        <v>191</v>
      </c>
      <c r="J6" s="24">
        <v>1</v>
      </c>
      <c r="K6" s="7">
        <v>191</v>
      </c>
      <c r="L6" s="24">
        <v>0</v>
      </c>
      <c r="M6" s="7">
        <v>187</v>
      </c>
      <c r="N6" s="24">
        <v>2</v>
      </c>
      <c r="O6" s="7">
        <v>186</v>
      </c>
      <c r="P6" s="24">
        <v>0</v>
      </c>
      <c r="Q6" s="10">
        <v>6</v>
      </c>
      <c r="R6" s="10">
        <v>1134</v>
      </c>
      <c r="S6" s="11">
        <v>189</v>
      </c>
      <c r="T6" s="25">
        <v>4</v>
      </c>
      <c r="U6" s="12">
        <v>12</v>
      </c>
      <c r="V6" s="13">
        <v>201</v>
      </c>
    </row>
    <row r="7" spans="1:24" x14ac:dyDescent="0.3">
      <c r="A7" s="52" t="s">
        <v>41</v>
      </c>
      <c r="B7" s="4" t="s">
        <v>64</v>
      </c>
      <c r="C7" s="5">
        <v>45920</v>
      </c>
      <c r="D7" s="53" t="s">
        <v>65</v>
      </c>
      <c r="E7" s="7">
        <v>185</v>
      </c>
      <c r="F7" s="24">
        <v>1</v>
      </c>
      <c r="G7" s="7">
        <v>191</v>
      </c>
      <c r="H7" s="24">
        <v>1</v>
      </c>
      <c r="I7" s="7">
        <v>188</v>
      </c>
      <c r="J7" s="24">
        <v>0</v>
      </c>
      <c r="K7" s="7">
        <v>186</v>
      </c>
      <c r="L7" s="24">
        <v>2</v>
      </c>
      <c r="M7" s="7">
        <v>186</v>
      </c>
      <c r="N7" s="24">
        <v>1</v>
      </c>
      <c r="O7" s="7">
        <v>183</v>
      </c>
      <c r="P7" s="24">
        <v>1</v>
      </c>
      <c r="Q7" s="12">
        <v>6</v>
      </c>
      <c r="R7" s="12">
        <v>1119</v>
      </c>
      <c r="S7" s="11">
        <v>186.5</v>
      </c>
      <c r="T7" s="25">
        <v>6</v>
      </c>
      <c r="U7" s="12">
        <v>10</v>
      </c>
      <c r="V7" s="11">
        <v>196.5</v>
      </c>
    </row>
    <row r="9" spans="1:24" x14ac:dyDescent="0.3">
      <c r="Q9" s="35">
        <f>SUM(Q2:Q8)</f>
        <v>30</v>
      </c>
      <c r="R9" s="35">
        <f>SUM(R2:R8)</f>
        <v>5548</v>
      </c>
      <c r="S9" s="36">
        <f>SUM(R9/Q9)</f>
        <v>184.93333333333334</v>
      </c>
      <c r="T9" s="35">
        <f>SUM(T2:T8)</f>
        <v>24</v>
      </c>
      <c r="U9" s="35">
        <f>SUM(U2:U8)</f>
        <v>47</v>
      </c>
      <c r="V9" s="37">
        <f>SUM(S9+U9)</f>
        <v>231.93333333333334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7_1"/>
    <protectedRange algorithmName="SHA-512" hashValue="ON39YdpmFHfN9f47KpiRvqrKx0V9+erV1CNkpWzYhW/Qyc6aT8rEyCrvauWSYGZK2ia3o7vd3akF07acHAFpOA==" saltValue="yVW9XmDwTqEnmpSGai0KYg==" spinCount="100000" sqref="D6" name="Range1_1_12_1_1"/>
    <protectedRange algorithmName="SHA-512" hashValue="ON39YdpmFHfN9f47KpiRvqrKx0V9+erV1CNkpWzYhW/Qyc6aT8rEyCrvauWSYGZK2ia3o7vd3akF07acHAFpOA==" saltValue="yVW9XmDwTqEnmpSGai0KYg==" spinCount="100000" sqref="T6" name="Range1_3_5_8_1_1"/>
    <protectedRange algorithmName="SHA-512" hashValue="ON39YdpmFHfN9f47KpiRvqrKx0V9+erV1CNkpWzYhW/Qyc6aT8rEyCrvauWSYGZK2ia3o7vd3akF07acHAFpOA==" saltValue="yVW9XmDwTqEnmpSGai0KYg==" spinCount="100000" sqref="B7:C7" name="Range1_9_2"/>
    <protectedRange algorithmName="SHA-512" hashValue="ON39YdpmFHfN9f47KpiRvqrKx0V9+erV1CNkpWzYhW/Qyc6aT8rEyCrvauWSYGZK2ia3o7vd3akF07acHAFpOA==" saltValue="yVW9XmDwTqEnmpSGai0KYg==" spinCount="100000" sqref="D7" name="Range1_1_12_5"/>
    <protectedRange algorithmName="SHA-512" hashValue="ON39YdpmFHfN9f47KpiRvqrKx0V9+erV1CNkpWzYhW/Qyc6aT8rEyCrvauWSYGZK2ia3o7vd3akF07acHAFpOA==" saltValue="yVW9XmDwTqEnmpSGai0KYg==" spinCount="100000" sqref="E7 H7:L7 N7" name="Range1_1_2_19_1_8"/>
    <protectedRange algorithmName="SHA-512" hashValue="ON39YdpmFHfN9f47KpiRvqrKx0V9+erV1CNkpWzYhW/Qyc6aT8rEyCrvauWSYGZK2ia3o7vd3akF07acHAFpOA==" saltValue="yVW9XmDwTqEnmpSGai0KYg==" spinCount="100000" sqref="T7" name="Range1_3_5_8_5"/>
  </protectedRanges>
  <conditionalFormatting sqref="E6">
    <cfRule type="top10" dxfId="165" priority="12" rank="1"/>
  </conditionalFormatting>
  <conditionalFormatting sqref="E6:O6">
    <cfRule type="cellIs" dxfId="164" priority="9" operator="greaterThanOrEqual">
      <formula>200</formula>
    </cfRule>
  </conditionalFormatting>
  <conditionalFormatting sqref="G6">
    <cfRule type="top10" dxfId="163" priority="14" rank="1"/>
  </conditionalFormatting>
  <conditionalFormatting sqref="I6">
    <cfRule type="top10" dxfId="162" priority="13" rank="1"/>
  </conditionalFormatting>
  <conditionalFormatting sqref="K6">
    <cfRule type="top10" dxfId="161" priority="8" rank="1"/>
  </conditionalFormatting>
  <conditionalFormatting sqref="M6">
    <cfRule type="top10" dxfId="160" priority="11" rank="1"/>
  </conditionalFormatting>
  <conditionalFormatting sqref="O6">
    <cfRule type="top10" dxfId="159" priority="10" rank="1"/>
  </conditionalFormatting>
  <conditionalFormatting sqref="E7">
    <cfRule type="top10" dxfId="158" priority="7" rank="1"/>
  </conditionalFormatting>
  <conditionalFormatting sqref="G7">
    <cfRule type="top10" dxfId="157" priority="6" rank="1"/>
  </conditionalFormatting>
  <conditionalFormatting sqref="I7">
    <cfRule type="top10" dxfId="156" priority="5" rank="1"/>
  </conditionalFormatting>
  <conditionalFormatting sqref="K7">
    <cfRule type="top10" dxfId="155" priority="4" rank="1"/>
  </conditionalFormatting>
  <conditionalFormatting sqref="M7">
    <cfRule type="top10" dxfId="154" priority="3" rank="1"/>
  </conditionalFormatting>
  <conditionalFormatting sqref="O7">
    <cfRule type="top10" dxfId="153" priority="2" rank="1"/>
  </conditionalFormatting>
  <conditionalFormatting sqref="E7:P7">
    <cfRule type="cellIs" dxfId="152" priority="1" operator="greaterThanOrEqual">
      <formula>200</formula>
    </cfRule>
  </conditionalFormatting>
  <hyperlinks>
    <hyperlink ref="X1" location="'National Youth'!A1" display="Return to Rankings" xr:uid="{6E83ADE2-9292-4193-9ED4-B51765C6174B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5DF86-915C-43E7-A2E8-3F6351C830FE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20</v>
      </c>
      <c r="F1" s="30" t="s">
        <v>21</v>
      </c>
      <c r="G1" s="30" t="s">
        <v>22</v>
      </c>
      <c r="H1" s="30" t="s">
        <v>21</v>
      </c>
      <c r="I1" s="30" t="s">
        <v>23</v>
      </c>
      <c r="J1" s="30" t="s">
        <v>21</v>
      </c>
      <c r="K1" s="30" t="s">
        <v>24</v>
      </c>
      <c r="L1" s="30" t="s">
        <v>21</v>
      </c>
      <c r="M1" s="30" t="s">
        <v>25</v>
      </c>
      <c r="N1" s="30" t="s">
        <v>21</v>
      </c>
      <c r="O1" s="30" t="s">
        <v>26</v>
      </c>
      <c r="P1" s="30" t="s">
        <v>21</v>
      </c>
      <c r="Q1" s="31" t="s">
        <v>27</v>
      </c>
      <c r="R1" s="32" t="s">
        <v>28</v>
      </c>
      <c r="S1" s="33" t="s">
        <v>5</v>
      </c>
      <c r="T1" s="33" t="s">
        <v>29</v>
      </c>
      <c r="U1" s="32" t="s">
        <v>6</v>
      </c>
      <c r="V1" s="33" t="s">
        <v>30</v>
      </c>
      <c r="X1" s="34" t="s">
        <v>31</v>
      </c>
    </row>
    <row r="2" spans="1:24" ht="15" customHeight="1" x14ac:dyDescent="0.3">
      <c r="A2" s="3" t="s">
        <v>53</v>
      </c>
      <c r="B2" s="4" t="s">
        <v>57</v>
      </c>
      <c r="C2" s="5">
        <v>45787</v>
      </c>
      <c r="D2" s="6" t="s">
        <v>48</v>
      </c>
      <c r="E2" s="7">
        <v>184</v>
      </c>
      <c r="F2" s="24"/>
      <c r="G2" s="7">
        <v>174</v>
      </c>
      <c r="H2" s="24"/>
      <c r="I2" s="7">
        <v>180</v>
      </c>
      <c r="J2" s="24"/>
      <c r="K2" s="7">
        <v>187</v>
      </c>
      <c r="L2" s="24"/>
      <c r="M2" s="7"/>
      <c r="N2" s="24"/>
      <c r="O2" s="7"/>
      <c r="P2" s="24"/>
      <c r="Q2" s="10">
        <v>4</v>
      </c>
      <c r="R2" s="10">
        <v>725</v>
      </c>
      <c r="S2" s="11">
        <v>181.25</v>
      </c>
      <c r="T2" s="25">
        <v>0</v>
      </c>
      <c r="U2" s="12">
        <v>5</v>
      </c>
      <c r="V2" s="13">
        <v>186.25</v>
      </c>
    </row>
    <row r="3" spans="1:24" x14ac:dyDescent="0.3">
      <c r="A3" s="3" t="s">
        <v>53</v>
      </c>
      <c r="B3" s="4" t="s">
        <v>85</v>
      </c>
      <c r="C3" s="5">
        <v>45844</v>
      </c>
      <c r="D3" s="6" t="s">
        <v>86</v>
      </c>
      <c r="E3" s="7">
        <v>165</v>
      </c>
      <c r="F3" s="24">
        <v>0</v>
      </c>
      <c r="G3" s="7">
        <v>183</v>
      </c>
      <c r="H3" s="24">
        <v>1</v>
      </c>
      <c r="I3" s="7">
        <v>167</v>
      </c>
      <c r="J3" s="24">
        <v>0</v>
      </c>
      <c r="K3" s="7">
        <v>174</v>
      </c>
      <c r="L3" s="24">
        <v>0</v>
      </c>
      <c r="M3" s="7">
        <v>168</v>
      </c>
      <c r="N3" s="24">
        <v>0</v>
      </c>
      <c r="O3" s="7">
        <v>172</v>
      </c>
      <c r="P3" s="24">
        <v>1</v>
      </c>
      <c r="Q3" s="10">
        <v>6</v>
      </c>
      <c r="R3" s="10">
        <v>1029</v>
      </c>
      <c r="S3" s="11">
        <v>171.5</v>
      </c>
      <c r="T3" s="25">
        <v>2</v>
      </c>
      <c r="U3" s="12">
        <v>10</v>
      </c>
      <c r="V3" s="13">
        <v>181.5</v>
      </c>
    </row>
    <row r="5" spans="1:24" x14ac:dyDescent="0.3">
      <c r="Q5" s="35">
        <f>SUM(Q2:Q4)</f>
        <v>10</v>
      </c>
      <c r="R5" s="35">
        <f>SUM(R2:R4)</f>
        <v>1754</v>
      </c>
      <c r="S5" s="36">
        <f>SUM(R5/Q5)</f>
        <v>175.4</v>
      </c>
      <c r="T5" s="35">
        <f>SUM(T2:T4)</f>
        <v>2</v>
      </c>
      <c r="U5" s="35">
        <f>SUM(U2:U4)</f>
        <v>15</v>
      </c>
      <c r="V5" s="37">
        <f>SUM(S5+U5)</f>
        <v>190.4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National Youth'!A1" display="Return to Rankings" xr:uid="{D8B5F5E9-CA9D-41C8-B0BA-CA800F1846A7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National Youth</vt:lpstr>
      <vt:lpstr>Aiden Van Horn</vt:lpstr>
      <vt:lpstr>Ashton Brooks</vt:lpstr>
      <vt:lpstr>Braxton Bertrand</vt:lpstr>
      <vt:lpstr>Braydon Bertrand</vt:lpstr>
      <vt:lpstr>Brody McKelvey</vt:lpstr>
      <vt:lpstr>Caden McMillen</vt:lpstr>
      <vt:lpstr>Caleb Radwanski</vt:lpstr>
      <vt:lpstr>Cooper Bradley</vt:lpstr>
      <vt:lpstr>Dalton Smith</vt:lpstr>
      <vt:lpstr>Faith Miller</vt:lpstr>
      <vt:lpstr>Hayden Waddell</vt:lpstr>
      <vt:lpstr>Isaiah Garcia</vt:lpstr>
      <vt:lpstr>Jasper Flint</vt:lpstr>
      <vt:lpstr>Kallon Bertrand</vt:lpstr>
      <vt:lpstr>Kayden Napier</vt:lpstr>
      <vt:lpstr>Kendahl Petty</vt:lpstr>
      <vt:lpstr>Lucas Hibbard</vt:lpstr>
      <vt:lpstr>Oakley Simmons</vt:lpstr>
      <vt:lpstr>Penelope Dimas</vt:lpstr>
      <vt:lpstr>Reid Wharten</vt:lpstr>
      <vt:lpstr>Rylee Dockery</vt:lpstr>
      <vt:lpstr>Stormy Howard</vt:lpstr>
      <vt:lpstr>Sunny Howard</vt:lpstr>
      <vt:lpstr>Wade Banks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2025-11-06T04:04:35Z</dcterms:modified>
</cp:coreProperties>
</file>