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Pennsylvania 2023\"/>
    </mc:Choice>
  </mc:AlternateContent>
  <xr:revisionPtr revIDLastSave="0" documentId="13_ncr:1_{BFC439B7-69A0-4A5E-9E88-8778FBF73E2A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Pennsylvania Rankings 2023" sheetId="1" r:id="rId1"/>
    <sheet name="Bill Kushner" sheetId="10" r:id="rId2"/>
    <sheet name="Chuck Brooks" sheetId="11" r:id="rId3"/>
    <sheet name="Devon Tomlinson" sheetId="3" r:id="rId4"/>
    <sheet name="Doug Gates" sheetId="15" r:id="rId5"/>
    <sheet name="Ethan Cole" sheetId="8" r:id="rId6"/>
    <sheet name="Jake Radwanski" sheetId="9" r:id="rId7"/>
    <sheet name="James Marsh" sheetId="17" r:id="rId8"/>
    <sheet name="Jeff Lloyd" sheetId="12" r:id="rId9"/>
    <sheet name="Jim Peightal" sheetId="4" r:id="rId10"/>
    <sheet name="John Gleto" sheetId="6" r:id="rId11"/>
    <sheet name="Josh Krumski" sheetId="13" r:id="rId12"/>
    <sheet name="Mike Comas" sheetId="16" r:id="rId13"/>
    <sheet name="Pam Gates" sheetId="7" r:id="rId14"/>
    <sheet name="Park Cover" sheetId="14" r:id="rId15"/>
    <sheet name="Ronald Blasko" sheetId="5" r:id="rId16"/>
    <sheet name="Roy Cressinger" sheetId="18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N14" i="15"/>
  <c r="G12" i="1" s="1"/>
  <c r="L14" i="15"/>
  <c r="M14" i="15" s="1"/>
  <c r="O14" i="15" s="1"/>
  <c r="H12" i="1" s="1"/>
  <c r="K14" i="15"/>
  <c r="D12" i="1" s="1"/>
  <c r="H26" i="1"/>
  <c r="G26" i="1"/>
  <c r="F26" i="1"/>
  <c r="E26" i="1"/>
  <c r="D26" i="1"/>
  <c r="D8" i="1"/>
  <c r="H14" i="1"/>
  <c r="G14" i="1"/>
  <c r="F14" i="1"/>
  <c r="E14" i="1"/>
  <c r="D14" i="1"/>
  <c r="N4" i="18"/>
  <c r="L4" i="18"/>
  <c r="K4" i="18"/>
  <c r="N14" i="17"/>
  <c r="G48" i="1" s="1"/>
  <c r="L14" i="17"/>
  <c r="M14" i="17" s="1"/>
  <c r="O14" i="17" s="1"/>
  <c r="H48" i="1" s="1"/>
  <c r="K14" i="17"/>
  <c r="D48" i="1" s="1"/>
  <c r="N7" i="17"/>
  <c r="G34" i="1" s="1"/>
  <c r="L7" i="17"/>
  <c r="E34" i="1" s="1"/>
  <c r="K7" i="17"/>
  <c r="D34" i="1" s="1"/>
  <c r="N6" i="16"/>
  <c r="L6" i="16"/>
  <c r="M6" i="16" s="1"/>
  <c r="O6" i="16" s="1"/>
  <c r="K6" i="16"/>
  <c r="N16" i="12"/>
  <c r="G47" i="1" s="1"/>
  <c r="L16" i="12"/>
  <c r="E47" i="1" s="1"/>
  <c r="K16" i="12"/>
  <c r="D47" i="1" s="1"/>
  <c r="N8" i="15"/>
  <c r="G45" i="1" s="1"/>
  <c r="L8" i="15"/>
  <c r="E45" i="1" s="1"/>
  <c r="K8" i="15"/>
  <c r="D45" i="1" s="1"/>
  <c r="H38" i="1"/>
  <c r="G38" i="1"/>
  <c r="F38" i="1"/>
  <c r="E38" i="1"/>
  <c r="D38" i="1"/>
  <c r="N4" i="14"/>
  <c r="L4" i="14"/>
  <c r="M4" i="14" s="1"/>
  <c r="O4" i="14" s="1"/>
  <c r="K4" i="14"/>
  <c r="H37" i="1"/>
  <c r="G37" i="1"/>
  <c r="F37" i="1"/>
  <c r="E37" i="1"/>
  <c r="D37" i="1"/>
  <c r="N4" i="13"/>
  <c r="L4" i="13"/>
  <c r="K4" i="13"/>
  <c r="N7" i="12"/>
  <c r="G36" i="1" s="1"/>
  <c r="L7" i="12"/>
  <c r="K7" i="12"/>
  <c r="D36" i="1" s="1"/>
  <c r="N16" i="5"/>
  <c r="G33" i="1" s="1"/>
  <c r="L16" i="5"/>
  <c r="E33" i="1" s="1"/>
  <c r="K16" i="5"/>
  <c r="D33" i="1" s="1"/>
  <c r="N18" i="11"/>
  <c r="G32" i="1" s="1"/>
  <c r="L18" i="11"/>
  <c r="E32" i="1" s="1"/>
  <c r="K18" i="11"/>
  <c r="D32" i="1" s="1"/>
  <c r="N8" i="11"/>
  <c r="G24" i="1" s="1"/>
  <c r="L8" i="11"/>
  <c r="E24" i="1" s="1"/>
  <c r="K8" i="11"/>
  <c r="D24" i="1" s="1"/>
  <c r="N18" i="4"/>
  <c r="G21" i="1" s="1"/>
  <c r="L18" i="4"/>
  <c r="E21" i="1" s="1"/>
  <c r="K18" i="4"/>
  <c r="D21" i="1" s="1"/>
  <c r="N8" i="10"/>
  <c r="G23" i="1" s="1"/>
  <c r="L8" i="10"/>
  <c r="K8" i="10"/>
  <c r="D23" i="1" s="1"/>
  <c r="N8" i="9"/>
  <c r="G22" i="1" s="1"/>
  <c r="L8" i="9"/>
  <c r="E22" i="1" s="1"/>
  <c r="K8" i="9"/>
  <c r="D22" i="1" s="1"/>
  <c r="H13" i="1"/>
  <c r="G13" i="1"/>
  <c r="F13" i="1"/>
  <c r="E13" i="1"/>
  <c r="D13" i="1"/>
  <c r="N4" i="8"/>
  <c r="L4" i="8"/>
  <c r="M4" i="8" s="1"/>
  <c r="O4" i="8" s="1"/>
  <c r="K4" i="8"/>
  <c r="N8" i="7"/>
  <c r="G8" i="1" s="1"/>
  <c r="L8" i="7"/>
  <c r="E8" i="1" s="1"/>
  <c r="K8" i="7"/>
  <c r="H11" i="1"/>
  <c r="G11" i="1"/>
  <c r="F11" i="1"/>
  <c r="E11" i="1"/>
  <c r="D11" i="1"/>
  <c r="N4" i="6"/>
  <c r="L4" i="6"/>
  <c r="K4" i="6"/>
  <c r="N7" i="5"/>
  <c r="G7" i="1" s="1"/>
  <c r="L7" i="5"/>
  <c r="K7" i="5"/>
  <c r="D7" i="1" s="1"/>
  <c r="N8" i="4"/>
  <c r="G6" i="1" s="1"/>
  <c r="L8" i="4"/>
  <c r="E6" i="1" s="1"/>
  <c r="K8" i="4"/>
  <c r="D6" i="1" s="1"/>
  <c r="G10" i="1"/>
  <c r="E10" i="1"/>
  <c r="D10" i="1"/>
  <c r="N5" i="3"/>
  <c r="L5" i="3"/>
  <c r="K5" i="3"/>
  <c r="E12" i="1" l="1"/>
  <c r="M7" i="5"/>
  <c r="O7" i="5" s="1"/>
  <c r="H7" i="1" s="1"/>
  <c r="M8" i="10"/>
  <c r="O8" i="10" s="1"/>
  <c r="H23" i="1" s="1"/>
  <c r="M4" i="18"/>
  <c r="O4" i="18" s="1"/>
  <c r="E48" i="1"/>
  <c r="F48" i="1"/>
  <c r="M7" i="17"/>
  <c r="M7" i="12"/>
  <c r="M16" i="12"/>
  <c r="E36" i="1"/>
  <c r="E23" i="1"/>
  <c r="E7" i="1"/>
  <c r="F7" i="1"/>
  <c r="M8" i="15"/>
  <c r="M4" i="13"/>
  <c r="O4" i="13" s="1"/>
  <c r="M16" i="5"/>
  <c r="M18" i="11"/>
  <c r="M8" i="11"/>
  <c r="M18" i="4"/>
  <c r="M8" i="9"/>
  <c r="M8" i="7"/>
  <c r="F8" i="1" s="1"/>
  <c r="M4" i="6"/>
  <c r="O4" i="6" s="1"/>
  <c r="M8" i="4"/>
  <c r="M5" i="3"/>
  <c r="F23" i="1" l="1"/>
  <c r="O5" i="3"/>
  <c r="H10" i="1" s="1"/>
  <c r="F10" i="1"/>
  <c r="O7" i="17"/>
  <c r="H34" i="1" s="1"/>
  <c r="F34" i="1"/>
  <c r="O8" i="15"/>
  <c r="H45" i="1" s="1"/>
  <c r="F45" i="1"/>
  <c r="O16" i="12"/>
  <c r="H47" i="1" s="1"/>
  <c r="F47" i="1"/>
  <c r="O7" i="12"/>
  <c r="H36" i="1" s="1"/>
  <c r="F36" i="1"/>
  <c r="O8" i="11"/>
  <c r="H24" i="1" s="1"/>
  <c r="F24" i="1"/>
  <c r="O18" i="11"/>
  <c r="H32" i="1" s="1"/>
  <c r="F32" i="1"/>
  <c r="O8" i="9"/>
  <c r="H22" i="1" s="1"/>
  <c r="F22" i="1"/>
  <c r="O8" i="7"/>
  <c r="H8" i="1" s="1"/>
  <c r="O16" i="5"/>
  <c r="H33" i="1" s="1"/>
  <c r="F33" i="1"/>
  <c r="O8" i="4"/>
  <c r="H6" i="1" s="1"/>
  <c r="F6" i="1"/>
  <c r="O18" i="4"/>
  <c r="H21" i="1" s="1"/>
  <c r="F21" i="1"/>
</calcChain>
</file>

<file path=xl/sharedStrings.xml><?xml version="1.0" encoding="utf-8"?>
<sst xmlns="http://schemas.openxmlformats.org/spreadsheetml/2006/main" count="649" uniqueCount="51">
  <si>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</si>
  <si>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</si>
  <si>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</si>
  <si>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</si>
  <si>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</si>
  <si>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</si>
  <si>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</si>
  <si>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</si>
  <si>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</si>
  <si>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</si>
  <si>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</si>
  <si>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</si>
  <si>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</si>
  <si>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</si>
  <si>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</si>
  <si>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</si>
  <si>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</si>
  <si>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</si>
  <si>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</si>
  <si>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</si>
  <si>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# 0f Targets</t>
  </si>
  <si>
    <t>Back to Ranking</t>
  </si>
  <si>
    <t>Unlimited</t>
  </si>
  <si>
    <t>Factory</t>
  </si>
  <si>
    <t>ABRA OUTLAW LITE RANKING 2023</t>
  </si>
  <si>
    <t>ABRA OUTLAW HEAVY RANKING 2023</t>
  </si>
  <si>
    <t>ABRA UNLIMITED RANKING 2023</t>
  </si>
  <si>
    <t>ABRA FACTORY RANKING 2023</t>
  </si>
  <si>
    <t>Outlaw Lite</t>
  </si>
  <si>
    <t>Pennsylvania</t>
  </si>
  <si>
    <t xml:space="preserve">Outlaw Hvy </t>
  </si>
  <si>
    <t>Devon Tomlinson</t>
  </si>
  <si>
    <t>Windber, PA</t>
  </si>
  <si>
    <t>Jim Peightal</t>
  </si>
  <si>
    <t>Ronald Blasko</t>
  </si>
  <si>
    <t>John Gleto</t>
  </si>
  <si>
    <t>Pam Gates</t>
  </si>
  <si>
    <t>Ethan Cole</t>
  </si>
  <si>
    <t>Jake Radwanski</t>
  </si>
  <si>
    <t>Bill Kushner</t>
  </si>
  <si>
    <t>Chuck Brooks</t>
  </si>
  <si>
    <t>Outlaw Lt</t>
  </si>
  <si>
    <t>Jeff Lloyd</t>
  </si>
  <si>
    <t>Josh Krumski</t>
  </si>
  <si>
    <t>Park Cover</t>
  </si>
  <si>
    <t xml:space="preserve">Unlimited </t>
  </si>
  <si>
    <t>Doug Gates</t>
  </si>
  <si>
    <t xml:space="preserve">Factory </t>
  </si>
  <si>
    <t>Mike Comas</t>
  </si>
  <si>
    <t>James Marsh</t>
  </si>
  <si>
    <t>Roy Cressinger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</si>
</sst>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1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3" fillId="0" borderId="0" xfId="1" applyFill="1"/>
    <xf numFmtId="0" fontId="1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49" fontId="13" fillId="0" borderId="1" xfId="0" applyNumberFormat="1" applyFont="1" applyBorder="1" applyAlignment="1">
      <alignment horizontal="center" wrapText="1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5" borderId="0" xfId="0" applyFont="1" applyFill="1" applyAlignment="1">
      <alignment horizontal="center"/>
    </xf>
    <xf numFmtId="0" fontId="12" fillId="5" borderId="0" xfId="1" applyFont="1" applyFill="1" applyAlignment="1">
      <alignment horizontal="center"/>
    </xf>
    <xf numFmtId="1" fontId="10" fillId="5" borderId="0" xfId="0" applyNumberFormat="1" applyFont="1" applyFill="1" applyAlignment="1">
      <alignment horizontal="center"/>
    </xf>
    <xf numFmtId="2" fontId="10" fillId="5" borderId="0" xfId="0" applyNumberFormat="1" applyFont="1" applyFill="1" applyAlignment="1">
      <alignment horizontal="center"/>
    </xf>
    <xf numFmtId="1" fontId="14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wrapText="1"/>
      <protection hidden="1"/>
    </xf>
    <xf numFmtId="2" fontId="6" fillId="0" borderId="1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Fill="1" applyBorder="1" applyAlignment="1" applyProtection="1">
      <alignment horizontal="center" wrapText="1"/>
      <protection hidden="1"/>
    </xf>
    <xf numFmtId="49" fontId="13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 xr:uid="{38FD8B5C-C80C-4157-BF91-A4B42AE81132}"/>
    <cellStyle name="Hyperlink" xfId="1" builtinId="8"/>
    <cellStyle name="Normal" xfId="0" builtinId="0"/>
  </cellStyles>
  <dxfs count="4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48"/>
  <sheetViews>
    <sheetView tabSelected="1" workbookViewId="0"/>
  </sheetViews>
  <sheetFormatPr defaultRowHeight="15" x14ac:dyDescent="0.25"/>
  <cols>
    <col min="1" max="1" width="9.140625" style="8"/>
    <col min="2" max="2" width="16.42578125" style="8" customWidth="1"/>
    <col min="3" max="3" width="23.28515625" style="23" customWidth="1"/>
    <col min="4" max="4" width="15.7109375" style="8" bestFit="1" customWidth="1"/>
    <col min="5" max="5" width="16.140625" style="8" bestFit="1" customWidth="1"/>
    <col min="6" max="6" width="9.140625" style="15"/>
    <col min="7" max="7" width="9.140625" style="8"/>
    <col min="8" max="8" width="16.28515625" style="15" bestFit="1" customWidth="1"/>
  </cols>
  <sheetData>
    <row r="1" spans="1:8" x14ac:dyDescent="0.25">
      <c r="A1" s="9"/>
      <c r="B1" s="9"/>
      <c r="C1" s="21"/>
      <c r="D1" s="9"/>
      <c r="E1" s="9"/>
      <c r="F1" s="14"/>
      <c r="G1" s="9"/>
      <c r="H1" s="14"/>
    </row>
    <row r="2" spans="1:8" ht="28.5" x14ac:dyDescent="0.45">
      <c r="A2" s="18"/>
      <c r="B2" s="9"/>
      <c r="C2" s="22" t="s">
        <v>25</v>
      </c>
      <c r="D2" s="9"/>
      <c r="E2" s="9"/>
      <c r="F2" s="14"/>
      <c r="G2" s="9"/>
      <c r="H2" s="14"/>
    </row>
    <row r="3" spans="1:8" ht="18.75" x14ac:dyDescent="0.3">
      <c r="A3" s="9"/>
      <c r="B3" s="9"/>
      <c r="C3" s="21"/>
      <c r="D3" s="13" t="s">
        <v>29</v>
      </c>
      <c r="E3" s="9"/>
      <c r="F3" s="14"/>
      <c r="G3" s="9"/>
      <c r="H3" s="14"/>
    </row>
    <row r="4" spans="1:8" x14ac:dyDescent="0.25">
      <c r="A4" s="9"/>
      <c r="B4" s="9"/>
      <c r="C4" s="21"/>
      <c r="D4" s="9"/>
      <c r="E4" s="9"/>
      <c r="F4" s="14"/>
      <c r="G4" s="9"/>
      <c r="H4" s="14"/>
    </row>
    <row r="5" spans="1:8" ht="18.75" x14ac:dyDescent="0.4">
      <c r="A5" s="10" t="s">
        <v>0</v>
      </c>
      <c r="B5" s="10" t="s">
        <v>1</v>
      </c>
      <c r="C5" s="19" t="s">
        <v>2</v>
      </c>
      <c r="D5" s="19" t="s">
        <v>20</v>
      </c>
      <c r="E5" s="19" t="s">
        <v>16</v>
      </c>
      <c r="F5" s="20" t="s">
        <v>17</v>
      </c>
      <c r="G5" s="19" t="s">
        <v>14</v>
      </c>
      <c r="H5" s="20" t="s">
        <v>18</v>
      </c>
    </row>
    <row r="6" spans="1:8" x14ac:dyDescent="0.25">
      <c r="A6" s="24">
        <v>1</v>
      </c>
      <c r="B6" s="24" t="s">
        <v>19</v>
      </c>
      <c r="C6" s="25" t="s">
        <v>33</v>
      </c>
      <c r="D6" s="26">
        <f>SUM('Jim Peightal'!K8)</f>
        <v>24</v>
      </c>
      <c r="E6" s="26">
        <f>SUM('Jim Peightal'!L8)</f>
        <v>4668.01</v>
      </c>
      <c r="F6" s="27">
        <f>SUM('Jim Peightal'!M8)</f>
        <v>194.50041666666667</v>
      </c>
      <c r="G6" s="26">
        <f>SUM('Jim Peightal'!N8)</f>
        <v>66</v>
      </c>
      <c r="H6" s="27">
        <f>SUM('Jim Peightal'!O8)</f>
        <v>260.50041666666664</v>
      </c>
    </row>
    <row r="7" spans="1:8" x14ac:dyDescent="0.25">
      <c r="A7" s="24">
        <v>2</v>
      </c>
      <c r="B7" s="24" t="s">
        <v>19</v>
      </c>
      <c r="C7" s="25" t="s">
        <v>34</v>
      </c>
      <c r="D7" s="26">
        <f>SUM('Ronald Blasko'!K7)</f>
        <v>20</v>
      </c>
      <c r="E7" s="26">
        <f>SUM('Ronald Blasko'!L7)</f>
        <v>3874</v>
      </c>
      <c r="F7" s="27">
        <f>SUM('Ronald Blasko'!M7)</f>
        <v>193.7</v>
      </c>
      <c r="G7" s="26">
        <f>SUM('Ronald Blasko'!N7)</f>
        <v>41</v>
      </c>
      <c r="H7" s="27">
        <f>SUM('Ronald Blasko'!O7)</f>
        <v>234.7</v>
      </c>
    </row>
    <row r="8" spans="1:8" x14ac:dyDescent="0.25">
      <c r="A8" s="24">
        <v>3</v>
      </c>
      <c r="B8" s="24" t="s">
        <v>19</v>
      </c>
      <c r="C8" s="25" t="s">
        <v>36</v>
      </c>
      <c r="D8" s="26">
        <f>SUM('Pam Gates'!K8)</f>
        <v>24</v>
      </c>
      <c r="E8" s="26">
        <f>SUM('Pam Gates'!L8)</f>
        <v>4591</v>
      </c>
      <c r="F8" s="27">
        <f>SUM('Pam Gates'!M8)</f>
        <v>191.29166666666666</v>
      </c>
      <c r="G8" s="26">
        <f>SUM('Pam Gates'!N8)</f>
        <v>19</v>
      </c>
      <c r="H8" s="27">
        <f>SUM('Pam Gates'!O8)</f>
        <v>210.29166666666666</v>
      </c>
    </row>
    <row r="9" spans="1:8" x14ac:dyDescent="0.25">
      <c r="A9" s="39"/>
      <c r="B9" s="39"/>
      <c r="C9" s="40"/>
      <c r="D9" s="41"/>
      <c r="E9" s="41"/>
      <c r="F9" s="42"/>
      <c r="G9" s="41"/>
      <c r="H9" s="42"/>
    </row>
    <row r="10" spans="1:8" x14ac:dyDescent="0.25">
      <c r="A10" s="24">
        <v>4</v>
      </c>
      <c r="B10" s="24" t="s">
        <v>19</v>
      </c>
      <c r="C10" s="25" t="s">
        <v>31</v>
      </c>
      <c r="D10" s="26">
        <f>SUM('Devon Tomlinson'!K5)</f>
        <v>10</v>
      </c>
      <c r="E10" s="26">
        <f>SUM('Devon Tomlinson'!L5)</f>
        <v>1964.01</v>
      </c>
      <c r="F10" s="27">
        <f>SUM('Devon Tomlinson'!M5)</f>
        <v>196.40100000000001</v>
      </c>
      <c r="G10" s="26">
        <f>SUM('Devon Tomlinson'!N5)</f>
        <v>27</v>
      </c>
      <c r="H10" s="27">
        <f>SUM('Devon Tomlinson'!O5)</f>
        <v>223.40100000000001</v>
      </c>
    </row>
    <row r="11" spans="1:8" x14ac:dyDescent="0.25">
      <c r="A11" s="24">
        <v>5</v>
      </c>
      <c r="B11" s="24" t="s">
        <v>19</v>
      </c>
      <c r="C11" s="25" t="s">
        <v>35</v>
      </c>
      <c r="D11" s="26">
        <f>SUM('John Gleto'!K4)</f>
        <v>4</v>
      </c>
      <c r="E11" s="26">
        <f>SUM('John Gleto'!L4)</f>
        <v>774</v>
      </c>
      <c r="F11" s="27">
        <f>SUM('John Gleto'!M4)</f>
        <v>193.5</v>
      </c>
      <c r="G11" s="26">
        <f>SUM('John Gleto'!N4)</f>
        <v>4</v>
      </c>
      <c r="H11" s="27">
        <f>SUM('John Gleto'!O4)</f>
        <v>197.5</v>
      </c>
    </row>
    <row r="12" spans="1:8" x14ac:dyDescent="0.25">
      <c r="A12" s="24">
        <v>6</v>
      </c>
      <c r="B12" s="24" t="s">
        <v>19</v>
      </c>
      <c r="C12" s="25" t="s">
        <v>46</v>
      </c>
      <c r="D12" s="26">
        <f>SUM('Doug Gates'!K14)</f>
        <v>4</v>
      </c>
      <c r="E12" s="26">
        <f>SUM('Doug Gates'!L14)</f>
        <v>771</v>
      </c>
      <c r="F12" s="27">
        <f>SUM('Doug Gates'!M14)</f>
        <v>192.75</v>
      </c>
      <c r="G12" s="26">
        <f>SUM('Doug Gates'!N14)</f>
        <v>3</v>
      </c>
      <c r="H12" s="27">
        <f>SUM('Doug Gates'!O14)</f>
        <v>195.75</v>
      </c>
    </row>
    <row r="13" spans="1:8" x14ac:dyDescent="0.25">
      <c r="A13" s="24">
        <v>7</v>
      </c>
      <c r="B13" s="24" t="s">
        <v>19</v>
      </c>
      <c r="C13" s="25" t="s">
        <v>37</v>
      </c>
      <c r="D13" s="26">
        <f>SUM('Ethan Cole'!K4)</f>
        <v>4</v>
      </c>
      <c r="E13" s="26">
        <f>SUM('Ethan Cole'!L4)</f>
        <v>760</v>
      </c>
      <c r="F13" s="27">
        <f>SUM('Ethan Cole'!M4)</f>
        <v>190</v>
      </c>
      <c r="G13" s="26">
        <f>SUM('Ethan Cole'!N4)</f>
        <v>2</v>
      </c>
      <c r="H13" s="27">
        <f>SUM('Ethan Cole'!O4)</f>
        <v>192</v>
      </c>
    </row>
    <row r="14" spans="1:8" x14ac:dyDescent="0.25">
      <c r="A14" s="24">
        <v>8</v>
      </c>
      <c r="B14" s="24" t="s">
        <v>19</v>
      </c>
      <c r="C14" s="25" t="s">
        <v>50</v>
      </c>
      <c r="D14" s="26">
        <f>SUM('Roy Cressinger'!K4)</f>
        <v>6</v>
      </c>
      <c r="E14" s="26">
        <f>SUM('Roy Cressinger'!L4)</f>
        <v>1102</v>
      </c>
      <c r="F14" s="27">
        <f>SUM('Roy Cressinger'!M4)</f>
        <v>183.66666666666666</v>
      </c>
      <c r="G14" s="26">
        <f>SUM('Roy Cressinger'!N4)</f>
        <v>4</v>
      </c>
      <c r="H14" s="27">
        <f>SUM('Roy Cressinger'!O4)</f>
        <v>187.66666666666666</v>
      </c>
    </row>
    <row r="16" spans="1:8" x14ac:dyDescent="0.25">
      <c r="A16" s="9"/>
      <c r="B16" s="9"/>
      <c r="C16" s="21"/>
      <c r="D16" s="9"/>
      <c r="E16" s="9"/>
      <c r="F16" s="14"/>
      <c r="G16" s="9"/>
      <c r="H16" s="14"/>
    </row>
    <row r="17" spans="1:8" ht="28.5" x14ac:dyDescent="0.45">
      <c r="A17" s="18"/>
      <c r="B17" s="9"/>
      <c r="C17" s="22" t="s">
        <v>24</v>
      </c>
      <c r="D17" s="9"/>
      <c r="E17" s="9"/>
      <c r="F17" s="14"/>
      <c r="G17" s="9"/>
      <c r="H17" s="14"/>
    </row>
    <row r="18" spans="1:8" ht="18.75" x14ac:dyDescent="0.3">
      <c r="A18" s="9"/>
      <c r="B18" s="9"/>
      <c r="C18" s="21"/>
      <c r="D18" s="13" t="s">
        <v>29</v>
      </c>
      <c r="E18" s="9"/>
      <c r="F18" s="14"/>
      <c r="G18" s="9"/>
      <c r="H18" s="14"/>
    </row>
    <row r="19" spans="1:8" x14ac:dyDescent="0.25">
      <c r="A19" s="9"/>
      <c r="B19" s="9"/>
      <c r="C19" s="21"/>
      <c r="D19" s="9"/>
      <c r="E19" s="9"/>
      <c r="F19" s="14"/>
      <c r="G19" s="9"/>
      <c r="H19" s="14"/>
    </row>
    <row r="20" spans="1:8" ht="18.75" x14ac:dyDescent="0.4">
      <c r="A20" s="10" t="s">
        <v>0</v>
      </c>
      <c r="B20" s="10" t="s">
        <v>1</v>
      </c>
      <c r="C20" s="19" t="s">
        <v>2</v>
      </c>
      <c r="D20" s="19" t="s">
        <v>20</v>
      </c>
      <c r="E20" s="19" t="s">
        <v>16</v>
      </c>
      <c r="F20" s="20" t="s">
        <v>17</v>
      </c>
      <c r="G20" s="19" t="s">
        <v>14</v>
      </c>
      <c r="H20" s="20" t="s">
        <v>18</v>
      </c>
    </row>
    <row r="21" spans="1:8" x14ac:dyDescent="0.25">
      <c r="A21" s="24">
        <v>1</v>
      </c>
      <c r="B21" s="24" t="s">
        <v>28</v>
      </c>
      <c r="C21" s="25" t="s">
        <v>33</v>
      </c>
      <c r="D21" s="26">
        <f>SUM('Jim Peightal'!K18)</f>
        <v>24</v>
      </c>
      <c r="E21" s="26">
        <f>SUM('Jim Peightal'!L18)</f>
        <v>4660</v>
      </c>
      <c r="F21" s="27">
        <f>SUM('Jim Peightal'!M18)</f>
        <v>194.16666666666666</v>
      </c>
      <c r="G21" s="26">
        <f>SUM('Jim Peightal'!N18)</f>
        <v>73</v>
      </c>
      <c r="H21" s="27">
        <f>SUM('Jim Peightal'!O18)</f>
        <v>267.16666666666663</v>
      </c>
    </row>
    <row r="22" spans="1:8" x14ac:dyDescent="0.25">
      <c r="A22" s="24">
        <v>2</v>
      </c>
      <c r="B22" s="24" t="s">
        <v>28</v>
      </c>
      <c r="C22" s="25" t="s">
        <v>38</v>
      </c>
      <c r="D22" s="26">
        <f>SUM('Jake Radwanski'!K8)</f>
        <v>24</v>
      </c>
      <c r="E22" s="26">
        <f>SUM('Jake Radwanski'!L8)</f>
        <v>4620.01</v>
      </c>
      <c r="F22" s="27">
        <f>SUM('Jake Radwanski'!M8)</f>
        <v>192.50041666666667</v>
      </c>
      <c r="G22" s="26">
        <f>SUM('Jake Radwanski'!N8)</f>
        <v>51</v>
      </c>
      <c r="H22" s="27">
        <f>SUM('Jake Radwanski'!O8)</f>
        <v>243.50041666666667</v>
      </c>
    </row>
    <row r="23" spans="1:8" x14ac:dyDescent="0.25">
      <c r="A23" s="24">
        <v>3</v>
      </c>
      <c r="B23" s="24" t="s">
        <v>28</v>
      </c>
      <c r="C23" s="25" t="s">
        <v>39</v>
      </c>
      <c r="D23" s="26">
        <f>SUM('Bill Kushner'!K8)</f>
        <v>24</v>
      </c>
      <c r="E23" s="26">
        <f>SUM('Bill Kushner'!L8)</f>
        <v>4572.01</v>
      </c>
      <c r="F23" s="27">
        <f>SUM('Bill Kushner'!M8)</f>
        <v>190.50041666666667</v>
      </c>
      <c r="G23" s="26">
        <f>SUM('Bill Kushner'!N8)</f>
        <v>32</v>
      </c>
      <c r="H23" s="27">
        <f>SUM('Bill Kushner'!O8)</f>
        <v>222.50041666666667</v>
      </c>
    </row>
    <row r="24" spans="1:8" x14ac:dyDescent="0.25">
      <c r="A24" s="24">
        <v>4</v>
      </c>
      <c r="B24" s="24" t="s">
        <v>28</v>
      </c>
      <c r="C24" s="25" t="s">
        <v>40</v>
      </c>
      <c r="D24" s="26">
        <f>SUM('Chuck Brooks'!K8)</f>
        <v>24</v>
      </c>
      <c r="E24" s="26">
        <f>SUM('Chuck Brooks'!L8)</f>
        <v>3949</v>
      </c>
      <c r="F24" s="27">
        <f>SUM('Chuck Brooks'!M8)</f>
        <v>164.54166666666666</v>
      </c>
      <c r="G24" s="26">
        <f>SUM('Chuck Brooks'!N8)</f>
        <v>14</v>
      </c>
      <c r="H24" s="27">
        <f>SUM('Chuck Brooks'!O8)</f>
        <v>178.54166666666666</v>
      </c>
    </row>
    <row r="25" spans="1:8" x14ac:dyDescent="0.25">
      <c r="A25" s="39"/>
      <c r="B25" s="39"/>
      <c r="C25" s="40"/>
      <c r="D25" s="41"/>
      <c r="E25" s="41"/>
      <c r="F25" s="42"/>
      <c r="G25" s="41"/>
      <c r="H25" s="42"/>
    </row>
    <row r="26" spans="1:8" x14ac:dyDescent="0.25">
      <c r="A26" s="24">
        <v>5</v>
      </c>
      <c r="B26" s="24" t="s">
        <v>28</v>
      </c>
      <c r="C26" s="25" t="s">
        <v>48</v>
      </c>
      <c r="D26" s="26">
        <f>SUM('Mike Comas'!K6)</f>
        <v>16</v>
      </c>
      <c r="E26" s="26">
        <f>SUM('Mike Comas'!L6)</f>
        <v>2967</v>
      </c>
      <c r="F26" s="27">
        <f>SUM('Mike Comas'!M6)</f>
        <v>185.4375</v>
      </c>
      <c r="G26" s="26">
        <f>SUM('Mike Comas'!N6)</f>
        <v>10</v>
      </c>
      <c r="H26" s="27">
        <f>SUM('Mike Comas'!O6)</f>
        <v>195.4375</v>
      </c>
    </row>
    <row r="27" spans="1:8" x14ac:dyDescent="0.25">
      <c r="A27" s="9"/>
      <c r="B27" s="9"/>
      <c r="C27" s="21"/>
      <c r="D27" s="9"/>
      <c r="E27" s="9"/>
      <c r="F27" s="14"/>
      <c r="G27" s="9"/>
      <c r="H27" s="14"/>
    </row>
    <row r="28" spans="1:8" ht="28.5" x14ac:dyDescent="0.45">
      <c r="A28" s="18"/>
      <c r="B28" s="9"/>
      <c r="C28" s="22" t="s">
        <v>26</v>
      </c>
      <c r="D28" s="9"/>
      <c r="E28" s="9"/>
      <c r="F28" s="14"/>
      <c r="G28" s="9"/>
      <c r="H28" s="14"/>
    </row>
    <row r="29" spans="1:8" ht="18.75" x14ac:dyDescent="0.3">
      <c r="A29" s="9"/>
      <c r="B29" s="9"/>
      <c r="C29" s="21"/>
      <c r="D29" s="13" t="s">
        <v>29</v>
      </c>
      <c r="E29" s="9"/>
      <c r="F29" s="14"/>
      <c r="G29" s="9"/>
      <c r="H29" s="14"/>
    </row>
    <row r="30" spans="1:8" x14ac:dyDescent="0.25">
      <c r="A30" s="9"/>
      <c r="B30" s="9"/>
      <c r="C30" s="21"/>
      <c r="D30" s="9"/>
      <c r="E30" s="9"/>
      <c r="F30" s="14"/>
      <c r="G30" s="9"/>
      <c r="H30" s="14"/>
    </row>
    <row r="31" spans="1:8" ht="18.75" x14ac:dyDescent="0.4">
      <c r="A31" s="10" t="s">
        <v>0</v>
      </c>
      <c r="B31" s="10" t="s">
        <v>1</v>
      </c>
      <c r="C31" s="19" t="s">
        <v>2</v>
      </c>
      <c r="D31" s="19" t="s">
        <v>20</v>
      </c>
      <c r="E31" s="19" t="s">
        <v>16</v>
      </c>
      <c r="F31" s="20" t="s">
        <v>17</v>
      </c>
      <c r="G31" s="19" t="s">
        <v>14</v>
      </c>
      <c r="H31" s="20" t="s">
        <v>18</v>
      </c>
    </row>
    <row r="32" spans="1:8" x14ac:dyDescent="0.25">
      <c r="A32" s="24">
        <v>1</v>
      </c>
      <c r="B32" s="24" t="s">
        <v>22</v>
      </c>
      <c r="C32" s="25" t="s">
        <v>40</v>
      </c>
      <c r="D32" s="26">
        <f>SUM('Chuck Brooks'!K18)</f>
        <v>24</v>
      </c>
      <c r="E32" s="26">
        <f>SUM('Chuck Brooks'!L18)</f>
        <v>4583</v>
      </c>
      <c r="F32" s="27">
        <f>SUM('Chuck Brooks'!M18)</f>
        <v>190.95833333333334</v>
      </c>
      <c r="G32" s="26">
        <f>SUM('Chuck Brooks'!N18)</f>
        <v>71</v>
      </c>
      <c r="H32" s="27">
        <f>SUM('Chuck Brooks'!O18)</f>
        <v>261.95833333333337</v>
      </c>
    </row>
    <row r="33" spans="1:8" x14ac:dyDescent="0.25">
      <c r="A33" s="24">
        <v>2</v>
      </c>
      <c r="B33" s="24" t="s">
        <v>22</v>
      </c>
      <c r="C33" s="25" t="s">
        <v>34</v>
      </c>
      <c r="D33" s="26">
        <f>SUM('Ronald Blasko'!K16)</f>
        <v>20</v>
      </c>
      <c r="E33" s="26">
        <f>SUM('Ronald Blasko'!L16)</f>
        <v>3792.02</v>
      </c>
      <c r="F33" s="27">
        <f>SUM('Ronald Blasko'!M16)</f>
        <v>189.601</v>
      </c>
      <c r="G33" s="26">
        <f>SUM('Ronald Blasko'!N16)</f>
        <v>48</v>
      </c>
      <c r="H33" s="27">
        <f>SUM('Ronald Blasko'!O16)</f>
        <v>237.601</v>
      </c>
    </row>
    <row r="34" spans="1:8" x14ac:dyDescent="0.25">
      <c r="A34" s="24">
        <v>3</v>
      </c>
      <c r="B34" s="24" t="s">
        <v>22</v>
      </c>
      <c r="C34" s="25" t="s">
        <v>49</v>
      </c>
      <c r="D34" s="26">
        <f>SUM('James Marsh'!K7)</f>
        <v>20</v>
      </c>
      <c r="E34" s="26">
        <f>SUM('James Marsh'!L7)</f>
        <v>3750</v>
      </c>
      <c r="F34" s="27">
        <f>SUM('James Marsh'!M7)</f>
        <v>187.5</v>
      </c>
      <c r="G34" s="26">
        <f>SUM('James Marsh'!N7)</f>
        <v>29</v>
      </c>
      <c r="H34" s="27">
        <f>SUM('James Marsh'!O7)</f>
        <v>216.5</v>
      </c>
    </row>
    <row r="35" spans="1:8" x14ac:dyDescent="0.25">
      <c r="A35" s="39"/>
      <c r="B35" s="39"/>
      <c r="C35" s="40"/>
      <c r="D35" s="41"/>
      <c r="E35" s="41"/>
      <c r="F35" s="42"/>
      <c r="G35" s="41"/>
      <c r="H35" s="42"/>
    </row>
    <row r="36" spans="1:8" x14ac:dyDescent="0.25">
      <c r="A36" s="24">
        <v>4</v>
      </c>
      <c r="B36" s="24" t="s">
        <v>22</v>
      </c>
      <c r="C36" s="25" t="s">
        <v>42</v>
      </c>
      <c r="D36" s="26">
        <f>SUM('Jeff Lloyd'!K7)</f>
        <v>18</v>
      </c>
      <c r="E36" s="26">
        <f>SUM('Jeff Lloyd'!L7)</f>
        <v>3343</v>
      </c>
      <c r="F36" s="27">
        <f>SUM('Jeff Lloyd'!M7)</f>
        <v>185.72222222222223</v>
      </c>
      <c r="G36" s="26">
        <f>SUM('Jeff Lloyd'!N7)</f>
        <v>14</v>
      </c>
      <c r="H36" s="27">
        <f>SUM('Jeff Lloyd'!O7)</f>
        <v>199.72222222222223</v>
      </c>
    </row>
    <row r="37" spans="1:8" x14ac:dyDescent="0.25">
      <c r="A37" s="24">
        <v>5</v>
      </c>
      <c r="B37" s="24" t="s">
        <v>22</v>
      </c>
      <c r="C37" s="25" t="s">
        <v>43</v>
      </c>
      <c r="D37" s="26">
        <f>SUM('Josh Krumski'!K4)</f>
        <v>4</v>
      </c>
      <c r="E37" s="26">
        <f>SUM('Josh Krumski'!L4)</f>
        <v>727</v>
      </c>
      <c r="F37" s="27">
        <f>SUM('Josh Krumski'!M4)</f>
        <v>181.75</v>
      </c>
      <c r="G37" s="26">
        <f>SUM('Josh Krumski'!N4)</f>
        <v>2</v>
      </c>
      <c r="H37" s="27">
        <f>SUM('Josh Krumski'!O4)</f>
        <v>183.75</v>
      </c>
    </row>
    <row r="38" spans="1:8" x14ac:dyDescent="0.25">
      <c r="A38" s="24">
        <v>6</v>
      </c>
      <c r="B38" s="24" t="s">
        <v>22</v>
      </c>
      <c r="C38" s="25" t="s">
        <v>44</v>
      </c>
      <c r="D38" s="26">
        <f>SUM('Park Cover'!K4)</f>
        <v>4</v>
      </c>
      <c r="E38" s="26">
        <f>SUM('Park Cover'!L4)</f>
        <v>697</v>
      </c>
      <c r="F38" s="27">
        <f>SUM('Park Cover'!M4)</f>
        <v>174.25</v>
      </c>
      <c r="G38" s="26">
        <f>SUM('Park Cover'!N4)</f>
        <v>2</v>
      </c>
      <c r="H38" s="27">
        <f>SUM('Park Cover'!O4)</f>
        <v>176.25</v>
      </c>
    </row>
    <row r="39" spans="1:8" x14ac:dyDescent="0.25">
      <c r="A39" s="24"/>
      <c r="B39" s="24"/>
      <c r="C39" s="25"/>
      <c r="D39" s="26"/>
      <c r="E39" s="26"/>
      <c r="F39" s="27"/>
      <c r="G39" s="26"/>
      <c r="H39" s="27"/>
    </row>
    <row r="40" spans="1:8" x14ac:dyDescent="0.25">
      <c r="A40" s="9"/>
      <c r="B40" s="9"/>
      <c r="C40" s="21"/>
      <c r="D40" s="9"/>
      <c r="E40" s="9"/>
      <c r="F40" s="14"/>
      <c r="G40" s="9"/>
      <c r="H40" s="14"/>
    </row>
    <row r="41" spans="1:8" ht="28.5" x14ac:dyDescent="0.45">
      <c r="A41" s="18"/>
      <c r="B41" s="9"/>
      <c r="C41" s="22" t="s">
        <v>27</v>
      </c>
      <c r="D41" s="9"/>
      <c r="E41" s="9"/>
      <c r="F41" s="14"/>
      <c r="G41" s="9"/>
      <c r="H41" s="14"/>
    </row>
    <row r="42" spans="1:8" ht="18.75" x14ac:dyDescent="0.3">
      <c r="A42" s="9"/>
      <c r="B42" s="9"/>
      <c r="C42" s="21"/>
      <c r="D42" s="13" t="s">
        <v>29</v>
      </c>
      <c r="E42" s="9"/>
      <c r="F42" s="14"/>
      <c r="G42" s="9"/>
      <c r="H42" s="14"/>
    </row>
    <row r="43" spans="1:8" x14ac:dyDescent="0.25">
      <c r="A43" s="9"/>
      <c r="B43" s="9"/>
      <c r="C43" s="21"/>
      <c r="D43" s="9"/>
      <c r="E43" s="9"/>
      <c r="F43" s="14"/>
      <c r="G43" s="9"/>
      <c r="H43" s="14"/>
    </row>
    <row r="44" spans="1:8" ht="18.75" x14ac:dyDescent="0.4">
      <c r="A44" s="10" t="s">
        <v>0</v>
      </c>
      <c r="B44" s="10" t="s">
        <v>1</v>
      </c>
      <c r="C44" s="19" t="s">
        <v>2</v>
      </c>
      <c r="D44" s="19" t="s">
        <v>20</v>
      </c>
      <c r="E44" s="19" t="s">
        <v>16</v>
      </c>
      <c r="F44" s="20" t="s">
        <v>17</v>
      </c>
      <c r="G44" s="19" t="s">
        <v>14</v>
      </c>
      <c r="H44" s="20" t="s">
        <v>18</v>
      </c>
    </row>
    <row r="45" spans="1:8" x14ac:dyDescent="0.25">
      <c r="A45" s="24">
        <v>1</v>
      </c>
      <c r="B45" s="24" t="s">
        <v>23</v>
      </c>
      <c r="C45" s="25" t="s">
        <v>46</v>
      </c>
      <c r="D45" s="26">
        <f>SUM('Doug Gates'!K8)</f>
        <v>24</v>
      </c>
      <c r="E45" s="26">
        <f>SUM('Doug Gates'!L8)</f>
        <v>4447</v>
      </c>
      <c r="F45" s="27">
        <f>SUM('Doug Gates'!M8)</f>
        <v>185.29166666666666</v>
      </c>
      <c r="G45" s="26">
        <f>SUM('Doug Gates'!N8)</f>
        <v>79</v>
      </c>
      <c r="H45" s="27">
        <f>SUM('Doug Gates'!O8)</f>
        <v>264.29166666666663</v>
      </c>
    </row>
    <row r="46" spans="1:8" x14ac:dyDescent="0.25">
      <c r="A46" s="39"/>
      <c r="B46" s="39"/>
      <c r="C46" s="40"/>
      <c r="D46" s="41"/>
      <c r="E46" s="41"/>
      <c r="F46" s="42"/>
      <c r="G46" s="41"/>
      <c r="H46" s="42"/>
    </row>
    <row r="47" spans="1:8" x14ac:dyDescent="0.25">
      <c r="A47" s="24">
        <v>2</v>
      </c>
      <c r="B47" s="24" t="s">
        <v>23</v>
      </c>
      <c r="C47" s="25" t="s">
        <v>42</v>
      </c>
      <c r="D47" s="26">
        <f>SUM('Jeff Lloyd'!K16)</f>
        <v>18</v>
      </c>
      <c r="E47" s="26">
        <f>SUM('Jeff Lloyd'!L16)</f>
        <v>3175</v>
      </c>
      <c r="F47" s="27">
        <f>SUM('Jeff Lloyd'!M16)</f>
        <v>176.38888888888889</v>
      </c>
      <c r="G47" s="26">
        <f>SUM('Jeff Lloyd'!N16)</f>
        <v>24</v>
      </c>
      <c r="H47" s="27">
        <f>SUM('Jeff Lloyd'!O16)</f>
        <v>200.38888888888889</v>
      </c>
    </row>
    <row r="48" spans="1:8" x14ac:dyDescent="0.25">
      <c r="A48" s="24">
        <v>3</v>
      </c>
      <c r="B48" s="24" t="s">
        <v>23</v>
      </c>
      <c r="C48" s="25" t="s">
        <v>49</v>
      </c>
      <c r="D48" s="26">
        <f>SUM('James Marsh'!K14)</f>
        <v>10</v>
      </c>
      <c r="E48" s="26">
        <f>SUM('James Marsh'!L14)</f>
        <v>1713</v>
      </c>
      <c r="F48" s="27">
        <f>SUM('James Marsh'!M14)</f>
        <v>171.3</v>
      </c>
      <c r="G48" s="26">
        <f>SUM('James Marsh'!N14)</f>
        <v>9</v>
      </c>
      <c r="H48" s="27">
        <f>SUM('James Marsh'!O14)</f>
        <v>180.3</v>
      </c>
    </row>
  </sheetData>
  <sortState xmlns:xlrd2="http://schemas.microsoft.com/office/spreadsheetml/2017/richdata2" ref="C11:H14">
    <sortCondition descending="1" ref="H10:H14"/>
  </sortState>
  <hyperlinks>
    <hyperlink ref="C45" location="'Doug Gates'!A1" display="Doug Gates" xr:uid="{1C440D7D-29B7-4ACA-BFAF-D1EAB027EE68}"/>
    <hyperlink ref="C32" location="'Chuck Brooks'!A1" display="Chuck Brooks" xr:uid="{F605F717-8A65-48F3-9D67-7253FEB94B1A}"/>
    <hyperlink ref="C22" location="'Jake Radwanski'!A1" display="Jake Radwanski" xr:uid="{AF69F20A-AF9D-4A4E-A0F2-F2197A452C2C}"/>
    <hyperlink ref="C10" location="'Devon Tomlinson'!A1" display="Devon Tomlinson" xr:uid="{2F13B4CA-AEC0-4CDC-9E74-290BADDDB6BF}"/>
    <hyperlink ref="C6" location="'Jim Peightal'!A1" display="Jim Peightal" xr:uid="{3DC67BF7-09B5-4188-A8C7-8DCBAC9A3538}"/>
    <hyperlink ref="C7" location="'Ronald Blasko'!A1" display="Ronald Blasko" xr:uid="{7F66D703-8728-4427-AFDD-7D6FD46DCCF7}"/>
    <hyperlink ref="C11" location="'John Gleto'!A1" display="John Gleto" xr:uid="{CA0682D3-BEB0-4962-A2B1-BEE67EBEF320}"/>
    <hyperlink ref="C13" location="'Ethan Cole'!A1" display="Ethan Cole" xr:uid="{8937CEA9-CE6C-4A88-9DCC-42240038D853}"/>
    <hyperlink ref="C23" location="'Bill Kushner'!A1" display="Bill Kushner" xr:uid="{D0D54C54-2A88-47B3-A3B5-D6A083C46441}"/>
    <hyperlink ref="C21" location="'Jim Peightal'!A1" display="Jim Peightal" xr:uid="{CD7B8AC5-042B-4F57-9927-328590866DBF}"/>
    <hyperlink ref="C24" location="'Chuck Brooks'!A1" display="Chuck Brooks" xr:uid="{45D8DA52-0B3A-414D-A1FD-94976556CC86}"/>
    <hyperlink ref="C33" location="'Ronald Blasko'!A1" display="Ronald Blasko" xr:uid="{3AE6218F-6A04-41B5-A7C1-9C558F72AB95}"/>
    <hyperlink ref="C36" location="'Jeff Lloyd'!A1" display="Jeff Lloyd" xr:uid="{A2C87967-6E19-435C-A22E-353B258FD178}"/>
    <hyperlink ref="C37" location="'Josh Krumski'!A1" display="Josh Krumski" xr:uid="{B7890906-C73C-462C-BFD0-3C9B671E2871}"/>
    <hyperlink ref="C38" location="'Park Cover'!A1" display="Park Cover" xr:uid="{B26A724A-B176-49C7-A906-3A1838DD7984}"/>
    <hyperlink ref="C47" location="'Jeff Lloyd'!A1" display="Jeff Lloyd" xr:uid="{CF6D8238-4FED-4B33-A2DD-94E2EDC2988F}"/>
    <hyperlink ref="C34" location="'James Marsh'!A1" display="James Marsh" xr:uid="{51B6B3ED-E672-467B-9BDF-B308D14A995A}"/>
    <hyperlink ref="C48" location="'James Marsh'!A1" display="James Marsh" xr:uid="{7520211B-E405-478B-9BBD-0D67FA25D982}"/>
    <hyperlink ref="C14" location="'Roy Cressinger'!A1" display="Roy Cressinger" xr:uid="{70E2052B-34D9-4BD2-BFF6-84235DDE89E2}"/>
    <hyperlink ref="C8" location="'Pam Gates'!A1" display="Pam Gates" xr:uid="{F95617BA-4D38-4D54-BA97-5188B177F108}"/>
    <hyperlink ref="C26" location="'Mike Comas'!A1" display="Mike Comas" xr:uid="{E5DA1040-960B-4149-A895-A86861D6D50B}"/>
    <hyperlink ref="C12" location="'Doug Gates'!A1" display="Doug Gates" xr:uid="{234ACB1A-AF5A-4D4D-AD52-3AB369FEECB7}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2324-746F-47E1-81B5-9F0A6B709970}">
  <dimension ref="A1:Q1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30</v>
      </c>
      <c r="B2" s="28" t="s">
        <v>33</v>
      </c>
      <c r="C2" s="29">
        <v>45066</v>
      </c>
      <c r="D2" s="30" t="s">
        <v>32</v>
      </c>
      <c r="E2" s="31">
        <v>193</v>
      </c>
      <c r="F2" s="31">
        <v>197</v>
      </c>
      <c r="G2" s="31">
        <v>198</v>
      </c>
      <c r="H2" s="31">
        <v>195</v>
      </c>
      <c r="I2" s="31"/>
      <c r="J2" s="31"/>
      <c r="K2" s="33">
        <v>4</v>
      </c>
      <c r="L2" s="33">
        <v>783</v>
      </c>
      <c r="M2" s="34">
        <v>195.75</v>
      </c>
      <c r="N2" s="35">
        <v>6</v>
      </c>
      <c r="O2" s="36">
        <v>201.75</v>
      </c>
    </row>
    <row r="3" spans="1:17" x14ac:dyDescent="0.25">
      <c r="A3" s="16" t="s">
        <v>30</v>
      </c>
      <c r="B3" s="28" t="s">
        <v>33</v>
      </c>
      <c r="C3" s="29">
        <v>45094</v>
      </c>
      <c r="D3" s="30" t="s">
        <v>32</v>
      </c>
      <c r="E3" s="31">
        <v>195</v>
      </c>
      <c r="F3" s="31">
        <v>196</v>
      </c>
      <c r="G3" s="31">
        <v>191</v>
      </c>
      <c r="H3" s="31">
        <v>195</v>
      </c>
      <c r="I3" s="31">
        <v>188</v>
      </c>
      <c r="J3" s="31">
        <v>194</v>
      </c>
      <c r="K3" s="33">
        <v>6</v>
      </c>
      <c r="L3" s="33">
        <v>1159</v>
      </c>
      <c r="M3" s="34">
        <v>193.16666666666666</v>
      </c>
      <c r="N3" s="35">
        <v>22</v>
      </c>
      <c r="O3" s="36">
        <v>215.16666666666666</v>
      </c>
    </row>
    <row r="4" spans="1:17" x14ac:dyDescent="0.25">
      <c r="A4" s="16" t="s">
        <v>30</v>
      </c>
      <c r="B4" s="28" t="s">
        <v>33</v>
      </c>
      <c r="C4" s="29">
        <v>45122</v>
      </c>
      <c r="D4" s="30" t="s">
        <v>32</v>
      </c>
      <c r="E4" s="31">
        <v>198</v>
      </c>
      <c r="F4" s="31">
        <v>196</v>
      </c>
      <c r="G4" s="31">
        <v>197</v>
      </c>
      <c r="H4" s="31">
        <v>198</v>
      </c>
      <c r="I4" s="31"/>
      <c r="J4" s="31"/>
      <c r="K4" s="33">
        <v>4</v>
      </c>
      <c r="L4" s="33">
        <v>789</v>
      </c>
      <c r="M4" s="34">
        <v>197.25</v>
      </c>
      <c r="N4" s="35">
        <v>11</v>
      </c>
      <c r="O4" s="36">
        <v>208.25</v>
      </c>
    </row>
    <row r="5" spans="1:17" x14ac:dyDescent="0.25">
      <c r="A5" s="16" t="s">
        <v>30</v>
      </c>
      <c r="B5" s="28" t="s">
        <v>33</v>
      </c>
      <c r="C5" s="29">
        <v>45157</v>
      </c>
      <c r="D5" s="30" t="s">
        <v>32</v>
      </c>
      <c r="E5" s="31">
        <v>186</v>
      </c>
      <c r="F5" s="31">
        <v>197</v>
      </c>
      <c r="G5" s="31">
        <v>196.01</v>
      </c>
      <c r="H5" s="31">
        <v>193</v>
      </c>
      <c r="I5" s="31">
        <v>189</v>
      </c>
      <c r="J5" s="31">
        <v>189</v>
      </c>
      <c r="K5" s="33">
        <v>6</v>
      </c>
      <c r="L5" s="33">
        <v>1150.01</v>
      </c>
      <c r="M5" s="34">
        <v>191.66833333333332</v>
      </c>
      <c r="N5" s="35">
        <v>14</v>
      </c>
      <c r="O5" s="36">
        <v>205.66833333333332</v>
      </c>
    </row>
    <row r="6" spans="1:17" x14ac:dyDescent="0.25">
      <c r="A6" s="44" t="s">
        <v>30</v>
      </c>
      <c r="B6" s="45" t="s">
        <v>33</v>
      </c>
      <c r="C6" s="46">
        <v>45185</v>
      </c>
      <c r="D6" s="47" t="s">
        <v>32</v>
      </c>
      <c r="E6" s="48">
        <v>199</v>
      </c>
      <c r="F6" s="48">
        <v>195</v>
      </c>
      <c r="G6" s="48">
        <v>197</v>
      </c>
      <c r="H6" s="48">
        <v>196</v>
      </c>
      <c r="I6" s="48"/>
      <c r="J6" s="48"/>
      <c r="K6" s="49">
        <v>4</v>
      </c>
      <c r="L6" s="49">
        <v>787</v>
      </c>
      <c r="M6" s="50">
        <v>196.75</v>
      </c>
      <c r="N6" s="51">
        <v>13</v>
      </c>
      <c r="O6" s="52">
        <v>209.75</v>
      </c>
    </row>
    <row r="8" spans="1:17" x14ac:dyDescent="0.25">
      <c r="K8" s="7">
        <f>SUM(K2:K7)</f>
        <v>24</v>
      </c>
      <c r="L8" s="7">
        <f>SUM(L2:L7)</f>
        <v>4668.01</v>
      </c>
      <c r="M8" s="12">
        <f>SUM(L8/K8)</f>
        <v>194.50041666666667</v>
      </c>
      <c r="N8" s="7">
        <f>SUM(N2:N7)</f>
        <v>66</v>
      </c>
      <c r="O8" s="12">
        <f>SUM(M8+N8)</f>
        <v>260.50041666666664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6" t="s">
        <v>41</v>
      </c>
      <c r="B12" s="28" t="s">
        <v>33</v>
      </c>
      <c r="C12" s="29">
        <v>45066</v>
      </c>
      <c r="D12" s="30" t="s">
        <v>32</v>
      </c>
      <c r="E12" s="31">
        <v>191</v>
      </c>
      <c r="F12" s="31">
        <v>187</v>
      </c>
      <c r="G12" s="31">
        <v>190</v>
      </c>
      <c r="H12" s="31">
        <v>194</v>
      </c>
      <c r="I12" s="31"/>
      <c r="J12" s="31"/>
      <c r="K12" s="33">
        <v>4</v>
      </c>
      <c r="L12" s="33">
        <v>762</v>
      </c>
      <c r="M12" s="34">
        <v>190.5</v>
      </c>
      <c r="N12" s="35">
        <v>3</v>
      </c>
      <c r="O12" s="36">
        <v>193.5</v>
      </c>
    </row>
    <row r="13" spans="1:17" x14ac:dyDescent="0.25">
      <c r="A13" s="16" t="s">
        <v>41</v>
      </c>
      <c r="B13" s="38" t="s">
        <v>33</v>
      </c>
      <c r="C13" s="29">
        <v>45094</v>
      </c>
      <c r="D13" s="30" t="s">
        <v>32</v>
      </c>
      <c r="E13" s="31">
        <v>198</v>
      </c>
      <c r="F13" s="31">
        <v>196</v>
      </c>
      <c r="G13" s="31">
        <v>197</v>
      </c>
      <c r="H13" s="31">
        <v>189</v>
      </c>
      <c r="I13" s="31">
        <v>191</v>
      </c>
      <c r="J13" s="31">
        <v>192</v>
      </c>
      <c r="K13" s="33">
        <v>6</v>
      </c>
      <c r="L13" s="33">
        <v>1163</v>
      </c>
      <c r="M13" s="34">
        <v>193.83333333333334</v>
      </c>
      <c r="N13" s="35">
        <v>22</v>
      </c>
      <c r="O13" s="36">
        <v>215.83333333333334</v>
      </c>
    </row>
    <row r="14" spans="1:17" x14ac:dyDescent="0.25">
      <c r="A14" s="16" t="s">
        <v>41</v>
      </c>
      <c r="B14" s="28" t="s">
        <v>33</v>
      </c>
      <c r="C14" s="29">
        <v>45122</v>
      </c>
      <c r="D14" s="30" t="s">
        <v>32</v>
      </c>
      <c r="E14" s="31">
        <v>196</v>
      </c>
      <c r="F14" s="31">
        <v>194</v>
      </c>
      <c r="G14" s="31">
        <v>197</v>
      </c>
      <c r="H14" s="31">
        <v>197</v>
      </c>
      <c r="I14" s="31"/>
      <c r="J14" s="31"/>
      <c r="K14" s="33">
        <v>4</v>
      </c>
      <c r="L14" s="33">
        <v>784</v>
      </c>
      <c r="M14" s="34">
        <v>196</v>
      </c>
      <c r="N14" s="35">
        <v>11</v>
      </c>
      <c r="O14" s="36">
        <v>207</v>
      </c>
    </row>
    <row r="15" spans="1:17" x14ac:dyDescent="0.25">
      <c r="A15" s="16" t="s">
        <v>41</v>
      </c>
      <c r="B15" s="28" t="s">
        <v>33</v>
      </c>
      <c r="C15" s="29">
        <v>45157</v>
      </c>
      <c r="D15" s="30" t="s">
        <v>32</v>
      </c>
      <c r="E15" s="31">
        <v>192</v>
      </c>
      <c r="F15" s="31">
        <v>194</v>
      </c>
      <c r="G15" s="31">
        <v>196</v>
      </c>
      <c r="H15" s="31">
        <v>195</v>
      </c>
      <c r="I15" s="31">
        <v>193</v>
      </c>
      <c r="J15" s="31">
        <v>197</v>
      </c>
      <c r="K15" s="33">
        <v>6</v>
      </c>
      <c r="L15" s="33">
        <v>1167</v>
      </c>
      <c r="M15" s="34">
        <v>194.5</v>
      </c>
      <c r="N15" s="35">
        <v>26</v>
      </c>
      <c r="O15" s="36">
        <v>220.5</v>
      </c>
    </row>
    <row r="16" spans="1:17" x14ac:dyDescent="0.25">
      <c r="A16" s="44" t="s">
        <v>41</v>
      </c>
      <c r="B16" s="45" t="s">
        <v>33</v>
      </c>
      <c r="C16" s="46">
        <v>45185</v>
      </c>
      <c r="D16" s="47" t="s">
        <v>32</v>
      </c>
      <c r="E16" s="48">
        <v>198</v>
      </c>
      <c r="F16" s="48">
        <v>197</v>
      </c>
      <c r="G16" s="48">
        <v>194</v>
      </c>
      <c r="H16" s="48">
        <v>195</v>
      </c>
      <c r="I16" s="48"/>
      <c r="J16" s="48"/>
      <c r="K16" s="49">
        <v>4</v>
      </c>
      <c r="L16" s="49">
        <v>784</v>
      </c>
      <c r="M16" s="50">
        <v>196</v>
      </c>
      <c r="N16" s="51">
        <v>11</v>
      </c>
      <c r="O16" s="52">
        <v>207</v>
      </c>
    </row>
    <row r="18" spans="11:15" x14ac:dyDescent="0.25">
      <c r="K18" s="7">
        <f>SUM(K12:K17)</f>
        <v>24</v>
      </c>
      <c r="L18" s="7">
        <f>SUM(L12:L17)</f>
        <v>4660</v>
      </c>
      <c r="M18" s="12">
        <f>SUM(L18/K18)</f>
        <v>194.16666666666666</v>
      </c>
      <c r="N18" s="7">
        <f>SUM(N12:N17)</f>
        <v>73</v>
      </c>
      <c r="O18" s="12">
        <f>SUM(M18+N18)</f>
        <v>267.16666666666663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_1"/>
    <protectedRange algorithmName="SHA-512" hashValue="ON39YdpmFHfN9f47KpiRvqrKx0V9+erV1CNkpWzYhW/Qyc6aT8rEyCrvauWSYGZK2ia3o7vd3akF07acHAFpOA==" saltValue="yVW9XmDwTqEnmpSGai0KYg==" spinCount="100000" sqref="B12" name="Range1_2_2_2"/>
  </protectedRanges>
  <hyperlinks>
    <hyperlink ref="Q1" location="'Pennsylvania Rankings 2023'!A1" display="Back to Ranking" xr:uid="{6740D20A-A6D3-4A15-A53F-587C7B3799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6AC8C6-0053-4122-910D-24339C1C673D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F4779-882E-494A-B0A0-1401820E2280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30</v>
      </c>
      <c r="B2" s="28" t="s">
        <v>35</v>
      </c>
      <c r="C2" s="29">
        <v>45066</v>
      </c>
      <c r="D2" s="30" t="s">
        <v>32</v>
      </c>
      <c r="E2" s="32">
        <v>197</v>
      </c>
      <c r="F2" s="31">
        <v>190</v>
      </c>
      <c r="G2" s="31">
        <v>193</v>
      </c>
      <c r="H2" s="31">
        <v>194</v>
      </c>
      <c r="I2" s="31"/>
      <c r="J2" s="31"/>
      <c r="K2" s="33">
        <v>4</v>
      </c>
      <c r="L2" s="33">
        <v>774</v>
      </c>
      <c r="M2" s="34">
        <v>193.5</v>
      </c>
      <c r="N2" s="35">
        <v>4</v>
      </c>
      <c r="O2" s="36">
        <v>197.5</v>
      </c>
    </row>
    <row r="4" spans="1:17" x14ac:dyDescent="0.25">
      <c r="K4" s="7">
        <f>SUM(K2:K3)</f>
        <v>4</v>
      </c>
      <c r="L4" s="7">
        <f>SUM(L2:L3)</f>
        <v>774</v>
      </c>
      <c r="M4" s="12">
        <f>SUM(L4/K4)</f>
        <v>193.5</v>
      </c>
      <c r="N4" s="7">
        <f>SUM(N2:N3)</f>
        <v>4</v>
      </c>
      <c r="O4" s="12">
        <f>SUM(M4+N4)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_1"/>
  </protectedRanges>
  <conditionalFormatting sqref="E2">
    <cfRule type="top10" dxfId="17" priority="6" rank="1"/>
  </conditionalFormatting>
  <conditionalFormatting sqref="F2">
    <cfRule type="top10" dxfId="16" priority="1" rank="1"/>
  </conditionalFormatting>
  <conditionalFormatting sqref="G2">
    <cfRule type="top10" dxfId="15" priority="2" rank="1"/>
  </conditionalFormatting>
  <conditionalFormatting sqref="H2">
    <cfRule type="top10" dxfId="14" priority="3" rank="1"/>
  </conditionalFormatting>
  <conditionalFormatting sqref="I2">
    <cfRule type="top10" dxfId="13" priority="4" rank="1"/>
  </conditionalFormatting>
  <conditionalFormatting sqref="J2">
    <cfRule type="top10" dxfId="12" priority="5" rank="1"/>
  </conditionalFormatting>
  <hyperlinks>
    <hyperlink ref="Q1" location="'Pennsylvania Rankings 2023'!A1" display="Back to Ranking" xr:uid="{758E8331-3BE4-41DB-B050-3857E870BB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08AF9F-6736-454A-9377-EB70391D8E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F75BD-BFE7-460B-9DA3-BF9D2D12E7B2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43</v>
      </c>
      <c r="C2" s="29">
        <v>45066</v>
      </c>
      <c r="D2" s="37" t="s">
        <v>32</v>
      </c>
      <c r="E2" s="31">
        <v>180</v>
      </c>
      <c r="F2" s="31">
        <v>186</v>
      </c>
      <c r="G2" s="31">
        <v>180</v>
      </c>
      <c r="H2" s="31">
        <v>181</v>
      </c>
      <c r="I2" s="31"/>
      <c r="J2" s="31"/>
      <c r="K2" s="33">
        <v>4</v>
      </c>
      <c r="L2" s="33">
        <v>727</v>
      </c>
      <c r="M2" s="34">
        <v>181.75</v>
      </c>
      <c r="N2" s="35">
        <v>2</v>
      </c>
      <c r="O2" s="36">
        <v>183.75</v>
      </c>
    </row>
    <row r="4" spans="1:17" x14ac:dyDescent="0.25">
      <c r="K4" s="7">
        <f>SUM(K2:K3)</f>
        <v>4</v>
      </c>
      <c r="L4" s="7">
        <f>SUM(L2:L3)</f>
        <v>727</v>
      </c>
      <c r="M4" s="12">
        <f>SUM(L4/K4)</f>
        <v>181.75</v>
      </c>
      <c r="N4" s="7">
        <f>SUM(N2:N3)</f>
        <v>2</v>
      </c>
      <c r="O4" s="12">
        <f>SUM(M4+N4)</f>
        <v>183.75</v>
      </c>
    </row>
  </sheetData>
  <conditionalFormatting sqref="E2">
    <cfRule type="top10" dxfId="11" priority="6" rank="1"/>
  </conditionalFormatting>
  <conditionalFormatting sqref="F2">
    <cfRule type="top10" dxfId="10" priority="1" rank="1"/>
  </conditionalFormatting>
  <conditionalFormatting sqref="G2">
    <cfRule type="top10" dxfId="9" priority="2" rank="1"/>
  </conditionalFormatting>
  <conditionalFormatting sqref="H2">
    <cfRule type="top10" dxfId="8" priority="3" rank="1"/>
  </conditionalFormatting>
  <conditionalFormatting sqref="I2">
    <cfRule type="top10" dxfId="7" priority="4" rank="1"/>
  </conditionalFormatting>
  <conditionalFormatting sqref="J2">
    <cfRule type="top10" dxfId="6" priority="5" rank="1"/>
  </conditionalFormatting>
  <hyperlinks>
    <hyperlink ref="Q1" location="'Pennsylvania Rankings 2023'!A1" display="Back to Ranking" xr:uid="{1A091FBD-8321-45B5-B2F2-E2921129EC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8928F7-6BE0-4D62-84F1-8D32E17370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198AA-5D0F-4A77-9FC0-03F774BE7543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41</v>
      </c>
      <c r="B2" s="28" t="s">
        <v>48</v>
      </c>
      <c r="C2" s="29">
        <v>45094</v>
      </c>
      <c r="D2" s="30" t="s">
        <v>32</v>
      </c>
      <c r="E2" s="31">
        <v>190</v>
      </c>
      <c r="F2" s="31">
        <v>188</v>
      </c>
      <c r="G2" s="31">
        <v>187</v>
      </c>
      <c r="H2" s="31">
        <v>182</v>
      </c>
      <c r="I2" s="31">
        <v>175</v>
      </c>
      <c r="J2" s="31">
        <v>185</v>
      </c>
      <c r="K2" s="33">
        <v>6</v>
      </c>
      <c r="L2" s="33">
        <v>1107</v>
      </c>
      <c r="M2" s="34">
        <v>184.5</v>
      </c>
      <c r="N2" s="35">
        <v>4</v>
      </c>
      <c r="O2" s="36">
        <v>188.5</v>
      </c>
    </row>
    <row r="3" spans="1:17" x14ac:dyDescent="0.25">
      <c r="A3" s="16" t="s">
        <v>41</v>
      </c>
      <c r="B3" s="28" t="s">
        <v>48</v>
      </c>
      <c r="C3" s="29">
        <v>45122</v>
      </c>
      <c r="D3" s="30" t="s">
        <v>32</v>
      </c>
      <c r="E3" s="31">
        <v>187</v>
      </c>
      <c r="F3" s="31">
        <v>187</v>
      </c>
      <c r="G3" s="31">
        <v>193</v>
      </c>
      <c r="H3" s="31">
        <v>190</v>
      </c>
      <c r="I3" s="31"/>
      <c r="J3" s="31"/>
      <c r="K3" s="33">
        <v>4</v>
      </c>
      <c r="L3" s="33">
        <v>757</v>
      </c>
      <c r="M3" s="34">
        <v>189.25</v>
      </c>
      <c r="N3" s="35">
        <v>2</v>
      </c>
      <c r="O3" s="36">
        <v>191.25</v>
      </c>
    </row>
    <row r="4" spans="1:17" x14ac:dyDescent="0.25">
      <c r="A4" s="16" t="s">
        <v>41</v>
      </c>
      <c r="B4" s="28" t="s">
        <v>48</v>
      </c>
      <c r="C4" s="29">
        <v>45157</v>
      </c>
      <c r="D4" s="30" t="s">
        <v>32</v>
      </c>
      <c r="E4" s="31">
        <v>182</v>
      </c>
      <c r="F4" s="31">
        <v>181</v>
      </c>
      <c r="G4" s="31">
        <v>186</v>
      </c>
      <c r="H4" s="31">
        <v>185</v>
      </c>
      <c r="I4" s="31">
        <v>187</v>
      </c>
      <c r="J4" s="31">
        <v>182</v>
      </c>
      <c r="K4" s="33">
        <v>6</v>
      </c>
      <c r="L4" s="33">
        <v>1103</v>
      </c>
      <c r="M4" s="34">
        <v>183.83333333333334</v>
      </c>
      <c r="N4" s="35">
        <v>4</v>
      </c>
      <c r="O4" s="36">
        <v>187.83333333333334</v>
      </c>
    </row>
    <row r="6" spans="1:17" x14ac:dyDescent="0.25">
      <c r="K6" s="7">
        <f>SUM(K2:K5)</f>
        <v>16</v>
      </c>
      <c r="L6" s="7">
        <f>SUM(L2:L5)</f>
        <v>2967</v>
      </c>
      <c r="M6" s="12">
        <f>SUM(L6/K6)</f>
        <v>185.4375</v>
      </c>
      <c r="N6" s="7">
        <f>SUM(N2:N5)</f>
        <v>10</v>
      </c>
      <c r="O6" s="12">
        <f>SUM(M6+N6)</f>
        <v>195.4375</v>
      </c>
    </row>
  </sheetData>
  <hyperlinks>
    <hyperlink ref="Q1" location="'Pennsylvania Rankings 2023'!A1" display="Back to Ranking" xr:uid="{02009E28-EB04-4BAA-A48C-AB5BE780E1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57AF64-F466-4A13-B2CD-AF0980891A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DB1B4-2A55-46CC-A77E-5356AA35EE54}">
  <dimension ref="A1:Q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30</v>
      </c>
      <c r="B2" s="28" t="s">
        <v>36</v>
      </c>
      <c r="C2" s="29">
        <v>45066</v>
      </c>
      <c r="D2" s="30" t="s">
        <v>32</v>
      </c>
      <c r="E2" s="31">
        <v>195</v>
      </c>
      <c r="F2" s="31">
        <v>191</v>
      </c>
      <c r="G2" s="31">
        <v>192</v>
      </c>
      <c r="H2" s="31">
        <v>192</v>
      </c>
      <c r="I2" s="31"/>
      <c r="J2" s="31"/>
      <c r="K2" s="33">
        <v>4</v>
      </c>
      <c r="L2" s="33">
        <v>770</v>
      </c>
      <c r="M2" s="34">
        <v>192.5</v>
      </c>
      <c r="N2" s="35">
        <v>2</v>
      </c>
      <c r="O2" s="36">
        <v>194.5</v>
      </c>
    </row>
    <row r="3" spans="1:17" x14ac:dyDescent="0.25">
      <c r="A3" s="16" t="s">
        <v>30</v>
      </c>
      <c r="B3" s="28" t="s">
        <v>36</v>
      </c>
      <c r="C3" s="29">
        <v>45094</v>
      </c>
      <c r="D3" s="30" t="s">
        <v>32</v>
      </c>
      <c r="E3" s="31">
        <v>189</v>
      </c>
      <c r="F3" s="31">
        <v>186</v>
      </c>
      <c r="G3" s="31">
        <v>189</v>
      </c>
      <c r="H3" s="31">
        <v>191</v>
      </c>
      <c r="I3" s="31">
        <v>184</v>
      </c>
      <c r="J3" s="31">
        <v>191</v>
      </c>
      <c r="K3" s="33">
        <v>6</v>
      </c>
      <c r="L3" s="33">
        <v>1130</v>
      </c>
      <c r="M3" s="34">
        <v>188.33333333333334</v>
      </c>
      <c r="N3" s="35">
        <v>6</v>
      </c>
      <c r="O3" s="36">
        <v>194.33333333333334</v>
      </c>
    </row>
    <row r="4" spans="1:17" x14ac:dyDescent="0.25">
      <c r="A4" s="16" t="s">
        <v>30</v>
      </c>
      <c r="B4" s="28" t="s">
        <v>36</v>
      </c>
      <c r="C4" s="29">
        <v>45122</v>
      </c>
      <c r="D4" s="30" t="s">
        <v>32</v>
      </c>
      <c r="E4" s="31">
        <v>193</v>
      </c>
      <c r="F4" s="31">
        <v>192</v>
      </c>
      <c r="G4" s="31">
        <v>193</v>
      </c>
      <c r="H4" s="31">
        <v>192</v>
      </c>
      <c r="I4" s="31"/>
      <c r="J4" s="31"/>
      <c r="K4" s="33">
        <v>4</v>
      </c>
      <c r="L4" s="33">
        <v>770</v>
      </c>
      <c r="M4" s="34">
        <v>192.5</v>
      </c>
      <c r="N4" s="35">
        <v>3</v>
      </c>
      <c r="O4" s="36">
        <v>195.5</v>
      </c>
    </row>
    <row r="5" spans="1:17" x14ac:dyDescent="0.25">
      <c r="A5" s="16" t="s">
        <v>30</v>
      </c>
      <c r="B5" s="28" t="s">
        <v>36</v>
      </c>
      <c r="C5" s="29">
        <v>45157</v>
      </c>
      <c r="D5" s="30" t="s">
        <v>32</v>
      </c>
      <c r="E5" s="31">
        <v>189</v>
      </c>
      <c r="F5" s="31">
        <v>191</v>
      </c>
      <c r="G5" s="31">
        <v>195</v>
      </c>
      <c r="H5" s="31">
        <v>191</v>
      </c>
      <c r="I5" s="31">
        <v>187</v>
      </c>
      <c r="J5" s="31">
        <v>195</v>
      </c>
      <c r="K5" s="33">
        <v>6</v>
      </c>
      <c r="L5" s="33">
        <v>1148</v>
      </c>
      <c r="M5" s="34">
        <v>191.33333333333334</v>
      </c>
      <c r="N5" s="35">
        <v>4</v>
      </c>
      <c r="O5" s="36">
        <v>195.33333333333334</v>
      </c>
    </row>
    <row r="6" spans="1:17" x14ac:dyDescent="0.25">
      <c r="A6" s="16" t="s">
        <v>30</v>
      </c>
      <c r="B6" s="28" t="s">
        <v>36</v>
      </c>
      <c r="C6" s="29">
        <v>45185</v>
      </c>
      <c r="D6" s="30" t="s">
        <v>32</v>
      </c>
      <c r="E6" s="31">
        <v>198</v>
      </c>
      <c r="F6" s="31">
        <v>194</v>
      </c>
      <c r="G6" s="31">
        <v>191</v>
      </c>
      <c r="H6" s="31">
        <v>190</v>
      </c>
      <c r="I6" s="31"/>
      <c r="J6" s="31"/>
      <c r="K6" s="33">
        <v>4</v>
      </c>
      <c r="L6" s="33">
        <v>773</v>
      </c>
      <c r="M6" s="34">
        <v>193.25</v>
      </c>
      <c r="N6" s="35">
        <v>4</v>
      </c>
      <c r="O6" s="36">
        <v>197.25</v>
      </c>
    </row>
    <row r="8" spans="1:17" x14ac:dyDescent="0.25">
      <c r="K8" s="7">
        <f>SUM(K2:K7)</f>
        <v>24</v>
      </c>
      <c r="L8" s="7">
        <f>SUM(L2:L7)</f>
        <v>4591</v>
      </c>
      <c r="M8" s="12">
        <f>SUM(L8/K8)</f>
        <v>191.29166666666666</v>
      </c>
      <c r="N8" s="7">
        <f>SUM(N2:N7)</f>
        <v>19</v>
      </c>
      <c r="O8" s="12">
        <f>SUM(M8+N8)</f>
        <v>210.29166666666666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_1"/>
  </protectedRanges>
  <hyperlinks>
    <hyperlink ref="Q1" location="'Pennsylvania Rankings 2023'!A1" display="Back to Ranking" xr:uid="{CA4697D2-2007-446A-AD4E-451A89DE78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8DB77E-1C8A-447D-A9B7-83076A28DC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54C98-4A37-4A6D-9B62-CC42340F1B24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44</v>
      </c>
      <c r="C2" s="29">
        <v>45066</v>
      </c>
      <c r="D2" s="37" t="s">
        <v>32</v>
      </c>
      <c r="E2" s="31">
        <v>172</v>
      </c>
      <c r="F2" s="31">
        <v>171</v>
      </c>
      <c r="G2" s="31">
        <v>184</v>
      </c>
      <c r="H2" s="31">
        <v>170</v>
      </c>
      <c r="I2" s="31"/>
      <c r="J2" s="31"/>
      <c r="K2" s="33">
        <v>4</v>
      </c>
      <c r="L2" s="33">
        <v>697</v>
      </c>
      <c r="M2" s="34">
        <v>174.25</v>
      </c>
      <c r="N2" s="35">
        <v>2</v>
      </c>
      <c r="O2" s="36">
        <v>176.25</v>
      </c>
    </row>
    <row r="4" spans="1:17" x14ac:dyDescent="0.25">
      <c r="K4" s="7">
        <f>SUM(K2:K3)</f>
        <v>4</v>
      </c>
      <c r="L4" s="7">
        <f>SUM(L2:L3)</f>
        <v>697</v>
      </c>
      <c r="M4" s="12">
        <f>SUM(L4/K4)</f>
        <v>174.25</v>
      </c>
      <c r="N4" s="7">
        <f>SUM(N2:N3)</f>
        <v>2</v>
      </c>
      <c r="O4" s="12">
        <f>SUM(M4+N4)</f>
        <v>176.25</v>
      </c>
    </row>
  </sheetData>
  <conditionalFormatting sqref="E2">
    <cfRule type="top10" dxfId="5" priority="6" rank="1"/>
  </conditionalFormatting>
  <conditionalFormatting sqref="F2">
    <cfRule type="top10" dxfId="4" priority="1" rank="1"/>
  </conditionalFormatting>
  <conditionalFormatting sqref="G2">
    <cfRule type="top10" dxfId="3" priority="2" rank="1"/>
  </conditionalFormatting>
  <conditionalFormatting sqref="H2">
    <cfRule type="top10" dxfId="2" priority="3" rank="1"/>
  </conditionalFormatting>
  <conditionalFormatting sqref="I2">
    <cfRule type="top10" dxfId="1" priority="4" rank="1"/>
  </conditionalFormatting>
  <conditionalFormatting sqref="J2">
    <cfRule type="top10" dxfId="0" priority="5" rank="1"/>
  </conditionalFormatting>
  <hyperlinks>
    <hyperlink ref="Q1" location="'Pennsylvania Rankings 2023'!A1" display="Back to Ranking" xr:uid="{928712B3-FA59-4310-8BEA-123C96F98B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EC78FB-2A51-45A5-A20A-086542D97E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15DC6-8F9D-4E51-97A6-B8AD928BD4D7}">
  <dimension ref="A1:Q1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30</v>
      </c>
      <c r="B2" s="28" t="s">
        <v>34</v>
      </c>
      <c r="C2" s="29">
        <v>45066</v>
      </c>
      <c r="D2" s="30" t="s">
        <v>32</v>
      </c>
      <c r="E2" s="31">
        <v>196</v>
      </c>
      <c r="F2" s="31">
        <v>196</v>
      </c>
      <c r="G2" s="31">
        <v>196</v>
      </c>
      <c r="H2" s="31">
        <v>193</v>
      </c>
      <c r="I2" s="31"/>
      <c r="J2" s="31"/>
      <c r="K2" s="33">
        <v>4</v>
      </c>
      <c r="L2" s="33">
        <v>781</v>
      </c>
      <c r="M2" s="34">
        <v>195.25</v>
      </c>
      <c r="N2" s="35">
        <v>3</v>
      </c>
      <c r="O2" s="36">
        <v>198.25</v>
      </c>
    </row>
    <row r="3" spans="1:17" x14ac:dyDescent="0.25">
      <c r="A3" s="16" t="s">
        <v>30</v>
      </c>
      <c r="B3" s="28" t="s">
        <v>34</v>
      </c>
      <c r="C3" s="29">
        <v>45094</v>
      </c>
      <c r="D3" s="30" t="s">
        <v>32</v>
      </c>
      <c r="E3" s="31">
        <v>190</v>
      </c>
      <c r="F3" s="31">
        <v>194</v>
      </c>
      <c r="G3" s="31">
        <v>193</v>
      </c>
      <c r="H3" s="31">
        <v>196</v>
      </c>
      <c r="I3" s="31">
        <v>177</v>
      </c>
      <c r="J3" s="31">
        <v>191</v>
      </c>
      <c r="K3" s="33">
        <v>6</v>
      </c>
      <c r="L3" s="33">
        <v>1141</v>
      </c>
      <c r="M3" s="34">
        <v>190.16666666666666</v>
      </c>
      <c r="N3" s="35">
        <v>16</v>
      </c>
      <c r="O3" s="36">
        <v>206.16666666666666</v>
      </c>
    </row>
    <row r="4" spans="1:17" x14ac:dyDescent="0.25">
      <c r="A4" s="16" t="s">
        <v>30</v>
      </c>
      <c r="B4" s="28" t="s">
        <v>34</v>
      </c>
      <c r="C4" s="29">
        <v>45122</v>
      </c>
      <c r="D4" s="30" t="s">
        <v>32</v>
      </c>
      <c r="E4" s="31">
        <v>197</v>
      </c>
      <c r="F4" s="31">
        <v>199</v>
      </c>
      <c r="G4" s="31">
        <v>196</v>
      </c>
      <c r="H4" s="31">
        <v>193</v>
      </c>
      <c r="I4" s="31"/>
      <c r="J4" s="31"/>
      <c r="K4" s="33">
        <v>4</v>
      </c>
      <c r="L4" s="33">
        <v>785</v>
      </c>
      <c r="M4" s="34">
        <v>196.25</v>
      </c>
      <c r="N4" s="35">
        <v>6</v>
      </c>
      <c r="O4" s="36">
        <v>202.25</v>
      </c>
    </row>
    <row r="5" spans="1:17" x14ac:dyDescent="0.25">
      <c r="A5" s="16" t="s">
        <v>30</v>
      </c>
      <c r="B5" s="28" t="s">
        <v>34</v>
      </c>
      <c r="C5" s="29">
        <v>45157</v>
      </c>
      <c r="D5" s="30" t="s">
        <v>32</v>
      </c>
      <c r="E5" s="31">
        <v>189</v>
      </c>
      <c r="F5" s="31">
        <v>194</v>
      </c>
      <c r="G5" s="31">
        <v>196</v>
      </c>
      <c r="H5" s="31">
        <v>196</v>
      </c>
      <c r="I5" s="31">
        <v>196</v>
      </c>
      <c r="J5" s="31">
        <v>196</v>
      </c>
      <c r="K5" s="33">
        <v>6</v>
      </c>
      <c r="L5" s="33">
        <v>1167</v>
      </c>
      <c r="M5" s="34">
        <v>194.5</v>
      </c>
      <c r="N5" s="35">
        <v>16</v>
      </c>
      <c r="O5" s="36">
        <v>210.5</v>
      </c>
    </row>
    <row r="7" spans="1:17" x14ac:dyDescent="0.25">
      <c r="K7" s="7">
        <f>SUM(K2:K6)</f>
        <v>20</v>
      </c>
      <c r="L7" s="7">
        <f>SUM(L2:L6)</f>
        <v>3874</v>
      </c>
      <c r="M7" s="12">
        <f>SUM(L7/K7)</f>
        <v>193.7</v>
      </c>
      <c r="N7" s="7">
        <f>SUM(N2:N6)</f>
        <v>41</v>
      </c>
      <c r="O7" s="12">
        <f>SUM(M7+N7)</f>
        <v>234.7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6" t="s">
        <v>45</v>
      </c>
      <c r="B11" s="28" t="s">
        <v>34</v>
      </c>
      <c r="C11" s="29">
        <v>45066</v>
      </c>
      <c r="D11" s="37" t="s">
        <v>32</v>
      </c>
      <c r="E11" s="31">
        <v>187</v>
      </c>
      <c r="F11" s="31">
        <v>192</v>
      </c>
      <c r="G11" s="31">
        <v>193</v>
      </c>
      <c r="H11" s="31">
        <v>195</v>
      </c>
      <c r="I11" s="31"/>
      <c r="J11" s="31"/>
      <c r="K11" s="33">
        <v>4</v>
      </c>
      <c r="L11" s="33">
        <v>767</v>
      </c>
      <c r="M11" s="34">
        <v>191.75</v>
      </c>
      <c r="N11" s="35">
        <v>8</v>
      </c>
      <c r="O11" s="36">
        <v>199.75</v>
      </c>
    </row>
    <row r="12" spans="1:17" x14ac:dyDescent="0.25">
      <c r="A12" s="16" t="s">
        <v>45</v>
      </c>
      <c r="B12" s="28" t="s">
        <v>34</v>
      </c>
      <c r="C12" s="29">
        <v>45094</v>
      </c>
      <c r="D12" s="37" t="s">
        <v>32</v>
      </c>
      <c r="E12" s="31">
        <v>190</v>
      </c>
      <c r="F12" s="31">
        <v>191</v>
      </c>
      <c r="G12" s="31">
        <v>192</v>
      </c>
      <c r="H12" s="31">
        <v>187</v>
      </c>
      <c r="I12" s="31">
        <v>190.01</v>
      </c>
      <c r="J12" s="31">
        <v>193</v>
      </c>
      <c r="K12" s="33">
        <v>6</v>
      </c>
      <c r="L12" s="33">
        <v>1143.01</v>
      </c>
      <c r="M12" s="34">
        <v>190.50166666666667</v>
      </c>
      <c r="N12" s="35">
        <v>20</v>
      </c>
      <c r="O12" s="36">
        <v>210.50166666666667</v>
      </c>
    </row>
    <row r="13" spans="1:17" x14ac:dyDescent="0.25">
      <c r="A13" s="16" t="s">
        <v>45</v>
      </c>
      <c r="B13" s="28" t="s">
        <v>34</v>
      </c>
      <c r="C13" s="29">
        <v>45122</v>
      </c>
      <c r="D13" s="37" t="s">
        <v>32</v>
      </c>
      <c r="E13" s="31">
        <v>194</v>
      </c>
      <c r="F13" s="31">
        <v>179</v>
      </c>
      <c r="G13" s="31">
        <v>195</v>
      </c>
      <c r="H13" s="31">
        <v>190.01</v>
      </c>
      <c r="I13" s="31"/>
      <c r="J13" s="31"/>
      <c r="K13" s="33">
        <v>4</v>
      </c>
      <c r="L13" s="33">
        <v>758.01</v>
      </c>
      <c r="M13" s="34">
        <v>189.5025</v>
      </c>
      <c r="N13" s="35">
        <v>10</v>
      </c>
      <c r="O13" s="36">
        <v>199.5025</v>
      </c>
    </row>
    <row r="14" spans="1:17" x14ac:dyDescent="0.25">
      <c r="A14" s="16" t="s">
        <v>45</v>
      </c>
      <c r="B14" s="28" t="s">
        <v>34</v>
      </c>
      <c r="C14" s="29">
        <v>45157</v>
      </c>
      <c r="D14" s="37" t="s">
        <v>32</v>
      </c>
      <c r="E14" s="31">
        <v>191</v>
      </c>
      <c r="F14" s="31">
        <v>188</v>
      </c>
      <c r="G14" s="31">
        <v>185</v>
      </c>
      <c r="H14" s="31">
        <v>193</v>
      </c>
      <c r="I14" s="31">
        <v>185</v>
      </c>
      <c r="J14" s="31">
        <v>182</v>
      </c>
      <c r="K14" s="33">
        <v>6</v>
      </c>
      <c r="L14" s="33">
        <v>1124</v>
      </c>
      <c r="M14" s="34">
        <v>187.33333333333334</v>
      </c>
      <c r="N14" s="35">
        <v>10</v>
      </c>
      <c r="O14" s="36">
        <v>197.33333333333334</v>
      </c>
    </row>
    <row r="16" spans="1:17" x14ac:dyDescent="0.25">
      <c r="K16" s="7">
        <f>SUM(K11:K15)</f>
        <v>20</v>
      </c>
      <c r="L16" s="7">
        <f>SUM(L11:L15)</f>
        <v>3792.02</v>
      </c>
      <c r="M16" s="12">
        <f>SUM(L16/K16)</f>
        <v>189.601</v>
      </c>
      <c r="N16" s="7">
        <f>SUM(N11:N15)</f>
        <v>48</v>
      </c>
      <c r="O16" s="12">
        <f>SUM(M16+N16)</f>
        <v>237.601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"/>
  </protectedRanges>
  <hyperlinks>
    <hyperlink ref="Q1" location="'Pennsylvania Rankings 2023'!A1" display="Back to Ranking" xr:uid="{125FC05B-0326-462F-9E33-9081E5F7CF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031BFE-FCAB-4586-914E-C7743B95898D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A9C6-7659-4840-8EC2-FC3D8F6393E5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30</v>
      </c>
      <c r="B2" s="28" t="s">
        <v>50</v>
      </c>
      <c r="C2" s="29">
        <v>45157</v>
      </c>
      <c r="D2" s="30" t="s">
        <v>32</v>
      </c>
      <c r="E2" s="31">
        <v>190</v>
      </c>
      <c r="F2" s="31">
        <v>180</v>
      </c>
      <c r="G2" s="31">
        <v>181</v>
      </c>
      <c r="H2" s="31">
        <v>189</v>
      </c>
      <c r="I2" s="31">
        <v>184</v>
      </c>
      <c r="J2" s="31">
        <v>178</v>
      </c>
      <c r="K2" s="33">
        <v>6</v>
      </c>
      <c r="L2" s="33">
        <v>1102</v>
      </c>
      <c r="M2" s="34">
        <v>183.66666666666666</v>
      </c>
      <c r="N2" s="35">
        <v>4</v>
      </c>
      <c r="O2" s="36">
        <v>187.66666666666666</v>
      </c>
    </row>
    <row r="4" spans="1:17" x14ac:dyDescent="0.25">
      <c r="K4" s="7">
        <f>SUM(K2:K3)</f>
        <v>6</v>
      </c>
      <c r="L4" s="7">
        <f>SUM(L2:L3)</f>
        <v>1102</v>
      </c>
      <c r="M4" s="12">
        <f>SUM(L4/K4)</f>
        <v>183.66666666666666</v>
      </c>
      <c r="N4" s="7">
        <f>SUM(N2:N3)</f>
        <v>4</v>
      </c>
      <c r="O4" s="12">
        <f>SUM(M4+N4)</f>
        <v>187.66666666666666</v>
      </c>
    </row>
  </sheetData>
  <hyperlinks>
    <hyperlink ref="Q1" location="'Pennsylvania Rankings 2023'!A1" display="Back to Ranking" xr:uid="{ED783F73-8ED8-45DB-94CE-740DA67617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69DE75-736D-4ABB-846B-3EA429FC41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9C72E-5A7A-4BF2-BBB2-F53FC924DE47}">
  <dimension ref="A1:Q8"/>
  <sheetViews>
    <sheetView workbookViewId="0">
      <selection activeCell="K9" sqref="K9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41</v>
      </c>
      <c r="B2" s="28" t="s">
        <v>39</v>
      </c>
      <c r="C2" s="29">
        <v>45066</v>
      </c>
      <c r="D2" s="30" t="s">
        <v>32</v>
      </c>
      <c r="E2" s="31">
        <v>196</v>
      </c>
      <c r="F2" s="31">
        <v>193</v>
      </c>
      <c r="G2" s="31">
        <v>187</v>
      </c>
      <c r="H2" s="31">
        <v>189</v>
      </c>
      <c r="I2" s="31"/>
      <c r="J2" s="31"/>
      <c r="K2" s="33">
        <v>4</v>
      </c>
      <c r="L2" s="33">
        <v>765</v>
      </c>
      <c r="M2" s="34">
        <v>191.25</v>
      </c>
      <c r="N2" s="35">
        <v>6</v>
      </c>
      <c r="O2" s="36">
        <v>197.25</v>
      </c>
    </row>
    <row r="3" spans="1:17" x14ac:dyDescent="0.25">
      <c r="A3" s="16" t="s">
        <v>41</v>
      </c>
      <c r="B3" s="28" t="s">
        <v>39</v>
      </c>
      <c r="C3" s="29">
        <v>45094</v>
      </c>
      <c r="D3" s="30" t="s">
        <v>32</v>
      </c>
      <c r="E3" s="31">
        <v>194</v>
      </c>
      <c r="F3" s="31">
        <v>192</v>
      </c>
      <c r="G3" s="31">
        <v>191</v>
      </c>
      <c r="H3" s="31">
        <v>190</v>
      </c>
      <c r="I3" s="31">
        <v>182</v>
      </c>
      <c r="J3" s="31">
        <v>191</v>
      </c>
      <c r="K3" s="33">
        <v>6</v>
      </c>
      <c r="L3" s="33">
        <v>1140</v>
      </c>
      <c r="M3" s="34">
        <v>190</v>
      </c>
      <c r="N3" s="35">
        <v>10</v>
      </c>
      <c r="O3" s="36">
        <v>200</v>
      </c>
    </row>
    <row r="4" spans="1:17" x14ac:dyDescent="0.25">
      <c r="A4" s="16" t="s">
        <v>41</v>
      </c>
      <c r="B4" s="28" t="s">
        <v>39</v>
      </c>
      <c r="C4" s="29">
        <v>45122</v>
      </c>
      <c r="D4" s="30" t="s">
        <v>32</v>
      </c>
      <c r="E4" s="31">
        <v>193</v>
      </c>
      <c r="F4" s="31">
        <v>188</v>
      </c>
      <c r="G4" s="31">
        <v>194</v>
      </c>
      <c r="H4" s="31">
        <v>190</v>
      </c>
      <c r="I4" s="31"/>
      <c r="J4" s="31"/>
      <c r="K4" s="33">
        <v>4</v>
      </c>
      <c r="L4" s="33">
        <v>765</v>
      </c>
      <c r="M4" s="34">
        <v>191.25</v>
      </c>
      <c r="N4" s="35">
        <v>3</v>
      </c>
      <c r="O4" s="36">
        <v>194.25</v>
      </c>
    </row>
    <row r="5" spans="1:17" x14ac:dyDescent="0.25">
      <c r="A5" s="16" t="s">
        <v>41</v>
      </c>
      <c r="B5" s="28" t="s">
        <v>39</v>
      </c>
      <c r="C5" s="29">
        <v>45157</v>
      </c>
      <c r="D5" s="30" t="s">
        <v>32</v>
      </c>
      <c r="E5" s="31">
        <v>192</v>
      </c>
      <c r="F5" s="31">
        <v>185</v>
      </c>
      <c r="G5" s="31">
        <v>196.01</v>
      </c>
      <c r="H5" s="31">
        <v>192</v>
      </c>
      <c r="I5" s="31">
        <v>188</v>
      </c>
      <c r="J5" s="31">
        <v>192</v>
      </c>
      <c r="K5" s="33">
        <v>6</v>
      </c>
      <c r="L5" s="33">
        <v>1145.01</v>
      </c>
      <c r="M5" s="34">
        <v>190.83500000000001</v>
      </c>
      <c r="N5" s="35">
        <v>10</v>
      </c>
      <c r="O5" s="36">
        <v>200.83500000000001</v>
      </c>
    </row>
    <row r="6" spans="1:17" x14ac:dyDescent="0.25">
      <c r="A6" s="16" t="s">
        <v>41</v>
      </c>
      <c r="B6" s="28" t="s">
        <v>39</v>
      </c>
      <c r="C6" s="29">
        <v>45185</v>
      </c>
      <c r="D6" s="30" t="s">
        <v>32</v>
      </c>
      <c r="E6" s="31">
        <v>190</v>
      </c>
      <c r="F6" s="31">
        <v>189</v>
      </c>
      <c r="G6" s="31">
        <v>185</v>
      </c>
      <c r="H6" s="31">
        <v>193</v>
      </c>
      <c r="I6" s="31"/>
      <c r="J6" s="31"/>
      <c r="K6" s="33">
        <v>4</v>
      </c>
      <c r="L6" s="33">
        <v>757</v>
      </c>
      <c r="M6" s="34">
        <v>189.25</v>
      </c>
      <c r="N6" s="35">
        <v>3</v>
      </c>
      <c r="O6" s="36">
        <v>192.25</v>
      </c>
    </row>
    <row r="8" spans="1:17" x14ac:dyDescent="0.25">
      <c r="K8" s="7">
        <f>SUM(K2:K7)</f>
        <v>24</v>
      </c>
      <c r="L8" s="7">
        <f>SUM(L2:L7)</f>
        <v>4572.01</v>
      </c>
      <c r="M8" s="12">
        <f>SUM(L8/K8)</f>
        <v>190.50041666666667</v>
      </c>
      <c r="N8" s="7">
        <f>SUM(N2:N7)</f>
        <v>32</v>
      </c>
      <c r="O8" s="12">
        <f>SUM(M8+N8)</f>
        <v>222.50041666666667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_1"/>
  </protectedRanges>
  <hyperlinks>
    <hyperlink ref="Q1" location="'Pennsylvania Rankings 2023'!A1" display="Back to Ranking" xr:uid="{0BDF253D-C7A5-4E1D-A97F-C7683FEA7A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F22388-B2C1-4B6A-B965-CD6A3D835D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D3D07-3622-4ACC-915A-6B9DAB94683F}">
  <dimension ref="A1:Q1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41</v>
      </c>
      <c r="B2" s="28" t="s">
        <v>40</v>
      </c>
      <c r="C2" s="29">
        <v>45066</v>
      </c>
      <c r="D2" s="30" t="s">
        <v>32</v>
      </c>
      <c r="E2" s="31">
        <v>194</v>
      </c>
      <c r="F2" s="31">
        <v>190</v>
      </c>
      <c r="G2" s="31">
        <v>188</v>
      </c>
      <c r="H2" s="31">
        <v>189</v>
      </c>
      <c r="I2" s="31"/>
      <c r="J2" s="31"/>
      <c r="K2" s="33">
        <v>4</v>
      </c>
      <c r="L2" s="33">
        <v>761</v>
      </c>
      <c r="M2" s="34">
        <v>190.25</v>
      </c>
      <c r="N2" s="35">
        <v>2</v>
      </c>
      <c r="O2" s="36">
        <v>192.25</v>
      </c>
    </row>
    <row r="3" spans="1:17" x14ac:dyDescent="0.25">
      <c r="A3" s="16" t="s">
        <v>41</v>
      </c>
      <c r="B3" s="28" t="s">
        <v>40</v>
      </c>
      <c r="C3" s="29">
        <v>45094</v>
      </c>
      <c r="D3" s="30" t="s">
        <v>32</v>
      </c>
      <c r="E3" s="31">
        <v>190</v>
      </c>
      <c r="F3" s="31">
        <v>186</v>
      </c>
      <c r="G3" s="31">
        <v>190</v>
      </c>
      <c r="H3" s="31">
        <v>0</v>
      </c>
      <c r="I3" s="31">
        <v>0</v>
      </c>
      <c r="J3" s="31">
        <v>0</v>
      </c>
      <c r="K3" s="33">
        <v>6</v>
      </c>
      <c r="L3" s="33">
        <v>566</v>
      </c>
      <c r="M3" s="34">
        <v>94.333333333333329</v>
      </c>
      <c r="N3" s="35">
        <v>4</v>
      </c>
      <c r="O3" s="36">
        <v>98.333333333333329</v>
      </c>
    </row>
    <row r="4" spans="1:17" x14ac:dyDescent="0.25">
      <c r="A4" s="16" t="s">
        <v>41</v>
      </c>
      <c r="B4" s="28" t="s">
        <v>40</v>
      </c>
      <c r="C4" s="29">
        <v>45122</v>
      </c>
      <c r="D4" s="30" t="s">
        <v>32</v>
      </c>
      <c r="E4" s="31">
        <v>191</v>
      </c>
      <c r="F4" s="31">
        <v>190</v>
      </c>
      <c r="G4" s="31">
        <v>192</v>
      </c>
      <c r="H4" s="31">
        <v>189</v>
      </c>
      <c r="I4" s="31"/>
      <c r="J4" s="31"/>
      <c r="K4" s="33">
        <v>4</v>
      </c>
      <c r="L4" s="33">
        <v>762</v>
      </c>
      <c r="M4" s="34">
        <v>190.5</v>
      </c>
      <c r="N4" s="35">
        <v>2</v>
      </c>
      <c r="O4" s="36">
        <v>192.5</v>
      </c>
    </row>
    <row r="5" spans="1:17" x14ac:dyDescent="0.25">
      <c r="A5" s="16" t="s">
        <v>41</v>
      </c>
      <c r="B5" s="28" t="s">
        <v>40</v>
      </c>
      <c r="C5" s="29">
        <v>45157</v>
      </c>
      <c r="D5" s="30" t="s">
        <v>32</v>
      </c>
      <c r="E5" s="31">
        <v>191</v>
      </c>
      <c r="F5" s="31">
        <v>181</v>
      </c>
      <c r="G5" s="31">
        <v>192</v>
      </c>
      <c r="H5" s="31">
        <v>188</v>
      </c>
      <c r="I5" s="31">
        <v>187</v>
      </c>
      <c r="J5" s="31">
        <v>182</v>
      </c>
      <c r="K5" s="33">
        <v>6</v>
      </c>
      <c r="L5" s="33">
        <v>1121</v>
      </c>
      <c r="M5" s="34">
        <v>186.83333333333334</v>
      </c>
      <c r="N5" s="35">
        <v>4</v>
      </c>
      <c r="O5" s="36">
        <v>190.83333333333334</v>
      </c>
    </row>
    <row r="6" spans="1:17" x14ac:dyDescent="0.25">
      <c r="A6" s="16" t="s">
        <v>41</v>
      </c>
      <c r="B6" s="28" t="s">
        <v>40</v>
      </c>
      <c r="C6" s="29">
        <v>45185</v>
      </c>
      <c r="D6" s="30" t="s">
        <v>32</v>
      </c>
      <c r="E6" s="31">
        <v>186</v>
      </c>
      <c r="F6" s="31">
        <v>188</v>
      </c>
      <c r="G6" s="31">
        <v>178</v>
      </c>
      <c r="H6" s="31">
        <v>187</v>
      </c>
      <c r="I6" s="31"/>
      <c r="J6" s="31"/>
      <c r="K6" s="33">
        <v>4</v>
      </c>
      <c r="L6" s="33">
        <v>739</v>
      </c>
      <c r="M6" s="34">
        <v>184.75</v>
      </c>
      <c r="N6" s="35">
        <v>2</v>
      </c>
      <c r="O6" s="36">
        <v>186.75</v>
      </c>
    </row>
    <row r="8" spans="1:17" x14ac:dyDescent="0.25">
      <c r="K8" s="7">
        <f>SUM(K2:K7)</f>
        <v>24</v>
      </c>
      <c r="L8" s="7">
        <f>SUM(L2:L7)</f>
        <v>3949</v>
      </c>
      <c r="M8" s="12">
        <f>SUM(L8/K8)</f>
        <v>164.54166666666666</v>
      </c>
      <c r="N8" s="7">
        <f>SUM(N2:N7)</f>
        <v>14</v>
      </c>
      <c r="O8" s="12">
        <f>SUM(M8+N8)</f>
        <v>178.54166666666666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6" t="s">
        <v>45</v>
      </c>
      <c r="B12" s="28" t="s">
        <v>40</v>
      </c>
      <c r="C12" s="29">
        <v>45066</v>
      </c>
      <c r="D12" s="37" t="s">
        <v>32</v>
      </c>
      <c r="E12" s="31">
        <v>194</v>
      </c>
      <c r="F12" s="31">
        <v>193</v>
      </c>
      <c r="G12" s="31">
        <v>192</v>
      </c>
      <c r="H12" s="31">
        <v>190</v>
      </c>
      <c r="I12" s="31"/>
      <c r="J12" s="31"/>
      <c r="K12" s="33">
        <v>4</v>
      </c>
      <c r="L12" s="33">
        <v>769</v>
      </c>
      <c r="M12" s="34">
        <v>192.25</v>
      </c>
      <c r="N12" s="35">
        <v>9</v>
      </c>
      <c r="O12" s="36">
        <v>201.25</v>
      </c>
    </row>
    <row r="13" spans="1:17" x14ac:dyDescent="0.25">
      <c r="A13" s="16" t="s">
        <v>45</v>
      </c>
      <c r="B13" s="28" t="s">
        <v>40</v>
      </c>
      <c r="C13" s="29">
        <v>45094</v>
      </c>
      <c r="D13" s="37" t="s">
        <v>32</v>
      </c>
      <c r="E13" s="31">
        <v>188</v>
      </c>
      <c r="F13" s="31">
        <v>193</v>
      </c>
      <c r="G13" s="31">
        <v>193</v>
      </c>
      <c r="H13" s="31">
        <v>191</v>
      </c>
      <c r="I13" s="31">
        <v>189</v>
      </c>
      <c r="J13" s="31">
        <v>190</v>
      </c>
      <c r="K13" s="33">
        <v>6</v>
      </c>
      <c r="L13" s="33">
        <v>1144</v>
      </c>
      <c r="M13" s="34">
        <v>190.66666666666666</v>
      </c>
      <c r="N13" s="35">
        <v>22</v>
      </c>
      <c r="O13" s="36">
        <v>212.66666666666666</v>
      </c>
    </row>
    <row r="14" spans="1:17" x14ac:dyDescent="0.25">
      <c r="A14" s="16" t="s">
        <v>45</v>
      </c>
      <c r="B14" s="28" t="s">
        <v>40</v>
      </c>
      <c r="C14" s="29">
        <v>45122</v>
      </c>
      <c r="D14" s="37" t="s">
        <v>32</v>
      </c>
      <c r="E14" s="31">
        <v>191</v>
      </c>
      <c r="F14" s="31">
        <v>191</v>
      </c>
      <c r="G14" s="31">
        <v>191</v>
      </c>
      <c r="H14" s="31">
        <v>189</v>
      </c>
      <c r="I14" s="31"/>
      <c r="J14" s="31"/>
      <c r="K14" s="33">
        <v>4</v>
      </c>
      <c r="L14" s="33">
        <v>762</v>
      </c>
      <c r="M14" s="34">
        <v>190.5</v>
      </c>
      <c r="N14" s="35">
        <v>7</v>
      </c>
      <c r="O14" s="36">
        <v>197.5</v>
      </c>
    </row>
    <row r="15" spans="1:17" x14ac:dyDescent="0.25">
      <c r="A15" s="16" t="s">
        <v>45</v>
      </c>
      <c r="B15" s="28" t="s">
        <v>40</v>
      </c>
      <c r="C15" s="29">
        <v>45157</v>
      </c>
      <c r="D15" s="37" t="s">
        <v>32</v>
      </c>
      <c r="E15" s="31">
        <v>192</v>
      </c>
      <c r="F15" s="31">
        <v>194</v>
      </c>
      <c r="G15" s="31">
        <v>175</v>
      </c>
      <c r="H15" s="31">
        <v>188</v>
      </c>
      <c r="I15" s="31">
        <v>190</v>
      </c>
      <c r="J15" s="31">
        <v>196</v>
      </c>
      <c r="K15" s="33">
        <v>6</v>
      </c>
      <c r="L15" s="33">
        <v>1135</v>
      </c>
      <c r="M15" s="34">
        <v>189.16666666666666</v>
      </c>
      <c r="N15" s="35">
        <v>22</v>
      </c>
      <c r="O15" s="36">
        <v>211.16666666666666</v>
      </c>
    </row>
    <row r="16" spans="1:17" x14ac:dyDescent="0.25">
      <c r="A16" s="44" t="s">
        <v>45</v>
      </c>
      <c r="B16" s="45" t="s">
        <v>40</v>
      </c>
      <c r="C16" s="46">
        <v>45185</v>
      </c>
      <c r="D16" s="53" t="s">
        <v>32</v>
      </c>
      <c r="E16" s="48">
        <v>190</v>
      </c>
      <c r="F16" s="48">
        <v>197</v>
      </c>
      <c r="G16" s="48">
        <v>191</v>
      </c>
      <c r="H16" s="48">
        <v>195</v>
      </c>
      <c r="I16" s="48"/>
      <c r="J16" s="48"/>
      <c r="K16" s="49">
        <v>4</v>
      </c>
      <c r="L16" s="49">
        <v>773</v>
      </c>
      <c r="M16" s="50">
        <v>193.25</v>
      </c>
      <c r="N16" s="51">
        <v>11</v>
      </c>
      <c r="O16" s="52">
        <v>204.25</v>
      </c>
    </row>
    <row r="18" spans="11:15" x14ac:dyDescent="0.25">
      <c r="K18" s="7">
        <f>SUM(K12:K17)</f>
        <v>24</v>
      </c>
      <c r="L18" s="7">
        <f>SUM(L12:L17)</f>
        <v>4583</v>
      </c>
      <c r="M18" s="12">
        <f>SUM(L18/K18)</f>
        <v>190.95833333333334</v>
      </c>
      <c r="N18" s="7">
        <f>SUM(N12:N17)</f>
        <v>71</v>
      </c>
      <c r="O18" s="12">
        <f>SUM(M18+N18)</f>
        <v>261.95833333333337</v>
      </c>
    </row>
  </sheetData>
  <hyperlinks>
    <hyperlink ref="Q1" location="'Pennsylvania Rankings 2023'!A1" display="Back to Ranking" xr:uid="{AEED002D-4B39-4009-ADF0-3EF358EC17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44C2E9-0246-4302-B689-C34D7E8853ED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BFB1-E961-4D12-A943-8F110BC66088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30</v>
      </c>
      <c r="B2" s="28" t="s">
        <v>31</v>
      </c>
      <c r="C2" s="29">
        <v>45066</v>
      </c>
      <c r="D2" s="30" t="s">
        <v>32</v>
      </c>
      <c r="E2" s="31">
        <v>196</v>
      </c>
      <c r="F2" s="31">
        <v>197.01</v>
      </c>
      <c r="G2" s="31">
        <v>197</v>
      </c>
      <c r="H2" s="31">
        <v>199</v>
      </c>
      <c r="I2" s="31"/>
      <c r="J2" s="31"/>
      <c r="K2" s="33">
        <v>4</v>
      </c>
      <c r="L2" s="33">
        <v>789.01</v>
      </c>
      <c r="M2" s="34">
        <v>197.2525</v>
      </c>
      <c r="N2" s="35">
        <v>9</v>
      </c>
      <c r="O2" s="36">
        <v>206.2525</v>
      </c>
    </row>
    <row r="3" spans="1:17" x14ac:dyDescent="0.25">
      <c r="A3" s="16" t="s">
        <v>30</v>
      </c>
      <c r="B3" s="28" t="s">
        <v>31</v>
      </c>
      <c r="C3" s="29">
        <v>45157</v>
      </c>
      <c r="D3" s="30" t="s">
        <v>32</v>
      </c>
      <c r="E3" s="31">
        <v>198</v>
      </c>
      <c r="F3" s="31">
        <v>195</v>
      </c>
      <c r="G3" s="31">
        <v>195</v>
      </c>
      <c r="H3" s="31">
        <v>197</v>
      </c>
      <c r="I3" s="31">
        <v>195</v>
      </c>
      <c r="J3" s="31">
        <v>195</v>
      </c>
      <c r="K3" s="33">
        <v>6</v>
      </c>
      <c r="L3" s="33">
        <v>1175</v>
      </c>
      <c r="M3" s="34">
        <v>195.83333333333334</v>
      </c>
      <c r="N3" s="35">
        <v>18</v>
      </c>
      <c r="O3" s="36">
        <v>213.83333333333334</v>
      </c>
    </row>
    <row r="5" spans="1:17" x14ac:dyDescent="0.25">
      <c r="K5" s="7">
        <f>SUM(K2:K4)</f>
        <v>10</v>
      </c>
      <c r="L5" s="7">
        <f>SUM(L2:L4)</f>
        <v>1964.01</v>
      </c>
      <c r="M5" s="12">
        <f>SUM(L5/K5)</f>
        <v>196.40100000000001</v>
      </c>
      <c r="N5" s="7">
        <f>SUM(N2:N4)</f>
        <v>27</v>
      </c>
      <c r="O5" s="12">
        <f>SUM(M5+N5)</f>
        <v>223.40100000000001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"/>
  </protectedRanges>
  <hyperlinks>
    <hyperlink ref="Q1" location="'Pennsylvania Rankings 2023'!A1" display="Back to Ranking" xr:uid="{F4E96AA7-EFB2-4117-8CDA-23A1383A45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6025BE-CBDA-41A4-9BE2-D199AD994E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F9F3A-7C97-4990-B79C-2CD59B4EACC2}">
  <dimension ref="A1:Q1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47</v>
      </c>
      <c r="B2" s="28" t="s">
        <v>46</v>
      </c>
      <c r="C2" s="29">
        <v>45066</v>
      </c>
      <c r="D2" s="30" t="s">
        <v>32</v>
      </c>
      <c r="E2" s="31">
        <v>187</v>
      </c>
      <c r="F2" s="43">
        <v>193</v>
      </c>
      <c r="G2" s="31">
        <v>188</v>
      </c>
      <c r="H2" s="31">
        <v>191</v>
      </c>
      <c r="I2" s="31"/>
      <c r="J2" s="31"/>
      <c r="K2" s="33">
        <v>4</v>
      </c>
      <c r="L2" s="33">
        <v>759</v>
      </c>
      <c r="M2" s="34">
        <v>189.75</v>
      </c>
      <c r="N2" s="35">
        <v>13</v>
      </c>
      <c r="O2" s="36">
        <v>202.75</v>
      </c>
    </row>
    <row r="3" spans="1:17" x14ac:dyDescent="0.25">
      <c r="A3" s="16" t="s">
        <v>47</v>
      </c>
      <c r="B3" s="28" t="s">
        <v>46</v>
      </c>
      <c r="C3" s="29">
        <v>45094</v>
      </c>
      <c r="D3" s="30" t="s">
        <v>32</v>
      </c>
      <c r="E3" s="31">
        <v>178</v>
      </c>
      <c r="F3" s="31">
        <v>185</v>
      </c>
      <c r="G3" s="31">
        <v>189</v>
      </c>
      <c r="H3" s="31">
        <v>187</v>
      </c>
      <c r="I3" s="31">
        <v>184</v>
      </c>
      <c r="J3" s="31">
        <v>183</v>
      </c>
      <c r="K3" s="33">
        <v>6</v>
      </c>
      <c r="L3" s="33">
        <v>1106</v>
      </c>
      <c r="M3" s="34">
        <v>184.33333333333334</v>
      </c>
      <c r="N3" s="35">
        <v>30</v>
      </c>
      <c r="O3" s="36">
        <v>214.33333333333334</v>
      </c>
    </row>
    <row r="4" spans="1:17" x14ac:dyDescent="0.25">
      <c r="A4" s="16" t="s">
        <v>47</v>
      </c>
      <c r="B4" s="28" t="s">
        <v>46</v>
      </c>
      <c r="C4" s="29">
        <v>45122</v>
      </c>
      <c r="D4" s="30" t="s">
        <v>32</v>
      </c>
      <c r="E4" s="31">
        <v>187</v>
      </c>
      <c r="F4" s="31">
        <v>191</v>
      </c>
      <c r="G4" s="31">
        <v>181</v>
      </c>
      <c r="H4" s="31">
        <v>183</v>
      </c>
      <c r="I4" s="31"/>
      <c r="J4" s="31"/>
      <c r="K4" s="33">
        <v>4</v>
      </c>
      <c r="L4" s="33">
        <v>742</v>
      </c>
      <c r="M4" s="34">
        <v>185.5</v>
      </c>
      <c r="N4" s="35">
        <v>13</v>
      </c>
      <c r="O4" s="36">
        <v>198.5</v>
      </c>
    </row>
    <row r="5" spans="1:17" x14ac:dyDescent="0.25">
      <c r="A5" s="16" t="s">
        <v>47</v>
      </c>
      <c r="B5" s="28" t="s">
        <v>46</v>
      </c>
      <c r="C5" s="29">
        <v>45157</v>
      </c>
      <c r="D5" s="30" t="s">
        <v>32</v>
      </c>
      <c r="E5" s="31">
        <v>191</v>
      </c>
      <c r="F5" s="31">
        <v>184</v>
      </c>
      <c r="G5" s="31">
        <v>173</v>
      </c>
      <c r="H5" s="31">
        <v>188</v>
      </c>
      <c r="I5" s="31">
        <v>188</v>
      </c>
      <c r="J5" s="31">
        <v>160</v>
      </c>
      <c r="K5" s="33">
        <v>6</v>
      </c>
      <c r="L5" s="33">
        <v>1084</v>
      </c>
      <c r="M5" s="34">
        <v>180.66666666666666</v>
      </c>
      <c r="N5" s="35">
        <v>10</v>
      </c>
      <c r="O5" s="36">
        <v>190.66666666666666</v>
      </c>
    </row>
    <row r="6" spans="1:17" x14ac:dyDescent="0.25">
      <c r="A6" s="44" t="s">
        <v>47</v>
      </c>
      <c r="B6" s="45" t="s">
        <v>46</v>
      </c>
      <c r="C6" s="46">
        <v>45185</v>
      </c>
      <c r="D6" s="47" t="s">
        <v>32</v>
      </c>
      <c r="E6" s="48">
        <v>185</v>
      </c>
      <c r="F6" s="48">
        <v>192</v>
      </c>
      <c r="G6" s="48">
        <v>190</v>
      </c>
      <c r="H6" s="48">
        <v>189</v>
      </c>
      <c r="I6" s="48"/>
      <c r="J6" s="48"/>
      <c r="K6" s="49">
        <v>4</v>
      </c>
      <c r="L6" s="49">
        <v>756</v>
      </c>
      <c r="M6" s="50">
        <v>189</v>
      </c>
      <c r="N6" s="51">
        <v>13</v>
      </c>
      <c r="O6" s="52">
        <v>202</v>
      </c>
    </row>
    <row r="8" spans="1:17" x14ac:dyDescent="0.25">
      <c r="K8" s="7">
        <f>SUM(K2:K7)</f>
        <v>24</v>
      </c>
      <c r="L8" s="7">
        <f>SUM(L2:L7)</f>
        <v>4447</v>
      </c>
      <c r="M8" s="12">
        <f>SUM(L8/K8)</f>
        <v>185.29166666666666</v>
      </c>
      <c r="N8" s="7">
        <f>SUM(N2:N7)</f>
        <v>79</v>
      </c>
      <c r="O8" s="12">
        <f>SUM(M8+N8)</f>
        <v>264.29166666666663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6" t="s">
        <v>30</v>
      </c>
      <c r="B12" s="28" t="s">
        <v>46</v>
      </c>
      <c r="C12" s="29">
        <v>45185</v>
      </c>
      <c r="D12" s="30" t="s">
        <v>32</v>
      </c>
      <c r="E12" s="31">
        <v>194</v>
      </c>
      <c r="F12" s="31">
        <v>192</v>
      </c>
      <c r="G12" s="31">
        <v>192</v>
      </c>
      <c r="H12" s="31">
        <v>193</v>
      </c>
      <c r="I12" s="31"/>
      <c r="J12" s="31"/>
      <c r="K12" s="33">
        <v>4</v>
      </c>
      <c r="L12" s="33">
        <v>771</v>
      </c>
      <c r="M12" s="34">
        <v>192.75</v>
      </c>
      <c r="N12" s="35">
        <v>3</v>
      </c>
      <c r="O12" s="36">
        <v>195.75</v>
      </c>
    </row>
    <row r="14" spans="1:17" x14ac:dyDescent="0.25">
      <c r="K14" s="7">
        <f>SUM(K12:K13)</f>
        <v>4</v>
      </c>
      <c r="L14" s="7">
        <f>SUM(L12:L13)</f>
        <v>771</v>
      </c>
      <c r="M14" s="12">
        <f>SUM(L14/K14)</f>
        <v>192.75</v>
      </c>
      <c r="N14" s="7">
        <f>SUM(N12:N13)</f>
        <v>3</v>
      </c>
      <c r="O14" s="12">
        <f>SUM(M14+N14)</f>
        <v>195.75</v>
      </c>
    </row>
  </sheetData>
  <hyperlinks>
    <hyperlink ref="Q1" location="'Pennsylvania Rankings 2023'!A1" display="Back to Ranking" xr:uid="{6ECA7A9E-1FB3-4A95-9B8B-103FC034F4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6FA973-D74A-4BD8-859C-1CF17C5839EB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08C3-CF50-4B69-A264-B69FAD683492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30</v>
      </c>
      <c r="B2" s="28" t="s">
        <v>37</v>
      </c>
      <c r="C2" s="29">
        <v>45066</v>
      </c>
      <c r="D2" s="30" t="s">
        <v>32</v>
      </c>
      <c r="E2" s="31">
        <v>191</v>
      </c>
      <c r="F2" s="31">
        <v>186</v>
      </c>
      <c r="G2" s="31">
        <v>192</v>
      </c>
      <c r="H2" s="31">
        <v>191</v>
      </c>
      <c r="I2" s="31"/>
      <c r="J2" s="31"/>
      <c r="K2" s="33">
        <v>4</v>
      </c>
      <c r="L2" s="33">
        <v>760</v>
      </c>
      <c r="M2" s="34">
        <v>190</v>
      </c>
      <c r="N2" s="35">
        <v>2</v>
      </c>
      <c r="O2" s="36">
        <v>192</v>
      </c>
    </row>
    <row r="4" spans="1:17" x14ac:dyDescent="0.25">
      <c r="K4" s="7">
        <f>SUM(K2:K3)</f>
        <v>4</v>
      </c>
      <c r="L4" s="7">
        <f>SUM(L2:L3)</f>
        <v>760</v>
      </c>
      <c r="M4" s="12">
        <f>SUM(L4/K4)</f>
        <v>190</v>
      </c>
      <c r="N4" s="7">
        <f>SUM(N2:N3)</f>
        <v>2</v>
      </c>
      <c r="O4" s="12">
        <f>SUM(M4+N4)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_1"/>
  </protectedRanges>
  <conditionalFormatting sqref="E2">
    <cfRule type="top10" dxfId="35" priority="6" rank="1"/>
  </conditionalFormatting>
  <conditionalFormatting sqref="F2">
    <cfRule type="top10" dxfId="34" priority="1" rank="1"/>
  </conditionalFormatting>
  <conditionalFormatting sqref="G2">
    <cfRule type="top10" dxfId="33" priority="2" rank="1"/>
  </conditionalFormatting>
  <conditionalFormatting sqref="H2">
    <cfRule type="top10" dxfId="32" priority="3" rank="1"/>
  </conditionalFormatting>
  <conditionalFormatting sqref="I2">
    <cfRule type="top10" dxfId="31" priority="4" rank="1"/>
  </conditionalFormatting>
  <conditionalFormatting sqref="J2">
    <cfRule type="top10" dxfId="30" priority="5" rank="1"/>
  </conditionalFormatting>
  <hyperlinks>
    <hyperlink ref="Q1" location="'Pennsylvania Rankings 2023'!A1" display="Back to Ranking" xr:uid="{6EE0C5A2-D2C9-48CE-9E6A-88A2A27C55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B2E3B2-677F-4C3B-B1C1-0DFAD20EFD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C857C-3CB1-4C61-9DA0-68087D414637}">
  <dimension ref="A1:Q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41</v>
      </c>
      <c r="B2" s="28" t="s">
        <v>38</v>
      </c>
      <c r="C2" s="29">
        <v>45066</v>
      </c>
      <c r="D2" s="30" t="s">
        <v>32</v>
      </c>
      <c r="E2" s="31">
        <v>185</v>
      </c>
      <c r="F2" s="31">
        <v>194</v>
      </c>
      <c r="G2" s="31">
        <v>196</v>
      </c>
      <c r="H2" s="31">
        <v>196</v>
      </c>
      <c r="I2" s="31"/>
      <c r="J2" s="31"/>
      <c r="K2" s="33">
        <v>4</v>
      </c>
      <c r="L2" s="33">
        <v>771</v>
      </c>
      <c r="M2" s="34">
        <v>192.75</v>
      </c>
      <c r="N2" s="35">
        <v>11</v>
      </c>
      <c r="O2" s="36">
        <v>203.75</v>
      </c>
    </row>
    <row r="3" spans="1:17" x14ac:dyDescent="0.25">
      <c r="A3" s="16" t="s">
        <v>41</v>
      </c>
      <c r="B3" s="28" t="s">
        <v>38</v>
      </c>
      <c r="C3" s="29">
        <v>45094</v>
      </c>
      <c r="D3" s="30" t="s">
        <v>32</v>
      </c>
      <c r="E3" s="31">
        <v>193</v>
      </c>
      <c r="F3" s="31">
        <v>192</v>
      </c>
      <c r="G3" s="31">
        <v>196</v>
      </c>
      <c r="H3" s="31">
        <v>184</v>
      </c>
      <c r="I3" s="31">
        <v>192</v>
      </c>
      <c r="J3" s="31">
        <v>192.01</v>
      </c>
      <c r="K3" s="33">
        <v>6</v>
      </c>
      <c r="L3" s="33">
        <v>1149.01</v>
      </c>
      <c r="M3" s="34">
        <v>191.50166666666667</v>
      </c>
      <c r="N3" s="35">
        <v>16</v>
      </c>
      <c r="O3" s="36">
        <v>207.50166666666667</v>
      </c>
    </row>
    <row r="4" spans="1:17" x14ac:dyDescent="0.25">
      <c r="A4" s="16" t="s">
        <v>41</v>
      </c>
      <c r="B4" s="28" t="s">
        <v>38</v>
      </c>
      <c r="C4" s="29">
        <v>45122</v>
      </c>
      <c r="D4" s="30" t="s">
        <v>32</v>
      </c>
      <c r="E4" s="31">
        <v>188</v>
      </c>
      <c r="F4" s="31">
        <v>196</v>
      </c>
      <c r="G4" s="31">
        <v>192</v>
      </c>
      <c r="H4" s="31">
        <v>193</v>
      </c>
      <c r="I4" s="31"/>
      <c r="J4" s="31"/>
      <c r="K4" s="33">
        <v>4</v>
      </c>
      <c r="L4" s="33">
        <v>769</v>
      </c>
      <c r="M4" s="34">
        <v>192.25</v>
      </c>
      <c r="N4" s="35">
        <v>6</v>
      </c>
      <c r="O4" s="36">
        <v>198.25</v>
      </c>
    </row>
    <row r="5" spans="1:17" x14ac:dyDescent="0.25">
      <c r="A5" s="16" t="s">
        <v>41</v>
      </c>
      <c r="B5" s="28" t="s">
        <v>38</v>
      </c>
      <c r="C5" s="29">
        <v>45157</v>
      </c>
      <c r="D5" s="30" t="s">
        <v>32</v>
      </c>
      <c r="E5" s="31">
        <v>198</v>
      </c>
      <c r="F5" s="31">
        <v>193</v>
      </c>
      <c r="G5" s="31">
        <v>186</v>
      </c>
      <c r="H5" s="31">
        <v>194</v>
      </c>
      <c r="I5" s="31">
        <v>191</v>
      </c>
      <c r="J5" s="31">
        <v>191</v>
      </c>
      <c r="K5" s="33">
        <v>6</v>
      </c>
      <c r="L5" s="33">
        <v>1153</v>
      </c>
      <c r="M5" s="34">
        <v>192.16666666666666</v>
      </c>
      <c r="N5" s="35">
        <v>12</v>
      </c>
      <c r="O5" s="36">
        <v>204.16666666666666</v>
      </c>
    </row>
    <row r="6" spans="1:17" x14ac:dyDescent="0.25">
      <c r="A6" s="44" t="s">
        <v>41</v>
      </c>
      <c r="B6" s="45" t="s">
        <v>38</v>
      </c>
      <c r="C6" s="46">
        <v>45185</v>
      </c>
      <c r="D6" s="47" t="s">
        <v>32</v>
      </c>
      <c r="E6" s="48">
        <v>196</v>
      </c>
      <c r="F6" s="48">
        <v>198</v>
      </c>
      <c r="G6" s="48">
        <v>191</v>
      </c>
      <c r="H6" s="48">
        <v>193</v>
      </c>
      <c r="I6" s="48"/>
      <c r="J6" s="48"/>
      <c r="K6" s="49">
        <v>4</v>
      </c>
      <c r="L6" s="49">
        <v>778</v>
      </c>
      <c r="M6" s="50">
        <v>194.5</v>
      </c>
      <c r="N6" s="51">
        <v>6</v>
      </c>
      <c r="O6" s="52">
        <v>200.5</v>
      </c>
    </row>
    <row r="8" spans="1:17" x14ac:dyDescent="0.25">
      <c r="K8" s="7">
        <f>SUM(K2:K7)</f>
        <v>24</v>
      </c>
      <c r="L8" s="7">
        <f>SUM(L2:L7)</f>
        <v>4620.01</v>
      </c>
      <c r="M8" s="12">
        <f>SUM(L8/K8)</f>
        <v>192.50041666666667</v>
      </c>
      <c r="N8" s="7">
        <f>SUM(N2:N7)</f>
        <v>51</v>
      </c>
      <c r="O8" s="12">
        <f>SUM(M8+N8)</f>
        <v>243.50041666666667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_1"/>
  </protectedRanges>
  <hyperlinks>
    <hyperlink ref="Q1" location="'Pennsylvania Rankings 2023'!A1" display="Back to Ranking" xr:uid="{C823C449-5156-4715-B8AE-D5645252372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7B4B78-3F26-436C-BBAE-EB75229320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F0492-59AE-401A-A75C-AEB5BA164F28}">
  <dimension ref="A1:Q1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49</v>
      </c>
      <c r="C2" s="29">
        <v>45094</v>
      </c>
      <c r="D2" s="37" t="s">
        <v>32</v>
      </c>
      <c r="E2" s="31">
        <v>187</v>
      </c>
      <c r="F2" s="31">
        <v>186</v>
      </c>
      <c r="G2" s="31">
        <v>180</v>
      </c>
      <c r="H2" s="31">
        <v>189</v>
      </c>
      <c r="I2" s="31">
        <v>178</v>
      </c>
      <c r="J2" s="31">
        <v>181</v>
      </c>
      <c r="K2" s="33">
        <v>6</v>
      </c>
      <c r="L2" s="33">
        <v>1101</v>
      </c>
      <c r="M2" s="34">
        <v>183.5</v>
      </c>
      <c r="N2" s="35">
        <v>4</v>
      </c>
      <c r="O2" s="36">
        <v>187.5</v>
      </c>
    </row>
    <row r="3" spans="1:17" x14ac:dyDescent="0.25">
      <c r="A3" s="16" t="s">
        <v>45</v>
      </c>
      <c r="B3" s="28" t="s">
        <v>49</v>
      </c>
      <c r="C3" s="29">
        <v>45122</v>
      </c>
      <c r="D3" s="37" t="s">
        <v>32</v>
      </c>
      <c r="E3" s="31">
        <v>188</v>
      </c>
      <c r="F3" s="31">
        <v>188</v>
      </c>
      <c r="G3" s="31">
        <v>191</v>
      </c>
      <c r="H3" s="31">
        <v>190</v>
      </c>
      <c r="I3" s="31"/>
      <c r="J3" s="31"/>
      <c r="K3" s="33">
        <v>4</v>
      </c>
      <c r="L3" s="33">
        <v>757</v>
      </c>
      <c r="M3" s="34">
        <v>189.25</v>
      </c>
      <c r="N3" s="35">
        <v>3</v>
      </c>
      <c r="O3" s="36">
        <v>192.25</v>
      </c>
    </row>
    <row r="4" spans="1:17" x14ac:dyDescent="0.25">
      <c r="A4" s="16" t="s">
        <v>45</v>
      </c>
      <c r="B4" s="28" t="s">
        <v>49</v>
      </c>
      <c r="C4" s="29">
        <v>45157</v>
      </c>
      <c r="D4" s="37" t="s">
        <v>32</v>
      </c>
      <c r="E4" s="31">
        <v>186</v>
      </c>
      <c r="F4" s="31">
        <v>192</v>
      </c>
      <c r="G4" s="31">
        <v>188</v>
      </c>
      <c r="H4" s="31">
        <v>186</v>
      </c>
      <c r="I4" s="31">
        <v>192</v>
      </c>
      <c r="J4" s="31">
        <v>185</v>
      </c>
      <c r="K4" s="33">
        <v>6</v>
      </c>
      <c r="L4" s="33">
        <v>1129</v>
      </c>
      <c r="M4" s="34">
        <v>188.16666666666666</v>
      </c>
      <c r="N4" s="35">
        <v>16</v>
      </c>
      <c r="O4" s="36">
        <v>204.16666666666666</v>
      </c>
    </row>
    <row r="5" spans="1:17" x14ac:dyDescent="0.25">
      <c r="A5" s="16" t="s">
        <v>45</v>
      </c>
      <c r="B5" s="28" t="s">
        <v>49</v>
      </c>
      <c r="C5" s="29">
        <v>45185</v>
      </c>
      <c r="D5" s="37" t="s">
        <v>32</v>
      </c>
      <c r="E5" s="48">
        <v>193</v>
      </c>
      <c r="F5" s="31">
        <v>192</v>
      </c>
      <c r="G5" s="31">
        <v>189</v>
      </c>
      <c r="H5" s="31">
        <v>189</v>
      </c>
      <c r="I5" s="31"/>
      <c r="J5" s="31"/>
      <c r="K5" s="33">
        <v>4</v>
      </c>
      <c r="L5" s="33">
        <v>763</v>
      </c>
      <c r="M5" s="34">
        <v>190.75</v>
      </c>
      <c r="N5" s="35">
        <v>6</v>
      </c>
      <c r="O5" s="36">
        <v>196.75</v>
      </c>
    </row>
    <row r="7" spans="1:17" x14ac:dyDescent="0.25">
      <c r="K7" s="7">
        <f>SUM(K2:K6)</f>
        <v>20</v>
      </c>
      <c r="L7" s="7">
        <f>SUM(L2:L6)</f>
        <v>3750</v>
      </c>
      <c r="M7" s="12">
        <f>SUM(L7/K7)</f>
        <v>187.5</v>
      </c>
      <c r="N7" s="7">
        <f>SUM(N2:N6)</f>
        <v>29</v>
      </c>
      <c r="O7" s="12">
        <f>SUM(M7+N7)</f>
        <v>216.5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6" t="s">
        <v>47</v>
      </c>
      <c r="B11" s="28" t="s">
        <v>49</v>
      </c>
      <c r="C11" s="29">
        <v>45094</v>
      </c>
      <c r="D11" s="30" t="s">
        <v>32</v>
      </c>
      <c r="E11" s="31">
        <v>168</v>
      </c>
      <c r="F11" s="31">
        <v>166</v>
      </c>
      <c r="G11" s="31">
        <v>179</v>
      </c>
      <c r="H11" s="31">
        <v>165</v>
      </c>
      <c r="I11" s="31">
        <v>171</v>
      </c>
      <c r="J11" s="31">
        <v>167</v>
      </c>
      <c r="K11" s="33">
        <v>6</v>
      </c>
      <c r="L11" s="33">
        <v>1016</v>
      </c>
      <c r="M11" s="34">
        <v>169.33333333333334</v>
      </c>
      <c r="N11" s="35">
        <v>6</v>
      </c>
      <c r="O11" s="36">
        <v>175.33333333333334</v>
      </c>
    </row>
    <row r="12" spans="1:17" x14ac:dyDescent="0.25">
      <c r="A12" s="16" t="s">
        <v>47</v>
      </c>
      <c r="B12" s="28" t="s">
        <v>49</v>
      </c>
      <c r="C12" s="29">
        <v>45122</v>
      </c>
      <c r="D12" s="30" t="s">
        <v>32</v>
      </c>
      <c r="E12" s="31">
        <v>176</v>
      </c>
      <c r="F12" s="31">
        <v>174</v>
      </c>
      <c r="G12" s="31">
        <v>180</v>
      </c>
      <c r="H12" s="31">
        <v>167</v>
      </c>
      <c r="I12" s="31"/>
      <c r="J12" s="31"/>
      <c r="K12" s="33">
        <v>4</v>
      </c>
      <c r="L12" s="33">
        <v>697</v>
      </c>
      <c r="M12" s="34">
        <v>174.25</v>
      </c>
      <c r="N12" s="35">
        <v>3</v>
      </c>
      <c r="O12" s="36">
        <v>177.25</v>
      </c>
    </row>
    <row r="14" spans="1:17" x14ac:dyDescent="0.25">
      <c r="K14" s="7">
        <f>SUM(K11:K13)</f>
        <v>10</v>
      </c>
      <c r="L14" s="7">
        <f>SUM(L11:L13)</f>
        <v>1713</v>
      </c>
      <c r="M14" s="12">
        <f>SUM(L14/K14)</f>
        <v>171.3</v>
      </c>
      <c r="N14" s="7">
        <f>SUM(N11:N13)</f>
        <v>9</v>
      </c>
      <c r="O14" s="12">
        <f>SUM(M14+N14)</f>
        <v>180.3</v>
      </c>
    </row>
  </sheetData>
  <hyperlinks>
    <hyperlink ref="Q1" location="'Pennsylvania Rankings 2023'!A1" display="Back to Ranking" xr:uid="{F45FD2E5-3FCE-4435-8999-1075E70A68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FD05FD-1F04-46F1-9264-DFACE0F7D186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609E3-0023-49F7-9468-248CA7C9A484}">
  <dimension ref="A1:Q1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21</v>
      </c>
    </row>
    <row r="2" spans="1:17" x14ac:dyDescent="0.25">
      <c r="A2" s="16" t="s">
        <v>45</v>
      </c>
      <c r="B2" s="28" t="s">
        <v>42</v>
      </c>
      <c r="C2" s="29">
        <v>45066</v>
      </c>
      <c r="D2" s="37" t="s">
        <v>32</v>
      </c>
      <c r="E2" s="48">
        <v>181</v>
      </c>
      <c r="F2" s="48">
        <v>186</v>
      </c>
      <c r="G2" s="48">
        <v>184</v>
      </c>
      <c r="H2" s="48">
        <v>191</v>
      </c>
      <c r="I2" s="48"/>
      <c r="J2" s="48"/>
      <c r="K2" s="33">
        <v>4</v>
      </c>
      <c r="L2" s="33">
        <v>742</v>
      </c>
      <c r="M2" s="34">
        <v>185.5</v>
      </c>
      <c r="N2" s="35">
        <v>3</v>
      </c>
      <c r="O2" s="36">
        <v>188.5</v>
      </c>
    </row>
    <row r="3" spans="1:17" x14ac:dyDescent="0.25">
      <c r="A3" s="16" t="s">
        <v>45</v>
      </c>
      <c r="B3" s="28" t="s">
        <v>42</v>
      </c>
      <c r="C3" s="29">
        <v>45094</v>
      </c>
      <c r="D3" s="37" t="s">
        <v>32</v>
      </c>
      <c r="E3" s="48">
        <v>176</v>
      </c>
      <c r="F3" s="48">
        <v>183</v>
      </c>
      <c r="G3" s="48">
        <v>188</v>
      </c>
      <c r="H3" s="48">
        <v>188</v>
      </c>
      <c r="I3" s="48">
        <v>190</v>
      </c>
      <c r="J3" s="48">
        <v>189</v>
      </c>
      <c r="K3" s="33">
        <v>6</v>
      </c>
      <c r="L3" s="33">
        <v>1114</v>
      </c>
      <c r="M3" s="34">
        <v>185.66666666666666</v>
      </c>
      <c r="N3" s="35">
        <v>6</v>
      </c>
      <c r="O3" s="36">
        <v>191.66666666666666</v>
      </c>
    </row>
    <row r="4" spans="1:17" x14ac:dyDescent="0.25">
      <c r="A4" s="16" t="s">
        <v>45</v>
      </c>
      <c r="B4" s="28" t="s">
        <v>42</v>
      </c>
      <c r="C4" s="29">
        <v>45122</v>
      </c>
      <c r="D4" s="37" t="s">
        <v>32</v>
      </c>
      <c r="E4" s="48">
        <v>187</v>
      </c>
      <c r="F4" s="48">
        <v>188</v>
      </c>
      <c r="G4" s="48">
        <v>188</v>
      </c>
      <c r="H4" s="48">
        <v>184</v>
      </c>
      <c r="I4" s="48"/>
      <c r="J4" s="48"/>
      <c r="K4" s="33">
        <v>4</v>
      </c>
      <c r="L4" s="33">
        <v>747</v>
      </c>
      <c r="M4" s="34">
        <v>186.75</v>
      </c>
      <c r="N4" s="35">
        <v>2</v>
      </c>
      <c r="O4" s="36">
        <v>188.75</v>
      </c>
    </row>
    <row r="5" spans="1:17" x14ac:dyDescent="0.25">
      <c r="A5" s="16" t="s">
        <v>45</v>
      </c>
      <c r="B5" s="28" t="s">
        <v>42</v>
      </c>
      <c r="C5" s="29">
        <v>45185</v>
      </c>
      <c r="D5" s="37" t="s">
        <v>32</v>
      </c>
      <c r="E5" s="48">
        <v>189</v>
      </c>
      <c r="F5" s="48">
        <v>187</v>
      </c>
      <c r="G5" s="48">
        <v>181</v>
      </c>
      <c r="H5" s="48">
        <v>183</v>
      </c>
      <c r="I5" s="48"/>
      <c r="J5" s="48"/>
      <c r="K5" s="33">
        <v>4</v>
      </c>
      <c r="L5" s="33">
        <v>740</v>
      </c>
      <c r="M5" s="34">
        <v>185</v>
      </c>
      <c r="N5" s="35">
        <v>3</v>
      </c>
      <c r="O5" s="36">
        <v>188</v>
      </c>
    </row>
    <row r="6" spans="1:17" x14ac:dyDescent="0.25">
      <c r="E6" s="54"/>
      <c r="F6" s="54"/>
      <c r="G6" s="54"/>
      <c r="H6" s="54"/>
      <c r="I6" s="54"/>
      <c r="J6" s="54"/>
    </row>
    <row r="7" spans="1:17" x14ac:dyDescent="0.25">
      <c r="E7" s="54"/>
      <c r="F7" s="54"/>
      <c r="G7" s="54"/>
      <c r="H7" s="54"/>
      <c r="I7" s="54"/>
      <c r="J7" s="54"/>
      <c r="K7" s="7">
        <f>SUM(K2:K6)</f>
        <v>18</v>
      </c>
      <c r="L7" s="7">
        <f>SUM(L2:L6)</f>
        <v>3343</v>
      </c>
      <c r="M7" s="12">
        <f>SUM(L7/K7)</f>
        <v>185.72222222222223</v>
      </c>
      <c r="N7" s="7">
        <f>SUM(N2:N6)</f>
        <v>14</v>
      </c>
      <c r="O7" s="12">
        <f>SUM(M7+N7)</f>
        <v>199.72222222222223</v>
      </c>
    </row>
    <row r="8" spans="1:17" x14ac:dyDescent="0.25">
      <c r="E8" s="54"/>
      <c r="F8" s="54"/>
      <c r="G8" s="54"/>
      <c r="H8" s="54"/>
      <c r="I8" s="54"/>
      <c r="J8" s="54"/>
    </row>
    <row r="9" spans="1:17" x14ac:dyDescent="0.25">
      <c r="E9" s="54"/>
      <c r="F9" s="54"/>
      <c r="G9" s="54"/>
      <c r="H9" s="54"/>
      <c r="I9" s="54"/>
      <c r="J9" s="54"/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55" t="s">
        <v>5</v>
      </c>
      <c r="F10" s="55" t="s">
        <v>6</v>
      </c>
      <c r="G10" s="55" t="s">
        <v>7</v>
      </c>
      <c r="H10" s="55" t="s">
        <v>8</v>
      </c>
      <c r="I10" s="55" t="s">
        <v>9</v>
      </c>
      <c r="J10" s="55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6" t="s">
        <v>47</v>
      </c>
      <c r="B11" s="28" t="s">
        <v>42</v>
      </c>
      <c r="C11" s="29">
        <v>45066</v>
      </c>
      <c r="D11" s="30" t="s">
        <v>32</v>
      </c>
      <c r="E11" s="48">
        <v>173</v>
      </c>
      <c r="F11" s="48">
        <v>170</v>
      </c>
      <c r="G11" s="48">
        <v>187</v>
      </c>
      <c r="H11" s="48">
        <v>178</v>
      </c>
      <c r="I11" s="48"/>
      <c r="J11" s="48"/>
      <c r="K11" s="33">
        <v>4</v>
      </c>
      <c r="L11" s="33">
        <v>708</v>
      </c>
      <c r="M11" s="34">
        <v>177</v>
      </c>
      <c r="N11" s="35">
        <v>4</v>
      </c>
      <c r="O11" s="36">
        <v>181</v>
      </c>
    </row>
    <row r="12" spans="1:17" x14ac:dyDescent="0.25">
      <c r="A12" s="16" t="s">
        <v>47</v>
      </c>
      <c r="B12" s="28" t="s">
        <v>42</v>
      </c>
      <c r="C12" s="29">
        <v>45094</v>
      </c>
      <c r="D12" s="30" t="s">
        <v>32</v>
      </c>
      <c r="E12" s="48">
        <v>182</v>
      </c>
      <c r="F12" s="48">
        <v>176</v>
      </c>
      <c r="G12" s="48">
        <v>174</v>
      </c>
      <c r="H12" s="48">
        <v>165</v>
      </c>
      <c r="I12" s="48">
        <v>179</v>
      </c>
      <c r="J12" s="48">
        <v>173</v>
      </c>
      <c r="K12" s="33">
        <v>6</v>
      </c>
      <c r="L12" s="33">
        <v>1049</v>
      </c>
      <c r="M12" s="34">
        <v>174.83333333333334</v>
      </c>
      <c r="N12" s="35">
        <v>12</v>
      </c>
      <c r="O12" s="36">
        <v>186.83333333333334</v>
      </c>
    </row>
    <row r="13" spans="1:17" x14ac:dyDescent="0.25">
      <c r="A13" s="16" t="s">
        <v>47</v>
      </c>
      <c r="B13" s="28" t="s">
        <v>42</v>
      </c>
      <c r="C13" s="29">
        <v>45122</v>
      </c>
      <c r="D13" s="30" t="s">
        <v>32</v>
      </c>
      <c r="E13" s="48">
        <v>177</v>
      </c>
      <c r="F13" s="48">
        <v>173</v>
      </c>
      <c r="G13" s="48">
        <v>179</v>
      </c>
      <c r="H13" s="48">
        <v>172</v>
      </c>
      <c r="I13" s="48"/>
      <c r="J13" s="48"/>
      <c r="K13" s="33">
        <v>4</v>
      </c>
      <c r="L13" s="33">
        <v>701</v>
      </c>
      <c r="M13" s="34">
        <v>175.25</v>
      </c>
      <c r="N13" s="35">
        <v>4</v>
      </c>
      <c r="O13" s="36">
        <v>179.25</v>
      </c>
    </row>
    <row r="14" spans="1:17" x14ac:dyDescent="0.25">
      <c r="A14" s="16" t="s">
        <v>47</v>
      </c>
      <c r="B14" s="28" t="s">
        <v>42</v>
      </c>
      <c r="C14" s="29">
        <v>45185</v>
      </c>
      <c r="D14" s="30" t="s">
        <v>32</v>
      </c>
      <c r="E14" s="31">
        <v>178</v>
      </c>
      <c r="F14" s="31">
        <v>178</v>
      </c>
      <c r="G14" s="31">
        <v>184</v>
      </c>
      <c r="H14" s="31">
        <v>177</v>
      </c>
      <c r="I14" s="31"/>
      <c r="J14" s="31"/>
      <c r="K14" s="33">
        <v>4</v>
      </c>
      <c r="L14" s="33">
        <v>717</v>
      </c>
      <c r="M14" s="34">
        <v>179.25</v>
      </c>
      <c r="N14" s="35">
        <v>4</v>
      </c>
      <c r="O14" s="36">
        <v>183.25</v>
      </c>
    </row>
    <row r="16" spans="1:17" x14ac:dyDescent="0.25">
      <c r="K16" s="7">
        <f>SUM(K11:K15)</f>
        <v>18</v>
      </c>
      <c r="L16" s="7">
        <f>SUM(L11:L15)</f>
        <v>3175</v>
      </c>
      <c r="M16" s="12">
        <f>SUM(L16/K16)</f>
        <v>176.38888888888889</v>
      </c>
      <c r="N16" s="7">
        <f>SUM(N11:N15)</f>
        <v>24</v>
      </c>
      <c r="O16" s="12">
        <f>SUM(M16+N16)</f>
        <v>200.38888888888889</v>
      </c>
    </row>
  </sheetData>
  <hyperlinks>
    <hyperlink ref="Q1" location="'Pennsylvania Rankings 2023'!A1" display="Back to Ranking" xr:uid="{9327E4D9-539B-4AC8-A72B-40954544B9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5588C3-1FB5-4020-8AFA-6A36BF5B7324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Pennsylvania Rankings 2023</vt:lpstr>
      <vt:lpstr>Bill Kushner</vt:lpstr>
      <vt:lpstr>Chuck Brooks</vt:lpstr>
      <vt:lpstr>Devon Tomlinson</vt:lpstr>
      <vt:lpstr>Doug Gates</vt:lpstr>
      <vt:lpstr>Ethan Cole</vt:lpstr>
      <vt:lpstr>Jake Radwanski</vt:lpstr>
      <vt:lpstr>James Marsh</vt:lpstr>
      <vt:lpstr>Jeff Lloyd</vt:lpstr>
      <vt:lpstr>Jim Peightal</vt:lpstr>
      <vt:lpstr>John Gleto</vt:lpstr>
      <vt:lpstr>Josh Krumski</vt:lpstr>
      <vt:lpstr>Mike Comas</vt:lpstr>
      <vt:lpstr>Pam Gates</vt:lpstr>
      <vt:lpstr>Park Cover</vt:lpstr>
      <vt:lpstr>Ronald Blasko</vt:lpstr>
      <vt:lpstr>Roy Cressinger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2023-09-18T01:36:41Z</dcterms:modified>
</cp:coreProperties>
</file>