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de09e3dc91b47856/Documents/ABRA/National Indoor_2025/"/>
    </mc:Choice>
  </mc:AlternateContent>
  <xr:revisionPtr revIDLastSave="45" documentId="13_ncr:1_{45F41999-0595-4E2E-9D55-EF2C68466DF1}" xr6:coauthVersionLast="36" xr6:coauthVersionMax="47" xr10:uidLastSave="{C606AE08-D900-4F4E-AEE5-AAE6D5AEF52F}"/>
  <bookViews>
    <workbookView xWindow="-120" yWindow="-120" windowWidth="29040" windowHeight="15720" xr2:uid="{A35FAFAA-3A44-445C-BAAA-3002DD1ECE94}"/>
  </bookViews>
  <sheets>
    <sheet name="Indoor Nationals 2025" sheetId="1" r:id="rId1"/>
    <sheet name="Cooper Sims" sheetId="257" r:id="rId2"/>
    <sheet name="Cora Comstock" sheetId="263" r:id="rId3"/>
    <sheet name="Cruz Frymier" sheetId="264" r:id="rId4"/>
    <sheet name="Jasper Flint" sheetId="258" r:id="rId5"/>
    <sheet name="Jerrod Russum" sheetId="255" r:id="rId6"/>
    <sheet name="Kenley Rasnake" sheetId="254" r:id="rId7"/>
    <sheet name="Kimber Sims" sheetId="260" r:id="rId8"/>
    <sheet name="Levi Walters" sheetId="261" r:id="rId9"/>
    <sheet name="Oakley SImmons" sheetId="256" r:id="rId10"/>
    <sheet name="Quinn Comstock" sheetId="262" r:id="rId11"/>
    <sheet name="Reagan Sims" sheetId="259" r:id="rId12"/>
    <sheet name="Rylee Dockery" sheetId="253" r:id="rId13"/>
  </sheets>
  <externalReferences>
    <externalReference r:id="rId14"/>
    <externalReference r:id="rId15"/>
    <externalReference r:id="rId16"/>
  </externalReferences>
  <definedNames>
    <definedName name="_xlnm._FilterDatabase" localSheetId="0" hidden="1">'Indoor Nationals 2025'!$C$14:$I$14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8" i="1" l="1"/>
  <c r="A7" i="1"/>
  <c r="I7" i="1"/>
  <c r="H7" i="1"/>
  <c r="G7" i="1"/>
  <c r="F7" i="1"/>
  <c r="E7" i="1"/>
  <c r="D7" i="1"/>
  <c r="U4" i="264"/>
  <c r="T4" i="264"/>
  <c r="S4" i="264"/>
  <c r="V4" i="264" s="1"/>
  <c r="R4" i="264"/>
  <c r="Q4" i="264"/>
  <c r="I26" i="1"/>
  <c r="H26" i="1"/>
  <c r="G26" i="1"/>
  <c r="F26" i="1"/>
  <c r="E26" i="1"/>
  <c r="D26" i="1"/>
  <c r="A28" i="1"/>
  <c r="A29" i="1" s="1"/>
  <c r="U4" i="263"/>
  <c r="T4" i="263"/>
  <c r="R4" i="263"/>
  <c r="S4" i="263" s="1"/>
  <c r="V4" i="263" s="1"/>
  <c r="Q4" i="263"/>
  <c r="I29" i="1" l="1"/>
  <c r="H29" i="1"/>
  <c r="G29" i="1"/>
  <c r="F29" i="1"/>
  <c r="E29" i="1"/>
  <c r="D29" i="1"/>
  <c r="A27" i="1"/>
  <c r="U4" i="262"/>
  <c r="T4" i="262"/>
  <c r="R4" i="262"/>
  <c r="Q4" i="262"/>
  <c r="S4" i="262" l="1"/>
  <c r="V4" i="262" s="1"/>
  <c r="I28" i="1"/>
  <c r="H28" i="1"/>
  <c r="G28" i="1"/>
  <c r="F28" i="1"/>
  <c r="E28" i="1"/>
  <c r="D28" i="1"/>
  <c r="V2" i="261"/>
  <c r="U4" i="261"/>
  <c r="T4" i="261"/>
  <c r="R4" i="261"/>
  <c r="S4" i="261" s="1"/>
  <c r="V4" i="261" s="1"/>
  <c r="Q4" i="261"/>
  <c r="V3" i="258" l="1"/>
  <c r="V4" i="256"/>
  <c r="U6" i="260" l="1"/>
  <c r="H43" i="1" s="1"/>
  <c r="T6" i="260"/>
  <c r="G43" i="1" s="1"/>
  <c r="R6" i="260"/>
  <c r="E43" i="1" s="1"/>
  <c r="Q6" i="260"/>
  <c r="D43" i="1" s="1"/>
  <c r="I27" i="1"/>
  <c r="H27" i="1"/>
  <c r="U4" i="259"/>
  <c r="T4" i="259"/>
  <c r="G27" i="1" s="1"/>
  <c r="R4" i="259"/>
  <c r="E27" i="1" s="1"/>
  <c r="Q4" i="259"/>
  <c r="S4" i="259" s="1"/>
  <c r="V4" i="259" s="1"/>
  <c r="H19" i="1"/>
  <c r="G19" i="1"/>
  <c r="F19" i="1"/>
  <c r="U6" i="258"/>
  <c r="H17" i="1" s="1"/>
  <c r="T6" i="258"/>
  <c r="G17" i="1" s="1"/>
  <c r="R6" i="258"/>
  <c r="Q6" i="258"/>
  <c r="D17" i="1" s="1"/>
  <c r="U4" i="257"/>
  <c r="T4" i="257"/>
  <c r="R4" i="257"/>
  <c r="E19" i="1" s="1"/>
  <c r="Q4" i="257"/>
  <c r="S4" i="257" s="1"/>
  <c r="V4" i="257" s="1"/>
  <c r="I19" i="1" s="1"/>
  <c r="H18" i="1"/>
  <c r="U10" i="256"/>
  <c r="H15" i="1" s="1"/>
  <c r="T10" i="256"/>
  <c r="G15" i="1" s="1"/>
  <c r="R10" i="256"/>
  <c r="Q10" i="256"/>
  <c r="D15" i="1" s="1"/>
  <c r="U4" i="255"/>
  <c r="T4" i="255"/>
  <c r="G18" i="1" s="1"/>
  <c r="R4" i="255"/>
  <c r="E18" i="1" s="1"/>
  <c r="Q4" i="255"/>
  <c r="D18" i="1" s="1"/>
  <c r="S6" i="258" l="1"/>
  <c r="V6" i="258" s="1"/>
  <c r="I17" i="1" s="1"/>
  <c r="D19" i="1"/>
  <c r="D27" i="1"/>
  <c r="F27" i="1"/>
  <c r="F17" i="1"/>
  <c r="E17" i="1"/>
  <c r="S10" i="256"/>
  <c r="V10" i="256" s="1"/>
  <c r="I15" i="1" s="1"/>
  <c r="S6" i="260"/>
  <c r="E15" i="1"/>
  <c r="S4" i="255"/>
  <c r="H8" i="1"/>
  <c r="G8" i="1"/>
  <c r="U4" i="254"/>
  <c r="T4" i="254"/>
  <c r="R4" i="254"/>
  <c r="E8" i="1" s="1"/>
  <c r="Q4" i="254"/>
  <c r="D8" i="1" s="1"/>
  <c r="D6" i="1"/>
  <c r="U12" i="253"/>
  <c r="H6" i="1" s="1"/>
  <c r="T12" i="253"/>
  <c r="G6" i="1" s="1"/>
  <c r="R12" i="253"/>
  <c r="S12" i="253" s="1"/>
  <c r="V12" i="253" s="1"/>
  <c r="I6" i="1" s="1"/>
  <c r="Q12" i="253"/>
  <c r="U4" i="253"/>
  <c r="H36" i="1" s="1"/>
  <c r="T4" i="253"/>
  <c r="G36" i="1" s="1"/>
  <c r="R4" i="253"/>
  <c r="E36" i="1" s="1"/>
  <c r="Q4" i="253"/>
  <c r="D36" i="1" s="1"/>
  <c r="V6" i="260" l="1"/>
  <c r="I43" i="1" s="1"/>
  <c r="F43" i="1"/>
  <c r="V4" i="255"/>
  <c r="I18" i="1" s="1"/>
  <c r="F18" i="1"/>
  <c r="F15" i="1"/>
  <c r="S4" i="254"/>
  <c r="E6" i="1"/>
  <c r="F6" i="1"/>
  <c r="S4" i="253"/>
  <c r="V4" i="254" l="1"/>
  <c r="I8" i="1" s="1"/>
  <c r="F8" i="1"/>
  <c r="V4" i="253"/>
  <c r="I36" i="1" s="1"/>
  <c r="F36" i="1"/>
</calcChain>
</file>

<file path=xl/sharedStrings.xml><?xml version="1.0" encoding="utf-8"?>
<sst xmlns="http://schemas.openxmlformats.org/spreadsheetml/2006/main" count="452" uniqueCount="66">
  <si>
    <t>Rank</t>
  </si>
  <si>
    <t>Class</t>
  </si>
  <si>
    <t>Competitor</t>
  </si>
  <si>
    <t>Date</t>
  </si>
  <si>
    <t>Range Location</t>
  </si>
  <si>
    <t>AGG</t>
  </si>
  <si>
    <t>Points</t>
  </si>
  <si>
    <t>Target Total</t>
  </si>
  <si>
    <t>Agg</t>
  </si>
  <si>
    <t>Agg + Points</t>
  </si>
  <si>
    <t># Of Targets</t>
  </si>
  <si>
    <t xml:space="preserve"> </t>
  </si>
  <si>
    <t>ABRA OUTLAW HEAVY RANKING 2025</t>
  </si>
  <si>
    <t>ABRA OUTLAW LITE RANKING 2025</t>
  </si>
  <si>
    <t>ABRA OUTLAW FACTORY RANKING 2025</t>
  </si>
  <si>
    <t>ABRA UNLIMITED RANKING 2025</t>
  </si>
  <si>
    <t>ABRA FACTORY RANKING 2025</t>
  </si>
  <si>
    <t>TGT 1</t>
  </si>
  <si>
    <t>X</t>
  </si>
  <si>
    <t>TGT 2</t>
  </si>
  <si>
    <t>TGT 3</t>
  </si>
  <si>
    <t>TGT 4</t>
  </si>
  <si>
    <t>TGT 5</t>
  </si>
  <si>
    <t>TGT 6</t>
  </si>
  <si>
    <t># TGTs</t>
  </si>
  <si>
    <t>TGT Tot</t>
  </si>
  <si>
    <t>Tot  X</t>
  </si>
  <si>
    <t>AGG + Pts</t>
  </si>
  <si>
    <t>X-Count</t>
  </si>
  <si>
    <t>Return to Rankings</t>
  </si>
  <si>
    <t>Bristol, VA IDR</t>
  </si>
  <si>
    <t>Unlimited</t>
  </si>
  <si>
    <t xml:space="preserve">*Unlimited </t>
  </si>
  <si>
    <t>* Rylee Dockery</t>
  </si>
  <si>
    <t>Rylee Dockery</t>
  </si>
  <si>
    <t>Outlaw Hvy</t>
  </si>
  <si>
    <t xml:space="preserve">*Outlaw Hvy </t>
  </si>
  <si>
    <t>Kenley Rasnake</t>
  </si>
  <si>
    <t>National Indoor Youth</t>
  </si>
  <si>
    <t>Outlaw Lite</t>
  </si>
  <si>
    <t>Jerrod Russum</t>
  </si>
  <si>
    <t>Oakley Simmons</t>
  </si>
  <si>
    <t>Laurel, MS</t>
  </si>
  <si>
    <t>*Outlaw Lite</t>
  </si>
  <si>
    <t>*Outlaw Lt</t>
  </si>
  <si>
    <t>* Oakley Simmons</t>
  </si>
  <si>
    <t>Jasper Flint</t>
  </si>
  <si>
    <t>* Cooper Sims</t>
  </si>
  <si>
    <t>Cooper Sims</t>
  </si>
  <si>
    <t>* Jasper Flint</t>
  </si>
  <si>
    <t>Outlaw Fac</t>
  </si>
  <si>
    <t>Reagan Sims</t>
  </si>
  <si>
    <t>*Outlaw Fac</t>
  </si>
  <si>
    <t>*Reagan Sims</t>
  </si>
  <si>
    <t>Factory</t>
  </si>
  <si>
    <t>Kimber Sims</t>
  </si>
  <si>
    <t xml:space="preserve">*Factory </t>
  </si>
  <si>
    <t>*Kimber Sims</t>
  </si>
  <si>
    <t>*Levi Walters</t>
  </si>
  <si>
    <t>Levi Walters</t>
  </si>
  <si>
    <t>Quinn Comstock</t>
  </si>
  <si>
    <t>*Cora Comstock</t>
  </si>
  <si>
    <t>Cora Comstock</t>
  </si>
  <si>
    <t>*Cruz Frymier</t>
  </si>
  <si>
    <t>Cruz Frymier</t>
  </si>
  <si>
    <t>Laurel, MS - IDR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</si>
</sst>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u/>
      <sz val="11"/>
      <name val="Arial"/>
      <family val="2"/>
    </font>
    <font>
      <b/>
      <sz val="11"/>
      <name val="Arial"/>
      <family val="2"/>
    </font>
    <font>
      <b/>
      <sz val="9"/>
      <color theme="0"/>
      <name val="Arial"/>
      <family val="2"/>
    </font>
    <font>
      <sz val="10"/>
      <color theme="1"/>
      <name val="Arial"/>
      <family val="2"/>
    </font>
    <font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60">
    <xf numFmtId="0" fontId="0" fillId="0" borderId="0" xfId="0"/>
    <xf numFmtId="0" fontId="2" fillId="0" borderId="1" xfId="0" applyFont="1" applyBorder="1" applyAlignment="1">
      <alignment horizontal="center" wrapText="1" shrinkToFit="1"/>
    </xf>
    <xf numFmtId="0" fontId="2" fillId="0" borderId="1" xfId="0" applyFont="1" applyBorder="1" applyAlignment="1" applyProtection="1">
      <alignment horizontal="center"/>
      <protection locked="0"/>
    </xf>
    <xf numFmtId="14" fontId="2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 applyProtection="1">
      <alignment horizontal="center"/>
      <protection locked="0"/>
    </xf>
    <xf numFmtId="1" fontId="2" fillId="0" borderId="1" xfId="0" applyNumberFormat="1" applyFont="1" applyBorder="1" applyAlignment="1" applyProtection="1">
      <alignment horizontal="center" wrapText="1"/>
      <protection hidden="1"/>
    </xf>
    <xf numFmtId="2" fontId="2" fillId="0" borderId="1" xfId="0" applyNumberFormat="1" applyFont="1" applyBorder="1" applyAlignment="1" applyProtection="1">
      <alignment horizontal="center"/>
      <protection hidden="1"/>
    </xf>
    <xf numFmtId="1" fontId="2" fillId="0" borderId="1" xfId="0" applyNumberFormat="1" applyFont="1" applyBorder="1" applyAlignment="1" applyProtection="1">
      <alignment horizontal="center"/>
      <protection hidden="1"/>
    </xf>
    <xf numFmtId="2" fontId="2" fillId="0" borderId="1" xfId="0" applyNumberFormat="1" applyFont="1" applyBorder="1" applyAlignment="1" applyProtection="1">
      <alignment horizontal="center" wrapText="1"/>
      <protection hidden="1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0" fontId="4" fillId="0" borderId="0" xfId="0" applyFont="1"/>
    <xf numFmtId="0" fontId="6" fillId="2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2" fontId="3" fillId="0" borderId="0" xfId="0" applyNumberFormat="1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1" applyFont="1" applyBorder="1" applyAlignment="1" applyProtection="1">
      <alignment horizontal="center"/>
      <protection locked="0"/>
    </xf>
    <xf numFmtId="0" fontId="8" fillId="0" borderId="0" xfId="0" applyFont="1" applyAlignment="1">
      <alignment horizontal="center"/>
    </xf>
    <xf numFmtId="2" fontId="8" fillId="0" borderId="0" xfId="0" applyNumberFormat="1" applyFont="1" applyAlignment="1">
      <alignment horizontal="center"/>
    </xf>
    <xf numFmtId="1" fontId="8" fillId="0" borderId="0" xfId="0" applyNumberFormat="1" applyFont="1" applyAlignment="1">
      <alignment horizontal="center"/>
    </xf>
    <xf numFmtId="1" fontId="3" fillId="2" borderId="0" xfId="0" applyNumberFormat="1" applyFont="1" applyFill="1" applyAlignment="1">
      <alignment horizontal="center"/>
    </xf>
    <xf numFmtId="1" fontId="10" fillId="0" borderId="1" xfId="0" applyNumberFormat="1" applyFont="1" applyBorder="1" applyAlignment="1" applyProtection="1">
      <alignment horizontal="center"/>
      <protection locked="0"/>
    </xf>
    <xf numFmtId="1" fontId="10" fillId="0" borderId="1" xfId="0" applyNumberFormat="1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 shrinkToFit="1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>
      <alignment horizontal="center" vertical="center" wrapText="1"/>
    </xf>
    <xf numFmtId="1" fontId="9" fillId="2" borderId="3" xfId="0" applyNumberFormat="1" applyFont="1" applyFill="1" applyBorder="1" applyAlignment="1">
      <alignment horizontal="center" vertical="center"/>
    </xf>
    <xf numFmtId="1" fontId="9" fillId="2" borderId="3" xfId="0" applyNumberFormat="1" applyFont="1" applyFill="1" applyBorder="1" applyAlignment="1" applyProtection="1">
      <alignment horizontal="center" vertical="center" wrapText="1"/>
      <protection hidden="1"/>
    </xf>
    <xf numFmtId="0" fontId="9" fillId="2" borderId="3" xfId="0" applyFont="1" applyFill="1" applyBorder="1" applyAlignment="1" applyProtection="1">
      <alignment horizontal="center" vertical="center"/>
      <protection hidden="1"/>
    </xf>
    <xf numFmtId="2" fontId="9" fillId="2" borderId="3" xfId="0" applyNumberFormat="1" applyFont="1" applyFill="1" applyBorder="1" applyAlignment="1" applyProtection="1">
      <alignment horizontal="center" vertical="center"/>
      <protection hidden="1"/>
    </xf>
    <xf numFmtId="2" fontId="13" fillId="2" borderId="2" xfId="1" applyNumberFormat="1" applyFont="1" applyFill="1" applyBorder="1" applyAlignment="1" applyProtection="1">
      <alignment horizontal="center" vertical="center"/>
      <protection hidden="1"/>
    </xf>
    <xf numFmtId="0" fontId="7" fillId="0" borderId="0" xfId="1" applyFont="1" applyFill="1" applyAlignment="1">
      <alignment horizontal="center"/>
    </xf>
    <xf numFmtId="1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/>
    </xf>
    <xf numFmtId="0" fontId="0" fillId="0" borderId="1" xfId="0" applyBorder="1" applyAlignment="1" applyProtection="1">
      <alignment horizontal="center" vertical="center"/>
      <protection locked="0"/>
    </xf>
    <xf numFmtId="1" fontId="10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0" xfId="0" applyFont="1" applyBorder="1" applyAlignment="1">
      <alignment horizontal="center" wrapText="1" shrinkToFit="1"/>
    </xf>
    <xf numFmtId="0" fontId="2" fillId="0" borderId="0" xfId="0" applyFont="1" applyBorder="1" applyAlignment="1" applyProtection="1">
      <alignment horizontal="center"/>
      <protection locked="0"/>
    </xf>
    <xf numFmtId="14" fontId="2" fillId="0" borderId="0" xfId="0" applyNumberFormat="1" applyFont="1" applyBorder="1" applyAlignment="1">
      <alignment horizontal="center"/>
    </xf>
    <xf numFmtId="49" fontId="2" fillId="0" borderId="0" xfId="0" applyNumberFormat="1" applyFont="1" applyBorder="1" applyAlignment="1">
      <alignment horizontal="center" wrapText="1"/>
    </xf>
    <xf numFmtId="1" fontId="2" fillId="0" borderId="0" xfId="0" applyNumberFormat="1" applyFont="1" applyBorder="1" applyAlignment="1" applyProtection="1">
      <alignment horizontal="center"/>
      <protection locked="0"/>
    </xf>
    <xf numFmtId="1" fontId="10" fillId="0" borderId="0" xfId="0" applyNumberFormat="1" applyFont="1" applyBorder="1" applyAlignment="1" applyProtection="1">
      <alignment horizontal="center"/>
      <protection locked="0"/>
    </xf>
    <xf numFmtId="1" fontId="2" fillId="0" borderId="0" xfId="0" applyNumberFormat="1" applyFont="1" applyBorder="1" applyAlignment="1" applyProtection="1">
      <alignment horizontal="center" wrapText="1"/>
      <protection hidden="1"/>
    </xf>
    <xf numFmtId="2" fontId="2" fillId="0" borderId="0" xfId="0" applyNumberFormat="1" applyFont="1" applyBorder="1" applyAlignment="1" applyProtection="1">
      <alignment horizontal="center"/>
      <protection hidden="1"/>
    </xf>
    <xf numFmtId="1" fontId="10" fillId="0" borderId="0" xfId="0" applyNumberFormat="1" applyFont="1" applyBorder="1" applyAlignment="1">
      <alignment horizontal="center"/>
    </xf>
    <xf numFmtId="1" fontId="2" fillId="0" borderId="0" xfId="0" applyNumberFormat="1" applyFont="1" applyBorder="1" applyAlignment="1" applyProtection="1">
      <alignment horizontal="center"/>
      <protection hidden="1"/>
    </xf>
    <xf numFmtId="2" fontId="2" fillId="0" borderId="0" xfId="0" applyNumberFormat="1" applyFont="1" applyBorder="1" applyAlignment="1" applyProtection="1">
      <alignment horizontal="center" wrapText="1"/>
      <protection hidden="1"/>
    </xf>
    <xf numFmtId="0" fontId="3" fillId="3" borderId="0" xfId="0" applyFont="1" applyFill="1" applyAlignment="1">
      <alignment horizontal="center"/>
    </xf>
    <xf numFmtId="0" fontId="7" fillId="3" borderId="0" xfId="1" applyFont="1" applyFill="1" applyAlignment="1">
      <alignment horizontal="center"/>
    </xf>
    <xf numFmtId="1" fontId="8" fillId="3" borderId="0" xfId="0" applyNumberFormat="1" applyFont="1" applyFill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63"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b/>
        <i val="0"/>
        <strike val="0"/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strike val="0"/>
      </font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  <dxf>
      <font>
        <color rgb="FFFF0000"/>
      </font>
    </dxf>
    <dxf>
      <fill>
        <patternFill>
          <bgColor theme="4" tint="0.59996337778862885"/>
        </patternFill>
      </fill>
    </dxf>
    <dxf>
      <fill>
        <patternFill>
          <bgColor theme="4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3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_10-31-2025-Indoor%20(4%20card)%20ABRA%202025%20(Town,%20ST)%20Scoring%20MASTER%20%20ver%202.3%20(2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8-2025%20ABR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11-22-25%20ABRA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"/>
      <sheetName val="ABRA SCORE SHEET "/>
      <sheetName val="Instructions"/>
      <sheetName val="RESULTS COPY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DA8036-B2EE-4A22-AD86-AFA6151597BA}">
  <sheetPr codeName="Sheet16"/>
  <dimension ref="A1:I43"/>
  <sheetViews>
    <sheetView tabSelected="1" workbookViewId="0">
      <selection activeCell="L19" sqref="L19"/>
    </sheetView>
  </sheetViews>
  <sheetFormatPr defaultColWidth="9.140625" defaultRowHeight="15" x14ac:dyDescent="0.25"/>
  <cols>
    <col min="1" max="1" width="9.140625" style="14"/>
    <col min="2" max="2" width="17.28515625" style="14" customWidth="1"/>
    <col min="3" max="3" width="22.85546875" style="14" customWidth="1"/>
    <col min="4" max="4" width="15.7109375" style="14" bestFit="1" customWidth="1"/>
    <col min="5" max="5" width="16.140625" style="14" bestFit="1" customWidth="1"/>
    <col min="6" max="6" width="9.140625" style="15"/>
    <col min="7" max="8" width="9.140625" style="16"/>
    <col min="9" max="9" width="16.28515625" style="15" bestFit="1" customWidth="1"/>
    <col min="10" max="16384" width="9.140625" style="12"/>
  </cols>
  <sheetData>
    <row r="1" spans="1:9" ht="13.9" x14ac:dyDescent="0.25">
      <c r="A1" s="10" t="s">
        <v>11</v>
      </c>
      <c r="B1" s="10"/>
      <c r="C1" s="10"/>
      <c r="D1" s="10"/>
      <c r="E1" s="10"/>
      <c r="F1" s="11"/>
      <c r="G1" s="21"/>
      <c r="H1" s="21"/>
      <c r="I1" s="11"/>
    </row>
    <row r="2" spans="1:9" ht="28.9" x14ac:dyDescent="0.25">
      <c r="A2" s="56" t="s">
        <v>12</v>
      </c>
      <c r="B2" s="59"/>
      <c r="C2" s="59"/>
      <c r="D2" s="59"/>
      <c r="E2" s="59"/>
      <c r="F2" s="59"/>
      <c r="G2" s="59"/>
      <c r="H2" s="59"/>
      <c r="I2" s="59"/>
    </row>
    <row r="3" spans="1:9" ht="18" x14ac:dyDescent="0.35">
      <c r="A3" s="57" t="s">
        <v>38</v>
      </c>
      <c r="B3" s="58"/>
      <c r="C3" s="58"/>
      <c r="D3" s="58"/>
      <c r="E3" s="58"/>
      <c r="F3" s="58"/>
      <c r="G3" s="58"/>
      <c r="H3" s="58"/>
      <c r="I3" s="58"/>
    </row>
    <row r="4" spans="1:9" ht="13.9" x14ac:dyDescent="0.25">
      <c r="A4" s="10"/>
      <c r="B4" s="10"/>
      <c r="C4" s="10"/>
      <c r="D4" s="10"/>
      <c r="E4" s="10"/>
      <c r="F4" s="11"/>
      <c r="G4" s="21"/>
      <c r="H4" s="21"/>
      <c r="I4" s="11"/>
    </row>
    <row r="5" spans="1:9" ht="13.9" x14ac:dyDescent="0.25">
      <c r="A5" s="18" t="s">
        <v>0</v>
      </c>
      <c r="B5" s="18" t="s">
        <v>1</v>
      </c>
      <c r="C5" s="18" t="s">
        <v>2</v>
      </c>
      <c r="D5" s="18" t="s">
        <v>10</v>
      </c>
      <c r="E5" s="18" t="s">
        <v>7</v>
      </c>
      <c r="F5" s="19" t="s">
        <v>8</v>
      </c>
      <c r="G5" s="20" t="s">
        <v>28</v>
      </c>
      <c r="H5" s="20" t="s">
        <v>6</v>
      </c>
      <c r="I5" s="19" t="s">
        <v>9</v>
      </c>
    </row>
    <row r="6" spans="1:9" ht="13.9" x14ac:dyDescent="0.25">
      <c r="A6" s="14">
        <v>1</v>
      </c>
      <c r="B6" s="14" t="s">
        <v>35</v>
      </c>
      <c r="C6" s="33" t="s">
        <v>34</v>
      </c>
      <c r="D6" s="20">
        <f>SUM('Rylee Dockery'!Q12)</f>
        <v>9</v>
      </c>
      <c r="E6" s="20">
        <f>SUM('Rylee Dockery'!R12)</f>
        <v>1768</v>
      </c>
      <c r="F6" s="19">
        <f>SUM('Rylee Dockery'!S12)</f>
        <v>196.44444444444446</v>
      </c>
      <c r="G6" s="20">
        <f>SUM('Rylee Dockery'!T12)</f>
        <v>29</v>
      </c>
      <c r="H6" s="20">
        <f>SUM('Rylee Dockery'!U12)</f>
        <v>15</v>
      </c>
      <c r="I6" s="19">
        <f>SUM('Rylee Dockery'!V12)</f>
        <v>211.44444444444446</v>
      </c>
    </row>
    <row r="7" spans="1:9" ht="13.9" x14ac:dyDescent="0.25">
      <c r="A7" s="14">
        <f>+A6+1</f>
        <v>2</v>
      </c>
      <c r="B7" s="14" t="s">
        <v>35</v>
      </c>
      <c r="C7" s="33" t="s">
        <v>64</v>
      </c>
      <c r="D7" s="20">
        <f>+'Cruz Frymier'!Q4</f>
        <v>6</v>
      </c>
      <c r="E7" s="20">
        <f>+'Cruz Frymier'!R4</f>
        <v>1176</v>
      </c>
      <c r="F7" s="19">
        <f>+'Cruz Frymier'!S4</f>
        <v>196</v>
      </c>
      <c r="G7" s="20">
        <f>+'Cruz Frymier'!T4</f>
        <v>20</v>
      </c>
      <c r="H7" s="20">
        <f>+'Cruz Frymier'!U4</f>
        <v>10</v>
      </c>
      <c r="I7" s="19">
        <f>+'Cruz Frymier'!V4</f>
        <v>206</v>
      </c>
    </row>
    <row r="8" spans="1:9" x14ac:dyDescent="0.25">
      <c r="A8" s="14">
        <f>+A7+1</f>
        <v>3</v>
      </c>
      <c r="B8" s="14" t="s">
        <v>35</v>
      </c>
      <c r="C8" s="33" t="s">
        <v>37</v>
      </c>
      <c r="D8" s="20">
        <f>SUM('Kenley Rasnake'!Q4)</f>
        <v>3</v>
      </c>
      <c r="E8" s="20">
        <f>SUM('Kenley Rasnake'!R4)</f>
        <v>586</v>
      </c>
      <c r="F8" s="19">
        <f>SUM('Kenley Rasnake'!S4)</f>
        <v>195.33333333333334</v>
      </c>
      <c r="G8" s="20">
        <f>SUM('Kenley Rasnake'!T4)</f>
        <v>11</v>
      </c>
      <c r="H8" s="20">
        <f>SUM('Kenley Rasnake'!U4)</f>
        <v>5</v>
      </c>
      <c r="I8" s="19">
        <f>SUM('Kenley Rasnake'!V4)</f>
        <v>200.33333333333334</v>
      </c>
    </row>
    <row r="10" spans="1:9" ht="13.9" x14ac:dyDescent="0.25">
      <c r="A10" s="10"/>
      <c r="B10" s="10"/>
      <c r="C10" s="10"/>
      <c r="D10" s="10"/>
      <c r="E10" s="10"/>
      <c r="F10" s="11"/>
      <c r="G10" s="21"/>
      <c r="H10" s="21"/>
      <c r="I10" s="11"/>
    </row>
    <row r="11" spans="1:9" ht="28.15" x14ac:dyDescent="0.25">
      <c r="A11" s="56" t="s">
        <v>13</v>
      </c>
      <c r="B11" s="56"/>
      <c r="C11" s="56"/>
      <c r="D11" s="56"/>
      <c r="E11" s="56"/>
      <c r="F11" s="56"/>
      <c r="G11" s="56"/>
      <c r="H11" s="56"/>
      <c r="I11" s="56"/>
    </row>
    <row r="12" spans="1:9" ht="18" x14ac:dyDescent="0.35">
      <c r="A12" s="57" t="s">
        <v>38</v>
      </c>
      <c r="B12" s="58"/>
      <c r="C12" s="58"/>
      <c r="D12" s="58"/>
      <c r="E12" s="58"/>
      <c r="F12" s="58"/>
      <c r="G12" s="58"/>
      <c r="H12" s="58"/>
      <c r="I12" s="58"/>
    </row>
    <row r="13" spans="1:9" ht="17.45" x14ac:dyDescent="0.3">
      <c r="A13" s="10"/>
      <c r="B13" s="10"/>
      <c r="C13" s="10"/>
      <c r="D13" s="13"/>
      <c r="E13" s="10"/>
      <c r="F13" s="11"/>
      <c r="G13" s="21"/>
      <c r="H13" s="21"/>
      <c r="I13" s="11"/>
    </row>
    <row r="14" spans="1:9" ht="13.9" x14ac:dyDescent="0.25">
      <c r="A14" s="18" t="s">
        <v>0</v>
      </c>
      <c r="B14" s="18" t="s">
        <v>1</v>
      </c>
      <c r="C14" s="18" t="s">
        <v>2</v>
      </c>
      <c r="D14" s="18" t="s">
        <v>10</v>
      </c>
      <c r="E14" s="18" t="s">
        <v>7</v>
      </c>
      <c r="F14" s="19" t="s">
        <v>8</v>
      </c>
      <c r="G14" s="20" t="s">
        <v>28</v>
      </c>
      <c r="H14" s="20" t="s">
        <v>6</v>
      </c>
      <c r="I14" s="19" t="s">
        <v>9</v>
      </c>
    </row>
    <row r="15" spans="1:9" ht="13.9" x14ac:dyDescent="0.25">
      <c r="A15" s="14">
        <v>1</v>
      </c>
      <c r="B15" s="14" t="s">
        <v>39</v>
      </c>
      <c r="C15" s="33" t="s">
        <v>41</v>
      </c>
      <c r="D15" s="20">
        <f>SUM('Oakley SImmons'!Q10)</f>
        <v>24</v>
      </c>
      <c r="E15" s="20">
        <f>SUM('Oakley SImmons'!R10)</f>
        <v>4663</v>
      </c>
      <c r="F15" s="19">
        <f>SUM('Oakley SImmons'!S10)</f>
        <v>194.29166666666666</v>
      </c>
      <c r="G15" s="20">
        <f>SUM('Oakley SImmons'!T10)</f>
        <v>67</v>
      </c>
      <c r="H15" s="20">
        <f>SUM('Oakley SImmons'!U10)</f>
        <v>53</v>
      </c>
      <c r="I15" s="19">
        <f>SUM('Oakley SImmons'!V10)</f>
        <v>247.29166666666666</v>
      </c>
    </row>
    <row r="16" spans="1:9" ht="13.9" x14ac:dyDescent="0.25">
      <c r="A16" s="52"/>
      <c r="B16" s="52"/>
      <c r="C16" s="53"/>
      <c r="D16" s="54"/>
      <c r="E16" s="54"/>
      <c r="F16" s="55"/>
      <c r="G16" s="54"/>
      <c r="H16" s="54"/>
      <c r="I16" s="55"/>
    </row>
    <row r="17" spans="1:9" ht="13.9" x14ac:dyDescent="0.25">
      <c r="A17" s="14">
        <v>2</v>
      </c>
      <c r="B17" s="14" t="s">
        <v>39</v>
      </c>
      <c r="C17" s="33" t="s">
        <v>46</v>
      </c>
      <c r="D17" s="20">
        <f>SUM('Jasper Flint'!Q6)</f>
        <v>9</v>
      </c>
      <c r="E17" s="20">
        <f>SUM('Jasper Flint'!R6)</f>
        <v>1595</v>
      </c>
      <c r="F17" s="19">
        <f>SUM('Jasper Flint'!S6)</f>
        <v>177.22222222222223</v>
      </c>
      <c r="G17" s="20">
        <f>SUM('Jasper Flint'!T6)</f>
        <v>6</v>
      </c>
      <c r="H17" s="20">
        <f>SUM('Jasper Flint'!U6)</f>
        <v>18</v>
      </c>
      <c r="I17" s="19">
        <f>SUM('Jasper Flint'!V6)</f>
        <v>195.22222222222223</v>
      </c>
    </row>
    <row r="18" spans="1:9" ht="13.9" x14ac:dyDescent="0.25">
      <c r="A18" s="14">
        <v>3</v>
      </c>
      <c r="B18" s="14" t="s">
        <v>39</v>
      </c>
      <c r="C18" s="33" t="s">
        <v>40</v>
      </c>
      <c r="D18" s="20">
        <f>SUM('Jerrod Russum'!Q4)</f>
        <v>3</v>
      </c>
      <c r="E18" s="20">
        <f>SUM('Jerrod Russum'!R4)</f>
        <v>562</v>
      </c>
      <c r="F18" s="19">
        <f>SUM('Jerrod Russum'!S4)</f>
        <v>187.33333333333334</v>
      </c>
      <c r="G18" s="20">
        <f>SUM('Jerrod Russum'!T4)</f>
        <v>6</v>
      </c>
      <c r="H18" s="20">
        <f>SUM('Jerrod Russum'!U4)</f>
        <v>4</v>
      </c>
      <c r="I18" s="19">
        <f>SUM('Jerrod Russum'!V4)</f>
        <v>191.33333333333334</v>
      </c>
    </row>
    <row r="19" spans="1:9" ht="13.9" x14ac:dyDescent="0.25">
      <c r="A19" s="14">
        <v>4</v>
      </c>
      <c r="B19" s="14" t="s">
        <v>39</v>
      </c>
      <c r="C19" s="33" t="s">
        <v>48</v>
      </c>
      <c r="D19" s="20">
        <f>SUM('Cooper Sims'!Q4)</f>
        <v>3</v>
      </c>
      <c r="E19" s="20">
        <f>SUM('Cooper Sims'!R4)</f>
        <v>559</v>
      </c>
      <c r="F19" s="19">
        <f>SUM('Cooper Sims'!S4)</f>
        <v>186.33333333333334</v>
      </c>
      <c r="G19" s="20">
        <f>SUM('Cooper Sims'!T4)</f>
        <v>1</v>
      </c>
      <c r="H19" s="20">
        <f>SUM('Cooper Sims'!U4)</f>
        <v>4</v>
      </c>
      <c r="I19" s="19">
        <f>SUM('Cooper Sims'!V4)</f>
        <v>190.33333333333334</v>
      </c>
    </row>
    <row r="21" spans="1:9" ht="13.9" x14ac:dyDescent="0.25">
      <c r="A21" s="10"/>
      <c r="B21" s="10"/>
      <c r="C21" s="10"/>
      <c r="D21" s="10"/>
      <c r="E21" s="10"/>
      <c r="F21" s="11"/>
      <c r="G21" s="21"/>
      <c r="H21" s="21"/>
      <c r="I21" s="11"/>
    </row>
    <row r="22" spans="1:9" ht="28.15" x14ac:dyDescent="0.25">
      <c r="A22" s="56" t="s">
        <v>14</v>
      </c>
      <c r="B22" s="56"/>
      <c r="C22" s="56"/>
      <c r="D22" s="56"/>
      <c r="E22" s="56"/>
      <c r="F22" s="56"/>
      <c r="G22" s="56"/>
      <c r="H22" s="56"/>
      <c r="I22" s="56"/>
    </row>
    <row r="23" spans="1:9" ht="18" x14ac:dyDescent="0.35">
      <c r="A23" s="57" t="s">
        <v>38</v>
      </c>
      <c r="B23" s="58"/>
      <c r="C23" s="58"/>
      <c r="D23" s="58"/>
      <c r="E23" s="58"/>
      <c r="F23" s="58"/>
      <c r="G23" s="58"/>
      <c r="H23" s="58"/>
      <c r="I23" s="58"/>
    </row>
    <row r="24" spans="1:9" ht="17.45" x14ac:dyDescent="0.3">
      <c r="A24" s="10"/>
      <c r="B24" s="10"/>
      <c r="C24" s="10"/>
      <c r="D24" s="13"/>
      <c r="E24" s="10"/>
      <c r="F24" s="11"/>
      <c r="G24" s="21"/>
      <c r="H24" s="21"/>
      <c r="I24" s="11"/>
    </row>
    <row r="25" spans="1:9" ht="13.9" x14ac:dyDescent="0.25">
      <c r="A25" s="18" t="s">
        <v>0</v>
      </c>
      <c r="B25" s="18" t="s">
        <v>1</v>
      </c>
      <c r="C25" s="18" t="s">
        <v>2</v>
      </c>
      <c r="D25" s="18" t="s">
        <v>10</v>
      </c>
      <c r="E25" s="18" t="s">
        <v>7</v>
      </c>
      <c r="F25" s="19" t="s">
        <v>8</v>
      </c>
      <c r="G25" s="20" t="s">
        <v>28</v>
      </c>
      <c r="H25" s="20" t="s">
        <v>6</v>
      </c>
      <c r="I25" s="19" t="s">
        <v>9</v>
      </c>
    </row>
    <row r="26" spans="1:9" ht="13.9" x14ac:dyDescent="0.25">
      <c r="A26" s="14">
        <v>1</v>
      </c>
      <c r="B26" s="14" t="s">
        <v>50</v>
      </c>
      <c r="C26" s="33" t="s">
        <v>62</v>
      </c>
      <c r="D26" s="20">
        <f>+'Cora Comstock'!Q4</f>
        <v>3</v>
      </c>
      <c r="E26" s="20">
        <f>+'Cora Comstock'!R4</f>
        <v>538</v>
      </c>
      <c r="F26" s="19">
        <f>+'Cora Comstock'!S4</f>
        <v>179.33333333333334</v>
      </c>
      <c r="G26" s="20">
        <f>+'Cora Comstock'!T4</f>
        <v>0</v>
      </c>
      <c r="H26" s="20">
        <f>+'Cora Comstock'!U4</f>
        <v>5</v>
      </c>
      <c r="I26" s="19">
        <f>+'Cora Comstock'!V4</f>
        <v>184.33333333333334</v>
      </c>
    </row>
    <row r="27" spans="1:9" ht="13.9" x14ac:dyDescent="0.25">
      <c r="A27" s="14">
        <f>+A26+1</f>
        <v>2</v>
      </c>
      <c r="B27" s="14" t="s">
        <v>50</v>
      </c>
      <c r="C27" s="33" t="s">
        <v>51</v>
      </c>
      <c r="D27" s="20">
        <f>SUM('Reagan Sims'!Q4)</f>
        <v>3</v>
      </c>
      <c r="E27" s="20">
        <f>SUM('Reagan Sims'!R4)</f>
        <v>519</v>
      </c>
      <c r="F27" s="19">
        <f>SUM('Reagan Sims'!S4)</f>
        <v>173</v>
      </c>
      <c r="G27" s="20">
        <f>SUM('Reagan Sims'!T4)</f>
        <v>1</v>
      </c>
      <c r="H27" s="20">
        <f>SUM('Reagan Sims'!U4)</f>
        <v>11</v>
      </c>
      <c r="I27" s="19">
        <f>SUM('Reagan Sims'!V4)</f>
        <v>184</v>
      </c>
    </row>
    <row r="28" spans="1:9" x14ac:dyDescent="0.25">
      <c r="A28" s="14">
        <f t="shared" ref="A28:A29" si="0">+A27+1</f>
        <v>3</v>
      </c>
      <c r="B28" s="14" t="s">
        <v>50</v>
      </c>
      <c r="C28" s="33" t="s">
        <v>59</v>
      </c>
      <c r="D28" s="20">
        <f>+'Levi Walters'!Q4</f>
        <v>4</v>
      </c>
      <c r="E28" s="20">
        <f>+'Levi Walters'!R4</f>
        <v>705</v>
      </c>
      <c r="F28" s="19">
        <f>+'Levi Walters'!S4</f>
        <v>176.25</v>
      </c>
      <c r="G28" s="20">
        <f>+'Levi Walters'!T4</f>
        <v>4</v>
      </c>
      <c r="H28" s="20">
        <f>+'Levi Walters'!U4</f>
        <v>5</v>
      </c>
      <c r="I28" s="19">
        <f>+'Levi Walters'!V4</f>
        <v>181.25</v>
      </c>
    </row>
    <row r="29" spans="1:9" ht="13.9" x14ac:dyDescent="0.25">
      <c r="A29" s="14">
        <f t="shared" si="0"/>
        <v>4</v>
      </c>
      <c r="B29" s="14" t="s">
        <v>50</v>
      </c>
      <c r="C29" s="33" t="s">
        <v>60</v>
      </c>
      <c r="D29" s="20">
        <f>+'Quinn Comstock'!Q4</f>
        <v>3</v>
      </c>
      <c r="E29" s="20">
        <f>+'Quinn Comstock'!R4</f>
        <v>501</v>
      </c>
      <c r="F29" s="19">
        <f>+'Quinn Comstock'!S4</f>
        <v>167</v>
      </c>
      <c r="G29" s="20">
        <f>+'Quinn Comstock'!T4</f>
        <v>3</v>
      </c>
      <c r="H29" s="20">
        <f>+'Quinn Comstock'!U4</f>
        <v>11</v>
      </c>
      <c r="I29" s="19">
        <f>+'Quinn Comstock'!V4</f>
        <v>178</v>
      </c>
    </row>
    <row r="31" spans="1:9" ht="13.9" x14ac:dyDescent="0.25">
      <c r="A31" s="10"/>
      <c r="B31" s="10"/>
      <c r="C31" s="10"/>
      <c r="D31" s="10"/>
      <c r="E31" s="10"/>
      <c r="F31" s="11"/>
      <c r="G31" s="21"/>
      <c r="H31" s="21"/>
      <c r="I31" s="11"/>
    </row>
    <row r="32" spans="1:9" ht="28.15" x14ac:dyDescent="0.25">
      <c r="A32" s="56" t="s">
        <v>15</v>
      </c>
      <c r="B32" s="56"/>
      <c r="C32" s="56"/>
      <c r="D32" s="56"/>
      <c r="E32" s="56"/>
      <c r="F32" s="56"/>
      <c r="G32" s="56"/>
      <c r="H32" s="56"/>
      <c r="I32" s="56"/>
    </row>
    <row r="33" spans="1:9" ht="18" x14ac:dyDescent="0.35">
      <c r="A33" s="57" t="s">
        <v>38</v>
      </c>
      <c r="B33" s="58"/>
      <c r="C33" s="58"/>
      <c r="D33" s="58"/>
      <c r="E33" s="58"/>
      <c r="F33" s="58"/>
      <c r="G33" s="58"/>
      <c r="H33" s="58"/>
      <c r="I33" s="58"/>
    </row>
    <row r="34" spans="1:9" ht="13.9" x14ac:dyDescent="0.25">
      <c r="A34" s="10"/>
      <c r="B34" s="10"/>
      <c r="C34" s="10"/>
      <c r="D34" s="10"/>
      <c r="E34" s="10"/>
      <c r="F34" s="11"/>
      <c r="G34" s="21"/>
      <c r="H34" s="21"/>
      <c r="I34" s="11"/>
    </row>
    <row r="35" spans="1:9" ht="13.9" x14ac:dyDescent="0.25">
      <c r="A35" s="18" t="s">
        <v>0</v>
      </c>
      <c r="B35" s="18" t="s">
        <v>1</v>
      </c>
      <c r="C35" s="18" t="s">
        <v>2</v>
      </c>
      <c r="D35" s="18" t="s">
        <v>10</v>
      </c>
      <c r="E35" s="18" t="s">
        <v>7</v>
      </c>
      <c r="F35" s="19" t="s">
        <v>8</v>
      </c>
      <c r="G35" s="20" t="s">
        <v>28</v>
      </c>
      <c r="H35" s="20" t="s">
        <v>6</v>
      </c>
      <c r="I35" s="19" t="s">
        <v>9</v>
      </c>
    </row>
    <row r="36" spans="1:9" ht="13.9" x14ac:dyDescent="0.25">
      <c r="A36" s="14">
        <v>1</v>
      </c>
      <c r="B36" s="14" t="s">
        <v>31</v>
      </c>
      <c r="C36" s="33" t="s">
        <v>34</v>
      </c>
      <c r="D36" s="20">
        <f>SUM('Rylee Dockery'!Q4)</f>
        <v>3</v>
      </c>
      <c r="E36" s="20">
        <f>SUM('Rylee Dockery'!R4)</f>
        <v>582</v>
      </c>
      <c r="F36" s="19">
        <f>SUM('Rylee Dockery'!S4)</f>
        <v>194</v>
      </c>
      <c r="G36" s="20">
        <f>SUM('Rylee Dockery'!T4)</f>
        <v>4</v>
      </c>
      <c r="H36" s="20">
        <f>SUM('Rylee Dockery'!U4)</f>
        <v>5</v>
      </c>
      <c r="I36" s="19">
        <f>SUM('Rylee Dockery'!V4)</f>
        <v>199</v>
      </c>
    </row>
    <row r="37" spans="1:9" x14ac:dyDescent="0.25">
      <c r="C37" s="17"/>
    </row>
    <row r="38" spans="1:9" x14ac:dyDescent="0.25">
      <c r="A38" s="10"/>
      <c r="B38" s="10"/>
      <c r="C38" s="10"/>
      <c r="D38" s="10"/>
      <c r="E38" s="10"/>
      <c r="F38" s="11"/>
      <c r="G38" s="21"/>
      <c r="H38" s="21"/>
      <c r="I38" s="11"/>
    </row>
    <row r="39" spans="1:9" ht="27.75" x14ac:dyDescent="0.2">
      <c r="A39" s="56" t="s">
        <v>16</v>
      </c>
      <c r="B39" s="56"/>
      <c r="C39" s="56"/>
      <c r="D39" s="56"/>
      <c r="E39" s="56"/>
      <c r="F39" s="56"/>
      <c r="G39" s="56"/>
      <c r="H39" s="56"/>
      <c r="I39" s="56"/>
    </row>
    <row r="40" spans="1:9" ht="18.75" x14ac:dyDescent="0.3">
      <c r="A40" s="57" t="s">
        <v>38</v>
      </c>
      <c r="B40" s="58"/>
      <c r="C40" s="58"/>
      <c r="D40" s="58"/>
      <c r="E40" s="58"/>
      <c r="F40" s="58"/>
      <c r="G40" s="58"/>
      <c r="H40" s="58"/>
      <c r="I40" s="58"/>
    </row>
    <row r="41" spans="1:9" x14ac:dyDescent="0.25">
      <c r="A41" s="10"/>
      <c r="B41" s="10"/>
      <c r="C41" s="10"/>
      <c r="D41" s="10"/>
      <c r="E41" s="10"/>
      <c r="F41" s="11"/>
      <c r="G41" s="21"/>
      <c r="H41" s="21"/>
      <c r="I41" s="11"/>
    </row>
    <row r="42" spans="1:9" x14ac:dyDescent="0.25">
      <c r="A42" s="18" t="s">
        <v>0</v>
      </c>
      <c r="B42" s="18" t="s">
        <v>1</v>
      </c>
      <c r="C42" s="18" t="s">
        <v>2</v>
      </c>
      <c r="D42" s="18" t="s">
        <v>10</v>
      </c>
      <c r="E42" s="18" t="s">
        <v>7</v>
      </c>
      <c r="F42" s="19" t="s">
        <v>8</v>
      </c>
      <c r="G42" s="20" t="s">
        <v>28</v>
      </c>
      <c r="H42" s="20" t="s">
        <v>6</v>
      </c>
      <c r="I42" s="19" t="s">
        <v>9</v>
      </c>
    </row>
    <row r="43" spans="1:9" x14ac:dyDescent="0.25">
      <c r="A43" s="14">
        <v>1</v>
      </c>
      <c r="B43" s="14" t="s">
        <v>54</v>
      </c>
      <c r="C43" s="33" t="s">
        <v>55</v>
      </c>
      <c r="D43" s="20">
        <f>SUM('Kimber Sims'!Q6)</f>
        <v>6</v>
      </c>
      <c r="E43" s="20">
        <f>SUM('Kimber Sims'!R6)</f>
        <v>1042</v>
      </c>
      <c r="F43" s="19">
        <f>SUM('Kimber Sims'!S6)</f>
        <v>173.66666666666666</v>
      </c>
      <c r="G43" s="20">
        <f>SUM('Kimber Sims'!T6)</f>
        <v>0</v>
      </c>
      <c r="H43" s="20">
        <f>SUM('Kimber Sims'!U6)</f>
        <v>10</v>
      </c>
      <c r="I43" s="19">
        <f>SUM('Kimber Sims'!V6)</f>
        <v>183.66666666666666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C36 C15:C19 C43 C26:C29 C6:C8" name="Range1_8"/>
    <protectedRange algorithmName="SHA-512" hashValue="ON39YdpmFHfN9f47KpiRvqrKx0V9+erV1CNkpWzYhW/Qyc6aT8rEyCrvauWSYGZK2ia3o7vd3akF07acHAFpOA==" saltValue="yVW9XmDwTqEnmpSGai0KYg==" spinCount="100000" sqref="C37" name="Range1_7_3"/>
  </protectedRanges>
  <sortState ref="C6:I8">
    <sortCondition descending="1" ref="I6:I8"/>
  </sortState>
  <mergeCells count="10">
    <mergeCell ref="A32:I32"/>
    <mergeCell ref="A33:I33"/>
    <mergeCell ref="A39:I39"/>
    <mergeCell ref="A40:I40"/>
    <mergeCell ref="A2:I2"/>
    <mergeCell ref="A3:I3"/>
    <mergeCell ref="A11:I11"/>
    <mergeCell ref="A12:I12"/>
    <mergeCell ref="A22:I22"/>
    <mergeCell ref="A23:I23"/>
  </mergeCells>
  <hyperlinks>
    <hyperlink ref="C36" location="'Rylee Dockery'!A1" display="Rylee Dockery" xr:uid="{A841482C-5F84-4FDD-8216-66329A3DA52F}"/>
    <hyperlink ref="C6" location="'Rylee Dockery'!A1" display="Rylee Dockery" xr:uid="{FCEFC2AA-BC85-43CC-86FB-FC649534EA38}"/>
    <hyperlink ref="C8" location="'Kenley Rasnake'!A1" display="Kenley Rasnake" xr:uid="{53EBF73C-2BE0-4126-8440-F746FD9F6CD1}"/>
    <hyperlink ref="C18" location="'Jerrod Russum'!A1" display="Jerrod Russum" xr:uid="{59AB6DE3-A5E5-4825-9769-3A102260BFC6}"/>
    <hyperlink ref="C15" location="'Oakley SImmons'!A1" display="Oakley Simmons" xr:uid="{EE7F32EB-4DC9-42AB-9607-3A04FFA81A5A}"/>
    <hyperlink ref="C19" location="'Cooper Sims'!A1" display="Cooper Sims" xr:uid="{318DCCA7-C5ED-4A36-ADE8-F698A6B22D04}"/>
    <hyperlink ref="C17" location="'Jasper Flint'!A1" display="Jasper Flint" xr:uid="{67E8D2E6-21D2-46B5-AFD3-2FF13F7AAC38}"/>
    <hyperlink ref="C27" location="'Reagan Sims'!A1" display="Reagan Sims" xr:uid="{1DD3BFBE-83DF-4BC7-9514-DCF619D69949}"/>
    <hyperlink ref="C43" location="'Kimber Sims'!A1" display="Kimber Sims" xr:uid="{14F6F661-8535-431D-B4EB-76BC521AFE2E}"/>
    <hyperlink ref="C28" location="'Levi Walters'!A1" display="Levi Walters" xr:uid="{2009496E-4792-4435-B6E3-A9D092D97FF5}"/>
    <hyperlink ref="C29" location="'Quinn Comstock'!A1" display="Quinn Comstock" xr:uid="{755FB470-94AE-4406-9AA4-80C61C417238}"/>
    <hyperlink ref="C26" location="'Cora Comstock'!A1" display="Cora Comstock" xr:uid="{D02BB535-FD5D-4C81-92D2-0FFE091E9A4B}"/>
    <hyperlink ref="C7" location="'Cruz Frymier'!A1" display="Cruz Frymier" xr:uid="{9B4567F8-0B01-41D0-9D25-AB0D2B9D7C02}"/>
  </hyperlink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01E982-53BD-4124-8632-0CC4369341B0}">
  <dimension ref="A1:X10"/>
  <sheetViews>
    <sheetView workbookViewId="0">
      <selection activeCell="A8" sqref="A8:V8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44</v>
      </c>
      <c r="B2" s="2" t="s">
        <v>41</v>
      </c>
      <c r="C2" s="3">
        <v>45814</v>
      </c>
      <c r="D2" s="4" t="s">
        <v>42</v>
      </c>
      <c r="E2" s="5">
        <v>193</v>
      </c>
      <c r="F2" s="22">
        <v>3</v>
      </c>
      <c r="G2" s="5">
        <v>194</v>
      </c>
      <c r="H2" s="22">
        <v>4</v>
      </c>
      <c r="I2" s="5">
        <v>195</v>
      </c>
      <c r="J2" s="22">
        <v>2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38">
        <v>9</v>
      </c>
      <c r="U2" s="8">
        <v>11</v>
      </c>
      <c r="V2" s="9">
        <v>205</v>
      </c>
    </row>
    <row r="3" spans="1:24" x14ac:dyDescent="0.25">
      <c r="A3" s="1" t="s">
        <v>44</v>
      </c>
      <c r="B3" s="2" t="s">
        <v>45</v>
      </c>
      <c r="C3" s="3">
        <v>45835</v>
      </c>
      <c r="D3" s="4" t="s">
        <v>42</v>
      </c>
      <c r="E3" s="5">
        <v>196</v>
      </c>
      <c r="F3" s="22">
        <v>3</v>
      </c>
      <c r="G3" s="5">
        <v>198</v>
      </c>
      <c r="H3" s="22">
        <v>3</v>
      </c>
      <c r="I3" s="5">
        <v>198</v>
      </c>
      <c r="J3" s="22">
        <v>3</v>
      </c>
      <c r="K3" s="5"/>
      <c r="L3" s="22"/>
      <c r="M3" s="5"/>
      <c r="N3" s="22"/>
      <c r="O3" s="5"/>
      <c r="P3" s="22"/>
      <c r="Q3" s="6">
        <v>3</v>
      </c>
      <c r="R3" s="6">
        <v>592</v>
      </c>
      <c r="S3" s="7">
        <v>197.33333333333334</v>
      </c>
      <c r="T3" s="38">
        <v>9</v>
      </c>
      <c r="U3" s="8">
        <v>11</v>
      </c>
      <c r="V3" s="9">
        <v>208.33333333333334</v>
      </c>
    </row>
    <row r="4" spans="1:24" x14ac:dyDescent="0.25">
      <c r="A4" s="1" t="s">
        <v>44</v>
      </c>
      <c r="B4" s="2" t="s">
        <v>45</v>
      </c>
      <c r="C4" s="3">
        <v>45870</v>
      </c>
      <c r="D4" s="4" t="s">
        <v>42</v>
      </c>
      <c r="E4" s="5">
        <v>183</v>
      </c>
      <c r="F4" s="22">
        <v>1</v>
      </c>
      <c r="G4" s="5">
        <v>189</v>
      </c>
      <c r="H4" s="22">
        <v>0</v>
      </c>
      <c r="I4" s="5">
        <v>188</v>
      </c>
      <c r="J4" s="22">
        <v>2</v>
      </c>
      <c r="K4" s="5"/>
      <c r="L4" s="22"/>
      <c r="M4" s="5"/>
      <c r="N4" s="22"/>
      <c r="O4" s="5"/>
      <c r="P4" s="22"/>
      <c r="Q4" s="6">
        <v>3</v>
      </c>
      <c r="R4" s="6">
        <v>560</v>
      </c>
      <c r="S4" s="7">
        <v>186.67</v>
      </c>
      <c r="T4" s="38">
        <v>3</v>
      </c>
      <c r="U4" s="8">
        <v>5</v>
      </c>
      <c r="V4" s="9">
        <f>+S4+U4</f>
        <v>191.67</v>
      </c>
    </row>
    <row r="5" spans="1:24" x14ac:dyDescent="0.25">
      <c r="A5" s="1" t="s">
        <v>44</v>
      </c>
      <c r="B5" s="2" t="s">
        <v>45</v>
      </c>
      <c r="C5" s="3">
        <v>45905</v>
      </c>
      <c r="D5" s="4" t="s">
        <v>42</v>
      </c>
      <c r="E5" s="5">
        <v>197</v>
      </c>
      <c r="F5" s="22">
        <v>3</v>
      </c>
      <c r="G5" s="5">
        <v>196</v>
      </c>
      <c r="H5" s="22">
        <v>4</v>
      </c>
      <c r="I5" s="5">
        <v>197</v>
      </c>
      <c r="J5" s="22">
        <v>2</v>
      </c>
      <c r="K5" s="5"/>
      <c r="L5" s="22"/>
      <c r="M5" s="5"/>
      <c r="N5" s="22"/>
      <c r="O5" s="5"/>
      <c r="P5" s="22"/>
      <c r="Q5" s="6">
        <v>3</v>
      </c>
      <c r="R5" s="6">
        <v>590</v>
      </c>
      <c r="S5" s="7">
        <v>196.66666666666666</v>
      </c>
      <c r="T5" s="38">
        <v>9</v>
      </c>
      <c r="U5" s="8">
        <v>11</v>
      </c>
      <c r="V5" s="9">
        <v>207.66666666666666</v>
      </c>
    </row>
    <row r="6" spans="1:24" x14ac:dyDescent="0.25">
      <c r="A6" s="40" t="s">
        <v>44</v>
      </c>
      <c r="B6" s="2" t="s">
        <v>45</v>
      </c>
      <c r="C6" s="3">
        <v>45933</v>
      </c>
      <c r="D6" s="39" t="s">
        <v>42</v>
      </c>
      <c r="E6" s="5">
        <v>199</v>
      </c>
      <c r="F6" s="22">
        <v>7</v>
      </c>
      <c r="G6" s="5">
        <v>193</v>
      </c>
      <c r="H6" s="22">
        <v>1</v>
      </c>
      <c r="I6" s="5">
        <v>195</v>
      </c>
      <c r="J6" s="22">
        <v>4</v>
      </c>
      <c r="K6" s="5">
        <v>199</v>
      </c>
      <c r="L6" s="22">
        <v>5</v>
      </c>
      <c r="M6" s="5"/>
      <c r="N6" s="22"/>
      <c r="O6" s="5"/>
      <c r="P6" s="22"/>
      <c r="Q6" s="8">
        <v>4</v>
      </c>
      <c r="R6" s="8">
        <v>786</v>
      </c>
      <c r="S6" s="7">
        <v>196.5</v>
      </c>
      <c r="T6" s="38">
        <v>17</v>
      </c>
      <c r="U6" s="8">
        <v>5</v>
      </c>
      <c r="V6" s="7">
        <v>201.5</v>
      </c>
    </row>
    <row r="7" spans="1:24" x14ac:dyDescent="0.25">
      <c r="A7" s="40" t="s">
        <v>44</v>
      </c>
      <c r="B7" s="2" t="s">
        <v>45</v>
      </c>
      <c r="C7" s="3">
        <v>45961</v>
      </c>
      <c r="D7" s="39" t="s">
        <v>42</v>
      </c>
      <c r="E7" s="5">
        <v>190</v>
      </c>
      <c r="F7" s="22">
        <v>3</v>
      </c>
      <c r="G7" s="5">
        <v>196</v>
      </c>
      <c r="H7" s="22">
        <v>1</v>
      </c>
      <c r="I7" s="5">
        <v>200</v>
      </c>
      <c r="J7" s="22">
        <v>6</v>
      </c>
      <c r="K7" s="5">
        <v>198</v>
      </c>
      <c r="L7" s="22">
        <v>4</v>
      </c>
      <c r="M7" s="5"/>
      <c r="N7" s="22"/>
      <c r="O7" s="5"/>
      <c r="P7" s="22"/>
      <c r="Q7" s="8">
        <v>4</v>
      </c>
      <c r="R7" s="8">
        <v>784</v>
      </c>
      <c r="S7" s="7">
        <v>196</v>
      </c>
      <c r="T7" s="38">
        <v>14</v>
      </c>
      <c r="U7" s="8">
        <v>5</v>
      </c>
      <c r="V7" s="7">
        <v>201</v>
      </c>
    </row>
    <row r="8" spans="1:24" x14ac:dyDescent="0.25">
      <c r="A8" s="40" t="s">
        <v>44</v>
      </c>
      <c r="B8" s="2" t="s">
        <v>45</v>
      </c>
      <c r="C8" s="3">
        <v>45996</v>
      </c>
      <c r="D8" s="39" t="s">
        <v>65</v>
      </c>
      <c r="E8" s="5">
        <v>191</v>
      </c>
      <c r="F8" s="22">
        <v>1</v>
      </c>
      <c r="G8" s="5">
        <v>191</v>
      </c>
      <c r="H8" s="22">
        <v>1</v>
      </c>
      <c r="I8" s="5">
        <v>191</v>
      </c>
      <c r="J8" s="22">
        <v>2</v>
      </c>
      <c r="K8" s="5">
        <v>196</v>
      </c>
      <c r="L8" s="22">
        <v>2</v>
      </c>
      <c r="M8" s="5"/>
      <c r="N8" s="22"/>
      <c r="O8" s="5"/>
      <c r="P8" s="22"/>
      <c r="Q8" s="8">
        <v>4</v>
      </c>
      <c r="R8" s="8">
        <v>769</v>
      </c>
      <c r="S8" s="7">
        <v>192.25</v>
      </c>
      <c r="T8" s="38">
        <v>6</v>
      </c>
      <c r="U8" s="8">
        <v>5</v>
      </c>
      <c r="V8" s="7">
        <v>197.25</v>
      </c>
    </row>
    <row r="10" spans="1:24" x14ac:dyDescent="0.25">
      <c r="Q10" s="34">
        <f>SUM(Q2:Q9)</f>
        <v>24</v>
      </c>
      <c r="R10" s="34">
        <f>SUM(R2:R9)</f>
        <v>4663</v>
      </c>
      <c r="S10" s="35">
        <f>SUM(R10/Q10)</f>
        <v>194.29166666666666</v>
      </c>
      <c r="T10" s="34">
        <f>SUM(T2:T9)</f>
        <v>67</v>
      </c>
      <c r="U10" s="34">
        <f>SUM(U2:U9)</f>
        <v>53</v>
      </c>
      <c r="V10" s="36">
        <f>SUM(S10+U10)</f>
        <v>247.29166666666666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5:P5" name="Range1_10"/>
    <protectedRange algorithmName="SHA-512" hashValue="ON39YdpmFHfN9f47KpiRvqrKx0V9+erV1CNkpWzYhW/Qyc6aT8rEyCrvauWSYGZK2ia3o7vd3akF07acHAFpOA==" saltValue="yVW9XmDwTqEnmpSGai0KYg==" spinCount="100000" sqref="B5:C5" name="Range1_1_2_1"/>
    <protectedRange algorithmName="SHA-512" hashValue="ON39YdpmFHfN9f47KpiRvqrKx0V9+erV1CNkpWzYhW/Qyc6aT8rEyCrvauWSYGZK2ia3o7vd3akF07acHAFpOA==" saltValue="yVW9XmDwTqEnmpSGai0KYg==" spinCount="100000" sqref="D5" name="Range1_1_1_2_1"/>
    <protectedRange algorithmName="SHA-512" hashValue="ON39YdpmFHfN9f47KpiRvqrKx0V9+erV1CNkpWzYhW/Qyc6aT8rEyCrvauWSYGZK2ia3o7vd3akF07acHAFpOA==" saltValue="yVW9XmDwTqEnmpSGai0KYg==" spinCount="100000" sqref="T5" name="Range1_3_5_7"/>
    <protectedRange algorithmName="SHA-512" hashValue="ON39YdpmFHfN9f47KpiRvqrKx0V9+erV1CNkpWzYhW/Qyc6aT8rEyCrvauWSYGZK2ia3o7vd3akF07acHAFpOA==" saltValue="yVW9XmDwTqEnmpSGai0KYg==" spinCount="100000" sqref="B6:C6" name="Range1_2"/>
    <protectedRange algorithmName="SHA-512" hashValue="ON39YdpmFHfN9f47KpiRvqrKx0V9+erV1CNkpWzYhW/Qyc6aT8rEyCrvauWSYGZK2ia3o7vd3akF07acHAFpOA==" saltValue="yVW9XmDwTqEnmpSGai0KYg==" spinCount="100000" sqref="D6" name="Range1_1_1"/>
    <protectedRange algorithmName="SHA-512" hashValue="ON39YdpmFHfN9f47KpiRvqrKx0V9+erV1CNkpWzYhW/Qyc6aT8rEyCrvauWSYGZK2ia3o7vd3akF07acHAFpOA==" saltValue="yVW9XmDwTqEnmpSGai0KYg==" spinCount="100000" sqref="T6 E6:P6" name="Range1_3_5_1"/>
    <protectedRange algorithmName="SHA-512" hashValue="ON39YdpmFHfN9f47KpiRvqrKx0V9+erV1CNkpWzYhW/Qyc6aT8rEyCrvauWSYGZK2ia3o7vd3akF07acHAFpOA==" saltValue="yVW9XmDwTqEnmpSGai0KYg==" spinCount="100000" sqref="B7:C7" name="Range1_2_1"/>
    <protectedRange algorithmName="SHA-512" hashValue="ON39YdpmFHfN9f47KpiRvqrKx0V9+erV1CNkpWzYhW/Qyc6aT8rEyCrvauWSYGZK2ia3o7vd3akF07acHAFpOA==" saltValue="yVW9XmDwTqEnmpSGai0KYg==" spinCount="100000" sqref="D7" name="Range1_1_1_1"/>
    <protectedRange algorithmName="SHA-512" hashValue="ON39YdpmFHfN9f47KpiRvqrKx0V9+erV1CNkpWzYhW/Qyc6aT8rEyCrvauWSYGZK2ia3o7vd3akF07acHAFpOA==" saltValue="yVW9XmDwTqEnmpSGai0KYg==" spinCount="100000" sqref="T7 E7:P7" name="Range1_3_5_1_1"/>
    <protectedRange algorithmName="SHA-512" hashValue="ON39YdpmFHfN9f47KpiRvqrKx0V9+erV1CNkpWzYhW/Qyc6aT8rEyCrvauWSYGZK2ia3o7vd3akF07acHAFpOA==" saltValue="yVW9XmDwTqEnmpSGai0KYg==" spinCount="100000" sqref="B8:C8" name="Range1_13"/>
    <protectedRange algorithmName="SHA-512" hashValue="ON39YdpmFHfN9f47KpiRvqrKx0V9+erV1CNkpWzYhW/Qyc6aT8rEyCrvauWSYGZK2ia3o7vd3akF07acHAFpOA==" saltValue="yVW9XmDwTqEnmpSGai0KYg==" spinCount="100000" sqref="D8" name="Range1_1_1_2"/>
    <protectedRange algorithmName="SHA-512" hashValue="ON39YdpmFHfN9f47KpiRvqrKx0V9+erV1CNkpWzYhW/Qyc6aT8rEyCrvauWSYGZK2ia3o7vd3akF07acHAFpOA==" saltValue="yVW9XmDwTqEnmpSGai0KYg==" spinCount="100000" sqref="E8:P8 T8" name="Range1_3_5_1_2"/>
  </protectedRanges>
  <conditionalFormatting sqref="E5">
    <cfRule type="top10" dxfId="34" priority="28" rank="1"/>
  </conditionalFormatting>
  <conditionalFormatting sqref="E5:P5">
    <cfRule type="cellIs" dxfId="33" priority="22" operator="greaterThanOrEqual">
      <formula>200</formula>
    </cfRule>
  </conditionalFormatting>
  <conditionalFormatting sqref="G5">
    <cfRule type="top10" dxfId="32" priority="27" rank="1"/>
  </conditionalFormatting>
  <conditionalFormatting sqref="I5">
    <cfRule type="top10" dxfId="31" priority="26" rank="1"/>
  </conditionalFormatting>
  <conditionalFormatting sqref="K5">
    <cfRule type="top10" dxfId="30" priority="25" rank="1"/>
  </conditionalFormatting>
  <conditionalFormatting sqref="M5">
    <cfRule type="top10" dxfId="29" priority="24" rank="1"/>
  </conditionalFormatting>
  <conditionalFormatting sqref="O5">
    <cfRule type="top10" dxfId="28" priority="23" rank="1"/>
  </conditionalFormatting>
  <conditionalFormatting sqref="E6:P6">
    <cfRule type="cellIs" dxfId="27" priority="15" operator="greaterThanOrEqual">
      <formula>200</formula>
    </cfRule>
  </conditionalFormatting>
  <conditionalFormatting sqref="E6">
    <cfRule type="top10" dxfId="26" priority="16" rank="1"/>
  </conditionalFormatting>
  <conditionalFormatting sqref="G6">
    <cfRule type="top10" dxfId="25" priority="17" rank="1"/>
  </conditionalFormatting>
  <conditionalFormatting sqref="I6">
    <cfRule type="top10" dxfId="24" priority="18" rank="1"/>
  </conditionalFormatting>
  <conditionalFormatting sqref="K6">
    <cfRule type="top10" dxfId="23" priority="19" rank="1"/>
  </conditionalFormatting>
  <conditionalFormatting sqref="M6">
    <cfRule type="top10" dxfId="22" priority="20" rank="1"/>
  </conditionalFormatting>
  <conditionalFormatting sqref="O6">
    <cfRule type="top10" dxfId="21" priority="21" rank="1"/>
  </conditionalFormatting>
  <conditionalFormatting sqref="E7">
    <cfRule type="top10" dxfId="20" priority="14" rank="1"/>
  </conditionalFormatting>
  <conditionalFormatting sqref="G7">
    <cfRule type="top10" dxfId="19" priority="13" rank="1"/>
  </conditionalFormatting>
  <conditionalFormatting sqref="E7:P7">
    <cfRule type="cellIs" dxfId="18" priority="12" operator="greaterThanOrEqual">
      <formula>200</formula>
    </cfRule>
  </conditionalFormatting>
  <conditionalFormatting sqref="I7">
    <cfRule type="top10" dxfId="17" priority="11" rank="1"/>
  </conditionalFormatting>
  <conditionalFormatting sqref="K7">
    <cfRule type="top10" dxfId="16" priority="10" rank="1"/>
  </conditionalFormatting>
  <conditionalFormatting sqref="M7">
    <cfRule type="top10" dxfId="15" priority="9" rank="1"/>
  </conditionalFormatting>
  <conditionalFormatting sqref="O7">
    <cfRule type="top10" dxfId="14" priority="8" rank="1"/>
  </conditionalFormatting>
  <conditionalFormatting sqref="E8:P8">
    <cfRule type="cellIs" dxfId="13" priority="1" operator="greaterThanOrEqual">
      <formula>200</formula>
    </cfRule>
  </conditionalFormatting>
  <conditionalFormatting sqref="E8">
    <cfRule type="top10" dxfId="12" priority="2" rank="1"/>
  </conditionalFormatting>
  <conditionalFormatting sqref="G8">
    <cfRule type="top10" dxfId="11" priority="3" rank="1"/>
  </conditionalFormatting>
  <conditionalFormatting sqref="I8">
    <cfRule type="top10" dxfId="10" priority="4" rank="1"/>
  </conditionalFormatting>
  <conditionalFormatting sqref="K8">
    <cfRule type="top10" dxfId="9" priority="5" rank="1"/>
  </conditionalFormatting>
  <conditionalFormatting sqref="M8">
    <cfRule type="top10" dxfId="8" priority="6" rank="1"/>
  </conditionalFormatting>
  <conditionalFormatting sqref="O8">
    <cfRule type="top10" dxfId="7" priority="7" rank="1"/>
  </conditionalFormatting>
  <hyperlinks>
    <hyperlink ref="X1" location="'Indoor Nationals 2025'!A1" display="Return to Rankings" xr:uid="{07113CAC-B35F-43C1-8FE0-6B1B2443E339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D7</xm:sqref>
        </x14:dataValidation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B7</xm:sqref>
        </x14:dataValidation>
        <x14:dataValidation type="list" allowBlank="1" showInputMessage="1" showErrorMessage="1" xr:uid="{4FE72073-5EAD-4074-BF4C-C1CBA1B2DEC2}">
          <x14:formula1>
            <xm:f>'[11-22-25 ABRA .xlsm]DATA'!#REF!</xm:f>
          </x14:formula1>
          <xm:sqref>B8</xm:sqref>
        </x14:dataValidation>
        <x14:dataValidation type="list" allowBlank="1" showInputMessage="1" showErrorMessage="1" xr:uid="{186E98C1-9E11-415A-B439-A24165317E7B}">
          <x14:formula1>
            <xm:f>'[11-22-25 ABRA .xlsm]DATA'!#REF!</xm:f>
          </x14:formula1>
          <xm:sqref>D8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B514B1-2EC4-4F0F-8B4C-BD990ECA8B2A}">
  <dimension ref="A1:X4"/>
  <sheetViews>
    <sheetView workbookViewId="0">
      <selection activeCell="C11" sqref="C1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40" t="s">
        <v>52</v>
      </c>
      <c r="B2" s="2" t="s">
        <v>60</v>
      </c>
      <c r="C2" s="3">
        <v>45965</v>
      </c>
      <c r="D2" s="39" t="s">
        <v>30</v>
      </c>
      <c r="E2" s="5">
        <v>166</v>
      </c>
      <c r="F2" s="22">
        <v>1</v>
      </c>
      <c r="G2" s="5">
        <v>159</v>
      </c>
      <c r="H2" s="22">
        <v>0</v>
      </c>
      <c r="I2" s="5">
        <v>176</v>
      </c>
      <c r="J2" s="22">
        <v>2</v>
      </c>
      <c r="K2" s="5"/>
      <c r="L2" s="22"/>
      <c r="M2" s="5"/>
      <c r="N2" s="22"/>
      <c r="O2" s="5"/>
      <c r="P2" s="22"/>
      <c r="Q2" s="8">
        <v>3</v>
      </c>
      <c r="R2" s="8">
        <v>501</v>
      </c>
      <c r="S2" s="7">
        <v>167</v>
      </c>
      <c r="T2" s="38">
        <v>3</v>
      </c>
      <c r="U2" s="8">
        <v>11</v>
      </c>
      <c r="V2" s="7">
        <v>178</v>
      </c>
    </row>
    <row r="4" spans="1:24" x14ac:dyDescent="0.25">
      <c r="Q4" s="34">
        <f>SUM(Q2:Q3)</f>
        <v>3</v>
      </c>
      <c r="R4" s="34">
        <f>SUM(R2:R3)</f>
        <v>501</v>
      </c>
      <c r="S4" s="35">
        <f>SUM(R4/Q4)</f>
        <v>167</v>
      </c>
      <c r="T4" s="34">
        <f>SUM(T2:T3)</f>
        <v>3</v>
      </c>
      <c r="U4" s="34">
        <f>SUM(U2:U3)</f>
        <v>11</v>
      </c>
      <c r="V4" s="36">
        <f>SUM(S4+U4)</f>
        <v>178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T2 E2:P2" name="Range1_3_5_1_1"/>
  </protectedRanges>
  <conditionalFormatting sqref="E2:P2">
    <cfRule type="cellIs" dxfId="6" priority="7" operator="greaterThanOrEqual">
      <formula>200</formula>
    </cfRule>
  </conditionalFormatting>
  <conditionalFormatting sqref="E2">
    <cfRule type="top10" dxfId="5" priority="6" rank="1"/>
  </conditionalFormatting>
  <conditionalFormatting sqref="G2">
    <cfRule type="top10" dxfId="4" priority="5" rank="1"/>
  </conditionalFormatting>
  <conditionalFormatting sqref="I2">
    <cfRule type="top10" dxfId="3" priority="4" rank="1"/>
  </conditionalFormatting>
  <conditionalFormatting sqref="K2">
    <cfRule type="top10" dxfId="2" priority="3" rank="1"/>
  </conditionalFormatting>
  <conditionalFormatting sqref="M2">
    <cfRule type="top10" dxfId="1" priority="2" rank="1"/>
  </conditionalFormatting>
  <conditionalFormatting sqref="O2">
    <cfRule type="top10" dxfId="0" priority="1" rank="1"/>
  </conditionalFormatting>
  <hyperlinks>
    <hyperlink ref="X1" location="'Indoor Nationals 2025'!A1" display="Return to Rankings" xr:uid="{A6E59102-5B05-41BD-9D56-2494F4C1E673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FCAAB52-AFD9-4BC4-8BD0-9C97F6E25C9D}">
          <x14:formula1>
            <xm:f>'[11-8-2025 ABRA.xlsm]DATA'!#REF!</xm:f>
          </x14:formula1>
          <xm:sqref>B2 D2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D65A8B-BCC9-43C3-B787-A6D89C348ABF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52</v>
      </c>
      <c r="B2" s="2" t="s">
        <v>53</v>
      </c>
      <c r="C2" s="3">
        <v>45835</v>
      </c>
      <c r="D2" s="4" t="s">
        <v>42</v>
      </c>
      <c r="E2" s="5">
        <v>172</v>
      </c>
      <c r="F2" s="22">
        <v>0</v>
      </c>
      <c r="G2" s="5">
        <v>178</v>
      </c>
      <c r="H2" s="22">
        <v>0</v>
      </c>
      <c r="I2" s="5">
        <v>169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519</v>
      </c>
      <c r="S2" s="7">
        <v>173</v>
      </c>
      <c r="T2" s="38">
        <v>1</v>
      </c>
      <c r="U2" s="8">
        <v>11</v>
      </c>
      <c r="V2" s="9">
        <v>184</v>
      </c>
    </row>
    <row r="4" spans="1:24" x14ac:dyDescent="0.25">
      <c r="Q4" s="34">
        <f>SUM(Q2:Q3)</f>
        <v>3</v>
      </c>
      <c r="R4" s="34">
        <f>SUM(R2:R3)</f>
        <v>519</v>
      </c>
      <c r="S4" s="35">
        <f>SUM(R4/Q4)</f>
        <v>173</v>
      </c>
      <c r="T4" s="34">
        <f>SUM(T2:T3)</f>
        <v>1</v>
      </c>
      <c r="U4" s="34">
        <f>SUM(U2:U3)</f>
        <v>11</v>
      </c>
      <c r="V4" s="36">
        <f>SUM(S4+U4)</f>
        <v>184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921DBBBD-54FD-4E9E-9D57-D5ABABA597EF}"/>
  </hyperlinks>
  <pageMargins left="0.7" right="0.7" top="0.75" bottom="0.75" header="0.3" footer="0.3"/>
  <pageSetup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194CE-E325-4EE0-85D0-A6C6FB4BA50A}">
  <dimension ref="A1:X12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32</v>
      </c>
      <c r="B2" s="2" t="s">
        <v>33</v>
      </c>
      <c r="C2" s="3">
        <v>45664</v>
      </c>
      <c r="D2" s="4" t="s">
        <v>30</v>
      </c>
      <c r="E2" s="5">
        <v>193</v>
      </c>
      <c r="F2" s="22">
        <v>1</v>
      </c>
      <c r="G2" s="5">
        <v>193</v>
      </c>
      <c r="H2" s="22">
        <v>2</v>
      </c>
      <c r="I2" s="5">
        <v>196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582</v>
      </c>
      <c r="S2" s="7">
        <v>194</v>
      </c>
      <c r="T2" s="23">
        <v>4</v>
      </c>
      <c r="U2" s="8">
        <v>5</v>
      </c>
      <c r="V2" s="9">
        <v>199</v>
      </c>
    </row>
    <row r="4" spans="1:24" x14ac:dyDescent="0.25">
      <c r="Q4" s="34">
        <f>SUM(Q2:Q3)</f>
        <v>3</v>
      </c>
      <c r="R4" s="34">
        <f>SUM(R2:R3)</f>
        <v>582</v>
      </c>
      <c r="S4" s="35">
        <f>SUM(R4/Q4)</f>
        <v>194</v>
      </c>
      <c r="T4" s="34">
        <f>SUM(T2:T3)</f>
        <v>4</v>
      </c>
      <c r="U4" s="34">
        <f>SUM(U2:U3)</f>
        <v>5</v>
      </c>
      <c r="V4" s="36">
        <f>SUM(S4+U4)</f>
        <v>199</v>
      </c>
    </row>
    <row r="7" spans="1:24" x14ac:dyDescent="0.25">
      <c r="A7" s="25" t="s">
        <v>1</v>
      </c>
      <c r="B7" s="26" t="s">
        <v>2</v>
      </c>
      <c r="C7" s="24" t="s">
        <v>3</v>
      </c>
      <c r="D7" s="27" t="s">
        <v>4</v>
      </c>
      <c r="E7" s="28" t="s">
        <v>17</v>
      </c>
      <c r="F7" s="28" t="s">
        <v>18</v>
      </c>
      <c r="G7" s="28" t="s">
        <v>19</v>
      </c>
      <c r="H7" s="28" t="s">
        <v>18</v>
      </c>
      <c r="I7" s="28" t="s">
        <v>20</v>
      </c>
      <c r="J7" s="28" t="s">
        <v>18</v>
      </c>
      <c r="K7" s="28" t="s">
        <v>21</v>
      </c>
      <c r="L7" s="28" t="s">
        <v>18</v>
      </c>
      <c r="M7" s="28" t="s">
        <v>22</v>
      </c>
      <c r="N7" s="28" t="s">
        <v>18</v>
      </c>
      <c r="O7" s="28" t="s">
        <v>23</v>
      </c>
      <c r="P7" s="28" t="s">
        <v>18</v>
      </c>
      <c r="Q7" s="29" t="s">
        <v>24</v>
      </c>
      <c r="R7" s="30" t="s">
        <v>25</v>
      </c>
      <c r="S7" s="31" t="s">
        <v>5</v>
      </c>
      <c r="T7" s="31" t="s">
        <v>26</v>
      </c>
      <c r="U7" s="30" t="s">
        <v>6</v>
      </c>
      <c r="V7" s="31" t="s">
        <v>27</v>
      </c>
    </row>
    <row r="8" spans="1:24" x14ac:dyDescent="0.25">
      <c r="A8" s="1" t="s">
        <v>36</v>
      </c>
      <c r="B8" s="2" t="s">
        <v>33</v>
      </c>
      <c r="C8" s="3">
        <v>45678</v>
      </c>
      <c r="D8" s="4" t="s">
        <v>30</v>
      </c>
      <c r="E8" s="5">
        <v>199</v>
      </c>
      <c r="F8" s="22">
        <v>3</v>
      </c>
      <c r="G8" s="5">
        <v>196</v>
      </c>
      <c r="H8" s="37">
        <v>3</v>
      </c>
      <c r="I8" s="5">
        <v>196</v>
      </c>
      <c r="J8" s="22">
        <v>0</v>
      </c>
      <c r="K8" s="5"/>
      <c r="L8" s="22"/>
      <c r="M8" s="5"/>
      <c r="N8" s="22"/>
      <c r="O8" s="5"/>
      <c r="P8" s="22"/>
      <c r="Q8" s="6">
        <v>3</v>
      </c>
      <c r="R8" s="6">
        <v>591</v>
      </c>
      <c r="S8" s="7">
        <v>197</v>
      </c>
      <c r="T8" s="23">
        <v>6</v>
      </c>
      <c r="U8" s="8">
        <v>5</v>
      </c>
      <c r="V8" s="9">
        <v>202</v>
      </c>
    </row>
    <row r="9" spans="1:24" x14ac:dyDescent="0.25">
      <c r="A9" s="1" t="s">
        <v>36</v>
      </c>
      <c r="B9" s="2" t="s">
        <v>33</v>
      </c>
      <c r="C9" s="3">
        <v>45706</v>
      </c>
      <c r="D9" s="4" t="s">
        <v>30</v>
      </c>
      <c r="E9" s="5">
        <v>198</v>
      </c>
      <c r="F9" s="22">
        <v>2</v>
      </c>
      <c r="G9" s="5">
        <v>198</v>
      </c>
      <c r="H9" s="37">
        <v>5</v>
      </c>
      <c r="I9" s="5">
        <v>192</v>
      </c>
      <c r="J9" s="22">
        <v>4</v>
      </c>
      <c r="K9" s="5"/>
      <c r="L9" s="22"/>
      <c r="M9" s="5"/>
      <c r="N9" s="22"/>
      <c r="O9" s="5"/>
      <c r="P9" s="22"/>
      <c r="Q9" s="6">
        <v>3</v>
      </c>
      <c r="R9" s="6">
        <v>588</v>
      </c>
      <c r="S9" s="7">
        <v>196</v>
      </c>
      <c r="T9" s="38">
        <v>11</v>
      </c>
      <c r="U9" s="8">
        <v>5</v>
      </c>
      <c r="V9" s="9">
        <v>201</v>
      </c>
    </row>
    <row r="10" spans="1:24" x14ac:dyDescent="0.25">
      <c r="A10" s="1" t="s">
        <v>36</v>
      </c>
      <c r="B10" s="2" t="s">
        <v>33</v>
      </c>
      <c r="C10" s="3">
        <v>45720</v>
      </c>
      <c r="D10" s="4" t="s">
        <v>30</v>
      </c>
      <c r="E10" s="5">
        <v>198</v>
      </c>
      <c r="F10" s="22">
        <v>3</v>
      </c>
      <c r="G10" s="5">
        <v>195</v>
      </c>
      <c r="H10" s="37">
        <v>5</v>
      </c>
      <c r="I10" s="5">
        <v>196</v>
      </c>
      <c r="J10" s="22">
        <v>4</v>
      </c>
      <c r="K10" s="5"/>
      <c r="L10" s="22"/>
      <c r="M10" s="5"/>
      <c r="N10" s="22"/>
      <c r="O10" s="5"/>
      <c r="P10" s="22"/>
      <c r="Q10" s="6">
        <v>3</v>
      </c>
      <c r="R10" s="6">
        <v>589</v>
      </c>
      <c r="S10" s="7">
        <v>196.33333333333334</v>
      </c>
      <c r="T10" s="38">
        <v>12</v>
      </c>
      <c r="U10" s="8">
        <v>5</v>
      </c>
      <c r="V10" s="9">
        <v>201.33333333333334</v>
      </c>
    </row>
    <row r="12" spans="1:24" x14ac:dyDescent="0.25">
      <c r="Q12" s="34">
        <f>SUM(Q8:Q11)</f>
        <v>9</v>
      </c>
      <c r="R12" s="34">
        <f>SUM(R8:R11)</f>
        <v>1768</v>
      </c>
      <c r="S12" s="35">
        <f>SUM(R12/Q12)</f>
        <v>196.44444444444446</v>
      </c>
      <c r="T12" s="34">
        <f>SUM(T8:T11)</f>
        <v>29</v>
      </c>
      <c r="U12" s="34">
        <f>SUM(U8:U11)</f>
        <v>15</v>
      </c>
      <c r="V12" s="36">
        <f>SUM(S12+U12)</f>
        <v>211.44444444444446</v>
      </c>
    </row>
  </sheetData>
  <protectedRanges>
    <protectedRange algorithmName="SHA-512" hashValue="ON39YdpmFHfN9f47KpiRvqrKx0V9+erV1CNkpWzYhW/Qyc6aT8rEyCrvauWSYGZK2ia3o7vd3akF07acHAFpOA==" saltValue="yVW9XmDwTqEnmpSGai0KYg==" spinCount="100000" sqref="B1 B2:C2 B7 B8:C8 B9:C9" name="Range1_2_1_1"/>
    <protectedRange algorithmName="SHA-512" hashValue="ON39YdpmFHfN9f47KpiRvqrKx0V9+erV1CNkpWzYhW/Qyc6aT8rEyCrvauWSYGZK2ia3o7vd3akF07acHAFpOA==" saltValue="yVW9XmDwTqEnmpSGai0KYg==" spinCount="100000" sqref="D2 D8 D9" name="Range1_1_8_1_1"/>
    <protectedRange algorithmName="SHA-512" hashValue="ON39YdpmFHfN9f47KpiRvqrKx0V9+erV1CNkpWzYhW/Qyc6aT8rEyCrvauWSYGZK2ia3o7vd3akF07acHAFpOA==" saltValue="yVW9XmDwTqEnmpSGai0KYg==" spinCount="100000" sqref="P2 P8 P9" name="Range1_3_3_1_1"/>
    <protectedRange algorithmName="SHA-512" hashValue="ON39YdpmFHfN9f47KpiRvqrKx0V9+erV1CNkpWzYhW/Qyc6aT8rEyCrvauWSYGZK2ia3o7vd3akF07acHAFpOA==" saltValue="yVW9XmDwTqEnmpSGai0KYg==" spinCount="100000" sqref="E2:O2 T2 E8:O8 T8 T9 E9:O9" name="Range1_3_5_12_1_1"/>
  </protectedRanges>
  <hyperlinks>
    <hyperlink ref="X1" location="'Indoor Nationals 2025'!A1" display="Return to Rankings" xr:uid="{A5466C4C-378C-4B5E-81CF-37890EB9EA82}"/>
  </hyperlinks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017D38-8869-4913-AE47-596EA83456D5}">
  <dimension ref="A1:X4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43</v>
      </c>
      <c r="B2" s="2" t="s">
        <v>47</v>
      </c>
      <c r="C2" s="3">
        <v>45835</v>
      </c>
      <c r="D2" s="4" t="s">
        <v>42</v>
      </c>
      <c r="E2" s="5">
        <v>190</v>
      </c>
      <c r="F2" s="22">
        <v>0</v>
      </c>
      <c r="G2" s="5">
        <v>184</v>
      </c>
      <c r="H2" s="22">
        <v>0</v>
      </c>
      <c r="I2" s="5">
        <v>185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559</v>
      </c>
      <c r="S2" s="7">
        <v>186.33333333333334</v>
      </c>
      <c r="T2" s="38">
        <v>1</v>
      </c>
      <c r="U2" s="8">
        <v>4</v>
      </c>
      <c r="V2" s="9">
        <v>190.33333333333334</v>
      </c>
    </row>
    <row r="4" spans="1:24" x14ac:dyDescent="0.25">
      <c r="Q4" s="34">
        <f>SUM(Q2:Q3)</f>
        <v>3</v>
      </c>
      <c r="R4" s="34">
        <f>SUM(R2:R3)</f>
        <v>559</v>
      </c>
      <c r="S4" s="35">
        <f>SUM(R4/Q4)</f>
        <v>186.33333333333334</v>
      </c>
      <c r="T4" s="34">
        <f>SUM(T2:T3)</f>
        <v>1</v>
      </c>
      <c r="U4" s="34">
        <f>SUM(U2:U3)</f>
        <v>4</v>
      </c>
      <c r="V4" s="36">
        <f>SUM(S4+U4)</f>
        <v>190.33333333333334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3CA1E1EB-1CF3-4680-AE6C-7630725D9F51}"/>
  </hyperlink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50A1B-CEA8-41BB-974F-20CD71894506}">
  <dimension ref="A1:X4"/>
  <sheetViews>
    <sheetView workbookViewId="0">
      <selection activeCell="B10" sqref="B10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40" t="s">
        <v>52</v>
      </c>
      <c r="B2" s="2" t="s">
        <v>61</v>
      </c>
      <c r="C2" s="3">
        <v>45993</v>
      </c>
      <c r="D2" s="39" t="s">
        <v>30</v>
      </c>
      <c r="E2" s="5">
        <v>178</v>
      </c>
      <c r="F2" s="22">
        <v>0</v>
      </c>
      <c r="G2" s="5">
        <v>188</v>
      </c>
      <c r="H2" s="22">
        <v>0</v>
      </c>
      <c r="I2" s="5">
        <v>172</v>
      </c>
      <c r="J2" s="22">
        <v>0</v>
      </c>
      <c r="K2" s="5"/>
      <c r="L2" s="22"/>
      <c r="M2" s="5"/>
      <c r="N2" s="22"/>
      <c r="O2" s="5"/>
      <c r="P2" s="22"/>
      <c r="Q2" s="8">
        <v>3</v>
      </c>
      <c r="R2" s="8">
        <v>538</v>
      </c>
      <c r="S2" s="7">
        <v>179.33333333333334</v>
      </c>
      <c r="T2" s="38">
        <v>0</v>
      </c>
      <c r="U2" s="8">
        <v>5</v>
      </c>
      <c r="V2" s="7">
        <v>184.33333333333334</v>
      </c>
    </row>
    <row r="4" spans="1:24" x14ac:dyDescent="0.25">
      <c r="Q4" s="34">
        <f>SUM(Q2:Q3)</f>
        <v>3</v>
      </c>
      <c r="R4" s="34">
        <f>SUM(R2:R3)</f>
        <v>538</v>
      </c>
      <c r="S4" s="35">
        <f>SUM(R4/Q4)</f>
        <v>179.33333333333334</v>
      </c>
      <c r="T4" s="34">
        <f>SUM(T2:T3)</f>
        <v>0</v>
      </c>
      <c r="U4" s="34">
        <f>SUM(U2:U3)</f>
        <v>5</v>
      </c>
      <c r="V4" s="36">
        <f>SUM(S4+U4)</f>
        <v>184.33333333333334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T2 E2:P2" name="Range1_3_5_1"/>
  </protectedRanges>
  <conditionalFormatting sqref="E2">
    <cfRule type="top10" dxfId="55" priority="7" rank="1"/>
  </conditionalFormatting>
  <conditionalFormatting sqref="G2">
    <cfRule type="top10" dxfId="54" priority="6" rank="1"/>
  </conditionalFormatting>
  <conditionalFormatting sqref="E2:P2">
    <cfRule type="cellIs" dxfId="53" priority="5" operator="greaterThanOrEqual">
      <formula>200</formula>
    </cfRule>
  </conditionalFormatting>
  <conditionalFormatting sqref="I2">
    <cfRule type="top10" dxfId="52" priority="4" rank="1"/>
  </conditionalFormatting>
  <conditionalFormatting sqref="K2">
    <cfRule type="top10" dxfId="51" priority="3" rank="1"/>
  </conditionalFormatting>
  <conditionalFormatting sqref="M2">
    <cfRule type="top10" dxfId="50" priority="2" rank="1"/>
  </conditionalFormatting>
  <conditionalFormatting sqref="O2">
    <cfRule type="top10" dxfId="49" priority="1" rank="1"/>
  </conditionalFormatting>
  <hyperlinks>
    <hyperlink ref="X1" location="'Indoor Nationals 2025'!A1" display="Return to Rankings" xr:uid="{9B554BAF-5CE0-4381-B60A-0953DF67F13C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FE72073-5EAD-4074-BF4C-C1CBA1B2DEC2}">
          <x14:formula1>
            <xm:f>'[11-22-25 ABRA .xlsm]DATA'!#REF!</xm:f>
          </x14:formula1>
          <xm:sqref>B2</xm:sqref>
        </x14:dataValidation>
        <x14:dataValidation type="list" allowBlank="1" showInputMessage="1" showErrorMessage="1" xr:uid="{186E98C1-9E11-415A-B439-A24165317E7B}">
          <x14:formula1>
            <xm:f>'[11-22-25 ABRA .xlsm]DATA'!#REF!</xm:f>
          </x14:formula1>
          <xm:sqref>D2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01CB-DA1B-4CDE-9325-4D0B3046194C}">
  <dimension ref="A1:X4"/>
  <sheetViews>
    <sheetView workbookViewId="0">
      <selection activeCell="A9" sqref="A9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40" t="s">
        <v>36</v>
      </c>
      <c r="B2" s="2" t="s">
        <v>63</v>
      </c>
      <c r="C2" s="3">
        <v>45997</v>
      </c>
      <c r="D2" s="39" t="s">
        <v>30</v>
      </c>
      <c r="E2" s="5">
        <v>194</v>
      </c>
      <c r="F2" s="22">
        <v>1</v>
      </c>
      <c r="G2" s="5">
        <v>195</v>
      </c>
      <c r="H2" s="37">
        <v>3</v>
      </c>
      <c r="I2" s="5">
        <v>196</v>
      </c>
      <c r="J2" s="22">
        <v>2</v>
      </c>
      <c r="K2" s="5">
        <v>194</v>
      </c>
      <c r="L2" s="22">
        <v>4</v>
      </c>
      <c r="M2" s="5">
        <v>199</v>
      </c>
      <c r="N2" s="22">
        <v>7</v>
      </c>
      <c r="O2" s="5">
        <v>198</v>
      </c>
      <c r="P2" s="22">
        <v>3</v>
      </c>
      <c r="Q2" s="8">
        <v>6</v>
      </c>
      <c r="R2" s="8">
        <v>1176</v>
      </c>
      <c r="S2" s="7">
        <v>196</v>
      </c>
      <c r="T2" s="38">
        <v>20</v>
      </c>
      <c r="U2" s="8">
        <v>10</v>
      </c>
      <c r="V2" s="7">
        <v>206</v>
      </c>
    </row>
    <row r="4" spans="1:24" x14ac:dyDescent="0.25">
      <c r="Q4" s="34">
        <f>SUM(Q2:Q3)</f>
        <v>6</v>
      </c>
      <c r="R4" s="34">
        <f>SUM(R2:R3)</f>
        <v>1176</v>
      </c>
      <c r="S4" s="35">
        <f>SUM(R4/Q4)</f>
        <v>196</v>
      </c>
      <c r="T4" s="34">
        <f>SUM(T2:T3)</f>
        <v>20</v>
      </c>
      <c r="U4" s="34">
        <f>SUM(U2:U3)</f>
        <v>10</v>
      </c>
      <c r="V4" s="36">
        <f>SUM(S4+U4)</f>
        <v>206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13_1"/>
    <protectedRange algorithmName="SHA-512" hashValue="ON39YdpmFHfN9f47KpiRvqrKx0V9+erV1CNkpWzYhW/Qyc6aT8rEyCrvauWSYGZK2ia3o7vd3akF07acHAFpOA==" saltValue="yVW9XmDwTqEnmpSGai0KYg==" spinCount="100000" sqref="D2" name="Range1_1_1_1"/>
    <protectedRange algorithmName="SHA-512" hashValue="ON39YdpmFHfN9f47KpiRvqrKx0V9+erV1CNkpWzYhW/Qyc6aT8rEyCrvauWSYGZK2ia3o7vd3akF07acHAFpOA==" saltValue="yVW9XmDwTqEnmpSGai0KYg==" spinCount="100000" sqref="E2:P2 T2" name="Range1_3_5_1_1"/>
  </protectedRanges>
  <conditionalFormatting sqref="E2">
    <cfRule type="top10" dxfId="62" priority="7" rank="1"/>
  </conditionalFormatting>
  <conditionalFormatting sqref="G2">
    <cfRule type="top10" dxfId="61" priority="6" rank="1"/>
  </conditionalFormatting>
  <conditionalFormatting sqref="E2:P2">
    <cfRule type="cellIs" dxfId="60" priority="5" operator="greaterThanOrEqual">
      <formula>200</formula>
    </cfRule>
  </conditionalFormatting>
  <conditionalFormatting sqref="I2">
    <cfRule type="top10" dxfId="59" priority="4" rank="1"/>
  </conditionalFormatting>
  <conditionalFormatting sqref="K2">
    <cfRule type="top10" dxfId="58" priority="3" rank="1"/>
  </conditionalFormatting>
  <conditionalFormatting sqref="M2">
    <cfRule type="top10" dxfId="57" priority="2" rank="1"/>
  </conditionalFormatting>
  <conditionalFormatting sqref="O2">
    <cfRule type="top10" dxfId="56" priority="1" rank="1"/>
  </conditionalFormatting>
  <hyperlinks>
    <hyperlink ref="X1" location="'Indoor Nationals 2025'!A1" display="Return to Rankings" xr:uid="{EB9B8912-DCAF-455C-89A3-A39FBFEE9D6B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4C58D5E-19CA-409A-A8DD-44067060AA3C}">
          <x14:formula1>
            <xm:f>'[11-22-25 ABRA .xlsm]DATA'!#REF!</xm:f>
          </x14:formula1>
          <xm:sqref>D2</xm:sqref>
        </x14:dataValidation>
        <x14:dataValidation type="list" allowBlank="1" showInputMessage="1" showErrorMessage="1" xr:uid="{8F06C9B9-1825-4885-8A45-C465D324BB8C}">
          <x14:formula1>
            <xm:f>'[11-22-25 ABRA .xlsm]DATA'!#REF!</xm:f>
          </x14:formula1>
          <xm:sqref>B2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E2EE2-9CAA-4372-BB50-0CCBA9EEBC69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43</v>
      </c>
      <c r="B2" s="2" t="s">
        <v>49</v>
      </c>
      <c r="C2" s="3">
        <v>45835</v>
      </c>
      <c r="D2" s="4" t="s">
        <v>42</v>
      </c>
      <c r="E2" s="5">
        <v>171</v>
      </c>
      <c r="F2" s="22">
        <v>1</v>
      </c>
      <c r="G2" s="5">
        <v>169</v>
      </c>
      <c r="H2" s="22">
        <v>0</v>
      </c>
      <c r="I2" s="5">
        <v>177</v>
      </c>
      <c r="J2" s="22">
        <v>1</v>
      </c>
      <c r="K2" s="5"/>
      <c r="L2" s="22"/>
      <c r="M2" s="5"/>
      <c r="N2" s="22"/>
      <c r="O2" s="5"/>
      <c r="P2" s="22"/>
      <c r="Q2" s="6">
        <v>3</v>
      </c>
      <c r="R2" s="6">
        <v>517</v>
      </c>
      <c r="S2" s="7">
        <v>172.33333333333334</v>
      </c>
      <c r="T2" s="38">
        <v>2</v>
      </c>
      <c r="U2" s="8">
        <v>3</v>
      </c>
      <c r="V2" s="9">
        <v>175.33333333333334</v>
      </c>
    </row>
    <row r="3" spans="1:24" x14ac:dyDescent="0.25">
      <c r="A3" s="1" t="s">
        <v>43</v>
      </c>
      <c r="B3" s="2" t="s">
        <v>49</v>
      </c>
      <c r="C3" s="3">
        <v>45870</v>
      </c>
      <c r="D3" s="4" t="s">
        <v>42</v>
      </c>
      <c r="E3" s="5">
        <v>177</v>
      </c>
      <c r="F3" s="22">
        <v>1</v>
      </c>
      <c r="G3" s="5">
        <v>177</v>
      </c>
      <c r="H3" s="22">
        <v>1</v>
      </c>
      <c r="I3" s="5">
        <v>171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525</v>
      </c>
      <c r="S3" s="7">
        <v>175</v>
      </c>
      <c r="T3" s="38">
        <v>2</v>
      </c>
      <c r="U3" s="8">
        <v>11</v>
      </c>
      <c r="V3" s="9">
        <f>+S3+U3</f>
        <v>186</v>
      </c>
    </row>
    <row r="4" spans="1:24" x14ac:dyDescent="0.25">
      <c r="A4" s="1" t="s">
        <v>44</v>
      </c>
      <c r="B4" s="2" t="s">
        <v>49</v>
      </c>
      <c r="C4" s="3">
        <v>45905</v>
      </c>
      <c r="D4" s="4" t="s">
        <v>42</v>
      </c>
      <c r="E4" s="5">
        <v>192</v>
      </c>
      <c r="F4" s="22">
        <v>0</v>
      </c>
      <c r="G4" s="5">
        <v>181</v>
      </c>
      <c r="H4" s="22">
        <v>1</v>
      </c>
      <c r="I4" s="5">
        <v>180</v>
      </c>
      <c r="J4" s="22">
        <v>1</v>
      </c>
      <c r="K4" s="5"/>
      <c r="L4" s="22"/>
      <c r="M4" s="5"/>
      <c r="N4" s="22"/>
      <c r="O4" s="5"/>
      <c r="P4" s="22"/>
      <c r="Q4" s="6">
        <v>3</v>
      </c>
      <c r="R4" s="6">
        <v>553</v>
      </c>
      <c r="S4" s="7">
        <v>184.33333333333334</v>
      </c>
      <c r="T4" s="38">
        <v>2</v>
      </c>
      <c r="U4" s="8">
        <v>4</v>
      </c>
      <c r="V4" s="9">
        <v>188.33333333333334</v>
      </c>
    </row>
    <row r="6" spans="1:24" x14ac:dyDescent="0.25">
      <c r="Q6" s="34">
        <f>SUM(Q2:Q5)</f>
        <v>9</v>
      </c>
      <c r="R6" s="34">
        <f>SUM(R2:R5)</f>
        <v>1595</v>
      </c>
      <c r="S6" s="35">
        <f>SUM(R6/Q6)</f>
        <v>177.22222222222223</v>
      </c>
      <c r="T6" s="34">
        <f>SUM(T2:T5)</f>
        <v>6</v>
      </c>
      <c r="U6" s="34">
        <f>SUM(U2:U5)</f>
        <v>18</v>
      </c>
      <c r="V6" s="36">
        <f>SUM(S6+U6)</f>
        <v>195.22222222222223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E4:P4" name="Range1_10"/>
    <protectedRange algorithmName="SHA-512" hashValue="ON39YdpmFHfN9f47KpiRvqrKx0V9+erV1CNkpWzYhW/Qyc6aT8rEyCrvauWSYGZK2ia3o7vd3akF07acHAFpOA==" saltValue="yVW9XmDwTqEnmpSGai0KYg==" spinCount="100000" sqref="B4:C4" name="Range1_1_2_1"/>
    <protectedRange algorithmName="SHA-512" hashValue="ON39YdpmFHfN9f47KpiRvqrKx0V9+erV1CNkpWzYhW/Qyc6aT8rEyCrvauWSYGZK2ia3o7vd3akF07acHAFpOA==" saltValue="yVW9XmDwTqEnmpSGai0KYg==" spinCount="100000" sqref="D4" name="Range1_1_1_2_1"/>
    <protectedRange algorithmName="SHA-512" hashValue="ON39YdpmFHfN9f47KpiRvqrKx0V9+erV1CNkpWzYhW/Qyc6aT8rEyCrvauWSYGZK2ia3o7vd3akF07acHAFpOA==" saltValue="yVW9XmDwTqEnmpSGai0KYg==" spinCount="100000" sqref="T4" name="Range1_3_5_7"/>
  </protectedRanges>
  <conditionalFormatting sqref="E4">
    <cfRule type="top10" dxfId="48" priority="7" rank="1"/>
  </conditionalFormatting>
  <conditionalFormatting sqref="E4:P4">
    <cfRule type="cellIs" dxfId="47" priority="1" operator="greaterThanOrEqual">
      <formula>200</formula>
    </cfRule>
  </conditionalFormatting>
  <conditionalFormatting sqref="G4">
    <cfRule type="top10" dxfId="46" priority="6" rank="1"/>
  </conditionalFormatting>
  <conditionalFormatting sqref="I4">
    <cfRule type="top10" dxfId="45" priority="5" rank="1"/>
  </conditionalFormatting>
  <conditionalFormatting sqref="K4">
    <cfRule type="top10" dxfId="44" priority="4" rank="1"/>
  </conditionalFormatting>
  <conditionalFormatting sqref="M4">
    <cfRule type="top10" dxfId="43" priority="3" rank="1"/>
  </conditionalFormatting>
  <conditionalFormatting sqref="O4">
    <cfRule type="top10" dxfId="42" priority="2" rank="1"/>
  </conditionalFormatting>
  <hyperlinks>
    <hyperlink ref="X1" location="'Indoor Nationals 2025'!A1" display="Return to Rankings" xr:uid="{8BA2F476-3885-42D9-8648-889468630FAD}"/>
  </hyperlink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AB6D4C-B88C-4C53-9B15-B53993B3856A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43</v>
      </c>
      <c r="B2" s="2" t="s">
        <v>40</v>
      </c>
      <c r="C2" s="3">
        <v>45814</v>
      </c>
      <c r="D2" s="4" t="s">
        <v>42</v>
      </c>
      <c r="E2" s="5">
        <v>190</v>
      </c>
      <c r="F2" s="22">
        <v>1</v>
      </c>
      <c r="G2" s="5">
        <v>179</v>
      </c>
      <c r="H2" s="22">
        <v>2</v>
      </c>
      <c r="I2" s="5">
        <v>193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562</v>
      </c>
      <c r="S2" s="7">
        <v>187.33333333333334</v>
      </c>
      <c r="T2" s="38">
        <v>6</v>
      </c>
      <c r="U2" s="8">
        <v>4</v>
      </c>
      <c r="V2" s="9">
        <v>191.33333333333334</v>
      </c>
    </row>
    <row r="4" spans="1:24" x14ac:dyDescent="0.25">
      <c r="Q4" s="34">
        <f>SUM(Q2:Q3)</f>
        <v>3</v>
      </c>
      <c r="R4" s="34">
        <f>SUM(R2:R3)</f>
        <v>562</v>
      </c>
      <c r="S4" s="35">
        <f>SUM(R4/Q4)</f>
        <v>187.33333333333334</v>
      </c>
      <c r="T4" s="34">
        <f>SUM(T2:T3)</f>
        <v>6</v>
      </c>
      <c r="U4" s="34">
        <f>SUM(U2:U3)</f>
        <v>4</v>
      </c>
      <c r="V4" s="36">
        <f>SUM(S4+U4)</f>
        <v>191.33333333333334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8B68D95B-D07F-49F1-B55E-7ACFB4614D95}"/>
  </hyperlinks>
  <pageMargins left="0.7" right="0.7" top="0.75" bottom="0.75" header="0.3" footer="0.3"/>
  <pageSetup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C842CC-7F20-43DC-A008-F45A38C48568}">
  <dimension ref="A1:X4"/>
  <sheetViews>
    <sheetView workbookViewId="0"/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36</v>
      </c>
      <c r="B2" s="2" t="s">
        <v>37</v>
      </c>
      <c r="C2" s="3">
        <v>45769</v>
      </c>
      <c r="D2" s="4" t="s">
        <v>30</v>
      </c>
      <c r="E2" s="5">
        <v>194</v>
      </c>
      <c r="F2" s="22">
        <v>4</v>
      </c>
      <c r="G2" s="5">
        <v>197</v>
      </c>
      <c r="H2" s="37">
        <v>4</v>
      </c>
      <c r="I2" s="5">
        <v>195</v>
      </c>
      <c r="J2" s="22">
        <v>3</v>
      </c>
      <c r="K2" s="5"/>
      <c r="L2" s="22"/>
      <c r="M2" s="5"/>
      <c r="N2" s="22"/>
      <c r="O2" s="5"/>
      <c r="P2" s="22"/>
      <c r="Q2" s="6">
        <v>3</v>
      </c>
      <c r="R2" s="6">
        <v>586</v>
      </c>
      <c r="S2" s="7">
        <v>195.33333333333334</v>
      </c>
      <c r="T2" s="38">
        <v>11</v>
      </c>
      <c r="U2" s="8">
        <v>5</v>
      </c>
      <c r="V2" s="9">
        <v>200.33333333333334</v>
      </c>
    </row>
    <row r="4" spans="1:24" x14ac:dyDescent="0.25">
      <c r="Q4" s="34">
        <f>SUM(Q2:Q3)</f>
        <v>3</v>
      </c>
      <c r="R4" s="34">
        <f>SUM(R2:R3)</f>
        <v>586</v>
      </c>
      <c r="S4" s="35">
        <f>SUM(R4/Q4)</f>
        <v>195.33333333333334</v>
      </c>
      <c r="T4" s="34">
        <f>SUM(T2:T3)</f>
        <v>11</v>
      </c>
      <c r="U4" s="34">
        <f>SUM(U2:U3)</f>
        <v>5</v>
      </c>
      <c r="V4" s="36">
        <f>SUM(S4+U4)</f>
        <v>200.33333333333334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ED55AC9D-D816-4C1B-B3F5-93C9DA67A641}"/>
  </hyperlinks>
  <pageMargins left="0.7" right="0.7" top="0.75" bottom="0.75" header="0.3" footer="0.3"/>
  <pageSetup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D5C48B-5268-4C57-9F37-B7A6B3EC0F76}">
  <dimension ref="A1:X6"/>
  <sheetViews>
    <sheetView workbookViewId="0">
      <selection activeCell="X1" sqref="X1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1" t="s">
        <v>56</v>
      </c>
      <c r="B2" s="2" t="s">
        <v>57</v>
      </c>
      <c r="C2" s="3">
        <v>45835</v>
      </c>
      <c r="D2" s="4" t="s">
        <v>42</v>
      </c>
      <c r="E2" s="5">
        <v>172</v>
      </c>
      <c r="F2" s="22">
        <v>0</v>
      </c>
      <c r="G2" s="5">
        <v>174</v>
      </c>
      <c r="H2" s="22">
        <v>0</v>
      </c>
      <c r="I2" s="5">
        <v>175</v>
      </c>
      <c r="J2" s="22">
        <v>0</v>
      </c>
      <c r="K2" s="5"/>
      <c r="L2" s="22"/>
      <c r="M2" s="5"/>
      <c r="N2" s="22"/>
      <c r="O2" s="5"/>
      <c r="P2" s="22"/>
      <c r="Q2" s="6">
        <v>3</v>
      </c>
      <c r="R2" s="6">
        <v>521</v>
      </c>
      <c r="S2" s="7">
        <v>173.66666666666666</v>
      </c>
      <c r="T2" s="38">
        <v>0</v>
      </c>
      <c r="U2" s="8">
        <v>5</v>
      </c>
      <c r="V2" s="9">
        <v>178.66666666666666</v>
      </c>
    </row>
    <row r="3" spans="1:24" x14ac:dyDescent="0.25">
      <c r="A3" s="1" t="s">
        <v>56</v>
      </c>
      <c r="B3" s="2" t="s">
        <v>57</v>
      </c>
      <c r="C3" s="3">
        <v>45870</v>
      </c>
      <c r="D3" s="4" t="s">
        <v>42</v>
      </c>
      <c r="E3" s="5">
        <v>172</v>
      </c>
      <c r="F3" s="22">
        <v>0</v>
      </c>
      <c r="G3" s="5">
        <v>174</v>
      </c>
      <c r="H3" s="22">
        <v>0</v>
      </c>
      <c r="I3" s="5">
        <v>175</v>
      </c>
      <c r="J3" s="22">
        <v>0</v>
      </c>
      <c r="K3" s="5"/>
      <c r="L3" s="22"/>
      <c r="M3" s="5"/>
      <c r="N3" s="22"/>
      <c r="O3" s="5"/>
      <c r="P3" s="22"/>
      <c r="Q3" s="6">
        <v>3</v>
      </c>
      <c r="R3" s="6">
        <v>521</v>
      </c>
      <c r="S3" s="7">
        <v>173.66666666666666</v>
      </c>
      <c r="T3" s="38">
        <v>0</v>
      </c>
      <c r="U3" s="8">
        <v>5</v>
      </c>
      <c r="V3" s="9">
        <v>178.66666666666666</v>
      </c>
    </row>
    <row r="4" spans="1:24" x14ac:dyDescent="0.25">
      <c r="A4" s="41"/>
      <c r="B4" s="42"/>
      <c r="C4" s="43"/>
      <c r="D4" s="44"/>
      <c r="E4" s="45"/>
      <c r="F4" s="46"/>
      <c r="G4" s="45"/>
      <c r="H4" s="46"/>
      <c r="I4" s="45"/>
      <c r="J4" s="46"/>
      <c r="K4" s="45"/>
      <c r="L4" s="46"/>
      <c r="M4" s="45"/>
      <c r="N4" s="46"/>
      <c r="O4" s="45"/>
      <c r="P4" s="46"/>
      <c r="Q4" s="47"/>
      <c r="R4" s="47"/>
      <c r="S4" s="48"/>
      <c r="T4" s="49"/>
      <c r="U4" s="50"/>
      <c r="V4" s="51"/>
    </row>
    <row r="6" spans="1:24" x14ac:dyDescent="0.25">
      <c r="Q6" s="34">
        <f>SUM(Q2:Q5)</f>
        <v>6</v>
      </c>
      <c r="R6" s="34">
        <f>SUM(R2:R5)</f>
        <v>1042</v>
      </c>
      <c r="S6" s="35">
        <f>SUM(R6/Q6)</f>
        <v>173.66666666666666</v>
      </c>
      <c r="T6" s="34">
        <f>SUM(T2:T5)</f>
        <v>0</v>
      </c>
      <c r="U6" s="34">
        <f>SUM(U2:U5)</f>
        <v>10</v>
      </c>
      <c r="V6" s="36">
        <f>SUM(S6+U6)</f>
        <v>183.66666666666666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</protectedRanges>
  <hyperlinks>
    <hyperlink ref="X1" location="'Indoor Nationals 2025'!A1" display="Return to Rankings" xr:uid="{F6C318D2-EE8E-4F3C-B88F-D6553643BC5E}"/>
  </hyperlinks>
  <pageMargins left="0.7" right="0.7" top="0.75" bottom="0.75" header="0.3" footer="0.3"/>
  <pageSetup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2A941A-B33D-4BCD-B1BD-4F00137C929E}">
  <dimension ref="A1:X4"/>
  <sheetViews>
    <sheetView topLeftCell="C1" workbookViewId="0">
      <selection activeCell="A2" sqref="A2:V2"/>
    </sheetView>
  </sheetViews>
  <sheetFormatPr defaultColWidth="11.140625" defaultRowHeight="15" x14ac:dyDescent="0.25"/>
  <cols>
    <col min="1" max="1" width="12.5703125" customWidth="1"/>
    <col min="2" max="2" width="20" customWidth="1"/>
    <col min="3" max="3" width="11.42578125" customWidth="1"/>
    <col min="4" max="4" width="15" customWidth="1"/>
    <col min="5" max="5" width="5.5703125" bestFit="1" customWidth="1"/>
    <col min="6" max="6" width="2.140625" bestFit="1" customWidth="1"/>
    <col min="7" max="7" width="5.5703125" bestFit="1" customWidth="1"/>
    <col min="8" max="8" width="2.140625" bestFit="1" customWidth="1"/>
    <col min="9" max="9" width="5.5703125" bestFit="1" customWidth="1"/>
    <col min="10" max="10" width="2.140625" bestFit="1" customWidth="1"/>
    <col min="11" max="11" width="5.5703125" bestFit="1" customWidth="1"/>
    <col min="12" max="12" width="2.140625" bestFit="1" customWidth="1"/>
    <col min="13" max="13" width="5.5703125" bestFit="1" customWidth="1"/>
    <col min="14" max="14" width="2.140625" bestFit="1" customWidth="1"/>
    <col min="15" max="15" width="5.5703125" bestFit="1" customWidth="1"/>
    <col min="16" max="16" width="2.140625" bestFit="1" customWidth="1"/>
    <col min="17" max="17" width="6.5703125" bestFit="1" customWidth="1"/>
    <col min="18" max="18" width="7.140625" bestFit="1" customWidth="1"/>
    <col min="19" max="19" width="6.5703125" bestFit="1" customWidth="1"/>
    <col min="20" max="20" width="5.5703125" bestFit="1" customWidth="1"/>
    <col min="21" max="21" width="6.140625" bestFit="1" customWidth="1"/>
    <col min="22" max="22" width="9" bestFit="1" customWidth="1"/>
    <col min="24" max="24" width="17.85546875" bestFit="1" customWidth="1"/>
  </cols>
  <sheetData>
    <row r="1" spans="1:24" x14ac:dyDescent="0.25">
      <c r="A1" s="25" t="s">
        <v>1</v>
      </c>
      <c r="B1" s="26" t="s">
        <v>2</v>
      </c>
      <c r="C1" s="24" t="s">
        <v>3</v>
      </c>
      <c r="D1" s="27" t="s">
        <v>4</v>
      </c>
      <c r="E1" s="28" t="s">
        <v>17</v>
      </c>
      <c r="F1" s="28" t="s">
        <v>18</v>
      </c>
      <c r="G1" s="28" t="s">
        <v>19</v>
      </c>
      <c r="H1" s="28" t="s">
        <v>18</v>
      </c>
      <c r="I1" s="28" t="s">
        <v>20</v>
      </c>
      <c r="J1" s="28" t="s">
        <v>18</v>
      </c>
      <c r="K1" s="28" t="s">
        <v>21</v>
      </c>
      <c r="L1" s="28" t="s">
        <v>18</v>
      </c>
      <c r="M1" s="28" t="s">
        <v>22</v>
      </c>
      <c r="N1" s="28" t="s">
        <v>18</v>
      </c>
      <c r="O1" s="28" t="s">
        <v>23</v>
      </c>
      <c r="P1" s="28" t="s">
        <v>18</v>
      </c>
      <c r="Q1" s="29" t="s">
        <v>24</v>
      </c>
      <c r="R1" s="30" t="s">
        <v>25</v>
      </c>
      <c r="S1" s="31" t="s">
        <v>5</v>
      </c>
      <c r="T1" s="31" t="s">
        <v>26</v>
      </c>
      <c r="U1" s="30" t="s">
        <v>6</v>
      </c>
      <c r="V1" s="31" t="s">
        <v>27</v>
      </c>
      <c r="X1" s="32" t="s">
        <v>29</v>
      </c>
    </row>
    <row r="2" spans="1:24" x14ac:dyDescent="0.25">
      <c r="A2" s="40" t="s">
        <v>52</v>
      </c>
      <c r="B2" s="2" t="s">
        <v>58</v>
      </c>
      <c r="C2" s="3">
        <v>45961</v>
      </c>
      <c r="D2" s="39" t="s">
        <v>42</v>
      </c>
      <c r="E2" s="5">
        <v>172</v>
      </c>
      <c r="F2" s="22">
        <v>0</v>
      </c>
      <c r="G2" s="5">
        <v>179</v>
      </c>
      <c r="H2" s="22">
        <v>2</v>
      </c>
      <c r="I2" s="5">
        <v>172</v>
      </c>
      <c r="J2" s="22">
        <v>1</v>
      </c>
      <c r="K2" s="5">
        <v>182</v>
      </c>
      <c r="L2" s="22">
        <v>1</v>
      </c>
      <c r="M2" s="5"/>
      <c r="N2" s="22"/>
      <c r="O2" s="5"/>
      <c r="P2" s="22"/>
      <c r="Q2" s="8">
        <v>4</v>
      </c>
      <c r="R2" s="8">
        <v>705</v>
      </c>
      <c r="S2" s="7">
        <v>176.25</v>
      </c>
      <c r="T2" s="38">
        <v>4</v>
      </c>
      <c r="U2" s="8">
        <v>5</v>
      </c>
      <c r="V2" s="7">
        <f>+S2+U2</f>
        <v>181.25</v>
      </c>
    </row>
    <row r="4" spans="1:24" x14ac:dyDescent="0.25">
      <c r="Q4" s="34">
        <f>SUM(Q2:Q3)</f>
        <v>4</v>
      </c>
      <c r="R4" s="34">
        <f>SUM(R2:R3)</f>
        <v>705</v>
      </c>
      <c r="S4" s="35">
        <f>SUM(R4/Q4)</f>
        <v>176.25</v>
      </c>
      <c r="T4" s="34">
        <f>SUM(T2:T3)</f>
        <v>4</v>
      </c>
      <c r="U4" s="34">
        <f>SUM(U2:U3)</f>
        <v>5</v>
      </c>
      <c r="V4" s="36">
        <f>SUM(S4+U4)</f>
        <v>181.25</v>
      </c>
    </row>
  </sheetData>
  <protectedRanges>
    <protectedRange algorithmName="SHA-512" hashValue="ON39YdpmFHfN9f47KpiRvqrKx0V9+erV1CNkpWzYhW/Qyc6aT8rEyCrvauWSYGZK2ia3o7vd3akF07acHAFpOA==" saltValue="yVW9XmDwTqEnmpSGai0KYg==" spinCount="100000" sqref="B1" name="Range1_2_1_1"/>
    <protectedRange algorithmName="SHA-512" hashValue="ON39YdpmFHfN9f47KpiRvqrKx0V9+erV1CNkpWzYhW/Qyc6aT8rEyCrvauWSYGZK2ia3o7vd3akF07acHAFpOA==" saltValue="yVW9XmDwTqEnmpSGai0KYg==" spinCount="100000" sqref="B2:C2" name="Range1_2"/>
    <protectedRange algorithmName="SHA-512" hashValue="ON39YdpmFHfN9f47KpiRvqrKx0V9+erV1CNkpWzYhW/Qyc6aT8rEyCrvauWSYGZK2ia3o7vd3akF07acHAFpOA==" saltValue="yVW9XmDwTqEnmpSGai0KYg==" spinCount="100000" sqref="D2" name="Range1_1_1"/>
    <protectedRange algorithmName="SHA-512" hashValue="ON39YdpmFHfN9f47KpiRvqrKx0V9+erV1CNkpWzYhW/Qyc6aT8rEyCrvauWSYGZK2ia3o7vd3akF07acHAFpOA==" saltValue="yVW9XmDwTqEnmpSGai0KYg==" spinCount="100000" sqref="E2:P2 T2" name="Range1_3_5_1"/>
  </protectedRanges>
  <conditionalFormatting sqref="E2">
    <cfRule type="top10" dxfId="41" priority="7" rank="1"/>
  </conditionalFormatting>
  <conditionalFormatting sqref="G2">
    <cfRule type="top10" dxfId="40" priority="6" rank="1"/>
  </conditionalFormatting>
  <conditionalFormatting sqref="E2:P2">
    <cfRule type="cellIs" dxfId="39" priority="5" operator="greaterThanOrEqual">
      <formula>200</formula>
    </cfRule>
  </conditionalFormatting>
  <conditionalFormatting sqref="I2">
    <cfRule type="top10" dxfId="38" priority="4" rank="1"/>
  </conditionalFormatting>
  <conditionalFormatting sqref="K2">
    <cfRule type="top10" dxfId="37" priority="3" rank="1"/>
  </conditionalFormatting>
  <conditionalFormatting sqref="M2">
    <cfRule type="top10" dxfId="36" priority="2" rank="1"/>
  </conditionalFormatting>
  <conditionalFormatting sqref="O2">
    <cfRule type="top10" dxfId="35" priority="1" rank="1"/>
  </conditionalFormatting>
  <hyperlinks>
    <hyperlink ref="X1" location="'Indoor Nationals 2025'!A1" display="Return to Rankings" xr:uid="{90149933-91EE-4B03-AFEA-DC46809146EA}"/>
  </hyperlinks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BF46328-D972-473B-BA9B-634E225498A8}">
          <x14:formula1>
            <xm:f>'[_10-31-2025-Indoor (4 card) ABRA 2025 (Town, ST) Scoring MASTER  ver 2.3 (2).xlsm]DATA'!#REF!</xm:f>
          </x14:formula1>
          <xm:sqref>D2</xm:sqref>
        </x14:dataValidation>
        <x14:dataValidation type="list" allowBlank="1" showInputMessage="1" showErrorMessage="1" xr:uid="{4BD91938-29CB-457B-B373-57250FC82CA5}">
          <x14:formula1>
            <xm:f>'[_10-31-2025-Indoor (4 card) ABRA 2025 (Town, ST) Scoring MASTER  ver 2.3 (2).xlsm]DATA'!#REF!</xm:f>
          </x14:formula1>
          <xm:sqref>B2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Indoor Nationals 2025</vt:lpstr>
      <vt:lpstr>Cooper Sims</vt:lpstr>
      <vt:lpstr>Cora Comstock</vt:lpstr>
      <vt:lpstr>Cruz Frymier</vt:lpstr>
      <vt:lpstr>Jasper Flint</vt:lpstr>
      <vt:lpstr>Jerrod Russum</vt:lpstr>
      <vt:lpstr>Kenley Rasnake</vt:lpstr>
      <vt:lpstr>Kimber Sims</vt:lpstr>
      <vt:lpstr>Levi Walters</vt:lpstr>
      <vt:lpstr>Oakley SImmons</vt:lpstr>
      <vt:lpstr>Quinn Comstock</vt:lpstr>
      <vt:lpstr>Reagan Sims</vt:lpstr>
      <vt:lpstr>Rylee Dockery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chacon</dc:creator>
  <cp:lastModifiedBy>Jill Folgate</cp:lastModifiedBy>
  <dcterms:created xsi:type="dcterms:W3CDTF">2020-01-30T01:18:37Z</dcterms:created>
  <dcterms:modified xsi:type="dcterms:W3CDTF">2025-12-07T20:20:22Z</dcterms:modified>
</cp:coreProperties>
</file>