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Ohio 2023\"/>
    </mc:Choice>
  </mc:AlternateContent>
  <xr:revisionPtr revIDLastSave="0" documentId="13_ncr:1_{89DF58CB-0137-48B2-9270-4EDF9472BD79}" xr6:coauthVersionLast="47" xr6:coauthVersionMax="47" xr10:uidLastSave="{00000000-0000-0000-0000-000000000000}"/>
  <bookViews>
    <workbookView xWindow="25080" yWindow="-120" windowWidth="25440" windowHeight="15270" xr2:uid="{A35FAFAA-3A44-445C-BAAA-3002DD1ECE94}"/>
  </bookViews>
  <sheets>
    <sheet name="Ohio Adult Rankings 2023" sheetId="1" r:id="rId1"/>
    <sheet name="Andrew Dibartolomeo" sheetId="130" r:id="rId2"/>
    <sheet name="Annette McClure" sheetId="88" r:id="rId3"/>
    <sheet name="Ben Brown" sheetId="126" r:id="rId4"/>
    <sheet name="Bill Dobson" sheetId="151" r:id="rId5"/>
    <sheet name="Bill Meyer" sheetId="90" r:id="rId6"/>
    <sheet name="Bill Poor" sheetId="75" r:id="rId7"/>
    <sheet name="Bob Blaine" sheetId="123" r:id="rId8"/>
    <sheet name="Bob Dunkin" sheetId="85" r:id="rId9"/>
    <sheet name="Brad Palmer" sheetId="63" r:id="rId10"/>
    <sheet name="Brendan Prebish" sheetId="108" r:id="rId11"/>
    <sheet name="Brian Gilliland" sheetId="62" r:id="rId12"/>
    <sheet name="Bruce Postlethwait" sheetId="105" r:id="rId13"/>
    <sheet name="Charlie Sinatra" sheetId="114" r:id="rId14"/>
    <sheet name="Chuck Kinnaird" sheetId="112" r:id="rId15"/>
    <sheet name="Cindy Freeman" sheetId="144" r:id="rId16"/>
    <sheet name="Dale Taylor" sheetId="137" r:id="rId17"/>
    <sheet name="Dan Patchin" sheetId="113" r:id="rId18"/>
    <sheet name="Dana Waxler" sheetId="86" r:id="rId19"/>
    <sheet name="Dave Freeman" sheetId="98" r:id="rId20"/>
    <sheet name="David Renfroe" sheetId="72" r:id="rId21"/>
    <sheet name="Doug Depweg" sheetId="74" r:id="rId22"/>
    <sheet name="Drew Johnston" sheetId="81" r:id="rId23"/>
    <sheet name="Evan Stapleton" sheetId="134" r:id="rId24"/>
    <sheet name="Frank Baird" sheetId="71" r:id="rId25"/>
    <sheet name="Frank Sega" sheetId="116" r:id="rId26"/>
    <sheet name="Gary Silvernail" sheetId="119" r:id="rId27"/>
    <sheet name="Geoff Jecman" sheetId="147" r:id="rId28"/>
    <sheet name="George Donavon" sheetId="102" r:id="rId29"/>
    <sheet name="Greg George" sheetId="61" r:id="rId30"/>
    <sheet name="Greg Keefer" sheetId="118" r:id="rId31"/>
    <sheet name="Harold Cook" sheetId="115" r:id="rId32"/>
    <sheet name="Heather Johns" sheetId="82" r:id="rId33"/>
    <sheet name="Howard Ary" sheetId="70" r:id="rId34"/>
    <sheet name="Jack Baker" sheetId="84" r:id="rId35"/>
    <sheet name="James Blaine" sheetId="125" r:id="rId36"/>
    <sheet name="Jay Fruth" sheetId="83" r:id="rId37"/>
    <sheet name="Jeff Cale" sheetId="101" r:id="rId38"/>
    <sheet name="Jim Parker" sheetId="65" r:id="rId39"/>
    <sheet name="Jim Portman" sheetId="149" r:id="rId40"/>
    <sheet name="Joe Craig" sheetId="104" r:id="rId41"/>
    <sheet name="Joe Di Donato" sheetId="107" r:id="rId42"/>
    <sheet name="Joe Maley" sheetId="140" r:id="rId43"/>
    <sheet name="John Comer" sheetId="133" r:id="rId44"/>
    <sheet name="John Hakius" sheetId="73" r:id="rId45"/>
    <sheet name="John Joseph" sheetId="89" r:id="rId46"/>
    <sheet name="John Petteruti" sheetId="68" r:id="rId47"/>
    <sheet name="John Williams" sheetId="138" r:id="rId48"/>
    <sheet name="Julie Mekolites" sheetId="80" r:id="rId49"/>
    <sheet name="Keith Hesseling" sheetId="94" r:id="rId50"/>
    <sheet name="Keith Vicars" sheetId="131" r:id="rId51"/>
    <sheet name="Larry Watson" sheetId="143" r:id="rId52"/>
    <sheet name="Leon Switalski" sheetId="109" r:id="rId53"/>
    <sheet name="Mark Junkins" sheetId="87" r:id="rId54"/>
    <sheet name="Mark Lippi" sheetId="79" r:id="rId55"/>
    <sheet name="Mary Webb" sheetId="67" r:id="rId56"/>
    <sheet name="Matt Brown" sheetId="77" r:id="rId57"/>
    <sheet name="Matt Dingle" sheetId="146" r:id="rId58"/>
    <sheet name="Max Muhlenkamp" sheetId="97" r:id="rId59"/>
    <sheet name="Mike Freeman" sheetId="152" r:id="rId60"/>
    <sheet name="Mike Urbas" sheetId="122" r:id="rId61"/>
    <sheet name="Nick Palmer" sheetId="66" r:id="rId62"/>
    <sheet name="Patrick Sexton" sheetId="136" r:id="rId63"/>
    <sheet name="Paul Schray" sheetId="121" r:id="rId64"/>
    <sheet name="Phil Blower" sheetId="150" r:id="rId65"/>
    <sheet name="Randy Brown" sheetId="135" r:id="rId66"/>
    <sheet name="Rick Eddington" sheetId="78" r:id="rId67"/>
    <sheet name="Rick Korpi" sheetId="111" r:id="rId68"/>
    <sheet name="Rob Johns" sheetId="91" r:id="rId69"/>
    <sheet name="Roger Blaine" sheetId="92" r:id="rId70"/>
    <sheet name="Roger Krouskop SR" sheetId="124" r:id="rId71"/>
    <sheet name="Ron Hradesky" sheetId="120" r:id="rId72"/>
    <sheet name="Samantha Carlin" sheetId="76" r:id="rId73"/>
    <sheet name="Scott Rauch" sheetId="141" r:id="rId74"/>
    <sheet name="Scott McClure" sheetId="93" r:id="rId75"/>
    <sheet name="Sherman White" sheetId="64" r:id="rId76"/>
    <sheet name="Skip Ducan" sheetId="142" r:id="rId77"/>
    <sheet name="Steve Bates" sheetId="132" r:id="rId78"/>
    <sheet name="Steve Ewry" sheetId="100" r:id="rId79"/>
    <sheet name="Steve Gillam" sheetId="145" r:id="rId80"/>
    <sheet name="Steve Muntzinger" sheetId="99" r:id="rId81"/>
    <sheet name="Steve Reynolds" sheetId="127" r:id="rId82"/>
    <sheet name="Steven Washock Sr" sheetId="117" r:id="rId83"/>
    <sheet name="Sue Joseph" sheetId="95" r:id="rId84"/>
    <sheet name="Terry Knisley" sheetId="139" r:id="rId85"/>
    <sheet name="Tia Craig" sheetId="103" r:id="rId86"/>
    <sheet name="Tim Rowlands" sheetId="69" r:id="rId87"/>
    <sheet name="Tom Loomis" sheetId="129" r:id="rId88"/>
    <sheet name="Tom Muntzinger" sheetId="128" r:id="rId89"/>
    <sheet name="Tom Woebkenberg" sheetId="106" r:id="rId90"/>
    <sheet name="Tonja Zimmer" sheetId="148" r:id="rId91"/>
    <sheet name="Tony Washock" sheetId="110" r:id="rId92"/>
  </sheets>
  <externalReferences>
    <externalReference r:id="rId9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9" i="1" l="1"/>
  <c r="G89" i="1"/>
  <c r="F89" i="1"/>
  <c r="E89" i="1"/>
  <c r="D89" i="1"/>
  <c r="N5" i="152"/>
  <c r="L5" i="152"/>
  <c r="K5" i="152"/>
  <c r="H67" i="1"/>
  <c r="G67" i="1"/>
  <c r="F67" i="1"/>
  <c r="E67" i="1"/>
  <c r="D67" i="1"/>
  <c r="G123" i="1"/>
  <c r="E123" i="1"/>
  <c r="N24" i="79"/>
  <c r="L24" i="79"/>
  <c r="K24" i="79"/>
  <c r="D123" i="1" s="1"/>
  <c r="N19" i="92"/>
  <c r="G120" i="1" s="1"/>
  <c r="L19" i="92"/>
  <c r="E120" i="1" s="1"/>
  <c r="K19" i="92"/>
  <c r="D120" i="1" s="1"/>
  <c r="N39" i="86"/>
  <c r="G25" i="1" s="1"/>
  <c r="L39" i="86"/>
  <c r="E25" i="1" s="1"/>
  <c r="K39" i="86"/>
  <c r="D25" i="1" s="1"/>
  <c r="H128" i="1"/>
  <c r="G128" i="1"/>
  <c r="F128" i="1"/>
  <c r="E128" i="1"/>
  <c r="D128" i="1"/>
  <c r="N13" i="130"/>
  <c r="L13" i="130"/>
  <c r="K13" i="130"/>
  <c r="H93" i="1"/>
  <c r="H87" i="1"/>
  <c r="G93" i="1"/>
  <c r="G87" i="1"/>
  <c r="F93" i="1"/>
  <c r="F87" i="1"/>
  <c r="E93" i="1"/>
  <c r="E87" i="1"/>
  <c r="D93" i="1"/>
  <c r="N5" i="151"/>
  <c r="L5" i="151"/>
  <c r="M5" i="151" s="1"/>
  <c r="O5" i="151" s="1"/>
  <c r="K5" i="151"/>
  <c r="D87" i="1"/>
  <c r="N13" i="121"/>
  <c r="L13" i="121"/>
  <c r="K13" i="121"/>
  <c r="H42" i="1"/>
  <c r="G42" i="1"/>
  <c r="F42" i="1"/>
  <c r="E42" i="1"/>
  <c r="D42" i="1"/>
  <c r="N12" i="139"/>
  <c r="L12" i="139"/>
  <c r="K12" i="139"/>
  <c r="H36" i="1"/>
  <c r="G36" i="1"/>
  <c r="F36" i="1"/>
  <c r="E36" i="1"/>
  <c r="D36" i="1"/>
  <c r="N5" i="150"/>
  <c r="L5" i="150"/>
  <c r="K5" i="150"/>
  <c r="H149" i="1"/>
  <c r="G149" i="1"/>
  <c r="F149" i="1"/>
  <c r="E149" i="1"/>
  <c r="D149" i="1"/>
  <c r="N38" i="71"/>
  <c r="L38" i="71"/>
  <c r="M38" i="71" s="1"/>
  <c r="O38" i="71" s="1"/>
  <c r="K38" i="71"/>
  <c r="N25" i="94"/>
  <c r="G101" i="1" s="1"/>
  <c r="L25" i="94"/>
  <c r="E101" i="1" s="1"/>
  <c r="K25" i="94"/>
  <c r="D101" i="1" s="1"/>
  <c r="N17" i="127"/>
  <c r="G74" i="1" s="1"/>
  <c r="L17" i="127"/>
  <c r="E74" i="1" s="1"/>
  <c r="K17" i="127"/>
  <c r="M17" i="127" s="1"/>
  <c r="O17" i="127" s="1"/>
  <c r="H74" i="1" s="1"/>
  <c r="N17" i="83"/>
  <c r="G29" i="1" s="1"/>
  <c r="L17" i="83"/>
  <c r="E29" i="1" s="1"/>
  <c r="K17" i="83"/>
  <c r="M5" i="152" l="1"/>
  <c r="O5" i="152" s="1"/>
  <c r="D74" i="1"/>
  <c r="F74" i="1"/>
  <c r="M24" i="79"/>
  <c r="M17" i="83"/>
  <c r="O17" i="83" s="1"/>
  <c r="H29" i="1" s="1"/>
  <c r="M19" i="92"/>
  <c r="M39" i="86"/>
  <c r="D29" i="1"/>
  <c r="F29" i="1"/>
  <c r="M13" i="130"/>
  <c r="O13" i="130" s="1"/>
  <c r="M13" i="121"/>
  <c r="O13" i="121" s="1"/>
  <c r="M12" i="139"/>
  <c r="O12" i="139" s="1"/>
  <c r="M5" i="150"/>
  <c r="O5" i="150" s="1"/>
  <c r="M25" i="94"/>
  <c r="D151" i="1"/>
  <c r="N14" i="116"/>
  <c r="G151" i="1" s="1"/>
  <c r="L14" i="116"/>
  <c r="E151" i="1" s="1"/>
  <c r="K14" i="116"/>
  <c r="N14" i="114"/>
  <c r="G145" i="1" s="1"/>
  <c r="L14" i="114"/>
  <c r="E145" i="1" s="1"/>
  <c r="K14" i="114"/>
  <c r="D145" i="1" s="1"/>
  <c r="H129" i="1"/>
  <c r="H122" i="1"/>
  <c r="G129" i="1"/>
  <c r="G122" i="1"/>
  <c r="F129" i="1"/>
  <c r="F122" i="1"/>
  <c r="E129" i="1"/>
  <c r="E122" i="1"/>
  <c r="D129" i="1"/>
  <c r="N5" i="149"/>
  <c r="L5" i="149"/>
  <c r="K5" i="149"/>
  <c r="D122" i="1"/>
  <c r="N5" i="148"/>
  <c r="L5" i="148"/>
  <c r="K5" i="148"/>
  <c r="H90" i="1"/>
  <c r="G90" i="1"/>
  <c r="F90" i="1"/>
  <c r="E90" i="1"/>
  <c r="D90" i="1"/>
  <c r="N5" i="147"/>
  <c r="L5" i="147"/>
  <c r="K5" i="147"/>
  <c r="G75" i="1"/>
  <c r="E75" i="1"/>
  <c r="D75" i="1"/>
  <c r="N6" i="146"/>
  <c r="L6" i="146"/>
  <c r="K6" i="146"/>
  <c r="N13" i="120"/>
  <c r="G71" i="1" s="1"/>
  <c r="L13" i="120"/>
  <c r="E71" i="1" s="1"/>
  <c r="K13" i="120"/>
  <c r="D71" i="1" s="1"/>
  <c r="G43" i="1"/>
  <c r="D43" i="1"/>
  <c r="N14" i="113"/>
  <c r="L14" i="113"/>
  <c r="E43" i="1" s="1"/>
  <c r="K14" i="113"/>
  <c r="H144" i="1"/>
  <c r="G144" i="1"/>
  <c r="F144" i="1"/>
  <c r="E144" i="1"/>
  <c r="D144" i="1"/>
  <c r="N5" i="145"/>
  <c r="L5" i="145"/>
  <c r="K5" i="145"/>
  <c r="N7" i="144"/>
  <c r="G82" i="1" s="1"/>
  <c r="L7" i="144"/>
  <c r="M7" i="144" s="1"/>
  <c r="O7" i="144" s="1"/>
  <c r="H82" i="1" s="1"/>
  <c r="K7" i="144"/>
  <c r="D82" i="1" s="1"/>
  <c r="N18" i="94"/>
  <c r="G115" i="1" s="1"/>
  <c r="L18" i="94"/>
  <c r="E115" i="1" s="1"/>
  <c r="K18" i="94"/>
  <c r="D115" i="1" s="1"/>
  <c r="H100" i="1"/>
  <c r="G100" i="1"/>
  <c r="F100" i="1"/>
  <c r="E100" i="1"/>
  <c r="D100" i="1"/>
  <c r="N5" i="143"/>
  <c r="L5" i="143"/>
  <c r="M5" i="143" s="1"/>
  <c r="O5" i="143" s="1"/>
  <c r="K5" i="143"/>
  <c r="H96" i="1"/>
  <c r="G96" i="1"/>
  <c r="F96" i="1"/>
  <c r="E96" i="1"/>
  <c r="D96" i="1"/>
  <c r="N5" i="142"/>
  <c r="L5" i="142"/>
  <c r="M5" i="142" s="1"/>
  <c r="O5" i="142" s="1"/>
  <c r="K5" i="142"/>
  <c r="N6" i="141"/>
  <c r="G85" i="1" s="1"/>
  <c r="L6" i="141"/>
  <c r="M6" i="141" s="1"/>
  <c r="O6" i="141" s="1"/>
  <c r="H85" i="1" s="1"/>
  <c r="K6" i="141"/>
  <c r="D85" i="1" s="1"/>
  <c r="H86" i="1"/>
  <c r="G86" i="1"/>
  <c r="F86" i="1"/>
  <c r="E86" i="1"/>
  <c r="D86" i="1"/>
  <c r="N5" i="140"/>
  <c r="L5" i="140"/>
  <c r="K5" i="140"/>
  <c r="D44" i="1"/>
  <c r="N13" i="84"/>
  <c r="G44" i="1" s="1"/>
  <c r="L13" i="84"/>
  <c r="E44" i="1" s="1"/>
  <c r="K13" i="84"/>
  <c r="N5" i="139"/>
  <c r="G97" i="1" s="1"/>
  <c r="L5" i="139"/>
  <c r="E97" i="1" s="1"/>
  <c r="K5" i="139"/>
  <c r="D97" i="1" s="1"/>
  <c r="N14" i="106"/>
  <c r="G69" i="1" s="1"/>
  <c r="L14" i="106"/>
  <c r="E69" i="1" s="1"/>
  <c r="K14" i="106"/>
  <c r="D69" i="1" s="1"/>
  <c r="H33" i="1"/>
  <c r="G33" i="1"/>
  <c r="F33" i="1"/>
  <c r="E33" i="1"/>
  <c r="D33" i="1"/>
  <c r="N5" i="138"/>
  <c r="L5" i="138"/>
  <c r="M5" i="138" s="1"/>
  <c r="O5" i="138" s="1"/>
  <c r="K5" i="138"/>
  <c r="H19" i="1"/>
  <c r="G19" i="1"/>
  <c r="F19" i="1"/>
  <c r="E19" i="1"/>
  <c r="D19" i="1"/>
  <c r="N5" i="137"/>
  <c r="L5" i="137"/>
  <c r="K5" i="137"/>
  <c r="N28" i="89"/>
  <c r="G148" i="1" s="1"/>
  <c r="L28" i="89"/>
  <c r="K28" i="89"/>
  <c r="D148" i="1" s="1"/>
  <c r="N6" i="136"/>
  <c r="G146" i="1" s="1"/>
  <c r="L6" i="136"/>
  <c r="M6" i="136" s="1"/>
  <c r="O6" i="136" s="1"/>
  <c r="H146" i="1" s="1"/>
  <c r="K6" i="136"/>
  <c r="D146" i="1" s="1"/>
  <c r="N20" i="89"/>
  <c r="G61" i="1" s="1"/>
  <c r="L20" i="89"/>
  <c r="E61" i="1" s="1"/>
  <c r="K20" i="89"/>
  <c r="D61" i="1" s="1"/>
  <c r="N17" i="79"/>
  <c r="G32" i="1" s="1"/>
  <c r="L17" i="79"/>
  <c r="E32" i="1" s="1"/>
  <c r="K17" i="79"/>
  <c r="D32" i="1" s="1"/>
  <c r="H77" i="1"/>
  <c r="G77" i="1"/>
  <c r="F77" i="1"/>
  <c r="E77" i="1"/>
  <c r="D77" i="1"/>
  <c r="N5" i="135"/>
  <c r="L5" i="135"/>
  <c r="K5" i="135"/>
  <c r="H73" i="1"/>
  <c r="G73" i="1"/>
  <c r="F73" i="1"/>
  <c r="E73" i="1"/>
  <c r="D73" i="1"/>
  <c r="N5" i="134"/>
  <c r="L5" i="134"/>
  <c r="M5" i="134" s="1"/>
  <c r="O5" i="134" s="1"/>
  <c r="K5" i="134"/>
  <c r="H35" i="1"/>
  <c r="G35" i="1"/>
  <c r="F35" i="1"/>
  <c r="E35" i="1"/>
  <c r="D35" i="1"/>
  <c r="N5" i="133"/>
  <c r="L5" i="133"/>
  <c r="M5" i="133" s="1"/>
  <c r="O5" i="133" s="1"/>
  <c r="K5" i="133"/>
  <c r="D24" i="1"/>
  <c r="N6" i="132"/>
  <c r="G24" i="1" s="1"/>
  <c r="L6" i="132"/>
  <c r="M6" i="132" s="1"/>
  <c r="O6" i="132" s="1"/>
  <c r="H24" i="1" s="1"/>
  <c r="K6" i="132"/>
  <c r="N7" i="131"/>
  <c r="G147" i="1" s="1"/>
  <c r="L7" i="131"/>
  <c r="E147" i="1" s="1"/>
  <c r="K7" i="131"/>
  <c r="D147" i="1" s="1"/>
  <c r="N13" i="109"/>
  <c r="G127" i="1" s="1"/>
  <c r="L13" i="109"/>
  <c r="K13" i="109"/>
  <c r="D127" i="1" s="1"/>
  <c r="E95" i="1"/>
  <c r="N6" i="130"/>
  <c r="G95" i="1" s="1"/>
  <c r="L6" i="130"/>
  <c r="K6" i="130"/>
  <c r="D95" i="1" s="1"/>
  <c r="D27" i="1"/>
  <c r="N7" i="129"/>
  <c r="G27" i="1" s="1"/>
  <c r="L7" i="129"/>
  <c r="E27" i="1" s="1"/>
  <c r="K7" i="129"/>
  <c r="N17" i="100"/>
  <c r="G116" i="1" s="1"/>
  <c r="L17" i="100"/>
  <c r="K17" i="100"/>
  <c r="D116" i="1" s="1"/>
  <c r="N14" i="128"/>
  <c r="G66" i="1" s="1"/>
  <c r="L14" i="128"/>
  <c r="E66" i="1" s="1"/>
  <c r="K14" i="128"/>
  <c r="D66" i="1" s="1"/>
  <c r="N19" i="78"/>
  <c r="G28" i="1" s="1"/>
  <c r="L19" i="78"/>
  <c r="K19" i="78"/>
  <c r="D28" i="1" s="1"/>
  <c r="N10" i="127"/>
  <c r="G9" i="1" s="1"/>
  <c r="L10" i="127"/>
  <c r="E9" i="1" s="1"/>
  <c r="K10" i="127"/>
  <c r="D9" i="1" s="1"/>
  <c r="N12" i="126"/>
  <c r="G11" i="1" s="1"/>
  <c r="L12" i="126"/>
  <c r="E11" i="1" s="1"/>
  <c r="K12" i="126"/>
  <c r="D11" i="1" s="1"/>
  <c r="N29" i="99"/>
  <c r="G137" i="1" s="1"/>
  <c r="L29" i="99"/>
  <c r="E137" i="1" s="1"/>
  <c r="K29" i="99"/>
  <c r="D137" i="1" s="1"/>
  <c r="N10" i="125"/>
  <c r="G140" i="1" s="1"/>
  <c r="L10" i="125"/>
  <c r="E140" i="1" s="1"/>
  <c r="K10" i="125"/>
  <c r="D140" i="1" s="1"/>
  <c r="N16" i="123"/>
  <c r="G143" i="1" s="1"/>
  <c r="L16" i="123"/>
  <c r="K16" i="123"/>
  <c r="D143" i="1" s="1"/>
  <c r="N11" i="124"/>
  <c r="G113" i="1" s="1"/>
  <c r="L11" i="124"/>
  <c r="E113" i="1" s="1"/>
  <c r="K11" i="124"/>
  <c r="D113" i="1" s="1"/>
  <c r="N6" i="123"/>
  <c r="G124" i="1" s="1"/>
  <c r="L6" i="123"/>
  <c r="E124" i="1" s="1"/>
  <c r="K6" i="123"/>
  <c r="D124" i="1" s="1"/>
  <c r="G154" i="1"/>
  <c r="N6" i="122"/>
  <c r="L6" i="122"/>
  <c r="E154" i="1" s="1"/>
  <c r="K6" i="122"/>
  <c r="D154" i="1" s="1"/>
  <c r="N6" i="121"/>
  <c r="G126" i="1" s="1"/>
  <c r="L6" i="121"/>
  <c r="M6" i="121" s="1"/>
  <c r="O6" i="121" s="1"/>
  <c r="H126" i="1" s="1"/>
  <c r="K6" i="121"/>
  <c r="D126" i="1" s="1"/>
  <c r="N6" i="120"/>
  <c r="G121" i="1" s="1"/>
  <c r="L6" i="120"/>
  <c r="K6" i="120"/>
  <c r="D121" i="1" s="1"/>
  <c r="N8" i="119"/>
  <c r="G119" i="1" s="1"/>
  <c r="L8" i="119"/>
  <c r="K8" i="119"/>
  <c r="D119" i="1" s="1"/>
  <c r="N8" i="118"/>
  <c r="G118" i="1" s="1"/>
  <c r="L8" i="118"/>
  <c r="E118" i="1" s="1"/>
  <c r="K8" i="118"/>
  <c r="D118" i="1" s="1"/>
  <c r="N7" i="117"/>
  <c r="G94" i="1" s="1"/>
  <c r="L7" i="117"/>
  <c r="E94" i="1" s="1"/>
  <c r="K7" i="117"/>
  <c r="D94" i="1" s="1"/>
  <c r="N6" i="116"/>
  <c r="G99" i="1" s="1"/>
  <c r="L6" i="116"/>
  <c r="E99" i="1" s="1"/>
  <c r="K6" i="116"/>
  <c r="D99" i="1" s="1"/>
  <c r="N7" i="115"/>
  <c r="G98" i="1" s="1"/>
  <c r="L7" i="115"/>
  <c r="K7" i="115"/>
  <c r="D98" i="1" s="1"/>
  <c r="N6" i="114"/>
  <c r="G92" i="1" s="1"/>
  <c r="L6" i="114"/>
  <c r="E92" i="1" s="1"/>
  <c r="K6" i="114"/>
  <c r="D92" i="1" s="1"/>
  <c r="N7" i="113"/>
  <c r="G80" i="1" s="1"/>
  <c r="L7" i="113"/>
  <c r="K7" i="113"/>
  <c r="D80" i="1" s="1"/>
  <c r="N7" i="112"/>
  <c r="G78" i="1" s="1"/>
  <c r="L7" i="112"/>
  <c r="E78" i="1" s="1"/>
  <c r="K7" i="112"/>
  <c r="D78" i="1" s="1"/>
  <c r="H72" i="1"/>
  <c r="N7" i="111"/>
  <c r="G72" i="1" s="1"/>
  <c r="L7" i="111"/>
  <c r="M7" i="111" s="1"/>
  <c r="O7" i="111" s="1"/>
  <c r="K7" i="111"/>
  <c r="D72" i="1" s="1"/>
  <c r="N8" i="110"/>
  <c r="G70" i="1" s="1"/>
  <c r="L8" i="110"/>
  <c r="K8" i="110"/>
  <c r="D70" i="1" s="1"/>
  <c r="N6" i="109"/>
  <c r="G39" i="1" s="1"/>
  <c r="L6" i="109"/>
  <c r="E39" i="1" s="1"/>
  <c r="K6" i="109"/>
  <c r="D39" i="1" s="1"/>
  <c r="H26" i="1"/>
  <c r="G26" i="1"/>
  <c r="F26" i="1"/>
  <c r="E26" i="1"/>
  <c r="D26" i="1"/>
  <c r="N5" i="108"/>
  <c r="L5" i="108"/>
  <c r="K5" i="108"/>
  <c r="N8" i="107"/>
  <c r="G14" i="1" s="1"/>
  <c r="L8" i="107"/>
  <c r="M8" i="107" s="1"/>
  <c r="K8" i="107"/>
  <c r="D14" i="1" s="1"/>
  <c r="L26" i="68"/>
  <c r="K26" i="68"/>
  <c r="L2" i="106"/>
  <c r="K2" i="106"/>
  <c r="K5" i="106" s="1"/>
  <c r="D46" i="1" s="1"/>
  <c r="N5" i="106"/>
  <c r="G46" i="1" s="1"/>
  <c r="L2" i="105"/>
  <c r="K2" i="105"/>
  <c r="K7" i="105" s="1"/>
  <c r="D38" i="1" s="1"/>
  <c r="N7" i="105"/>
  <c r="G38" i="1" s="1"/>
  <c r="L7" i="105"/>
  <c r="E38" i="1" s="1"/>
  <c r="L3" i="67"/>
  <c r="M3" i="67" s="1"/>
  <c r="O3" i="67" s="1"/>
  <c r="K3" i="67"/>
  <c r="L3" i="70"/>
  <c r="K3" i="70"/>
  <c r="L2" i="104"/>
  <c r="K2" i="104"/>
  <c r="K6" i="104" s="1"/>
  <c r="D31" i="1" s="1"/>
  <c r="N6" i="104"/>
  <c r="G31" i="1" s="1"/>
  <c r="L3" i="63"/>
  <c r="K3" i="63"/>
  <c r="H40" i="1"/>
  <c r="G40" i="1"/>
  <c r="F40" i="1"/>
  <c r="E40" i="1"/>
  <c r="D40" i="1"/>
  <c r="L2" i="103"/>
  <c r="M2" i="103" s="1"/>
  <c r="O2" i="103" s="1"/>
  <c r="K2" i="103"/>
  <c r="K5" i="103" s="1"/>
  <c r="N5" i="103"/>
  <c r="L5" i="103"/>
  <c r="L5" i="68"/>
  <c r="K5" i="68"/>
  <c r="L9" i="72"/>
  <c r="L14" i="72" s="1"/>
  <c r="E22" i="1" s="1"/>
  <c r="K9" i="72"/>
  <c r="K14" i="72" s="1"/>
  <c r="D22" i="1" s="1"/>
  <c r="N14" i="72"/>
  <c r="G22" i="1" s="1"/>
  <c r="L3" i="64"/>
  <c r="K3" i="64"/>
  <c r="L3" i="61"/>
  <c r="K3" i="61"/>
  <c r="H30" i="1"/>
  <c r="G30" i="1"/>
  <c r="F30" i="1"/>
  <c r="E30" i="1"/>
  <c r="D30" i="1"/>
  <c r="L2" i="102"/>
  <c r="M2" i="102" s="1"/>
  <c r="O2" i="102" s="1"/>
  <c r="K2" i="102"/>
  <c r="K5" i="102" s="1"/>
  <c r="N5" i="102"/>
  <c r="L5" i="102"/>
  <c r="L3" i="62"/>
  <c r="M3" i="62" s="1"/>
  <c r="O3" i="62" s="1"/>
  <c r="K3" i="62"/>
  <c r="L3" i="66"/>
  <c r="K3" i="66"/>
  <c r="L3" i="65"/>
  <c r="K3" i="65"/>
  <c r="L2" i="101"/>
  <c r="K2" i="101"/>
  <c r="K8" i="101" s="1"/>
  <c r="D15" i="1" s="1"/>
  <c r="N8" i="101"/>
  <c r="G15" i="1" s="1"/>
  <c r="M17" i="100" l="1"/>
  <c r="E116" i="1"/>
  <c r="M3" i="70"/>
  <c r="O3" i="70" s="1"/>
  <c r="O24" i="79"/>
  <c r="H123" i="1" s="1"/>
  <c r="F123" i="1"/>
  <c r="O19" i="92"/>
  <c r="H120" i="1" s="1"/>
  <c r="F120" i="1"/>
  <c r="O25" i="94"/>
  <c r="H101" i="1" s="1"/>
  <c r="F101" i="1"/>
  <c r="O39" i="86"/>
  <c r="H25" i="1" s="1"/>
  <c r="F25" i="1"/>
  <c r="M6" i="120"/>
  <c r="E121" i="1"/>
  <c r="E82" i="1"/>
  <c r="F82" i="1"/>
  <c r="E146" i="1"/>
  <c r="F146" i="1"/>
  <c r="M28" i="89"/>
  <c r="O28" i="89" s="1"/>
  <c r="H148" i="1" s="1"/>
  <c r="M14" i="116"/>
  <c r="M14" i="114"/>
  <c r="M5" i="149"/>
  <c r="O5" i="149" s="1"/>
  <c r="M5" i="148"/>
  <c r="O5" i="148" s="1"/>
  <c r="M5" i="147"/>
  <c r="O5" i="147" s="1"/>
  <c r="M6" i="146"/>
  <c r="M7" i="115"/>
  <c r="O7" i="115" s="1"/>
  <c r="H98" i="1" s="1"/>
  <c r="M8" i="110"/>
  <c r="M13" i="120"/>
  <c r="M7" i="113"/>
  <c r="O7" i="113" s="1"/>
  <c r="H80" i="1" s="1"/>
  <c r="M14" i="113"/>
  <c r="E80" i="1"/>
  <c r="M13" i="109"/>
  <c r="E127" i="1"/>
  <c r="M5" i="145"/>
  <c r="O5" i="145"/>
  <c r="E85" i="1"/>
  <c r="F85" i="1"/>
  <c r="M18" i="94"/>
  <c r="F115" i="1" s="1"/>
  <c r="M16" i="123"/>
  <c r="F143" i="1" s="1"/>
  <c r="E143" i="1"/>
  <c r="M5" i="140"/>
  <c r="O5" i="140" s="1"/>
  <c r="E148" i="1"/>
  <c r="M13" i="84"/>
  <c r="M5" i="139"/>
  <c r="M14" i="106"/>
  <c r="M2" i="106"/>
  <c r="O2" i="106" s="1"/>
  <c r="M5" i="137"/>
  <c r="O5" i="137" s="1"/>
  <c r="M2" i="105"/>
  <c r="O2" i="105" s="1"/>
  <c r="M9" i="72"/>
  <c r="O9" i="72" s="1"/>
  <c r="F24" i="1"/>
  <c r="E24" i="1"/>
  <c r="M3" i="61"/>
  <c r="O3" i="61" s="1"/>
  <c r="M3" i="64"/>
  <c r="O3" i="64" s="1"/>
  <c r="M11" i="124"/>
  <c r="F113" i="1" s="1"/>
  <c r="M20" i="89"/>
  <c r="F61" i="1" s="1"/>
  <c r="M19" i="78"/>
  <c r="E28" i="1"/>
  <c r="M17" i="79"/>
  <c r="M5" i="135"/>
  <c r="O5" i="135" s="1"/>
  <c r="M3" i="63"/>
  <c r="O3" i="63" s="1"/>
  <c r="M3" i="65"/>
  <c r="O3" i="65" s="1"/>
  <c r="M3" i="66"/>
  <c r="O3" i="66" s="1"/>
  <c r="M2" i="104"/>
  <c r="O2" i="104" s="1"/>
  <c r="M2" i="101"/>
  <c r="L8" i="101"/>
  <c r="E15" i="1" s="1"/>
  <c r="M7" i="131"/>
  <c r="E126" i="1"/>
  <c r="F126" i="1"/>
  <c r="M8" i="119"/>
  <c r="E119" i="1"/>
  <c r="M6" i="130"/>
  <c r="E98" i="1"/>
  <c r="O8" i="110"/>
  <c r="H70" i="1" s="1"/>
  <c r="F70" i="1"/>
  <c r="E70" i="1"/>
  <c r="F80" i="1"/>
  <c r="E72" i="1"/>
  <c r="F72" i="1"/>
  <c r="M7" i="129"/>
  <c r="O8" i="107"/>
  <c r="H14" i="1" s="1"/>
  <c r="F14" i="1"/>
  <c r="E14" i="1"/>
  <c r="M14" i="128"/>
  <c r="F66" i="1" s="1"/>
  <c r="M10" i="127"/>
  <c r="F9" i="1" s="1"/>
  <c r="M26" i="68"/>
  <c r="O26" i="68" s="1"/>
  <c r="M12" i="126"/>
  <c r="F11" i="1" s="1"/>
  <c r="M29" i="99"/>
  <c r="F137" i="1" s="1"/>
  <c r="M10" i="125"/>
  <c r="F140" i="1" s="1"/>
  <c r="M6" i="123"/>
  <c r="M6" i="122"/>
  <c r="M8" i="118"/>
  <c r="M7" i="117"/>
  <c r="M6" i="116"/>
  <c r="M6" i="114"/>
  <c r="M7" i="112"/>
  <c r="M6" i="109"/>
  <c r="M5" i="108"/>
  <c r="O5" i="108" s="1"/>
  <c r="M5" i="68"/>
  <c r="O5" i="68" s="1"/>
  <c r="L5" i="106"/>
  <c r="M7" i="105"/>
  <c r="L6" i="104"/>
  <c r="M5" i="103"/>
  <c r="O5" i="103" s="1"/>
  <c r="M14" i="72"/>
  <c r="M5" i="102"/>
  <c r="O5" i="102" s="1"/>
  <c r="O2" i="101"/>
  <c r="M8" i="101"/>
  <c r="O17" i="100" l="1"/>
  <c r="H116" i="1" s="1"/>
  <c r="F116" i="1"/>
  <c r="O14" i="106"/>
  <c r="H69" i="1" s="1"/>
  <c r="F69" i="1"/>
  <c r="O14" i="116"/>
  <c r="H151" i="1" s="1"/>
  <c r="F151" i="1"/>
  <c r="O14" i="114"/>
  <c r="H145" i="1" s="1"/>
  <c r="F145" i="1"/>
  <c r="O13" i="120"/>
  <c r="H71" i="1" s="1"/>
  <c r="F71" i="1"/>
  <c r="O6" i="120"/>
  <c r="H121" i="1" s="1"/>
  <c r="F121" i="1"/>
  <c r="O14" i="113"/>
  <c r="H43" i="1" s="1"/>
  <c r="F43" i="1"/>
  <c r="O6" i="146"/>
  <c r="H75" i="1" s="1"/>
  <c r="F75" i="1"/>
  <c r="O5" i="139"/>
  <c r="H97" i="1" s="1"/>
  <c r="F97" i="1"/>
  <c r="F148" i="1"/>
  <c r="O16" i="123"/>
  <c r="H143" i="1" s="1"/>
  <c r="O18" i="94"/>
  <c r="H115" i="1" s="1"/>
  <c r="O13" i="84"/>
  <c r="H44" i="1" s="1"/>
  <c r="F44" i="1"/>
  <c r="O7" i="131"/>
  <c r="H147" i="1" s="1"/>
  <c r="F147" i="1"/>
  <c r="F98" i="1"/>
  <c r="O6" i="130"/>
  <c r="H95" i="1" s="1"/>
  <c r="F95" i="1"/>
  <c r="O6" i="109"/>
  <c r="H39" i="1" s="1"/>
  <c r="F39" i="1"/>
  <c r="O13" i="109"/>
  <c r="H127" i="1" s="1"/>
  <c r="F127" i="1"/>
  <c r="O7" i="129"/>
  <c r="H27" i="1" s="1"/>
  <c r="F27" i="1"/>
  <c r="O20" i="89"/>
  <c r="H61" i="1" s="1"/>
  <c r="O14" i="72"/>
  <c r="H22" i="1" s="1"/>
  <c r="F22" i="1"/>
  <c r="O10" i="127"/>
  <c r="H9" i="1" s="1"/>
  <c r="O10" i="125"/>
  <c r="H140" i="1" s="1"/>
  <c r="O6" i="123"/>
  <c r="H124" i="1" s="1"/>
  <c r="F124" i="1"/>
  <c r="O11" i="124"/>
  <c r="H113" i="1" s="1"/>
  <c r="O14" i="128"/>
  <c r="H66" i="1" s="1"/>
  <c r="O17" i="79"/>
  <c r="H32" i="1" s="1"/>
  <c r="F32" i="1"/>
  <c r="O19" i="78"/>
  <c r="H28" i="1" s="1"/>
  <c r="F28" i="1"/>
  <c r="M5" i="106"/>
  <c r="E46" i="1"/>
  <c r="O7" i="105"/>
  <c r="H38" i="1" s="1"/>
  <c r="F38" i="1"/>
  <c r="M6" i="104"/>
  <c r="E31" i="1"/>
  <c r="O8" i="101"/>
  <c r="H15" i="1" s="1"/>
  <c r="F15" i="1"/>
  <c r="O6" i="122"/>
  <c r="H154" i="1" s="1"/>
  <c r="F154" i="1"/>
  <c r="O8" i="119"/>
  <c r="H119" i="1" s="1"/>
  <c r="F119" i="1"/>
  <c r="O8" i="118"/>
  <c r="H118" i="1" s="1"/>
  <c r="F118" i="1"/>
  <c r="O6" i="116"/>
  <c r="H99" i="1" s="1"/>
  <c r="F99" i="1"/>
  <c r="O7" i="117"/>
  <c r="H94" i="1" s="1"/>
  <c r="F94" i="1"/>
  <c r="O6" i="114"/>
  <c r="H92" i="1" s="1"/>
  <c r="F92" i="1"/>
  <c r="O7" i="112"/>
  <c r="H78" i="1" s="1"/>
  <c r="F78" i="1"/>
  <c r="O29" i="99"/>
  <c r="H137" i="1" s="1"/>
  <c r="O12" i="126"/>
  <c r="H11" i="1" s="1"/>
  <c r="N5" i="100"/>
  <c r="G153" i="1" s="1"/>
  <c r="L5" i="100"/>
  <c r="E153" i="1" s="1"/>
  <c r="K5" i="100"/>
  <c r="D153" i="1" s="1"/>
  <c r="N10" i="99"/>
  <c r="G114" i="1" s="1"/>
  <c r="L10" i="99"/>
  <c r="E114" i="1" s="1"/>
  <c r="K10" i="99"/>
  <c r="D114" i="1" s="1"/>
  <c r="N9" i="98"/>
  <c r="L9" i="98"/>
  <c r="K9" i="98"/>
  <c r="N34" i="90"/>
  <c r="G57" i="1" s="1"/>
  <c r="L34" i="90"/>
  <c r="E57" i="1" s="1"/>
  <c r="K34" i="90"/>
  <c r="D57" i="1" s="1"/>
  <c r="N10" i="97"/>
  <c r="G59" i="1" s="1"/>
  <c r="L10" i="97"/>
  <c r="E59" i="1" s="1"/>
  <c r="K10" i="97"/>
  <c r="D59" i="1" s="1"/>
  <c r="N22" i="93"/>
  <c r="G12" i="1" s="1"/>
  <c r="L22" i="93"/>
  <c r="E12" i="1" s="1"/>
  <c r="K22" i="93"/>
  <c r="D12" i="1" s="1"/>
  <c r="N14" i="95"/>
  <c r="G141" i="1" s="1"/>
  <c r="L14" i="95"/>
  <c r="E141" i="1" s="1"/>
  <c r="K14" i="95"/>
  <c r="D141" i="1" s="1"/>
  <c r="N7" i="94"/>
  <c r="G152" i="1" s="1"/>
  <c r="L7" i="94"/>
  <c r="E152" i="1" s="1"/>
  <c r="K7" i="94"/>
  <c r="D152" i="1" s="1"/>
  <c r="N7" i="93"/>
  <c r="G150" i="1" s="1"/>
  <c r="L7" i="93"/>
  <c r="K7" i="93"/>
  <c r="D150" i="1" s="1"/>
  <c r="N11" i="92"/>
  <c r="G138" i="1" s="1"/>
  <c r="L11" i="92"/>
  <c r="E138" i="1" s="1"/>
  <c r="K11" i="92"/>
  <c r="D138" i="1" s="1"/>
  <c r="N11" i="91"/>
  <c r="G139" i="1" s="1"/>
  <c r="L11" i="91"/>
  <c r="E139" i="1" s="1"/>
  <c r="K11" i="91"/>
  <c r="D139" i="1" s="1"/>
  <c r="N18" i="90"/>
  <c r="G136" i="1" s="1"/>
  <c r="L18" i="90"/>
  <c r="E136" i="1" s="1"/>
  <c r="K18" i="90"/>
  <c r="D136" i="1" s="1"/>
  <c r="N7" i="89"/>
  <c r="G125" i="1" s="1"/>
  <c r="L7" i="89"/>
  <c r="E125" i="1" s="1"/>
  <c r="K7" i="89"/>
  <c r="D125" i="1" s="1"/>
  <c r="N17" i="88"/>
  <c r="G110" i="1" s="1"/>
  <c r="L17" i="88"/>
  <c r="E110" i="1" s="1"/>
  <c r="K17" i="88"/>
  <c r="D110" i="1" s="1"/>
  <c r="N28" i="77"/>
  <c r="G111" i="1" s="1"/>
  <c r="L28" i="77"/>
  <c r="E111" i="1" s="1"/>
  <c r="K28" i="77"/>
  <c r="D111" i="1" s="1"/>
  <c r="N31" i="71"/>
  <c r="G109" i="1" s="1"/>
  <c r="L31" i="71"/>
  <c r="E109" i="1" s="1"/>
  <c r="K31" i="71"/>
  <c r="D109" i="1" s="1"/>
  <c r="N31" i="86"/>
  <c r="G112" i="1" s="1"/>
  <c r="L31" i="86"/>
  <c r="E112" i="1" s="1"/>
  <c r="K31" i="86"/>
  <c r="D112" i="1" s="1"/>
  <c r="N7" i="87"/>
  <c r="G91" i="1" s="1"/>
  <c r="L7" i="87"/>
  <c r="E91" i="1" s="1"/>
  <c r="K7" i="87"/>
  <c r="D91" i="1" s="1"/>
  <c r="N16" i="86"/>
  <c r="G60" i="1" s="1"/>
  <c r="L16" i="86"/>
  <c r="E60" i="1" s="1"/>
  <c r="K16" i="86"/>
  <c r="D60" i="1" s="1"/>
  <c r="N14" i="85"/>
  <c r="G65" i="1" s="1"/>
  <c r="L14" i="85"/>
  <c r="E65" i="1" s="1"/>
  <c r="K14" i="85"/>
  <c r="D65" i="1" s="1"/>
  <c r="G88" i="1"/>
  <c r="N6" i="84"/>
  <c r="L6" i="84"/>
  <c r="M6" i="84" s="1"/>
  <c r="F88" i="1" s="1"/>
  <c r="K6" i="84"/>
  <c r="D88" i="1" s="1"/>
  <c r="N8" i="83"/>
  <c r="G84" i="1" s="1"/>
  <c r="L8" i="83"/>
  <c r="K8" i="83"/>
  <c r="D84" i="1" s="1"/>
  <c r="N12" i="82"/>
  <c r="G64" i="1" s="1"/>
  <c r="L12" i="82"/>
  <c r="E64" i="1" s="1"/>
  <c r="K12" i="82"/>
  <c r="D64" i="1" s="1"/>
  <c r="N8" i="81"/>
  <c r="G81" i="1" s="1"/>
  <c r="L8" i="81"/>
  <c r="M8" i="81" s="1"/>
  <c r="O8" i="81" s="1"/>
  <c r="H81" i="1" s="1"/>
  <c r="K8" i="81"/>
  <c r="D81" i="1" s="1"/>
  <c r="N12" i="80"/>
  <c r="G62" i="1" s="1"/>
  <c r="L12" i="80"/>
  <c r="E62" i="1" s="1"/>
  <c r="K12" i="80"/>
  <c r="D62" i="1" s="1"/>
  <c r="N10" i="79"/>
  <c r="G63" i="1" s="1"/>
  <c r="L10" i="79"/>
  <c r="E63" i="1" s="1"/>
  <c r="K10" i="79"/>
  <c r="D63" i="1" s="1"/>
  <c r="N29" i="75"/>
  <c r="G55" i="1" s="1"/>
  <c r="L29" i="75"/>
  <c r="E55" i="1" s="1"/>
  <c r="K29" i="75"/>
  <c r="D55" i="1" s="1"/>
  <c r="N11" i="78"/>
  <c r="G58" i="1" s="1"/>
  <c r="L11" i="78"/>
  <c r="E58" i="1" s="1"/>
  <c r="K11" i="78"/>
  <c r="D58" i="1" s="1"/>
  <c r="H79" i="1"/>
  <c r="G79" i="1"/>
  <c r="F79" i="1"/>
  <c r="E79" i="1"/>
  <c r="D79" i="1"/>
  <c r="N12" i="76"/>
  <c r="L12" i="76"/>
  <c r="K12" i="76"/>
  <c r="N14" i="77"/>
  <c r="G56" i="1" s="1"/>
  <c r="L14" i="77"/>
  <c r="E56" i="1" s="1"/>
  <c r="K14" i="77"/>
  <c r="D56" i="1" s="1"/>
  <c r="N39" i="74"/>
  <c r="G54" i="1" s="1"/>
  <c r="L39" i="74"/>
  <c r="E54" i="1" s="1"/>
  <c r="K39" i="74"/>
  <c r="D54" i="1" s="1"/>
  <c r="H45" i="1"/>
  <c r="G45" i="1"/>
  <c r="F45" i="1"/>
  <c r="E45" i="1"/>
  <c r="D45" i="1"/>
  <c r="N5" i="76"/>
  <c r="L5" i="76"/>
  <c r="K5" i="76"/>
  <c r="N15" i="75"/>
  <c r="G7" i="1" s="1"/>
  <c r="L15" i="75"/>
  <c r="E7" i="1" s="1"/>
  <c r="K15" i="75"/>
  <c r="D7" i="1" s="1"/>
  <c r="N19" i="74"/>
  <c r="G6" i="1" s="1"/>
  <c r="L19" i="74"/>
  <c r="E6" i="1" s="1"/>
  <c r="K19" i="74"/>
  <c r="D6" i="1" s="1"/>
  <c r="N14" i="73"/>
  <c r="G8" i="1" s="1"/>
  <c r="L14" i="73"/>
  <c r="E8" i="1" s="1"/>
  <c r="K14" i="73"/>
  <c r="D8" i="1" s="1"/>
  <c r="M2" i="63"/>
  <c r="O2" i="63" s="1"/>
  <c r="N44" i="68"/>
  <c r="G108" i="1" s="1"/>
  <c r="L44" i="68"/>
  <c r="K44" i="68"/>
  <c r="D108" i="1" s="1"/>
  <c r="N5" i="72"/>
  <c r="G76" i="1" s="1"/>
  <c r="L5" i="72"/>
  <c r="E76" i="1" s="1"/>
  <c r="K5" i="72"/>
  <c r="D76" i="1" s="1"/>
  <c r="N15" i="71"/>
  <c r="G83" i="1" s="1"/>
  <c r="L15" i="71"/>
  <c r="E83" i="1" s="1"/>
  <c r="K15" i="71"/>
  <c r="D83" i="1" s="1"/>
  <c r="N8" i="71"/>
  <c r="G34" i="1" s="1"/>
  <c r="L8" i="71"/>
  <c r="E34" i="1" s="1"/>
  <c r="K8" i="71"/>
  <c r="D34" i="1" s="1"/>
  <c r="N10" i="70"/>
  <c r="G18" i="1" s="1"/>
  <c r="L10" i="70"/>
  <c r="E18" i="1" s="1"/>
  <c r="K10" i="70"/>
  <c r="D18" i="1" s="1"/>
  <c r="G41" i="1"/>
  <c r="N5" i="69"/>
  <c r="L5" i="69"/>
  <c r="E41" i="1" s="1"/>
  <c r="K5" i="69"/>
  <c r="D41" i="1" s="1"/>
  <c r="N19" i="68"/>
  <c r="G10" i="1" s="1"/>
  <c r="L19" i="68"/>
  <c r="E10" i="1" s="1"/>
  <c r="K19" i="68"/>
  <c r="D10" i="1" s="1"/>
  <c r="N7" i="67"/>
  <c r="G37" i="1" s="1"/>
  <c r="L7" i="67"/>
  <c r="E37" i="1" s="1"/>
  <c r="K7" i="67"/>
  <c r="D37" i="1" s="1"/>
  <c r="N10" i="66"/>
  <c r="G16" i="1" s="1"/>
  <c r="L10" i="66"/>
  <c r="E16" i="1" s="1"/>
  <c r="K10" i="66"/>
  <c r="D16" i="1" s="1"/>
  <c r="N7" i="65"/>
  <c r="G23" i="1" s="1"/>
  <c r="L7" i="65"/>
  <c r="M7" i="65" s="1"/>
  <c r="K7" i="65"/>
  <c r="D23" i="1" s="1"/>
  <c r="E17" i="1"/>
  <c r="N9" i="64"/>
  <c r="G17" i="1" s="1"/>
  <c r="L9" i="64"/>
  <c r="K9" i="64"/>
  <c r="D17" i="1" s="1"/>
  <c r="N9" i="63"/>
  <c r="L9" i="63"/>
  <c r="E21" i="1" s="1"/>
  <c r="K9" i="63"/>
  <c r="D21" i="1" s="1"/>
  <c r="N7" i="62"/>
  <c r="G47" i="1" s="1"/>
  <c r="L7" i="62"/>
  <c r="M7" i="62" s="1"/>
  <c r="O7" i="62" s="1"/>
  <c r="H47" i="1" s="1"/>
  <c r="K7" i="62"/>
  <c r="D47" i="1" s="1"/>
  <c r="N7" i="61"/>
  <c r="G20" i="1" s="1"/>
  <c r="L7" i="61"/>
  <c r="K7" i="61"/>
  <c r="D20" i="1" s="1"/>
  <c r="M7" i="87" l="1"/>
  <c r="E88" i="1"/>
  <c r="M8" i="83"/>
  <c r="O8" i="83" s="1"/>
  <c r="H84" i="1" s="1"/>
  <c r="M7" i="93"/>
  <c r="O7" i="93" s="1"/>
  <c r="H150" i="1" s="1"/>
  <c r="E150" i="1"/>
  <c r="O5" i="106"/>
  <c r="H46" i="1" s="1"/>
  <c r="F46" i="1"/>
  <c r="O6" i="104"/>
  <c r="H31" i="1" s="1"/>
  <c r="F31" i="1"/>
  <c r="M34" i="90"/>
  <c r="F57" i="1" s="1"/>
  <c r="M10" i="99"/>
  <c r="F114" i="1" s="1"/>
  <c r="M11" i="91"/>
  <c r="E81" i="1"/>
  <c r="F81" i="1"/>
  <c r="M12" i="82"/>
  <c r="F64" i="1" s="1"/>
  <c r="E84" i="1"/>
  <c r="M29" i="75"/>
  <c r="F55" i="1" s="1"/>
  <c r="M22" i="93"/>
  <c r="F12" i="1" s="1"/>
  <c r="M9" i="64"/>
  <c r="M7" i="61"/>
  <c r="E20" i="1"/>
  <c r="E47" i="1"/>
  <c r="F47" i="1"/>
  <c r="O7" i="65"/>
  <c r="H23" i="1" s="1"/>
  <c r="E23" i="1"/>
  <c r="F23" i="1"/>
  <c r="M5" i="100"/>
  <c r="M7" i="89"/>
  <c r="M31" i="86"/>
  <c r="F112" i="1" s="1"/>
  <c r="M9" i="98"/>
  <c r="M11" i="78"/>
  <c r="F58" i="1" s="1"/>
  <c r="M10" i="97"/>
  <c r="F59" i="1" s="1"/>
  <c r="M28" i="77"/>
  <c r="F111" i="1" s="1"/>
  <c r="M14" i="77"/>
  <c r="M14" i="73"/>
  <c r="F8" i="1" s="1"/>
  <c r="M39" i="74"/>
  <c r="F54" i="1" s="1"/>
  <c r="M14" i="95"/>
  <c r="F141" i="1" s="1"/>
  <c r="M7" i="94"/>
  <c r="M11" i="92"/>
  <c r="F138" i="1" s="1"/>
  <c r="M18" i="90"/>
  <c r="M17" i="88"/>
  <c r="F110" i="1" s="1"/>
  <c r="M44" i="68"/>
  <c r="O44" i="68" s="1"/>
  <c r="H108" i="1" s="1"/>
  <c r="M31" i="71"/>
  <c r="F109" i="1" s="1"/>
  <c r="M16" i="86"/>
  <c r="F60" i="1" s="1"/>
  <c r="M14" i="85"/>
  <c r="F65" i="1" s="1"/>
  <c r="O6" i="84"/>
  <c r="H88" i="1" s="1"/>
  <c r="M12" i="80"/>
  <c r="F62" i="1" s="1"/>
  <c r="M10" i="79"/>
  <c r="F63" i="1" s="1"/>
  <c r="M12" i="76"/>
  <c r="O12" i="76" s="1"/>
  <c r="M5" i="76"/>
  <c r="O5" i="76" s="1"/>
  <c r="M19" i="68"/>
  <c r="E108" i="1"/>
  <c r="M15" i="75"/>
  <c r="M19" i="74"/>
  <c r="F6" i="1" s="1"/>
  <c r="M5" i="72"/>
  <c r="M15" i="71"/>
  <c r="M8" i="71"/>
  <c r="M10" i="70"/>
  <c r="M5" i="69"/>
  <c r="M7" i="67"/>
  <c r="M10" i="66"/>
  <c r="M9" i="63"/>
  <c r="O11" i="91" l="1"/>
  <c r="H139" i="1" s="1"/>
  <c r="F139" i="1"/>
  <c r="F150" i="1"/>
  <c r="O7" i="87"/>
  <c r="H91" i="1" s="1"/>
  <c r="F91" i="1"/>
  <c r="F84" i="1"/>
  <c r="O5" i="72"/>
  <c r="H76" i="1" s="1"/>
  <c r="F76" i="1"/>
  <c r="O5" i="100"/>
  <c r="H153" i="1" s="1"/>
  <c r="F153" i="1"/>
  <c r="O9" i="98"/>
  <c r="O10" i="97"/>
  <c r="H59" i="1" s="1"/>
  <c r="O34" i="90"/>
  <c r="H57" i="1" s="1"/>
  <c r="O19" i="68"/>
  <c r="H10" i="1" s="1"/>
  <c r="F10" i="1"/>
  <c r="O29" i="75"/>
  <c r="H55" i="1" s="1"/>
  <c r="O10" i="99"/>
  <c r="H114" i="1" s="1"/>
  <c r="O14" i="95"/>
  <c r="H141" i="1" s="1"/>
  <c r="O7" i="94"/>
  <c r="H152" i="1" s="1"/>
  <c r="F152" i="1"/>
  <c r="O11" i="92"/>
  <c r="H138" i="1" s="1"/>
  <c r="O12" i="80"/>
  <c r="H62" i="1" s="1"/>
  <c r="O12" i="82"/>
  <c r="H64" i="1" s="1"/>
  <c r="O10" i="79"/>
  <c r="H63" i="1" s="1"/>
  <c r="O22" i="93"/>
  <c r="H12" i="1" s="1"/>
  <c r="O7" i="67"/>
  <c r="H37" i="1" s="1"/>
  <c r="F37" i="1"/>
  <c r="O10" i="70"/>
  <c r="H18" i="1" s="1"/>
  <c r="F18" i="1"/>
  <c r="O9" i="64"/>
  <c r="H17" i="1" s="1"/>
  <c r="F17" i="1"/>
  <c r="O7" i="61"/>
  <c r="H20" i="1" s="1"/>
  <c r="F20" i="1"/>
  <c r="O10" i="66"/>
  <c r="H16" i="1" s="1"/>
  <c r="F16" i="1"/>
  <c r="O18" i="90"/>
  <c r="H136" i="1" s="1"/>
  <c r="F136" i="1"/>
  <c r="O7" i="89"/>
  <c r="H125" i="1" s="1"/>
  <c r="F125" i="1"/>
  <c r="O17" i="88"/>
  <c r="H110" i="1" s="1"/>
  <c r="O14" i="85"/>
  <c r="H65" i="1" s="1"/>
  <c r="O16" i="86"/>
  <c r="H60" i="1" s="1"/>
  <c r="O31" i="86"/>
  <c r="H112" i="1" s="1"/>
  <c r="O11" i="78"/>
  <c r="H58" i="1" s="1"/>
  <c r="O14" i="77"/>
  <c r="H56" i="1" s="1"/>
  <c r="F56" i="1"/>
  <c r="O28" i="77"/>
  <c r="H111" i="1" s="1"/>
  <c r="O31" i="71"/>
  <c r="H109" i="1" s="1"/>
  <c r="F108" i="1"/>
  <c r="O14" i="73"/>
  <c r="H8" i="1" s="1"/>
  <c r="O19" i="74"/>
  <c r="H6" i="1" s="1"/>
  <c r="O39" i="74"/>
  <c r="H54" i="1" s="1"/>
  <c r="O15" i="75"/>
  <c r="H7" i="1" s="1"/>
  <c r="F7" i="1"/>
  <c r="O8" i="71"/>
  <c r="H34" i="1" s="1"/>
  <c r="F34" i="1"/>
  <c r="O15" i="71"/>
  <c r="H83" i="1" s="1"/>
  <c r="F83" i="1"/>
  <c r="O5" i="69"/>
  <c r="H41" i="1" s="1"/>
  <c r="F41" i="1"/>
  <c r="O9" i="63"/>
  <c r="H21" i="1" s="1"/>
  <c r="F21" i="1"/>
</calcChain>
</file>

<file path=xl/sharedStrings.xml><?xml version="1.0" encoding="utf-8"?>
<sst xmlns="http://schemas.openxmlformats.org/spreadsheetml/2006/main" count="3884" uniqueCount="148">
  <si>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</si>
  <si>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</si>
  <si>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</si>
  <si>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</si>
  <si>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</si>
  <si>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</si>
  <si>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</si>
  <si>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</si>
  <si>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</si>
  <si>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</si>
  <si>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</si>
  <si>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</si>
  <si>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</si>
  <si>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</si>
  <si>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</si>
  <si>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</si>
  <si>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</si>
  <si>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</si>
  <si>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</si>
  <si>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0f Targets</t>
  </si>
  <si>
    <t>Back to Ranking</t>
  </si>
  <si>
    <t>ABRA OUTLAW HEAVY RANKING 2023</t>
  </si>
  <si>
    <t>ABRA UNLIMITED RANKING 2023</t>
  </si>
  <si>
    <t xml:space="preserve"> Ohio</t>
  </si>
  <si>
    <t xml:space="preserve">Outlaw Hvy </t>
  </si>
  <si>
    <t>Brian Gilliland</t>
  </si>
  <si>
    <t>HillTop</t>
  </si>
  <si>
    <t>Brad Palmer</t>
  </si>
  <si>
    <t>Sherman White</t>
  </si>
  <si>
    <t>Nick Palmer</t>
  </si>
  <si>
    <t>Mary Webb</t>
  </si>
  <si>
    <t>John Petteruti</t>
  </si>
  <si>
    <t>Tim Rowlands</t>
  </si>
  <si>
    <t>Howard Ary</t>
  </si>
  <si>
    <t>Frank Baird</t>
  </si>
  <si>
    <t>Outlaw Lt</t>
  </si>
  <si>
    <t xml:space="preserve">Unlimited </t>
  </si>
  <si>
    <t>Greg George</t>
  </si>
  <si>
    <t>David Renfroe</t>
  </si>
  <si>
    <t>John Hakius</t>
  </si>
  <si>
    <t>Delphos, OH</t>
  </si>
  <si>
    <t>Doug Depweg</t>
  </si>
  <si>
    <t>Outlaw Hvy</t>
  </si>
  <si>
    <t>Bill Poor</t>
  </si>
  <si>
    <t>Samantha Carlin</t>
  </si>
  <si>
    <t>Samatha Carlin</t>
  </si>
  <si>
    <t>Matt Brown</t>
  </si>
  <si>
    <t>Rick Eddington</t>
  </si>
  <si>
    <t>Mark Lippi</t>
  </si>
  <si>
    <t>Julie Mekolites</t>
  </si>
  <si>
    <t>Drew Johnston</t>
  </si>
  <si>
    <t>Heather Johns</t>
  </si>
  <si>
    <t>Jay Fruth</t>
  </si>
  <si>
    <t>Jack Baker</t>
  </si>
  <si>
    <t>Bob Dunkin</t>
  </si>
  <si>
    <t>Dana Waxler</t>
  </si>
  <si>
    <t>Mark Junkins</t>
  </si>
  <si>
    <t>Unlimited</t>
  </si>
  <si>
    <t>Annette McClure</t>
  </si>
  <si>
    <t>John Joseph</t>
  </si>
  <si>
    <t>ABRA FACTORY RANKING 2023</t>
  </si>
  <si>
    <t>Factory</t>
  </si>
  <si>
    <t>Bill Meyer</t>
  </si>
  <si>
    <t>Rob Johns</t>
  </si>
  <si>
    <t>Roger Blaine</t>
  </si>
  <si>
    <t>Scott McClure</t>
  </si>
  <si>
    <t>Keith Hesseling</t>
  </si>
  <si>
    <t>Sue Joseph</t>
  </si>
  <si>
    <t>Celina, OH</t>
  </si>
  <si>
    <t>Ben Brown</t>
  </si>
  <si>
    <t>Max Muhlenkamp</t>
  </si>
  <si>
    <t>Rick Edington</t>
  </si>
  <si>
    <t>Dave Freeman</t>
  </si>
  <si>
    <t>Bob Duncan</t>
  </si>
  <si>
    <t>Steve Muntzinger</t>
  </si>
  <si>
    <t>Steve Ewry</t>
  </si>
  <si>
    <t>Jeff Cale</t>
  </si>
  <si>
    <t>George Donavon</t>
  </si>
  <si>
    <t>Dave Renfroe</t>
  </si>
  <si>
    <t>Tia Craig</t>
  </si>
  <si>
    <t>Joe Craig</t>
  </si>
  <si>
    <t>Bruce Postlethwait</t>
  </si>
  <si>
    <t>Tom Woebkenberg</t>
  </si>
  <si>
    <t>Joe Di Donato</t>
  </si>
  <si>
    <t>Ashtabula, OH</t>
  </si>
  <si>
    <t>Brendan Prebish</t>
  </si>
  <si>
    <t>Leon Switalski</t>
  </si>
  <si>
    <t>Tony Washock</t>
  </si>
  <si>
    <t>Rick Korpi</t>
  </si>
  <si>
    <t>Chuck Kinnaird</t>
  </si>
  <si>
    <t>Dan Patchin</t>
  </si>
  <si>
    <t>Charlie Sinatra</t>
  </si>
  <si>
    <t>Harold Cook</t>
  </si>
  <si>
    <t>Frank Sega</t>
  </si>
  <si>
    <t>Steven Washock Sr</t>
  </si>
  <si>
    <t>Greg Keefer</t>
  </si>
  <si>
    <t>Gary Silvernail</t>
  </si>
  <si>
    <t>Ron Hradesky</t>
  </si>
  <si>
    <t>Paul Schray</t>
  </si>
  <si>
    <t>Mike Urbas</t>
  </si>
  <si>
    <t xml:space="preserve">Factory </t>
  </si>
  <si>
    <t>Bob Blaine</t>
  </si>
  <si>
    <t>Roger Krouskop SR</t>
  </si>
  <si>
    <t>James Blaine</t>
  </si>
  <si>
    <t>Steve Reynolds</t>
  </si>
  <si>
    <t>Tom Muntzinger</t>
  </si>
  <si>
    <t>Tom Loomis</t>
  </si>
  <si>
    <t>Andrew Dibartolomeo</t>
  </si>
  <si>
    <t>Keith Vicars</t>
  </si>
  <si>
    <t xml:space="preserve">Brad Palmer </t>
  </si>
  <si>
    <t>Steve Bates</t>
  </si>
  <si>
    <t>John Comer</t>
  </si>
  <si>
    <t xml:space="preserve">Steve Bates </t>
  </si>
  <si>
    <t>Evan Stapleton</t>
  </si>
  <si>
    <t>Randy Brown</t>
  </si>
  <si>
    <t xml:space="preserve">Frank Baird </t>
  </si>
  <si>
    <t>John Petterituti</t>
  </si>
  <si>
    <t>John Joesph</t>
  </si>
  <si>
    <t>Roger krouskop SR</t>
  </si>
  <si>
    <t xml:space="preserve">Roger Blaine </t>
  </si>
  <si>
    <t>Keith Hessling</t>
  </si>
  <si>
    <t>Sue Joesph</t>
  </si>
  <si>
    <t>Patrick Sexton</t>
  </si>
  <si>
    <t>Dale Taylor</t>
  </si>
  <si>
    <t>John Williams</t>
  </si>
  <si>
    <t>Terry Knisley</t>
  </si>
  <si>
    <t>ABRA OUTLAW LITE RANKING 2023</t>
  </si>
  <si>
    <t>Joe Maley</t>
  </si>
  <si>
    <t>Scott Rauch</t>
  </si>
  <si>
    <t>Skip Ducan</t>
  </si>
  <si>
    <t>Larry Watson</t>
  </si>
  <si>
    <t>Annett McClure</t>
  </si>
  <si>
    <t>Cindy Freeman</t>
  </si>
  <si>
    <t>Steve Gillam</t>
  </si>
  <si>
    <t>Andrew DiBenedetto</t>
  </si>
  <si>
    <t>Matt Dingle</t>
  </si>
  <si>
    <t>Geoff Jecman</t>
  </si>
  <si>
    <t>Tonja Zimmer</t>
  </si>
  <si>
    <t>Jim Portman</t>
  </si>
  <si>
    <t>Juli Mekolites</t>
  </si>
  <si>
    <t>Roger Krouskop Sr</t>
  </si>
  <si>
    <t>Jim Parker</t>
  </si>
  <si>
    <t>Phil Blower</t>
  </si>
  <si>
    <t>Joe DiDonato</t>
  </si>
  <si>
    <t>Bill Dobson</t>
  </si>
  <si>
    <t>Andrew DiBartolomeo</t>
  </si>
  <si>
    <t>Mike Freeman</t>
  </si>
  <si>
    <t xml:space="preserve">James Blaine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</si>
</sst>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 Black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u/>
      <sz val="11"/>
      <name val="Arial"/>
      <family val="2"/>
    </font>
    <font>
      <b/>
      <sz val="10"/>
      <color rgb="FFFF0000"/>
      <name val="Arial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0" fillId="0" borderId="0"/>
  </cellStyleXfs>
  <cellXfs count="100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3" fillId="0" borderId="0" xfId="1" applyFill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1" applyFont="1" applyFill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 shrinkToFit="1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49" fontId="6" fillId="3" borderId="1" xfId="0" applyNumberFormat="1" applyFont="1" applyFill="1" applyBorder="1" applyAlignment="1">
      <alignment horizontal="center" wrapText="1"/>
    </xf>
    <xf numFmtId="1" fontId="6" fillId="3" borderId="1" xfId="0" applyNumberFormat="1" applyFont="1" applyFill="1" applyBorder="1" applyAlignment="1" applyProtection="1">
      <alignment horizontal="center"/>
      <protection locked="0"/>
    </xf>
    <xf numFmtId="1" fontId="6" fillId="4" borderId="1" xfId="0" applyNumberFormat="1" applyFont="1" applyFill="1" applyBorder="1" applyAlignment="1" applyProtection="1">
      <alignment horizontal="center"/>
      <protection locked="0"/>
    </xf>
    <xf numFmtId="1" fontId="6" fillId="3" borderId="1" xfId="0" applyNumberFormat="1" applyFont="1" applyFill="1" applyBorder="1" applyAlignment="1" applyProtection="1">
      <alignment horizontal="center" wrapText="1"/>
      <protection hidden="1"/>
    </xf>
    <xf numFmtId="2" fontId="6" fillId="3" borderId="1" xfId="0" applyNumberFormat="1" applyFont="1" applyFill="1" applyBorder="1" applyAlignment="1" applyProtection="1">
      <alignment horizontal="center"/>
      <protection hidden="1"/>
    </xf>
    <xf numFmtId="1" fontId="6" fillId="3" borderId="1" xfId="0" applyNumberFormat="1" applyFont="1" applyFill="1" applyBorder="1" applyAlignment="1" applyProtection="1">
      <alignment horizontal="center"/>
      <protection hidden="1"/>
    </xf>
    <xf numFmtId="2" fontId="6" fillId="3" borderId="1" xfId="0" applyNumberFormat="1" applyFont="1" applyFill="1" applyBorder="1" applyAlignment="1" applyProtection="1">
      <alignment horizontal="center" wrapText="1"/>
      <protection hidden="1"/>
    </xf>
    <xf numFmtId="0" fontId="6" fillId="3" borderId="1" xfId="0" applyFont="1" applyFill="1" applyBorder="1" applyAlignment="1">
      <alignment horizontal="center" wrapText="1" shrinkToFit="1"/>
    </xf>
    <xf numFmtId="0" fontId="6" fillId="3" borderId="1" xfId="0" applyFont="1" applyFill="1" applyBorder="1" applyAlignment="1" applyProtection="1">
      <alignment horizontal="center"/>
      <protection locked="0"/>
    </xf>
    <xf numFmtId="14" fontId="6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164" fontId="11" fillId="0" borderId="0" xfId="2" applyFont="1" applyAlignment="1">
      <alignment horizontal="center" wrapText="1" shrinkToFi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1" fontId="6" fillId="5" borderId="1" xfId="0" applyNumberFormat="1" applyFont="1" applyFill="1" applyBorder="1" applyAlignment="1" applyProtection="1">
      <alignment horizontal="center"/>
      <protection locked="0"/>
    </xf>
    <xf numFmtId="1" fontId="13" fillId="4" borderId="1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wrapText="1"/>
      <protection locked="0"/>
    </xf>
    <xf numFmtId="0" fontId="17" fillId="0" borderId="1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14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 applyProtection="1">
      <alignment horizontal="center" wrapText="1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 wrapText="1"/>
      <protection hidden="1"/>
    </xf>
    <xf numFmtId="0" fontId="6" fillId="0" borderId="0" xfId="0" applyFont="1" applyAlignment="1">
      <alignment horizontal="center" wrapText="1" shrinkToFit="1"/>
    </xf>
    <xf numFmtId="1" fontId="6" fillId="6" borderId="1" xfId="0" applyNumberFormat="1" applyFont="1" applyFill="1" applyBorder="1" applyAlignment="1" applyProtection="1">
      <alignment horizontal="center"/>
      <protection locked="0"/>
    </xf>
    <xf numFmtId="1" fontId="18" fillId="6" borderId="1" xfId="0" applyNumberFormat="1" applyFont="1" applyFill="1" applyBorder="1" applyAlignment="1" applyProtection="1">
      <alignment horizontal="center"/>
      <protection locked="0"/>
    </xf>
    <xf numFmtId="49" fontId="18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7" fillId="7" borderId="0" xfId="0" applyFont="1" applyFill="1" applyAlignment="1">
      <alignment horizontal="center"/>
    </xf>
    <xf numFmtId="2" fontId="7" fillId="7" borderId="0" xfId="0" applyNumberFormat="1" applyFont="1" applyFill="1" applyAlignment="1">
      <alignment horizontal="center"/>
    </xf>
    <xf numFmtId="0" fontId="12" fillId="0" borderId="0" xfId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9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 wrapText="1" shrinkToFit="1"/>
    </xf>
    <xf numFmtId="0" fontId="12" fillId="7" borderId="0" xfId="1" applyFont="1" applyFill="1" applyAlignment="1">
      <alignment horizontal="center"/>
    </xf>
    <xf numFmtId="1" fontId="9" fillId="7" borderId="0" xfId="0" applyNumberFormat="1" applyFont="1" applyFill="1" applyAlignment="1">
      <alignment horizontal="center"/>
    </xf>
    <xf numFmtId="2" fontId="9" fillId="7" borderId="0" xfId="0" applyNumberFormat="1" applyFont="1" applyFill="1" applyAlignment="1">
      <alignment horizontal="center"/>
    </xf>
    <xf numFmtId="49" fontId="18" fillId="3" borderId="1" xfId="0" applyNumberFormat="1" applyFont="1" applyFill="1" applyBorder="1" applyAlignment="1">
      <alignment horizontal="center" wrapText="1"/>
    </xf>
    <xf numFmtId="0" fontId="4" fillId="7" borderId="0" xfId="0" applyFont="1" applyFill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1" fontId="13" fillId="0" borderId="1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18" fillId="0" borderId="1" xfId="0" applyNumberFormat="1" applyFont="1" applyBorder="1" applyAlignment="1" applyProtection="1">
      <alignment horizontal="center"/>
      <protection locked="0"/>
    </xf>
    <xf numFmtId="0" fontId="14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wrapText="1" shrinkToFit="1"/>
    </xf>
    <xf numFmtId="0" fontId="6" fillId="0" borderId="1" xfId="0" applyFont="1" applyFill="1" applyBorder="1" applyAlignment="1" applyProtection="1">
      <alignment horizontal="center"/>
      <protection locked="0"/>
    </xf>
    <xf numFmtId="14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 wrapText="1"/>
      <protection hidden="1"/>
    </xf>
    <xf numFmtId="2" fontId="6" fillId="0" borderId="1" xfId="0" applyNumberFormat="1" applyFont="1" applyFill="1" applyBorder="1" applyAlignment="1" applyProtection="1">
      <alignment horizontal="center"/>
      <protection hidden="1"/>
    </xf>
    <xf numFmtId="1" fontId="6" fillId="0" borderId="1" xfId="0" applyNumberFormat="1" applyFont="1" applyFill="1" applyBorder="1" applyAlignment="1" applyProtection="1">
      <alignment horizontal="center"/>
      <protection hidden="1"/>
    </xf>
    <xf numFmtId="2" fontId="6" fillId="0" borderId="1" xfId="0" applyNumberFormat="1" applyFont="1" applyFill="1" applyBorder="1" applyAlignment="1" applyProtection="1">
      <alignment horizontal="center" wrapText="1"/>
      <protection hidden="1"/>
    </xf>
  </cellXfs>
  <cellStyles count="3">
    <cellStyle name="Excel Built-in Normal" xfId="2" xr:uid="{38FD8B5C-C80C-4157-BF91-A4B42AE81132}"/>
    <cellStyle name="Hyperlink" xfId="1" builtinId="8"/>
    <cellStyle name="Normal" xfId="0" builtinId="0"/>
  </cellStyles>
  <dxfs count="393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styles" Target="styles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XFD154"/>
  <sheetViews>
    <sheetView tabSelected="1" zoomScale="115" zoomScaleNormal="115" workbookViewId="0"/>
  </sheetViews>
  <sheetFormatPr defaultRowHeight="15" x14ac:dyDescent="0.25"/>
  <cols>
    <col min="1" max="1" width="9.140625" style="8"/>
    <col min="2" max="2" width="16.42578125" style="8" customWidth="1"/>
    <col min="3" max="3" width="23.28515625" style="20" customWidth="1"/>
    <col min="4" max="4" width="15.7109375" style="8" bestFit="1" customWidth="1"/>
    <col min="5" max="5" width="16.140625" style="8" bestFit="1" customWidth="1"/>
    <col min="6" max="6" width="9.140625" style="14"/>
    <col min="7" max="7" width="9.140625" style="8"/>
    <col min="8" max="8" width="16.28515625" style="14" bestFit="1" customWidth="1"/>
  </cols>
  <sheetData>
    <row r="1" spans="1:8" x14ac:dyDescent="0.25">
      <c r="A1" s="9"/>
      <c r="B1" s="9"/>
      <c r="C1" s="19"/>
      <c r="D1" s="9"/>
      <c r="E1" s="9"/>
      <c r="F1" s="13"/>
      <c r="G1" s="9"/>
      <c r="H1" s="13"/>
    </row>
    <row r="2" spans="1:8" ht="28.5" x14ac:dyDescent="0.45">
      <c r="A2" s="87" t="s">
        <v>21</v>
      </c>
      <c r="B2" s="88"/>
      <c r="C2" s="88"/>
      <c r="D2" s="88"/>
      <c r="E2" s="88"/>
      <c r="F2" s="88"/>
      <c r="G2" s="88"/>
      <c r="H2" s="88"/>
    </row>
    <row r="3" spans="1:8" ht="18.75" x14ac:dyDescent="0.3">
      <c r="A3" s="89" t="s">
        <v>23</v>
      </c>
      <c r="B3" s="90"/>
      <c r="C3" s="90"/>
      <c r="D3" s="90"/>
      <c r="E3" s="90"/>
      <c r="F3" s="90"/>
      <c r="G3" s="90"/>
      <c r="H3" s="90"/>
    </row>
    <row r="4" spans="1:8" ht="15.75" customHeight="1" x14ac:dyDescent="0.25">
      <c r="A4" s="9"/>
      <c r="B4" s="9"/>
      <c r="C4" s="19"/>
      <c r="D4" s="9"/>
      <c r="E4" s="9"/>
      <c r="F4" s="13"/>
      <c r="G4" s="9"/>
      <c r="H4" s="13"/>
    </row>
    <row r="5" spans="1:8" ht="18.75" x14ac:dyDescent="0.4">
      <c r="A5" s="10" t="s">
        <v>0</v>
      </c>
      <c r="B5" s="10" t="s">
        <v>1</v>
      </c>
      <c r="C5" s="17" t="s">
        <v>2</v>
      </c>
      <c r="D5" s="17" t="s">
        <v>19</v>
      </c>
      <c r="E5" s="17" t="s">
        <v>16</v>
      </c>
      <c r="F5" s="18" t="s">
        <v>17</v>
      </c>
      <c r="G5" s="17" t="s">
        <v>14</v>
      </c>
      <c r="H5" s="18" t="s">
        <v>18</v>
      </c>
    </row>
    <row r="6" spans="1:8" s="72" customFormat="1" ht="15" customHeight="1" x14ac:dyDescent="0.25">
      <c r="A6" s="83">
        <v>1</v>
      </c>
      <c r="B6" s="82" t="s">
        <v>24</v>
      </c>
      <c r="C6" s="21" t="s">
        <v>41</v>
      </c>
      <c r="D6" s="27">
        <f>SUM('Doug Depweg'!K19)</f>
        <v>66</v>
      </c>
      <c r="E6" s="27">
        <f>SUM('Doug Depweg'!L19)</f>
        <v>12802.004100000002</v>
      </c>
      <c r="F6" s="28">
        <f>SUM('Doug Depweg'!M19)</f>
        <v>193.96975909090912</v>
      </c>
      <c r="G6" s="27">
        <f>SUM('Doug Depweg'!N19)</f>
        <v>132</v>
      </c>
      <c r="H6" s="28">
        <f>SUM('Doug Depweg'!O19)</f>
        <v>325.96975909090912</v>
      </c>
    </row>
    <row r="7" spans="1:8" s="72" customFormat="1" ht="15" customHeight="1" x14ac:dyDescent="0.25">
      <c r="A7" s="83">
        <v>2</v>
      </c>
      <c r="B7" s="26" t="s">
        <v>24</v>
      </c>
      <c r="C7" s="21" t="s">
        <v>43</v>
      </c>
      <c r="D7" s="27">
        <f>SUM('Bill Poor'!K15)</f>
        <v>50</v>
      </c>
      <c r="E7" s="27">
        <f>SUM('Bill Poor'!L15)</f>
        <v>9735.0020999999997</v>
      </c>
      <c r="F7" s="28">
        <f>SUM('Bill Poor'!M15)</f>
        <v>194.700042</v>
      </c>
      <c r="G7" s="27">
        <f>SUM('Bill Poor'!N15)</f>
        <v>97</v>
      </c>
      <c r="H7" s="28">
        <f>SUM('Bill Poor'!O15)</f>
        <v>291.700042</v>
      </c>
    </row>
    <row r="8" spans="1:8" s="72" customFormat="1" ht="15" customHeight="1" x14ac:dyDescent="0.25">
      <c r="A8" s="83">
        <v>3</v>
      </c>
      <c r="B8" s="26" t="s">
        <v>24</v>
      </c>
      <c r="C8" s="21" t="s">
        <v>39</v>
      </c>
      <c r="D8" s="27">
        <f>SUM('John Hakius'!K14)</f>
        <v>46</v>
      </c>
      <c r="E8" s="27">
        <f>SUM('John Hakius'!L14)</f>
        <v>8942.0010000000002</v>
      </c>
      <c r="F8" s="28">
        <f>SUM('John Hakius'!M14)</f>
        <v>194.39132608695652</v>
      </c>
      <c r="G8" s="27">
        <f>SUM('John Hakius'!N14)</f>
        <v>71</v>
      </c>
      <c r="H8" s="28">
        <f>SUM('John Hakius'!O14)</f>
        <v>265.3913260869565</v>
      </c>
    </row>
    <row r="9" spans="1:8" x14ac:dyDescent="0.25">
      <c r="A9" s="25">
        <v>4</v>
      </c>
      <c r="B9" s="26" t="s">
        <v>24</v>
      </c>
      <c r="C9" s="21" t="s">
        <v>104</v>
      </c>
      <c r="D9" s="27">
        <f>SUM('Steve Reynolds'!K10)</f>
        <v>28</v>
      </c>
      <c r="E9" s="27">
        <f>SUM('Steve Reynolds'!L10)</f>
        <v>5437.0001000000002</v>
      </c>
      <c r="F9" s="28">
        <f>SUM('Steve Reynolds'!M10)</f>
        <v>194.178575</v>
      </c>
      <c r="G9" s="27">
        <f>SUM('Steve Reynolds'!N10)</f>
        <v>46</v>
      </c>
      <c r="H9" s="28">
        <f>SUM('Steve Reynolds'!O10)</f>
        <v>240.178575</v>
      </c>
    </row>
    <row r="10" spans="1:8" x14ac:dyDescent="0.25">
      <c r="A10" s="25">
        <v>5</v>
      </c>
      <c r="B10" s="26" t="s">
        <v>24</v>
      </c>
      <c r="C10" s="71" t="s">
        <v>31</v>
      </c>
      <c r="D10" s="80">
        <f>SUM('John Petteruti'!K19)</f>
        <v>63</v>
      </c>
      <c r="E10" s="80">
        <f>SUM('John Petteruti'!L19)</f>
        <v>12104.024500000001</v>
      </c>
      <c r="F10" s="81">
        <f>SUM('John Petteruti'!M19)</f>
        <v>192.12737301587305</v>
      </c>
      <c r="G10" s="80">
        <f>SUM('John Petteruti'!N19)</f>
        <v>48</v>
      </c>
      <c r="H10" s="81">
        <f>SUM('John Petteruti'!O19)</f>
        <v>240.12737301587305</v>
      </c>
    </row>
    <row r="11" spans="1:8" x14ac:dyDescent="0.25">
      <c r="A11" s="25">
        <v>6</v>
      </c>
      <c r="B11" s="26" t="s">
        <v>24</v>
      </c>
      <c r="C11" s="21" t="s">
        <v>69</v>
      </c>
      <c r="D11" s="27">
        <f>SUM('Ben Brown'!K12)</f>
        <v>36</v>
      </c>
      <c r="E11" s="27">
        <f>SUM('Ben Brown'!L12)</f>
        <v>6643</v>
      </c>
      <c r="F11" s="28">
        <f>SUM('Ben Brown'!M12)</f>
        <v>184.52777777777777</v>
      </c>
      <c r="G11" s="27">
        <f>SUM('Ben Brown'!N12)</f>
        <v>23</v>
      </c>
      <c r="H11" s="28">
        <f>SUM('Ben Brown'!O12)</f>
        <v>207.52777777777777</v>
      </c>
    </row>
    <row r="12" spans="1:8" x14ac:dyDescent="0.25">
      <c r="A12" s="25">
        <v>7</v>
      </c>
      <c r="B12" s="26" t="s">
        <v>24</v>
      </c>
      <c r="C12" s="21" t="s">
        <v>65</v>
      </c>
      <c r="D12" s="27">
        <f>SUM('Scott McClure'!K22)</f>
        <v>40</v>
      </c>
      <c r="E12" s="27">
        <f>SUM('Scott McClure'!L22)</f>
        <v>7062</v>
      </c>
      <c r="F12" s="28">
        <f>SUM('Scott McClure'!M22)</f>
        <v>176.55</v>
      </c>
      <c r="G12" s="27">
        <f>SUM('Scott McClure'!N22)</f>
        <v>22</v>
      </c>
      <c r="H12" s="28">
        <f>SUM('Scott McClure'!O22)</f>
        <v>198.55</v>
      </c>
    </row>
    <row r="13" spans="1:8" ht="18.75" x14ac:dyDescent="0.4">
      <c r="A13" s="69"/>
      <c r="B13" s="69"/>
      <c r="C13" s="69"/>
      <c r="D13" s="69"/>
      <c r="E13" s="69"/>
      <c r="F13" s="70"/>
      <c r="G13" s="69"/>
      <c r="H13" s="70"/>
    </row>
    <row r="14" spans="1:8" x14ac:dyDescent="0.25">
      <c r="A14" s="25">
        <v>8</v>
      </c>
      <c r="B14" s="26" t="s">
        <v>24</v>
      </c>
      <c r="C14" s="21" t="s">
        <v>83</v>
      </c>
      <c r="D14" s="27">
        <f>SUM('Joe Di Donato'!K8)</f>
        <v>16</v>
      </c>
      <c r="E14" s="27">
        <f>SUM('Joe Di Donato'!L8)</f>
        <v>3128.0010000000002</v>
      </c>
      <c r="F14" s="28">
        <f>SUM('Joe Di Donato'!M8)</f>
        <v>195.50006250000001</v>
      </c>
      <c r="G14" s="27">
        <f>SUM('Joe Di Donato'!N8)</f>
        <v>48</v>
      </c>
      <c r="H14" s="28">
        <f>SUM('Joe Di Donato'!O8)</f>
        <v>243.50006250000001</v>
      </c>
    </row>
    <row r="15" spans="1:8" x14ac:dyDescent="0.25">
      <c r="A15" s="25">
        <v>9</v>
      </c>
      <c r="B15" s="26" t="s">
        <v>24</v>
      </c>
      <c r="C15" s="21" t="s">
        <v>76</v>
      </c>
      <c r="D15" s="27">
        <f>SUM('Jeff Cale'!K8)</f>
        <v>12</v>
      </c>
      <c r="E15" s="27">
        <f>SUM('Jeff Cale'!L8)</f>
        <v>2366.1385999999998</v>
      </c>
      <c r="F15" s="28">
        <f>SUM('Jeff Cale'!M8)</f>
        <v>197.17821666666666</v>
      </c>
      <c r="G15" s="27">
        <f>SUM('Jeff Cale'!N8)</f>
        <v>20</v>
      </c>
      <c r="H15" s="28">
        <f>SUM('Jeff Cale'!O8)</f>
        <v>217.17821666666666</v>
      </c>
    </row>
    <row r="16" spans="1:8" x14ac:dyDescent="0.25">
      <c r="A16" s="25">
        <v>10</v>
      </c>
      <c r="B16" s="26" t="s">
        <v>24</v>
      </c>
      <c r="C16" s="21" t="s">
        <v>29</v>
      </c>
      <c r="D16" s="27">
        <f>SUM('Nick Palmer'!K10)</f>
        <v>18</v>
      </c>
      <c r="E16" s="27">
        <f>SUM('Nick Palmer'!L10)</f>
        <v>3440.0319</v>
      </c>
      <c r="F16" s="28">
        <f>SUM('Nick Palmer'!M10)</f>
        <v>191.11288333333334</v>
      </c>
      <c r="G16" s="27">
        <f>SUM('Nick Palmer'!N10)</f>
        <v>22</v>
      </c>
      <c r="H16" s="28">
        <f>SUM('Nick Palmer'!O10)</f>
        <v>213.11288333333334</v>
      </c>
    </row>
    <row r="17" spans="1:8" x14ac:dyDescent="0.25">
      <c r="A17" s="25">
        <v>11</v>
      </c>
      <c r="B17" s="26" t="s">
        <v>24</v>
      </c>
      <c r="C17" s="21" t="s">
        <v>28</v>
      </c>
      <c r="D17" s="27">
        <f>SUM('Sherman White'!K9)</f>
        <v>15</v>
      </c>
      <c r="E17" s="27">
        <f>SUM('Sherman White'!L9)</f>
        <v>2926.0174999999999</v>
      </c>
      <c r="F17" s="28">
        <f>SUM('Sherman White'!M9)</f>
        <v>195.06783333333334</v>
      </c>
      <c r="G17" s="27">
        <f>SUM('Sherman White'!N9)</f>
        <v>17</v>
      </c>
      <c r="H17" s="28">
        <f>SUM('Sherman White'!O9)</f>
        <v>212.06783333333334</v>
      </c>
    </row>
    <row r="18" spans="1:8" x14ac:dyDescent="0.25">
      <c r="A18" s="25">
        <v>12</v>
      </c>
      <c r="B18" s="26" t="s">
        <v>24</v>
      </c>
      <c r="C18" s="21" t="s">
        <v>33</v>
      </c>
      <c r="D18" s="27">
        <f>SUM('Howard Ary'!K10)</f>
        <v>18</v>
      </c>
      <c r="E18" s="27">
        <f>SUM('Howard Ary'!L10)</f>
        <v>3473.0315000000001</v>
      </c>
      <c r="F18" s="28">
        <f>SUM('Howard Ary'!M10)</f>
        <v>192.94619444444444</v>
      </c>
      <c r="G18" s="27">
        <f>SUM('Howard Ary'!N10)</f>
        <v>18</v>
      </c>
      <c r="H18" s="28">
        <f>SUM('Howard Ary'!O10)</f>
        <v>210.94619444444444</v>
      </c>
    </row>
    <row r="19" spans="1:8" x14ac:dyDescent="0.25">
      <c r="A19" s="25">
        <v>13</v>
      </c>
      <c r="B19" s="26" t="s">
        <v>24</v>
      </c>
      <c r="C19" s="21" t="s">
        <v>123</v>
      </c>
      <c r="D19" s="27">
        <f>SUM('Dale Taylor'!K5)</f>
        <v>3</v>
      </c>
      <c r="E19" s="27">
        <f>SUM('Dale Taylor'!L5)</f>
        <v>598.00149999999996</v>
      </c>
      <c r="F19" s="28">
        <f>SUM('Dale Taylor'!M5)</f>
        <v>199.33383333333333</v>
      </c>
      <c r="G19" s="27">
        <f>SUM('Dale Taylor'!N5)</f>
        <v>9</v>
      </c>
      <c r="H19" s="28">
        <f>SUM('Dale Taylor'!O5)</f>
        <v>208.33383333333333</v>
      </c>
    </row>
    <row r="20" spans="1:8" x14ac:dyDescent="0.25">
      <c r="A20" s="25">
        <v>14</v>
      </c>
      <c r="B20" s="26" t="s">
        <v>24</v>
      </c>
      <c r="C20" s="21" t="s">
        <v>37</v>
      </c>
      <c r="D20" s="27">
        <f>SUM('Greg George'!K7)</f>
        <v>9</v>
      </c>
      <c r="E20" s="27">
        <f>SUM('Greg George'!L7)</f>
        <v>1759.0134</v>
      </c>
      <c r="F20" s="28">
        <f>SUM('Greg George'!M7)</f>
        <v>195.44593333333333</v>
      </c>
      <c r="G20" s="27">
        <f>SUM('Greg George'!N7)</f>
        <v>11</v>
      </c>
      <c r="H20" s="28">
        <f>SUM('Greg George'!O7)</f>
        <v>206.44593333333333</v>
      </c>
    </row>
    <row r="21" spans="1:8" x14ac:dyDescent="0.25">
      <c r="A21" s="25">
        <v>15</v>
      </c>
      <c r="B21" s="26" t="s">
        <v>24</v>
      </c>
      <c r="C21" s="21" t="s">
        <v>27</v>
      </c>
      <c r="D21" s="27">
        <f>SUM('Brad Palmer'!K9)</f>
        <v>15</v>
      </c>
      <c r="E21" s="27">
        <f>SUM('Brad Palmer'!L9)</f>
        <v>2924.0124999999998</v>
      </c>
      <c r="F21" s="28">
        <f>SUM('Brad Palmer'!M9)</f>
        <v>194.93416666666664</v>
      </c>
      <c r="G21" s="27">
        <v>3</v>
      </c>
      <c r="H21" s="28">
        <f>SUM('Brad Palmer'!O9)</f>
        <v>205.93416666666664</v>
      </c>
    </row>
    <row r="22" spans="1:8" x14ac:dyDescent="0.25">
      <c r="A22" s="25">
        <v>16</v>
      </c>
      <c r="B22" s="26" t="s">
        <v>24</v>
      </c>
      <c r="C22" s="21" t="s">
        <v>38</v>
      </c>
      <c r="D22" s="27">
        <f>SUM('David Renfroe'!K14)</f>
        <v>9</v>
      </c>
      <c r="E22" s="27">
        <f>SUM('David Renfroe'!L14)</f>
        <v>1753.0040000000001</v>
      </c>
      <c r="F22" s="28">
        <f>SUM('David Renfroe'!M14)</f>
        <v>194.77822222222224</v>
      </c>
      <c r="G22" s="27">
        <f>SUM('David Renfroe'!N14)</f>
        <v>11</v>
      </c>
      <c r="H22" s="28">
        <f>SUM('David Renfroe'!O14)</f>
        <v>205.77822222222224</v>
      </c>
    </row>
    <row r="23" spans="1:8" x14ac:dyDescent="0.25">
      <c r="A23" s="25">
        <v>17</v>
      </c>
      <c r="B23" s="26" t="s">
        <v>24</v>
      </c>
      <c r="C23" s="21" t="s">
        <v>141</v>
      </c>
      <c r="D23" s="27">
        <f>SUM('Jim Parker'!K7)</f>
        <v>9</v>
      </c>
      <c r="E23" s="27">
        <f>SUM('Jim Parker'!L7)</f>
        <v>1756.0170000000003</v>
      </c>
      <c r="F23" s="28">
        <f>SUM('Jim Parker'!M7)</f>
        <v>195.11300000000003</v>
      </c>
      <c r="G23" s="27">
        <f>SUM('Jim Parker'!N7)</f>
        <v>10</v>
      </c>
      <c r="H23" s="28">
        <f>SUM('Jim Parker'!O7)</f>
        <v>205.11300000000003</v>
      </c>
    </row>
    <row r="24" spans="1:8" x14ac:dyDescent="0.25">
      <c r="A24" s="25">
        <v>18</v>
      </c>
      <c r="B24" s="26" t="s">
        <v>24</v>
      </c>
      <c r="C24" s="21" t="s">
        <v>110</v>
      </c>
      <c r="D24" s="27">
        <f>SUM('Steve Bates'!K6)</f>
        <v>6</v>
      </c>
      <c r="E24" s="27">
        <f>SUM('Steve Bates'!L6)</f>
        <v>1178.1034</v>
      </c>
      <c r="F24" s="28">
        <f>SUM('Steve Bates'!M6)</f>
        <v>196.35056666666665</v>
      </c>
      <c r="G24" s="27">
        <f>SUM('Steve Bates'!N6)</f>
        <v>8</v>
      </c>
      <c r="H24" s="28">
        <f>SUM('Steve Bates'!O6)</f>
        <v>204.35056666666665</v>
      </c>
    </row>
    <row r="25" spans="1:8" x14ac:dyDescent="0.25">
      <c r="A25" s="25">
        <v>19</v>
      </c>
      <c r="B25" s="26" t="s">
        <v>24</v>
      </c>
      <c r="C25" s="21" t="s">
        <v>55</v>
      </c>
      <c r="D25" s="27">
        <f>SUM('Dana Waxler'!K39)</f>
        <v>10</v>
      </c>
      <c r="E25" s="27">
        <f>SUM('Dana Waxler'!L39)</f>
        <v>1927</v>
      </c>
      <c r="F25" s="28">
        <f>SUM('Dana Waxler'!M39)</f>
        <v>192.7</v>
      </c>
      <c r="G25" s="27">
        <f>SUM('Dana Waxler'!N39)</f>
        <v>10</v>
      </c>
      <c r="H25" s="28">
        <f>SUM('Dana Waxler'!O39)</f>
        <v>202.7</v>
      </c>
    </row>
    <row r="26" spans="1:8" x14ac:dyDescent="0.25">
      <c r="A26" s="25">
        <v>20</v>
      </c>
      <c r="B26" s="26" t="s">
        <v>24</v>
      </c>
      <c r="C26" s="21" t="s">
        <v>85</v>
      </c>
      <c r="D26" s="27">
        <f>SUM('Brendan Prebish'!K5)</f>
        <v>4</v>
      </c>
      <c r="E26" s="27">
        <f>SUM('Brendan Prebish'!L5)</f>
        <v>778.00099999999998</v>
      </c>
      <c r="F26" s="28">
        <f>SUM('Brendan Prebish'!M5)</f>
        <v>194.50024999999999</v>
      </c>
      <c r="G26" s="27">
        <f>SUM('Brendan Prebish'!N5)</f>
        <v>8</v>
      </c>
      <c r="H26" s="28">
        <f>SUM('Brendan Prebish'!O5)</f>
        <v>202.50024999999999</v>
      </c>
    </row>
    <row r="27" spans="1:8" x14ac:dyDescent="0.25">
      <c r="A27" s="25">
        <v>21</v>
      </c>
      <c r="B27" s="26" t="s">
        <v>24</v>
      </c>
      <c r="C27" s="21" t="s">
        <v>106</v>
      </c>
      <c r="D27" s="27">
        <f>SUM('Tom Loomis'!K7)</f>
        <v>12</v>
      </c>
      <c r="E27" s="27">
        <f>SUM('Tom Loomis'!L7)</f>
        <v>2283</v>
      </c>
      <c r="F27" s="28">
        <f>SUM('Tom Loomis'!M7)</f>
        <v>190.25</v>
      </c>
      <c r="G27" s="27">
        <f>SUM('Tom Loomis'!N7)</f>
        <v>12</v>
      </c>
      <c r="H27" s="28">
        <f>SUM('Tom Loomis'!O7)</f>
        <v>202.25</v>
      </c>
    </row>
    <row r="28" spans="1:8" x14ac:dyDescent="0.25">
      <c r="A28" s="25">
        <v>22</v>
      </c>
      <c r="B28" s="26" t="s">
        <v>24</v>
      </c>
      <c r="C28" s="21" t="s">
        <v>47</v>
      </c>
      <c r="D28" s="27">
        <f>SUM('Rick Eddington'!K19)</f>
        <v>8</v>
      </c>
      <c r="E28" s="27">
        <f>SUM('Rick Eddington'!L19)</f>
        <v>1549</v>
      </c>
      <c r="F28" s="28">
        <f>SUM('Rick Eddington'!M19)</f>
        <v>193.625</v>
      </c>
      <c r="G28" s="27">
        <f>SUM('Rick Eddington'!N19)</f>
        <v>8</v>
      </c>
      <c r="H28" s="28">
        <f>SUM('Rick Eddington'!O19)</f>
        <v>201.625</v>
      </c>
    </row>
    <row r="29" spans="1:8" x14ac:dyDescent="0.25">
      <c r="A29" s="25">
        <v>23</v>
      </c>
      <c r="B29" s="26" t="s">
        <v>24</v>
      </c>
      <c r="C29" s="21" t="s">
        <v>52</v>
      </c>
      <c r="D29" s="27">
        <f>SUM('Jay Fruth'!K17)</f>
        <v>16</v>
      </c>
      <c r="E29" s="27">
        <f>SUM('Jay Fruth'!L17)</f>
        <v>3030</v>
      </c>
      <c r="F29" s="28">
        <f>SUM('Jay Fruth'!M17)</f>
        <v>189.375</v>
      </c>
      <c r="G29" s="27">
        <f>SUM('Jay Fruth'!N17)</f>
        <v>11</v>
      </c>
      <c r="H29" s="28">
        <f>SUM('Jay Fruth'!O17)</f>
        <v>200.375</v>
      </c>
    </row>
    <row r="30" spans="1:8" x14ac:dyDescent="0.25">
      <c r="A30" s="25">
        <v>24</v>
      </c>
      <c r="B30" s="26" t="s">
        <v>24</v>
      </c>
      <c r="C30" s="21" t="s">
        <v>77</v>
      </c>
      <c r="D30" s="27">
        <f>SUM('George Donavon'!K5)</f>
        <v>3</v>
      </c>
      <c r="E30" s="27">
        <f>SUM('George Donavon'!L5)</f>
        <v>589.00210000000004</v>
      </c>
      <c r="F30" s="28">
        <f>SUM('George Donavon'!M5)</f>
        <v>196.33403333333334</v>
      </c>
      <c r="G30" s="27">
        <f>SUM('George Donavon'!N5)</f>
        <v>4</v>
      </c>
      <c r="H30" s="28">
        <f>SUM('George Donavon'!O5)</f>
        <v>200.33403333333334</v>
      </c>
    </row>
    <row r="31" spans="1:8" x14ac:dyDescent="0.25">
      <c r="A31" s="25">
        <v>25</v>
      </c>
      <c r="B31" s="26" t="s">
        <v>24</v>
      </c>
      <c r="C31" s="21" t="s">
        <v>80</v>
      </c>
      <c r="D31" s="27">
        <f>SUM('Joe Craig'!K6)</f>
        <v>6</v>
      </c>
      <c r="E31" s="27">
        <f>SUM('Joe Craig'!L6)</f>
        <v>1170.0037000000002</v>
      </c>
      <c r="F31" s="28">
        <f>SUM('Joe Craig'!M6)</f>
        <v>195.0006166666667</v>
      </c>
      <c r="G31" s="27">
        <f>SUM('Joe Craig'!N6)</f>
        <v>5</v>
      </c>
      <c r="H31" s="28">
        <f>SUM('Joe Craig'!O6)</f>
        <v>200.0006166666667</v>
      </c>
    </row>
    <row r="32" spans="1:8" x14ac:dyDescent="0.25">
      <c r="A32" s="25">
        <v>26</v>
      </c>
      <c r="B32" s="26" t="s">
        <v>24</v>
      </c>
      <c r="C32" s="21" t="s">
        <v>48</v>
      </c>
      <c r="D32" s="27">
        <f>SUM('Mark Lippi'!K17)</f>
        <v>4</v>
      </c>
      <c r="E32" s="27">
        <f>SUM('Mark Lippi'!L17)</f>
        <v>774</v>
      </c>
      <c r="F32" s="28">
        <f>SUM('Mark Lippi'!M17)</f>
        <v>193.5</v>
      </c>
      <c r="G32" s="27">
        <f>SUM('Mark Lippi'!N17)</f>
        <v>6</v>
      </c>
      <c r="H32" s="28">
        <f>SUM('Mark Lippi'!O17)</f>
        <v>199.5</v>
      </c>
    </row>
    <row r="33" spans="1:8 16384:16384" x14ac:dyDescent="0.25">
      <c r="A33" s="25">
        <v>27</v>
      </c>
      <c r="B33" s="26" t="s">
        <v>24</v>
      </c>
      <c r="C33" s="21" t="s">
        <v>124</v>
      </c>
      <c r="D33" s="27">
        <f>SUM('John Williams'!K5)</f>
        <v>3</v>
      </c>
      <c r="E33" s="27">
        <f>SUM('John Williams'!L5)</f>
        <v>590.00130000000001</v>
      </c>
      <c r="F33" s="28">
        <f>SUM('John Williams'!M5)</f>
        <v>196.6671</v>
      </c>
      <c r="G33" s="27">
        <f>SUM('John Williams'!N5)</f>
        <v>2</v>
      </c>
      <c r="H33" s="28">
        <f>SUM('John Williams'!O5)</f>
        <v>198.6671</v>
      </c>
    </row>
    <row r="34" spans="1:8 16384:16384" x14ac:dyDescent="0.25">
      <c r="A34" s="25">
        <v>28</v>
      </c>
      <c r="B34" s="26" t="s">
        <v>24</v>
      </c>
      <c r="C34" s="21" t="s">
        <v>34</v>
      </c>
      <c r="D34" s="27">
        <f>SUM('Frank Baird'!K8)</f>
        <v>15</v>
      </c>
      <c r="E34" s="27">
        <f>SUM('Frank Baird'!L8)</f>
        <v>2814.0039999999999</v>
      </c>
      <c r="F34" s="28">
        <f>SUM('Frank Baird'!M8)</f>
        <v>187.60026666666667</v>
      </c>
      <c r="G34" s="27">
        <f>SUM('Frank Baird'!N8)</f>
        <v>11</v>
      </c>
      <c r="H34" s="28">
        <f>SUM('Frank Baird'!O8)</f>
        <v>198.60026666666667</v>
      </c>
    </row>
    <row r="35" spans="1:8 16384:16384" x14ac:dyDescent="0.25">
      <c r="A35" s="25">
        <v>29</v>
      </c>
      <c r="B35" s="26" t="s">
        <v>24</v>
      </c>
      <c r="C35" s="21" t="s">
        <v>111</v>
      </c>
      <c r="D35" s="27">
        <f>SUM('John Comer'!K5)</f>
        <v>3</v>
      </c>
      <c r="E35" s="27">
        <f>SUM('John Comer'!L5)</f>
        <v>588.01499999999999</v>
      </c>
      <c r="F35" s="28">
        <f>SUM('John Comer'!M5)</f>
        <v>196.005</v>
      </c>
      <c r="G35" s="27">
        <f>SUM('John Comer'!N5)</f>
        <v>2</v>
      </c>
      <c r="H35" s="28">
        <f>SUM('John Comer'!O5)</f>
        <v>198.005</v>
      </c>
    </row>
    <row r="36" spans="1:8 16384:16384" x14ac:dyDescent="0.25">
      <c r="A36" s="25">
        <v>30</v>
      </c>
      <c r="B36" s="26" t="s">
        <v>24</v>
      </c>
      <c r="C36" s="21" t="s">
        <v>142</v>
      </c>
      <c r="D36" s="27">
        <f>SUM('Phil Blower'!K5)</f>
        <v>3</v>
      </c>
      <c r="E36" s="27">
        <f>SUM('Phil Blower'!L5)</f>
        <v>582.00130000000001</v>
      </c>
      <c r="F36" s="28">
        <f>SUM('Phil Blower'!M5)</f>
        <v>194.00043333333335</v>
      </c>
      <c r="G36" s="27">
        <f>SUM('Phil Blower'!N5)</f>
        <v>4</v>
      </c>
      <c r="H36" s="28">
        <f>SUM('Phil Blower'!O5)</f>
        <v>198.00043333333335</v>
      </c>
    </row>
    <row r="37" spans="1:8 16384:16384" x14ac:dyDescent="0.25">
      <c r="A37" s="25">
        <v>31</v>
      </c>
      <c r="B37" s="26" t="s">
        <v>24</v>
      </c>
      <c r="C37" s="21" t="s">
        <v>30</v>
      </c>
      <c r="D37" s="27">
        <f>SUM('Mary Webb'!K7)</f>
        <v>9</v>
      </c>
      <c r="E37" s="27">
        <f>SUM('Mary Webb'!L7)</f>
        <v>1725.0061000000001</v>
      </c>
      <c r="F37" s="28">
        <f>SUM('Mary Webb'!M7)</f>
        <v>191.66734444444444</v>
      </c>
      <c r="G37" s="27">
        <f>SUM('Mary Webb'!N7)</f>
        <v>6</v>
      </c>
      <c r="H37" s="28">
        <f>SUM('Mary Webb'!O7)</f>
        <v>197.66734444444444</v>
      </c>
    </row>
    <row r="38" spans="1:8 16384:16384" x14ac:dyDescent="0.25">
      <c r="A38" s="25">
        <v>32</v>
      </c>
      <c r="B38" s="26" t="s">
        <v>24</v>
      </c>
      <c r="C38" s="21" t="s">
        <v>81</v>
      </c>
      <c r="D38" s="27">
        <f>SUM('Bruce Postlethwait'!K7)</f>
        <v>9</v>
      </c>
      <c r="E38" s="27">
        <f>SUM('Bruce Postlethwait'!L7)</f>
        <v>1724.0124000000001</v>
      </c>
      <c r="F38" s="28">
        <f>SUM('Bruce Postlethwait'!M7)</f>
        <v>191.55693333333335</v>
      </c>
      <c r="G38" s="27">
        <f>SUM('Bruce Postlethwait'!N7)</f>
        <v>6</v>
      </c>
      <c r="H38" s="28">
        <f>SUM('Bruce Postlethwait'!O7)</f>
        <v>197.55693333333335</v>
      </c>
    </row>
    <row r="39" spans="1:8 16384:16384" x14ac:dyDescent="0.25">
      <c r="A39" s="25">
        <v>33</v>
      </c>
      <c r="B39" s="26" t="s">
        <v>24</v>
      </c>
      <c r="C39" s="21" t="s">
        <v>86</v>
      </c>
      <c r="D39" s="27">
        <f>SUM('Leon Switalski'!K6)</f>
        <v>8</v>
      </c>
      <c r="E39" s="27">
        <f>SUM('Leon Switalski'!L6)</f>
        <v>1526</v>
      </c>
      <c r="F39" s="28">
        <f>SUM('Leon Switalski'!M6)</f>
        <v>190.75</v>
      </c>
      <c r="G39" s="27">
        <f>SUM('Leon Switalski'!N6)</f>
        <v>6</v>
      </c>
      <c r="H39" s="28">
        <f>SUM('Leon Switalski'!O6)</f>
        <v>196.75</v>
      </c>
    </row>
    <row r="40" spans="1:8 16384:16384" x14ac:dyDescent="0.25">
      <c r="A40" s="25">
        <v>34</v>
      </c>
      <c r="B40" s="26" t="s">
        <v>24</v>
      </c>
      <c r="C40" s="21" t="s">
        <v>79</v>
      </c>
      <c r="D40" s="27">
        <f>SUM('Tia Craig'!K5)</f>
        <v>3</v>
      </c>
      <c r="E40" s="27">
        <f>SUM('Tia Craig'!L5)</f>
        <v>584.00060000000008</v>
      </c>
      <c r="F40" s="28">
        <f>SUM('Tia Craig'!M5)</f>
        <v>194.66686666666669</v>
      </c>
      <c r="G40" s="27">
        <f>SUM('Tia Craig'!N5)</f>
        <v>2</v>
      </c>
      <c r="H40" s="28">
        <f>SUM('Tia Craig'!O5)</f>
        <v>196.66686666666669</v>
      </c>
    </row>
    <row r="41" spans="1:8 16384:16384" x14ac:dyDescent="0.25">
      <c r="A41" s="25">
        <v>35</v>
      </c>
      <c r="B41" s="26" t="s">
        <v>24</v>
      </c>
      <c r="C41" s="21" t="s">
        <v>32</v>
      </c>
      <c r="D41" s="27">
        <f>SUM('Tim Rowlands'!K5)</f>
        <v>3</v>
      </c>
      <c r="E41" s="27">
        <f>SUM('Tim Rowlands'!L5)</f>
        <v>571.00300000000004</v>
      </c>
      <c r="F41" s="28">
        <f>SUM('Tim Rowlands'!M5)</f>
        <v>190.33433333333335</v>
      </c>
      <c r="G41" s="27">
        <f>SUM('Tim Rowlands'!N5)</f>
        <v>2</v>
      </c>
      <c r="H41" s="28">
        <f>SUM('Tim Rowlands'!O5)</f>
        <v>192.33433333333335</v>
      </c>
    </row>
    <row r="42" spans="1:8 16384:16384" x14ac:dyDescent="0.25">
      <c r="A42" s="25">
        <v>36</v>
      </c>
      <c r="B42" s="26" t="s">
        <v>24</v>
      </c>
      <c r="C42" s="21" t="s">
        <v>125</v>
      </c>
      <c r="D42" s="27">
        <f>SUM('Terry Knisley'!K12)</f>
        <v>3</v>
      </c>
      <c r="E42" s="27">
        <f>SUM('Terry Knisley'!L12)</f>
        <v>568.00130000000001</v>
      </c>
      <c r="F42" s="28">
        <f>SUM('Terry Knisley'!M12)</f>
        <v>189.33376666666666</v>
      </c>
      <c r="G42" s="27">
        <f>SUM('Terry Knisley'!N12)</f>
        <v>2</v>
      </c>
      <c r="H42" s="28">
        <f>SUM('Terry Knisley'!O12)</f>
        <v>191.33376666666666</v>
      </c>
      <c r="XFD42" s="27"/>
    </row>
    <row r="43" spans="1:8 16384:16384" x14ac:dyDescent="0.25">
      <c r="A43" s="25">
        <v>37</v>
      </c>
      <c r="B43" s="26" t="s">
        <v>24</v>
      </c>
      <c r="C43" s="21" t="s">
        <v>90</v>
      </c>
      <c r="D43" s="27">
        <f>SUM('Dan Patchin'!K14)</f>
        <v>4</v>
      </c>
      <c r="E43" s="27">
        <f>SUM('Dan Patchin'!L14)</f>
        <v>748</v>
      </c>
      <c r="F43" s="28">
        <f>SUM('Dan Patchin'!M14)</f>
        <v>187</v>
      </c>
      <c r="G43" s="27">
        <f>SUM('Dan Patchin'!N14)</f>
        <v>2</v>
      </c>
      <c r="H43" s="28">
        <f>SUM('Dan Patchin'!O14)</f>
        <v>189</v>
      </c>
      <c r="XFD43" s="27"/>
    </row>
    <row r="44" spans="1:8 16384:16384" x14ac:dyDescent="0.25">
      <c r="A44" s="25">
        <v>38</v>
      </c>
      <c r="B44" s="26" t="s">
        <v>24</v>
      </c>
      <c r="C44" s="21" t="s">
        <v>53</v>
      </c>
      <c r="D44" s="27">
        <f>SUM('Jack Baker'!K13)</f>
        <v>4</v>
      </c>
      <c r="E44" s="27">
        <f>SUM('Jack Baker'!L13)</f>
        <v>746</v>
      </c>
      <c r="F44" s="28">
        <f>SUM('Jack Baker'!M13)</f>
        <v>186.5</v>
      </c>
      <c r="G44" s="27">
        <f>SUM('Jack Baker'!N13)</f>
        <v>2</v>
      </c>
      <c r="H44" s="28">
        <f>SUM('Jack Baker'!O13)</f>
        <v>188.5</v>
      </c>
      <c r="XFD44" s="27"/>
    </row>
    <row r="45" spans="1:8 16384:16384" x14ac:dyDescent="0.25">
      <c r="A45" s="25">
        <v>39</v>
      </c>
      <c r="B45" s="26" t="s">
        <v>24</v>
      </c>
      <c r="C45" s="21" t="s">
        <v>44</v>
      </c>
      <c r="D45" s="27">
        <f>SUM('Samantha Carlin'!K5)</f>
        <v>4</v>
      </c>
      <c r="E45" s="27">
        <f>SUM('Samantha Carlin'!L5)</f>
        <v>745</v>
      </c>
      <c r="F45" s="28">
        <f>SUM('Samantha Carlin'!M5)</f>
        <v>186.25</v>
      </c>
      <c r="G45" s="27">
        <f>SUM('Samantha Carlin'!N5)</f>
        <v>2</v>
      </c>
      <c r="H45" s="28">
        <f>SUM('Samantha Carlin'!O5)</f>
        <v>188.25</v>
      </c>
      <c r="XFD45" s="27"/>
    </row>
    <row r="46" spans="1:8 16384:16384" x14ac:dyDescent="0.25">
      <c r="A46" s="25">
        <v>40</v>
      </c>
      <c r="B46" s="26" t="s">
        <v>24</v>
      </c>
      <c r="C46" s="21" t="s">
        <v>82</v>
      </c>
      <c r="D46" s="27">
        <f>SUM('Tom Woebkenberg'!K5)</f>
        <v>3</v>
      </c>
      <c r="E46" s="27">
        <f>SUM('Tom Woebkenberg'!L5)</f>
        <v>552.00220000000002</v>
      </c>
      <c r="F46" s="28">
        <f>SUM('Tom Woebkenberg'!M5)</f>
        <v>184.00073333333333</v>
      </c>
      <c r="G46" s="27">
        <f>SUM('Tom Woebkenberg'!N5)</f>
        <v>2</v>
      </c>
      <c r="H46" s="28">
        <f>SUM('Tom Woebkenberg'!O5)</f>
        <v>186.00073333333333</v>
      </c>
      <c r="XFD46" s="27"/>
    </row>
    <row r="47" spans="1:8 16384:16384" x14ac:dyDescent="0.25">
      <c r="A47" s="25">
        <v>41</v>
      </c>
      <c r="B47" s="26" t="s">
        <v>24</v>
      </c>
      <c r="C47" s="21" t="s">
        <v>25</v>
      </c>
      <c r="D47" s="27">
        <f>SUM('Brian Gilliland'!K7)</f>
        <v>9</v>
      </c>
      <c r="E47" s="27">
        <f>SUM('Brian Gilliland'!L7)</f>
        <v>1539.0071</v>
      </c>
      <c r="F47" s="28">
        <f>SUM('Brian Gilliland'!M7)</f>
        <v>171.00078888888891</v>
      </c>
      <c r="G47" s="27">
        <f>SUM('Brian Gilliland'!N7)</f>
        <v>10</v>
      </c>
      <c r="H47" s="28">
        <f>SUM('Brian Gilliland'!O7)</f>
        <v>181.00078888888891</v>
      </c>
      <c r="XFD47" s="27"/>
    </row>
    <row r="49" spans="1:8" x14ac:dyDescent="0.25">
      <c r="A49" s="9"/>
      <c r="B49" s="9"/>
      <c r="C49" s="19"/>
      <c r="D49" s="9"/>
      <c r="E49" s="9"/>
      <c r="F49" s="13"/>
      <c r="G49" s="9"/>
      <c r="H49" s="13"/>
    </row>
    <row r="50" spans="1:8" ht="28.5" x14ac:dyDescent="0.45">
      <c r="A50" s="87" t="s">
        <v>126</v>
      </c>
      <c r="B50" s="88"/>
      <c r="C50" s="88"/>
      <c r="D50" s="88"/>
      <c r="E50" s="88"/>
      <c r="F50" s="88"/>
      <c r="G50" s="88"/>
      <c r="H50" s="88"/>
    </row>
    <row r="51" spans="1:8" ht="18.75" x14ac:dyDescent="0.3">
      <c r="A51" s="89" t="s">
        <v>23</v>
      </c>
      <c r="B51" s="90"/>
      <c r="C51" s="90"/>
      <c r="D51" s="90"/>
      <c r="E51" s="90"/>
      <c r="F51" s="90"/>
      <c r="G51" s="90"/>
      <c r="H51" s="90"/>
    </row>
    <row r="52" spans="1:8" x14ac:dyDescent="0.25">
      <c r="A52" s="9"/>
      <c r="B52" s="9"/>
      <c r="C52" s="19"/>
      <c r="D52" s="9"/>
      <c r="E52" s="9"/>
      <c r="F52" s="13"/>
      <c r="G52" s="9"/>
      <c r="H52" s="13"/>
    </row>
    <row r="53" spans="1:8" ht="18.75" x14ac:dyDescent="0.4">
      <c r="A53" s="10" t="s">
        <v>0</v>
      </c>
      <c r="B53" s="10" t="s">
        <v>1</v>
      </c>
      <c r="C53" s="17" t="s">
        <v>2</v>
      </c>
      <c r="D53" s="17" t="s">
        <v>19</v>
      </c>
      <c r="E53" s="17" t="s">
        <v>16</v>
      </c>
      <c r="F53" s="18" t="s">
        <v>17</v>
      </c>
      <c r="G53" s="17" t="s">
        <v>14</v>
      </c>
      <c r="H53" s="18" t="s">
        <v>18</v>
      </c>
    </row>
    <row r="54" spans="1:8" ht="15" customHeight="1" x14ac:dyDescent="0.25">
      <c r="A54" s="25">
        <v>1</v>
      </c>
      <c r="B54" s="82" t="s">
        <v>35</v>
      </c>
      <c r="C54" s="21" t="s">
        <v>41</v>
      </c>
      <c r="D54" s="27">
        <f>SUM('Doug Depweg'!K39)</f>
        <v>62</v>
      </c>
      <c r="E54" s="27">
        <f>SUM('Doug Depweg'!L39)</f>
        <v>11918.002100000002</v>
      </c>
      <c r="F54" s="28">
        <f>SUM('Doug Depweg'!M39)</f>
        <v>192.22584032258067</v>
      </c>
      <c r="G54" s="27">
        <f>SUM('Doug Depweg'!N39)</f>
        <v>128</v>
      </c>
      <c r="H54" s="28">
        <f>SUM('Doug Depweg'!O39)</f>
        <v>320.22584032258067</v>
      </c>
    </row>
    <row r="55" spans="1:8" ht="15" customHeight="1" x14ac:dyDescent="0.25">
      <c r="A55" s="25">
        <v>2</v>
      </c>
      <c r="B55" s="82" t="s">
        <v>35</v>
      </c>
      <c r="C55" s="21" t="s">
        <v>43</v>
      </c>
      <c r="D55" s="27">
        <f>SUM('Bill Poor'!K29)</f>
        <v>38</v>
      </c>
      <c r="E55" s="27">
        <f>SUM('Bill Poor'!L29)</f>
        <v>7327.0041000000001</v>
      </c>
      <c r="F55" s="28">
        <f>SUM('Bill Poor'!M29)</f>
        <v>192.81589736842105</v>
      </c>
      <c r="G55" s="27">
        <f>SUM('Bill Poor'!N29)</f>
        <v>86</v>
      </c>
      <c r="H55" s="28">
        <f>SUM('Bill Poor'!O29)</f>
        <v>278.81589736842102</v>
      </c>
    </row>
    <row r="56" spans="1:8" ht="15" customHeight="1" x14ac:dyDescent="0.25">
      <c r="A56" s="25">
        <v>3</v>
      </c>
      <c r="B56" s="82" t="s">
        <v>35</v>
      </c>
      <c r="C56" s="21" t="s">
        <v>46</v>
      </c>
      <c r="D56" s="27">
        <f>SUM('Matt Brown'!K14)</f>
        <v>46</v>
      </c>
      <c r="E56" s="27">
        <f>SUM('Matt Brown'!L14)</f>
        <v>8768.0031000000017</v>
      </c>
      <c r="F56" s="28">
        <f>SUM('Matt Brown'!M14)</f>
        <v>190.60876304347829</v>
      </c>
      <c r="G56" s="27">
        <f>SUM('Matt Brown'!N14)</f>
        <v>68</v>
      </c>
      <c r="H56" s="28">
        <f>SUM('Matt Brown'!O14)</f>
        <v>258.60876304347829</v>
      </c>
    </row>
    <row r="57" spans="1:8" ht="15" customHeight="1" x14ac:dyDescent="0.25">
      <c r="A57" s="25">
        <v>4</v>
      </c>
      <c r="B57" s="82" t="s">
        <v>35</v>
      </c>
      <c r="C57" s="21" t="s">
        <v>62</v>
      </c>
      <c r="D57" s="27">
        <f>SUM('Bill Meyer'!K34)</f>
        <v>44</v>
      </c>
      <c r="E57" s="27">
        <f>SUM('Bill Meyer'!L34)</f>
        <v>8338.0041000000001</v>
      </c>
      <c r="F57" s="28">
        <f>SUM('Bill Meyer'!M34)</f>
        <v>189.50009318181819</v>
      </c>
      <c r="G57" s="27">
        <f>SUM('Bill Meyer'!N34)</f>
        <v>39</v>
      </c>
      <c r="H57" s="28">
        <f>SUM('Bill Meyer'!O34)</f>
        <v>228.50009318181819</v>
      </c>
    </row>
    <row r="58" spans="1:8" ht="15" customHeight="1" x14ac:dyDescent="0.25">
      <c r="A58" s="25">
        <v>5</v>
      </c>
      <c r="B58" s="82" t="s">
        <v>35</v>
      </c>
      <c r="C58" s="21" t="s">
        <v>47</v>
      </c>
      <c r="D58" s="27">
        <f>SUM('Rick Eddington'!K11)</f>
        <v>32</v>
      </c>
      <c r="E58" s="27">
        <f>SUM('Rick Eddington'!L11)</f>
        <v>6084</v>
      </c>
      <c r="F58" s="28">
        <f>SUM('Rick Eddington'!M11)</f>
        <v>190.125</v>
      </c>
      <c r="G58" s="27">
        <f>SUM('Rick Eddington'!N11)</f>
        <v>36</v>
      </c>
      <c r="H58" s="28">
        <f>SUM('Rick Eddington'!O11)</f>
        <v>226.125</v>
      </c>
    </row>
    <row r="59" spans="1:8" x14ac:dyDescent="0.25">
      <c r="A59" s="25">
        <v>6</v>
      </c>
      <c r="B59" s="26" t="s">
        <v>35</v>
      </c>
      <c r="C59" s="21" t="s">
        <v>70</v>
      </c>
      <c r="D59" s="27">
        <f>SUM('Max Muhlenkamp'!K10)</f>
        <v>26</v>
      </c>
      <c r="E59" s="27">
        <f>SUM('Max Muhlenkamp'!L10)</f>
        <v>4935</v>
      </c>
      <c r="F59" s="28">
        <f>SUM('Max Muhlenkamp'!M10)</f>
        <v>189.80769230769232</v>
      </c>
      <c r="G59" s="27">
        <f>SUM('Max Muhlenkamp'!N10)</f>
        <v>32</v>
      </c>
      <c r="H59" s="28">
        <f>SUM('Max Muhlenkamp'!O10)</f>
        <v>221.80769230769232</v>
      </c>
    </row>
    <row r="60" spans="1:8" x14ac:dyDescent="0.25">
      <c r="A60" s="25">
        <v>7</v>
      </c>
      <c r="B60" s="26" t="s">
        <v>35</v>
      </c>
      <c r="C60" s="21" t="s">
        <v>55</v>
      </c>
      <c r="D60" s="27">
        <f>SUM('Dana Waxler'!K16)</f>
        <v>54</v>
      </c>
      <c r="E60" s="27">
        <f>SUM('Dana Waxler'!L16)</f>
        <v>9992.0010000000002</v>
      </c>
      <c r="F60" s="28">
        <f>SUM('Dana Waxler'!M16)</f>
        <v>185.03705555555555</v>
      </c>
      <c r="G60" s="27">
        <f>SUM('Dana Waxler'!N16)</f>
        <v>36</v>
      </c>
      <c r="H60" s="28">
        <f>SUM('Dana Waxler'!O16)</f>
        <v>221.03705555555555</v>
      </c>
    </row>
    <row r="61" spans="1:8" x14ac:dyDescent="0.25">
      <c r="A61" s="25">
        <v>8</v>
      </c>
      <c r="B61" s="26" t="s">
        <v>35</v>
      </c>
      <c r="C61" s="21" t="s">
        <v>59</v>
      </c>
      <c r="D61" s="27">
        <f>SUM('John Joseph'!K20)</f>
        <v>32</v>
      </c>
      <c r="E61" s="27">
        <f>SUM('John Joseph'!L20)</f>
        <v>5973.0010000000002</v>
      </c>
      <c r="F61" s="28">
        <f>SUM('John Joseph'!M20)</f>
        <v>186.65628125000001</v>
      </c>
      <c r="G61" s="27">
        <f>SUM('John Joseph'!N20)</f>
        <v>22</v>
      </c>
      <c r="H61" s="28">
        <f>SUM('John Joseph'!O20)</f>
        <v>208.65628125000001</v>
      </c>
    </row>
    <row r="62" spans="1:8" x14ac:dyDescent="0.25">
      <c r="A62" s="25">
        <v>9</v>
      </c>
      <c r="B62" s="26" t="s">
        <v>35</v>
      </c>
      <c r="C62" s="21" t="s">
        <v>49</v>
      </c>
      <c r="D62" s="27">
        <f>SUM('Julie Mekolites'!K12)</f>
        <v>36</v>
      </c>
      <c r="E62" s="27">
        <f>SUM('Julie Mekolites'!L12)</f>
        <v>6658.0011000000004</v>
      </c>
      <c r="F62" s="28">
        <f>SUM('Julie Mekolites'!M12)</f>
        <v>184.94447500000001</v>
      </c>
      <c r="G62" s="27">
        <f>SUM('Julie Mekolites'!N12)</f>
        <v>22</v>
      </c>
      <c r="H62" s="28">
        <f>SUM('Julie Mekolites'!O12)</f>
        <v>206.94447500000001</v>
      </c>
    </row>
    <row r="63" spans="1:8" x14ac:dyDescent="0.25">
      <c r="A63" s="25">
        <v>10</v>
      </c>
      <c r="B63" s="26" t="s">
        <v>35</v>
      </c>
      <c r="C63" s="21" t="s">
        <v>48</v>
      </c>
      <c r="D63" s="27">
        <f>SUM('Mark Lippi'!K10)</f>
        <v>28</v>
      </c>
      <c r="E63" s="27">
        <f>SUM('Mark Lippi'!L10)</f>
        <v>5236</v>
      </c>
      <c r="F63" s="28">
        <f>SUM('Mark Lippi'!M10)</f>
        <v>187</v>
      </c>
      <c r="G63" s="27">
        <f>SUM('Mark Lippi'!N10)</f>
        <v>18</v>
      </c>
      <c r="H63" s="28">
        <f>SUM('Mark Lippi'!O10)</f>
        <v>205</v>
      </c>
    </row>
    <row r="64" spans="1:8" x14ac:dyDescent="0.25">
      <c r="A64" s="25">
        <v>11</v>
      </c>
      <c r="B64" s="26" t="s">
        <v>35</v>
      </c>
      <c r="C64" s="21" t="s">
        <v>51</v>
      </c>
      <c r="D64" s="27">
        <f>SUM('Heather Johns'!K12)</f>
        <v>36</v>
      </c>
      <c r="E64" s="27">
        <f>SUM('Heather Johns'!L12)</f>
        <v>6632.0010000000002</v>
      </c>
      <c r="F64" s="28">
        <f>SUM('Heather Johns'!M12)</f>
        <v>184.22225</v>
      </c>
      <c r="G64" s="27">
        <f>SUM('Heather Johns'!N12)</f>
        <v>20</v>
      </c>
      <c r="H64" s="28">
        <f>SUM('Heather Johns'!O12)</f>
        <v>204.22225</v>
      </c>
    </row>
    <row r="65" spans="1:8" x14ac:dyDescent="0.25">
      <c r="A65" s="25">
        <v>12</v>
      </c>
      <c r="B65" s="26" t="s">
        <v>35</v>
      </c>
      <c r="C65" s="21" t="s">
        <v>54</v>
      </c>
      <c r="D65" s="27">
        <f>SUM('Bob Dunkin'!K14)</f>
        <v>46</v>
      </c>
      <c r="E65" s="27">
        <f>SUM('Bob Dunkin'!L14)</f>
        <v>8176</v>
      </c>
      <c r="F65" s="28">
        <f>SUM('Bob Dunkin'!M14)</f>
        <v>177.7391304347826</v>
      </c>
      <c r="G65" s="27">
        <f>SUM('Bob Dunkin'!N14)</f>
        <v>26</v>
      </c>
      <c r="H65" s="28">
        <f>SUM('Bob Dunkin'!O14)</f>
        <v>203.7391304347826</v>
      </c>
    </row>
    <row r="66" spans="1:8" x14ac:dyDescent="0.25">
      <c r="A66" s="25">
        <v>13</v>
      </c>
      <c r="B66" s="26" t="s">
        <v>35</v>
      </c>
      <c r="C66" s="21" t="s">
        <v>105</v>
      </c>
      <c r="D66" s="27">
        <f>SUM('Tom Muntzinger'!K14)</f>
        <v>46</v>
      </c>
      <c r="E66" s="27">
        <f>SUM('Tom Muntzinger'!L14)</f>
        <v>8060</v>
      </c>
      <c r="F66" s="28">
        <f>SUM('Tom Muntzinger'!M14)</f>
        <v>175.21739130434781</v>
      </c>
      <c r="G66" s="27">
        <f>SUM('Tom Muntzinger'!N14)</f>
        <v>26</v>
      </c>
      <c r="H66" s="28">
        <f>SUM('Tom Muntzinger'!O14)</f>
        <v>201.21739130434781</v>
      </c>
    </row>
    <row r="67" spans="1:8" x14ac:dyDescent="0.25">
      <c r="A67" s="25">
        <v>14</v>
      </c>
      <c r="B67" s="26" t="s">
        <v>35</v>
      </c>
      <c r="C67" s="21" t="s">
        <v>72</v>
      </c>
      <c r="D67" s="27">
        <f>SUM('Dave Freeman'!K9)</f>
        <v>22</v>
      </c>
      <c r="E67" s="27">
        <f>SUM('Dave Freeman'!L9)</f>
        <v>4123</v>
      </c>
      <c r="F67" s="28">
        <f>SUM('Dave Freeman'!M9)</f>
        <v>187.40909090909091</v>
      </c>
      <c r="G67" s="27">
        <f>SUM('Dave Freeman'!N9)</f>
        <v>13</v>
      </c>
      <c r="H67" s="28">
        <f>SUM('Dave Freeman'!O9)</f>
        <v>200.40909090909091</v>
      </c>
    </row>
    <row r="68" spans="1:8" ht="15" customHeight="1" x14ac:dyDescent="0.4">
      <c r="A68" s="79"/>
      <c r="B68" s="79"/>
      <c r="C68" s="69"/>
      <c r="D68" s="69"/>
      <c r="E68" s="69"/>
      <c r="F68" s="70"/>
      <c r="G68" s="69"/>
      <c r="H68" s="70"/>
    </row>
    <row r="69" spans="1:8" x14ac:dyDescent="0.25">
      <c r="A69" s="25">
        <v>15</v>
      </c>
      <c r="B69" s="26" t="s">
        <v>35</v>
      </c>
      <c r="C69" s="21" t="s">
        <v>82</v>
      </c>
      <c r="D69" s="27">
        <f>SUM('Tom Woebkenberg'!K14)</f>
        <v>9</v>
      </c>
      <c r="E69" s="27">
        <f>SUM('Tom Woebkenberg'!L14)</f>
        <v>1719.0065</v>
      </c>
      <c r="F69" s="28">
        <f>SUM('Tom Woebkenberg'!M14)</f>
        <v>191.00072222222221</v>
      </c>
      <c r="G69" s="27">
        <f>SUM('Tom Woebkenberg'!N14)</f>
        <v>19</v>
      </c>
      <c r="H69" s="28">
        <f>SUM('Tom Woebkenberg'!O14)</f>
        <v>210.00072222222221</v>
      </c>
    </row>
    <row r="70" spans="1:8" x14ac:dyDescent="0.25">
      <c r="A70" s="25">
        <v>16</v>
      </c>
      <c r="B70" s="26" t="s">
        <v>35</v>
      </c>
      <c r="C70" s="21" t="s">
        <v>87</v>
      </c>
      <c r="D70" s="27">
        <f>SUM('Tony Washock'!K8)</f>
        <v>16</v>
      </c>
      <c r="E70" s="27">
        <f>SUM('Tony Washock'!L8)</f>
        <v>2962.0010000000002</v>
      </c>
      <c r="F70" s="28">
        <f>SUM('Tony Washock'!M8)</f>
        <v>185.12506250000001</v>
      </c>
      <c r="G70" s="27">
        <f>SUM('Tony Washock'!N8)</f>
        <v>22</v>
      </c>
      <c r="H70" s="28">
        <f>SUM('Tony Washock'!O8)</f>
        <v>207.12506250000001</v>
      </c>
    </row>
    <row r="71" spans="1:8" x14ac:dyDescent="0.25">
      <c r="A71" s="25">
        <v>17</v>
      </c>
      <c r="B71" s="26" t="s">
        <v>35</v>
      </c>
      <c r="C71" s="21" t="s">
        <v>97</v>
      </c>
      <c r="D71" s="27">
        <f>SUM('Ron Hradesky'!K13)</f>
        <v>4</v>
      </c>
      <c r="E71" s="27">
        <f>SUM('Ron Hradesky'!L13)</f>
        <v>772</v>
      </c>
      <c r="F71" s="28">
        <f>SUM('Ron Hradesky'!M13)</f>
        <v>193</v>
      </c>
      <c r="G71" s="27">
        <f>SUM('Ron Hradesky'!N13)</f>
        <v>11</v>
      </c>
      <c r="H71" s="28">
        <f>SUM('Ron Hradesky'!O13)</f>
        <v>204</v>
      </c>
    </row>
    <row r="72" spans="1:8" x14ac:dyDescent="0.25">
      <c r="A72" s="25">
        <v>18</v>
      </c>
      <c r="B72" s="26" t="s">
        <v>35</v>
      </c>
      <c r="C72" s="21" t="s">
        <v>88</v>
      </c>
      <c r="D72" s="27">
        <f>SUM('Rick Korpi'!K7)</f>
        <v>12</v>
      </c>
      <c r="E72" s="27">
        <f>SUM('Rick Korpi'!L7)</f>
        <v>2212.1010000000001</v>
      </c>
      <c r="F72" s="28">
        <f>SUM('Rick Korpi'!M7)</f>
        <v>184.34175000000002</v>
      </c>
      <c r="G72" s="27">
        <f>SUM('Rick Korpi'!N7)</f>
        <v>19</v>
      </c>
      <c r="H72" s="28">
        <f>SUM('Rick Korpi'!O7)</f>
        <v>203.34175000000002</v>
      </c>
    </row>
    <row r="73" spans="1:8" x14ac:dyDescent="0.25">
      <c r="A73" s="25">
        <v>19</v>
      </c>
      <c r="B73" s="26" t="s">
        <v>35</v>
      </c>
      <c r="C73" s="21" t="s">
        <v>113</v>
      </c>
      <c r="D73" s="27">
        <f>SUM('Evan Stapleton'!K5)</f>
        <v>3</v>
      </c>
      <c r="E73" s="27">
        <f>SUM('Evan Stapleton'!L5)</f>
        <v>581.00599999999997</v>
      </c>
      <c r="F73" s="28">
        <f>SUM('Evan Stapleton'!M5)</f>
        <v>193.66866666666667</v>
      </c>
      <c r="G73" s="27">
        <f>SUM('Evan Stapleton'!N5)</f>
        <v>9</v>
      </c>
      <c r="H73" s="28">
        <f>SUM('Evan Stapleton'!O5)</f>
        <v>202.66866666666667</v>
      </c>
    </row>
    <row r="74" spans="1:8" x14ac:dyDescent="0.25">
      <c r="A74" s="25">
        <v>20</v>
      </c>
      <c r="B74" s="26" t="s">
        <v>35</v>
      </c>
      <c r="C74" s="21" t="s">
        <v>104</v>
      </c>
      <c r="D74" s="27">
        <f>SUM('Steve Reynolds'!K17)</f>
        <v>6</v>
      </c>
      <c r="E74" s="27">
        <f>SUM('Steve Reynolds'!L17)</f>
        <v>1152</v>
      </c>
      <c r="F74" s="28">
        <f>SUM('Steve Reynolds'!M17)</f>
        <v>192</v>
      </c>
      <c r="G74" s="27">
        <f>SUM('Steve Reynolds'!N17)</f>
        <v>6</v>
      </c>
      <c r="H74" s="28">
        <f>SUM('Steve Reynolds'!O17)</f>
        <v>198</v>
      </c>
    </row>
    <row r="75" spans="1:8" x14ac:dyDescent="0.25">
      <c r="A75" s="25">
        <v>21</v>
      </c>
      <c r="B75" s="26" t="s">
        <v>35</v>
      </c>
      <c r="C75" s="21" t="s">
        <v>135</v>
      </c>
      <c r="D75" s="27">
        <f>SUM('Matt Dingle'!K6)</f>
        <v>8</v>
      </c>
      <c r="E75" s="27">
        <f>SUM('Matt Dingle'!L6)</f>
        <v>1499</v>
      </c>
      <c r="F75" s="28">
        <f>SUM('Matt Dingle'!M6)</f>
        <v>187.375</v>
      </c>
      <c r="G75" s="27">
        <f>SUM('Matt Dingle'!N6)</f>
        <v>10</v>
      </c>
      <c r="H75" s="28">
        <f>SUM('Matt Dingle'!O6)</f>
        <v>197.375</v>
      </c>
    </row>
    <row r="76" spans="1:8" x14ac:dyDescent="0.25">
      <c r="A76" s="25">
        <v>22</v>
      </c>
      <c r="B76" s="26" t="s">
        <v>35</v>
      </c>
      <c r="C76" s="21" t="s">
        <v>38</v>
      </c>
      <c r="D76" s="27">
        <f>SUM('David Renfroe'!K5)</f>
        <v>3</v>
      </c>
      <c r="E76" s="27">
        <f>SUM('David Renfroe'!L5)</f>
        <v>561.00400000000002</v>
      </c>
      <c r="F76" s="28">
        <f>SUM('David Renfroe'!M5)</f>
        <v>187.00133333333335</v>
      </c>
      <c r="G76" s="27">
        <f>SUM('David Renfroe'!N5)</f>
        <v>9</v>
      </c>
      <c r="H76" s="28">
        <f>SUM('David Renfroe'!O5)</f>
        <v>196.00133333333335</v>
      </c>
    </row>
    <row r="77" spans="1:8" x14ac:dyDescent="0.25">
      <c r="A77" s="25">
        <v>23</v>
      </c>
      <c r="B77" s="26" t="s">
        <v>35</v>
      </c>
      <c r="C77" s="21" t="s">
        <v>114</v>
      </c>
      <c r="D77" s="27">
        <f>SUM('Randy Brown'!K5)</f>
        <v>3</v>
      </c>
      <c r="E77" s="27">
        <f>SUM('Randy Brown'!L5)</f>
        <v>568.00300000000004</v>
      </c>
      <c r="F77" s="28">
        <f>SUM('Randy Brown'!M5)</f>
        <v>189.33433333333335</v>
      </c>
      <c r="G77" s="27">
        <f>SUM('Randy Brown'!N5)</f>
        <v>6</v>
      </c>
      <c r="H77" s="28">
        <f>SUM('Randy Brown'!O5)</f>
        <v>195.33433333333335</v>
      </c>
    </row>
    <row r="78" spans="1:8" x14ac:dyDescent="0.25">
      <c r="A78" s="25">
        <v>24</v>
      </c>
      <c r="B78" s="26" t="s">
        <v>35</v>
      </c>
      <c r="C78" s="21" t="s">
        <v>89</v>
      </c>
      <c r="D78" s="27">
        <f>SUM('Chuck Kinnaird'!K7)</f>
        <v>12</v>
      </c>
      <c r="E78" s="27">
        <f>SUM('Chuck Kinnaird'!L7)</f>
        <v>2200.0010000000002</v>
      </c>
      <c r="F78" s="28">
        <f>SUM('Chuck Kinnaird'!M7)</f>
        <v>183.33341666666669</v>
      </c>
      <c r="G78" s="27">
        <f>SUM('Chuck Kinnaird'!N7)</f>
        <v>12</v>
      </c>
      <c r="H78" s="28">
        <f>SUM('Chuck Kinnaird'!O7)</f>
        <v>195.33341666666669</v>
      </c>
    </row>
    <row r="79" spans="1:8" x14ac:dyDescent="0.25">
      <c r="A79" s="25">
        <v>25</v>
      </c>
      <c r="B79" s="26" t="s">
        <v>35</v>
      </c>
      <c r="C79" s="21" t="s">
        <v>44</v>
      </c>
      <c r="D79" s="27">
        <f>SUM('Samantha Carlin'!K12)</f>
        <v>4</v>
      </c>
      <c r="E79" s="27">
        <f>SUM('Samantha Carlin'!L12)</f>
        <v>760</v>
      </c>
      <c r="F79" s="28">
        <f>SUM('Samantha Carlin'!M12)</f>
        <v>190</v>
      </c>
      <c r="G79" s="27">
        <f>SUM('Samantha Carlin'!N12)</f>
        <v>5</v>
      </c>
      <c r="H79" s="28">
        <f>SUM('Samantha Carlin'!O12)</f>
        <v>195</v>
      </c>
    </row>
    <row r="80" spans="1:8" x14ac:dyDescent="0.25">
      <c r="A80" s="25">
        <v>26</v>
      </c>
      <c r="B80" s="26" t="s">
        <v>35</v>
      </c>
      <c r="C80" s="21" t="s">
        <v>90</v>
      </c>
      <c r="D80" s="27">
        <f>SUM('Dan Patchin'!K7)</f>
        <v>12</v>
      </c>
      <c r="E80" s="27">
        <f>SUM('Dan Patchin'!L7)</f>
        <v>2194.0010000000002</v>
      </c>
      <c r="F80" s="28">
        <f>SUM('Dan Patchin'!M7)</f>
        <v>182.83341666666669</v>
      </c>
      <c r="G80" s="27">
        <f>SUM('Dan Patchin'!N7)</f>
        <v>11</v>
      </c>
      <c r="H80" s="28">
        <f>SUM('Dan Patchin'!O7)</f>
        <v>193.83341666666669</v>
      </c>
    </row>
    <row r="81" spans="1:8 16384:16384" x14ac:dyDescent="0.25">
      <c r="A81" s="25">
        <v>27</v>
      </c>
      <c r="B81" s="26" t="s">
        <v>35</v>
      </c>
      <c r="C81" s="21" t="s">
        <v>50</v>
      </c>
      <c r="D81" s="27">
        <f>SUM('Drew Johnston'!K8)</f>
        <v>18</v>
      </c>
      <c r="E81" s="27">
        <f>SUM('Drew Johnston'!L8)</f>
        <v>3304.1000999999997</v>
      </c>
      <c r="F81" s="28">
        <f>SUM('Drew Johnston'!M8)</f>
        <v>183.56111666666663</v>
      </c>
      <c r="G81" s="27">
        <f>SUM('Drew Johnston'!N8)</f>
        <v>10</v>
      </c>
      <c r="H81" s="28">
        <f>SUM('Drew Johnston'!O8)</f>
        <v>193.56111666666663</v>
      </c>
    </row>
    <row r="82" spans="1:8 16384:16384" x14ac:dyDescent="0.25">
      <c r="A82" s="25">
        <v>28</v>
      </c>
      <c r="B82" s="26" t="s">
        <v>35</v>
      </c>
      <c r="C82" s="21" t="s">
        <v>132</v>
      </c>
      <c r="D82" s="27">
        <f>SUM('Cindy Freeman'!K7)</f>
        <v>14</v>
      </c>
      <c r="E82" s="27">
        <f>SUM('Cindy Freeman'!L7)</f>
        <v>2597</v>
      </c>
      <c r="F82" s="28">
        <f>SUM('Cindy Freeman'!M7)</f>
        <v>185.5</v>
      </c>
      <c r="G82" s="27">
        <f>SUM('Cindy Freeman'!N7)</f>
        <v>8</v>
      </c>
      <c r="H82" s="28">
        <f>SUM('Cindy Freeman'!O7)</f>
        <v>193.5</v>
      </c>
    </row>
    <row r="83" spans="1:8 16384:16384" x14ac:dyDescent="0.25">
      <c r="A83" s="25">
        <v>29</v>
      </c>
      <c r="B83" s="26" t="s">
        <v>35</v>
      </c>
      <c r="C83" s="21" t="s">
        <v>34</v>
      </c>
      <c r="D83" s="27">
        <f>SUM('Frank Baird'!K15)</f>
        <v>3</v>
      </c>
      <c r="E83" s="27">
        <f>SUM('Frank Baird'!L15)</f>
        <v>553.00300000000004</v>
      </c>
      <c r="F83" s="28">
        <f>SUM('Frank Baird'!M15)</f>
        <v>184.33433333333335</v>
      </c>
      <c r="G83" s="27">
        <f>SUM('Frank Baird'!N15)</f>
        <v>6</v>
      </c>
      <c r="H83" s="28">
        <f>SUM('Frank Baird'!O15)</f>
        <v>190.33433333333335</v>
      </c>
    </row>
    <row r="84" spans="1:8 16384:16384" x14ac:dyDescent="0.25">
      <c r="A84" s="25">
        <v>30</v>
      </c>
      <c r="B84" s="26" t="s">
        <v>35</v>
      </c>
      <c r="C84" s="21" t="s">
        <v>52</v>
      </c>
      <c r="D84" s="27">
        <f>SUM('Jay Fruth'!K8)</f>
        <v>16</v>
      </c>
      <c r="E84" s="27">
        <f>SUM('Jay Fruth'!L8)</f>
        <v>2916</v>
      </c>
      <c r="F84" s="28">
        <f>SUM('Jay Fruth'!M8)</f>
        <v>182.25</v>
      </c>
      <c r="G84" s="27">
        <f>SUM('Jay Fruth'!N8)</f>
        <v>8</v>
      </c>
      <c r="H84" s="28">
        <f>SUM('Jay Fruth'!O8)</f>
        <v>190.25</v>
      </c>
    </row>
    <row r="85" spans="1:8 16384:16384" x14ac:dyDescent="0.25">
      <c r="A85" s="25">
        <v>31</v>
      </c>
      <c r="B85" s="26" t="s">
        <v>35</v>
      </c>
      <c r="C85" s="21" t="s">
        <v>128</v>
      </c>
      <c r="D85" s="27">
        <f>SUM('Scott Rauch'!K6)</f>
        <v>10</v>
      </c>
      <c r="E85" s="27">
        <f>SUM('Scott Rauch'!L6)</f>
        <v>1834</v>
      </c>
      <c r="F85" s="28">
        <f>SUM('Scott Rauch'!M6)</f>
        <v>183.4</v>
      </c>
      <c r="G85" s="27">
        <f>SUM('Scott Rauch'!N6)</f>
        <v>6</v>
      </c>
      <c r="H85" s="28">
        <f>SUM('Scott Rauch'!O6)</f>
        <v>189.4</v>
      </c>
    </row>
    <row r="86" spans="1:8 16384:16384" x14ac:dyDescent="0.25">
      <c r="A86" s="25">
        <v>32</v>
      </c>
      <c r="B86" s="26" t="s">
        <v>35</v>
      </c>
      <c r="C86" s="21" t="s">
        <v>127</v>
      </c>
      <c r="D86" s="27">
        <f>SUM('Joe Maley'!K5)</f>
        <v>4</v>
      </c>
      <c r="E86" s="27">
        <f>SUM('Joe Maley'!L5)</f>
        <v>744.00009999999997</v>
      </c>
      <c r="F86" s="28">
        <f>SUM('Joe Maley'!M5)</f>
        <v>186.00002499999999</v>
      </c>
      <c r="G86" s="27">
        <f>SUM('Joe Maley'!N5)</f>
        <v>2</v>
      </c>
      <c r="H86" s="28">
        <f>SUM('Joe Maley'!O5)</f>
        <v>188.00002499999999</v>
      </c>
    </row>
    <row r="87" spans="1:8 16384:16384" x14ac:dyDescent="0.25">
      <c r="A87" s="25">
        <v>33</v>
      </c>
      <c r="B87" s="26" t="s">
        <v>35</v>
      </c>
      <c r="C87" s="21" t="s">
        <v>98</v>
      </c>
      <c r="D87" s="27">
        <f>SUM('Paul Schray'!K13)</f>
        <v>4</v>
      </c>
      <c r="E87" s="27">
        <f>SUM('Paul Schray'!L13)</f>
        <v>733</v>
      </c>
      <c r="F87" s="28">
        <f>SUM('Paul Schray'!M13)</f>
        <v>183.25</v>
      </c>
      <c r="G87" s="27">
        <f>SUM('Paul Schray'!N13)</f>
        <v>4</v>
      </c>
      <c r="H87" s="28">
        <f>SUM('Paul Schray'!O13)</f>
        <v>187.25</v>
      </c>
    </row>
    <row r="88" spans="1:8 16384:16384" x14ac:dyDescent="0.25">
      <c r="A88" s="25">
        <v>34</v>
      </c>
      <c r="B88" s="26" t="s">
        <v>35</v>
      </c>
      <c r="C88" s="21" t="s">
        <v>53</v>
      </c>
      <c r="D88" s="27">
        <f>SUM('Jack Baker'!K6)</f>
        <v>10</v>
      </c>
      <c r="E88" s="27">
        <f>SUM('Jack Baker'!L6)</f>
        <v>1805</v>
      </c>
      <c r="F88" s="28">
        <f>SUM('Jack Baker'!M6)</f>
        <v>180.5</v>
      </c>
      <c r="G88" s="27">
        <f>SUM('Jack Baker'!N6)</f>
        <v>6</v>
      </c>
      <c r="H88" s="28">
        <f>SUM('Jack Baker'!O6)</f>
        <v>186.5</v>
      </c>
    </row>
    <row r="89" spans="1:8 16384:16384" x14ac:dyDescent="0.25">
      <c r="A89" s="25">
        <v>35</v>
      </c>
      <c r="B89" s="26" t="s">
        <v>35</v>
      </c>
      <c r="C89" s="21" t="s">
        <v>146</v>
      </c>
      <c r="D89" s="27">
        <f>SUM('Mike Freeman'!K5)</f>
        <v>4</v>
      </c>
      <c r="E89" s="27">
        <f>SUM('Mike Freeman'!L5)</f>
        <v>737</v>
      </c>
      <c r="F89" s="28">
        <f>SUM('Mike Freeman'!M5)</f>
        <v>184.25</v>
      </c>
      <c r="G89" s="27">
        <f>SUM('Mike Freeman'!N5)</f>
        <v>2</v>
      </c>
      <c r="H89" s="28">
        <f>SUM('Mike Freeman'!O5)</f>
        <v>186.25</v>
      </c>
    </row>
    <row r="90" spans="1:8 16384:16384" x14ac:dyDescent="0.25">
      <c r="A90" s="25">
        <v>36</v>
      </c>
      <c r="B90" s="26" t="s">
        <v>35</v>
      </c>
      <c r="C90" s="21" t="s">
        <v>136</v>
      </c>
      <c r="D90" s="27">
        <f>SUM('Geoff Jecman'!K5)</f>
        <v>4</v>
      </c>
      <c r="E90" s="27">
        <f>SUM('Geoff Jecman'!L5)</f>
        <v>735</v>
      </c>
      <c r="F90" s="28">
        <f>SUM('Geoff Jecman'!M5)</f>
        <v>183.75</v>
      </c>
      <c r="G90" s="27">
        <f>SUM('Geoff Jecman'!N5)</f>
        <v>2</v>
      </c>
      <c r="H90" s="28">
        <f>SUM('Geoff Jecman'!O5)</f>
        <v>185.75</v>
      </c>
      <c r="XFD90" s="27"/>
    </row>
    <row r="91" spans="1:8 16384:16384" x14ac:dyDescent="0.25">
      <c r="A91" s="25">
        <v>37</v>
      </c>
      <c r="B91" s="26" t="s">
        <v>35</v>
      </c>
      <c r="C91" s="21" t="s">
        <v>56</v>
      </c>
      <c r="D91" s="27">
        <f>SUM('Mark Junkins'!K7)</f>
        <v>14</v>
      </c>
      <c r="E91" s="27">
        <f>SUM('Mark Junkins'!L7)</f>
        <v>2456</v>
      </c>
      <c r="F91" s="28">
        <f>SUM('Mark Junkins'!M7)</f>
        <v>175.42857142857142</v>
      </c>
      <c r="G91" s="27">
        <f>SUM('Mark Junkins'!N7)</f>
        <v>10</v>
      </c>
      <c r="H91" s="28">
        <f>SUM('Mark Junkins'!O7)</f>
        <v>185.42857142857142</v>
      </c>
    </row>
    <row r="92" spans="1:8 16384:16384" x14ac:dyDescent="0.25">
      <c r="A92" s="25">
        <v>38</v>
      </c>
      <c r="B92" s="26" t="s">
        <v>35</v>
      </c>
      <c r="C92" s="21" t="s">
        <v>91</v>
      </c>
      <c r="D92" s="27">
        <f>SUM('Charlie Sinatra'!K6)</f>
        <v>8</v>
      </c>
      <c r="E92" s="27">
        <f>SUM('Charlie Sinatra'!L6)</f>
        <v>1447</v>
      </c>
      <c r="F92" s="28">
        <f>SUM('Charlie Sinatra'!M6)</f>
        <v>180.875</v>
      </c>
      <c r="G92" s="27">
        <f>SUM('Charlie Sinatra'!N6)</f>
        <v>4</v>
      </c>
      <c r="H92" s="28">
        <f>SUM('Charlie Sinatra'!O6)</f>
        <v>184.875</v>
      </c>
    </row>
    <row r="93" spans="1:8 16384:16384" x14ac:dyDescent="0.25">
      <c r="A93" s="25">
        <v>39</v>
      </c>
      <c r="B93" s="26" t="s">
        <v>35</v>
      </c>
      <c r="C93" s="21" t="s">
        <v>144</v>
      </c>
      <c r="D93" s="27">
        <f>SUM('Bill Dobson'!K5)</f>
        <v>4</v>
      </c>
      <c r="E93" s="27">
        <f>SUM('Bill Dobson'!L5)</f>
        <v>730</v>
      </c>
      <c r="F93" s="28">
        <f>SUM('Bill Dobson'!M5)</f>
        <v>182.5</v>
      </c>
      <c r="G93" s="27">
        <f>SUM('Bill Dobson'!N5)</f>
        <v>2</v>
      </c>
      <c r="H93" s="28">
        <f>SUM('Bill Dobson'!O5)</f>
        <v>184.5</v>
      </c>
    </row>
    <row r="94" spans="1:8 16384:16384" x14ac:dyDescent="0.25">
      <c r="A94" s="25">
        <v>40</v>
      </c>
      <c r="B94" s="26" t="s">
        <v>35</v>
      </c>
      <c r="C94" s="21" t="s">
        <v>94</v>
      </c>
      <c r="D94" s="27">
        <f>SUM('Steven Washock Sr'!K7)</f>
        <v>12</v>
      </c>
      <c r="E94" s="27">
        <f>SUM('Steven Washock Sr'!L7)</f>
        <v>2137</v>
      </c>
      <c r="F94" s="28">
        <f>SUM('Steven Washock Sr'!M7)</f>
        <v>178.08333333333334</v>
      </c>
      <c r="G94" s="27">
        <f>SUM('Steven Washock Sr'!N7)</f>
        <v>6</v>
      </c>
      <c r="H94" s="28">
        <f>SUM('Steven Washock Sr'!O7)</f>
        <v>184.08333333333334</v>
      </c>
    </row>
    <row r="95" spans="1:8 16384:16384" x14ac:dyDescent="0.25">
      <c r="A95" s="25">
        <v>41</v>
      </c>
      <c r="B95" s="26" t="s">
        <v>35</v>
      </c>
      <c r="C95" s="21" t="s">
        <v>107</v>
      </c>
      <c r="D95" s="27">
        <f>SUM('Andrew Dibartolomeo'!K6)</f>
        <v>8</v>
      </c>
      <c r="E95" s="27">
        <f>SUM('Andrew Dibartolomeo'!L6)</f>
        <v>1432</v>
      </c>
      <c r="F95" s="28">
        <f>SUM('Andrew Dibartolomeo'!M6)</f>
        <v>179</v>
      </c>
      <c r="G95" s="27">
        <f>SUM('Andrew Dibartolomeo'!N6)</f>
        <v>5</v>
      </c>
      <c r="H95" s="28">
        <f>SUM('Andrew Dibartolomeo'!O6)</f>
        <v>184</v>
      </c>
    </row>
    <row r="96" spans="1:8 16384:16384" x14ac:dyDescent="0.25">
      <c r="A96" s="25">
        <v>42</v>
      </c>
      <c r="B96" s="26" t="s">
        <v>35</v>
      </c>
      <c r="C96" s="21" t="s">
        <v>129</v>
      </c>
      <c r="D96" s="27">
        <f>SUM('Skip Ducan'!K5)</f>
        <v>4</v>
      </c>
      <c r="E96" s="27">
        <f>SUM('Skip Ducan'!L5)</f>
        <v>727</v>
      </c>
      <c r="F96" s="28">
        <f>SUM('Skip Ducan'!M5)</f>
        <v>181.75</v>
      </c>
      <c r="G96" s="27">
        <f>SUM('Skip Ducan'!N5)</f>
        <v>2</v>
      </c>
      <c r="H96" s="28">
        <f>SUM('Skip Ducan'!O5)</f>
        <v>183.75</v>
      </c>
    </row>
    <row r="97" spans="1:8" x14ac:dyDescent="0.25">
      <c r="A97" s="25">
        <v>43</v>
      </c>
      <c r="B97" s="26" t="s">
        <v>35</v>
      </c>
      <c r="C97" s="21" t="s">
        <v>125</v>
      </c>
      <c r="D97" s="27">
        <f>SUM('Terry Knisley'!K5)</f>
        <v>3</v>
      </c>
      <c r="E97" s="27">
        <f>SUM('Terry Knisley'!L5)</f>
        <v>537.00030000000004</v>
      </c>
      <c r="F97" s="28">
        <f>SUM('Terry Knisley'!M5)</f>
        <v>179.0001</v>
      </c>
      <c r="G97" s="27">
        <f>SUM('Terry Knisley'!N5)</f>
        <v>4</v>
      </c>
      <c r="H97" s="28">
        <f>SUM('Terry Knisley'!O5)</f>
        <v>183.0001</v>
      </c>
    </row>
    <row r="98" spans="1:8" x14ac:dyDescent="0.25">
      <c r="A98" s="25">
        <v>44</v>
      </c>
      <c r="B98" s="26" t="s">
        <v>35</v>
      </c>
      <c r="C98" s="21" t="s">
        <v>92</v>
      </c>
      <c r="D98" s="27">
        <f>SUM('Harold Cook'!K7)</f>
        <v>12</v>
      </c>
      <c r="E98" s="27">
        <f>SUM('Harold Cook'!L7)</f>
        <v>2118</v>
      </c>
      <c r="F98" s="28">
        <f>SUM('Harold Cook'!M7)</f>
        <v>176.5</v>
      </c>
      <c r="G98" s="27">
        <f>SUM('Harold Cook'!N7)</f>
        <v>6</v>
      </c>
      <c r="H98" s="28">
        <f>SUM('Harold Cook'!O7)</f>
        <v>182.5</v>
      </c>
    </row>
    <row r="99" spans="1:8" x14ac:dyDescent="0.25">
      <c r="A99" s="25">
        <v>45</v>
      </c>
      <c r="B99" s="26" t="s">
        <v>35</v>
      </c>
      <c r="C99" s="21" t="s">
        <v>93</v>
      </c>
      <c r="D99" s="27">
        <f>SUM('Frank Sega'!K6)</f>
        <v>8</v>
      </c>
      <c r="E99" s="27">
        <f>SUM('Frank Sega'!L6)</f>
        <v>1403</v>
      </c>
      <c r="F99" s="28">
        <f>SUM('Frank Sega'!M6)</f>
        <v>175.375</v>
      </c>
      <c r="G99" s="27">
        <f>SUM('Frank Sega'!N6)</f>
        <v>4</v>
      </c>
      <c r="H99" s="28">
        <f>SUM('Frank Sega'!O6)</f>
        <v>179.375</v>
      </c>
    </row>
    <row r="100" spans="1:8" x14ac:dyDescent="0.25">
      <c r="A100" s="25">
        <v>46</v>
      </c>
      <c r="B100" s="26" t="s">
        <v>35</v>
      </c>
      <c r="C100" s="21" t="s">
        <v>130</v>
      </c>
      <c r="D100" s="27">
        <f>SUM('Larry Watson'!K5)</f>
        <v>4</v>
      </c>
      <c r="E100" s="27">
        <f>SUM('Larry Watson'!L5)</f>
        <v>691</v>
      </c>
      <c r="F100" s="28">
        <f>SUM('Larry Watson'!M5)</f>
        <v>172.75</v>
      </c>
      <c r="G100" s="27">
        <f>SUM('Larry Watson'!N5)</f>
        <v>2</v>
      </c>
      <c r="H100" s="28">
        <f>SUM('Larry Watson'!O5)</f>
        <v>174.75</v>
      </c>
    </row>
    <row r="101" spans="1:8" x14ac:dyDescent="0.25">
      <c r="A101" s="25">
        <v>47</v>
      </c>
      <c r="B101" s="26" t="s">
        <v>35</v>
      </c>
      <c r="C101" s="21" t="s">
        <v>66</v>
      </c>
      <c r="D101" s="27">
        <f>SUM('Keith Hesseling'!K25)</f>
        <v>6</v>
      </c>
      <c r="E101" s="27">
        <f>SUM('Keith Hesseling'!L25)</f>
        <v>994</v>
      </c>
      <c r="F101" s="28">
        <f>SUM('Keith Hesseling'!M25)</f>
        <v>165.66666666666666</v>
      </c>
      <c r="G101" s="27">
        <f>SUM('Keith Hesseling'!N25)</f>
        <v>4</v>
      </c>
      <c r="H101" s="28">
        <f>SUM('Keith Hesseling'!O25)</f>
        <v>169.66666666666666</v>
      </c>
    </row>
    <row r="102" spans="1:8" x14ac:dyDescent="0.25">
      <c r="C102" s="21"/>
      <c r="D102" s="27"/>
      <c r="E102" s="27"/>
      <c r="F102" s="28"/>
      <c r="G102" s="27"/>
      <c r="H102" s="28"/>
    </row>
    <row r="103" spans="1:8" x14ac:dyDescent="0.25">
      <c r="A103" s="9"/>
      <c r="B103" s="9"/>
      <c r="C103" s="19"/>
      <c r="D103" s="9"/>
      <c r="E103" s="9"/>
      <c r="F103" s="13"/>
      <c r="G103" s="9"/>
      <c r="H103" s="13"/>
    </row>
    <row r="104" spans="1:8" ht="28.5" x14ac:dyDescent="0.45">
      <c r="A104" s="87" t="s">
        <v>22</v>
      </c>
      <c r="B104" s="88"/>
      <c r="C104" s="88"/>
      <c r="D104" s="88"/>
      <c r="E104" s="88"/>
      <c r="F104" s="88"/>
      <c r="G104" s="88"/>
      <c r="H104" s="88"/>
    </row>
    <row r="105" spans="1:8" ht="18.75" x14ac:dyDescent="0.3">
      <c r="A105" s="89" t="s">
        <v>23</v>
      </c>
      <c r="B105" s="90"/>
      <c r="C105" s="90"/>
      <c r="D105" s="90"/>
      <c r="E105" s="90"/>
      <c r="F105" s="90"/>
      <c r="G105" s="90"/>
      <c r="H105" s="90"/>
    </row>
    <row r="106" spans="1:8" x14ac:dyDescent="0.25">
      <c r="A106" s="9"/>
      <c r="B106" s="9"/>
      <c r="C106" s="19"/>
      <c r="D106" s="9"/>
      <c r="E106" s="9"/>
      <c r="F106" s="13"/>
      <c r="G106" s="9"/>
      <c r="H106" s="13"/>
    </row>
    <row r="107" spans="1:8" ht="18.75" x14ac:dyDescent="0.4">
      <c r="A107" s="10" t="s">
        <v>0</v>
      </c>
      <c r="B107" s="10" t="s">
        <v>1</v>
      </c>
      <c r="C107" s="17" t="s">
        <v>2</v>
      </c>
      <c r="D107" s="17" t="s">
        <v>19</v>
      </c>
      <c r="E107" s="17" t="s">
        <v>16</v>
      </c>
      <c r="F107" s="18" t="s">
        <v>17</v>
      </c>
      <c r="G107" s="17" t="s">
        <v>14</v>
      </c>
      <c r="H107" s="18" t="s">
        <v>18</v>
      </c>
    </row>
    <row r="108" spans="1:8" x14ac:dyDescent="0.25">
      <c r="A108" s="25">
        <v>1</v>
      </c>
      <c r="B108" s="26" t="s">
        <v>36</v>
      </c>
      <c r="C108" s="21" t="s">
        <v>31</v>
      </c>
      <c r="D108" s="27">
        <f>SUM('John Petteruti'!K44)</f>
        <v>74</v>
      </c>
      <c r="E108" s="27">
        <f>SUM('John Petteruti'!L44)</f>
        <v>14213.0126</v>
      </c>
      <c r="F108" s="28">
        <f>SUM('John Petteruti'!M44)</f>
        <v>192.06773783783783</v>
      </c>
      <c r="G108" s="27">
        <f>SUM('John Petteruti'!N44)</f>
        <v>196</v>
      </c>
      <c r="H108" s="28">
        <f>SUM('John Petteruti'!O44)</f>
        <v>388.06773783783785</v>
      </c>
    </row>
    <row r="109" spans="1:8" x14ac:dyDescent="0.25">
      <c r="A109" s="25">
        <v>2</v>
      </c>
      <c r="B109" s="26" t="s">
        <v>36</v>
      </c>
      <c r="C109" s="21" t="s">
        <v>34</v>
      </c>
      <c r="D109" s="27">
        <f>SUM('Frank Baird'!K31)</f>
        <v>43</v>
      </c>
      <c r="E109" s="27">
        <f>SUM('Frank Baird'!L31)</f>
        <v>8172.0072</v>
      </c>
      <c r="F109" s="28">
        <f>SUM('Frank Baird'!M31)</f>
        <v>190.04667906976744</v>
      </c>
      <c r="G109" s="27">
        <f>SUM('Frank Baird'!N31)</f>
        <v>73</v>
      </c>
      <c r="H109" s="28">
        <f>SUM('Frank Baird'!O31)</f>
        <v>263.04667906976744</v>
      </c>
    </row>
    <row r="110" spans="1:8" x14ac:dyDescent="0.25">
      <c r="A110" s="25">
        <v>3</v>
      </c>
      <c r="B110" s="26" t="s">
        <v>36</v>
      </c>
      <c r="C110" s="21" t="s">
        <v>58</v>
      </c>
      <c r="D110" s="27">
        <f>SUM('Annette McClure'!K17)</f>
        <v>58</v>
      </c>
      <c r="E110" s="27">
        <f>SUM('Annette McClure'!L17)</f>
        <v>10856.001</v>
      </c>
      <c r="F110" s="28">
        <f>SUM('Annette McClure'!M17)</f>
        <v>187.17243103448277</v>
      </c>
      <c r="G110" s="27">
        <f>SUM('Annette McClure'!N17)</f>
        <v>62</v>
      </c>
      <c r="H110" s="28">
        <f>SUM('Annette McClure'!O17)</f>
        <v>249.17243103448277</v>
      </c>
    </row>
    <row r="111" spans="1:8" x14ac:dyDescent="0.25">
      <c r="A111" s="25">
        <v>4</v>
      </c>
      <c r="B111" s="26" t="s">
        <v>36</v>
      </c>
      <c r="C111" s="21" t="s">
        <v>46</v>
      </c>
      <c r="D111" s="27">
        <f>SUM('Matt Brown'!K28)</f>
        <v>38</v>
      </c>
      <c r="E111" s="27">
        <f>SUM('Matt Brown'!L28)</f>
        <v>7203.0010000000002</v>
      </c>
      <c r="F111" s="28">
        <f>SUM('Matt Brown'!M28)</f>
        <v>189.55265789473685</v>
      </c>
      <c r="G111" s="27">
        <f>SUM('Matt Brown'!N28)</f>
        <v>41</v>
      </c>
      <c r="H111" s="28">
        <f>SUM('Matt Brown'!O28)</f>
        <v>230.55265789473685</v>
      </c>
    </row>
    <row r="112" spans="1:8" x14ac:dyDescent="0.25">
      <c r="A112" s="25">
        <v>5</v>
      </c>
      <c r="B112" s="26" t="s">
        <v>36</v>
      </c>
      <c r="C112" s="21" t="s">
        <v>55</v>
      </c>
      <c r="D112" s="27">
        <f>SUM('Dana Waxler'!K31)</f>
        <v>40</v>
      </c>
      <c r="E112" s="27">
        <f>SUM('Dana Waxler'!L31)</f>
        <v>7401</v>
      </c>
      <c r="F112" s="28">
        <f>SUM('Dana Waxler'!M31)</f>
        <v>185.02500000000001</v>
      </c>
      <c r="G112" s="27">
        <f>SUM('Dana Waxler'!N31)</f>
        <v>35</v>
      </c>
      <c r="H112" s="28">
        <f>SUM('Dana Waxler'!O31)</f>
        <v>220.02500000000001</v>
      </c>
    </row>
    <row r="113" spans="1:8" x14ac:dyDescent="0.25">
      <c r="A113" s="25">
        <v>6</v>
      </c>
      <c r="B113" s="26" t="s">
        <v>36</v>
      </c>
      <c r="C113" s="21" t="s">
        <v>102</v>
      </c>
      <c r="D113" s="27">
        <f>SUM('Roger Krouskop SR'!K11)</f>
        <v>32</v>
      </c>
      <c r="E113" s="27">
        <f>SUM('Roger Krouskop SR'!L11)</f>
        <v>5898</v>
      </c>
      <c r="F113" s="28">
        <f>SUM('Roger Krouskop SR'!M11)</f>
        <v>184.3125</v>
      </c>
      <c r="G113" s="27">
        <f>SUM('Roger Krouskop SR'!N11)</f>
        <v>23</v>
      </c>
      <c r="H113" s="28">
        <f>SUM('Roger Krouskop SR'!O11)</f>
        <v>207.3125</v>
      </c>
    </row>
    <row r="114" spans="1:8" x14ac:dyDescent="0.25">
      <c r="A114" s="25">
        <v>7</v>
      </c>
      <c r="B114" s="26" t="s">
        <v>36</v>
      </c>
      <c r="C114" s="21" t="s">
        <v>74</v>
      </c>
      <c r="D114" s="27">
        <f>SUM('Steve Muntzinger'!K10)</f>
        <v>26</v>
      </c>
      <c r="E114" s="27">
        <f>SUM('Steve Muntzinger'!L10)</f>
        <v>4761.0001000000002</v>
      </c>
      <c r="F114" s="28">
        <f>SUM('Steve Muntzinger'!M10)</f>
        <v>183.11538846153846</v>
      </c>
      <c r="G114" s="27">
        <f>SUM('Steve Muntzinger'!N10)</f>
        <v>15</v>
      </c>
      <c r="H114" s="28">
        <f>SUM('Steve Muntzinger'!O10)</f>
        <v>198.11538846153846</v>
      </c>
    </row>
    <row r="115" spans="1:8" x14ac:dyDescent="0.25">
      <c r="A115" s="25">
        <v>8</v>
      </c>
      <c r="B115" s="26" t="s">
        <v>36</v>
      </c>
      <c r="C115" s="21" t="s">
        <v>66</v>
      </c>
      <c r="D115" s="27">
        <f>SUM('Keith Hesseling'!K18)</f>
        <v>24</v>
      </c>
      <c r="E115" s="27">
        <f>SUM('Keith Hesseling'!L18)</f>
        <v>4357.0010000000002</v>
      </c>
      <c r="F115" s="28">
        <f>SUM('Keith Hesseling'!M18)</f>
        <v>181.54170833333333</v>
      </c>
      <c r="G115" s="27">
        <f>SUM('Keith Hesseling'!N18)</f>
        <v>14</v>
      </c>
      <c r="H115" s="28">
        <f>SUM('Keith Hesseling'!O18)</f>
        <v>195.54170833333333</v>
      </c>
    </row>
    <row r="116" spans="1:8" x14ac:dyDescent="0.25">
      <c r="A116" s="25">
        <v>9</v>
      </c>
      <c r="B116" s="26" t="s">
        <v>36</v>
      </c>
      <c r="C116" s="21" t="s">
        <v>75</v>
      </c>
      <c r="D116" s="27">
        <f>SUM('Steve Ewry'!K17)</f>
        <v>26</v>
      </c>
      <c r="E116" s="27">
        <f>SUM('Steve Ewry'!L17)</f>
        <v>4366</v>
      </c>
      <c r="F116" s="28">
        <f>SUM('Steve Ewry'!M17)</f>
        <v>167.92307692307693</v>
      </c>
      <c r="G116" s="27">
        <f>SUM('Steve Ewry'!N17)</f>
        <v>18</v>
      </c>
      <c r="H116" s="28">
        <f>SUM('Steve Ewry'!O17)</f>
        <v>185.92307692307693</v>
      </c>
    </row>
    <row r="117" spans="1:8" x14ac:dyDescent="0.25">
      <c r="A117" s="73"/>
      <c r="B117" s="74"/>
      <c r="C117" s="75"/>
      <c r="D117" s="76"/>
      <c r="E117" s="76"/>
      <c r="F117" s="77"/>
      <c r="G117" s="76"/>
      <c r="H117" s="77"/>
    </row>
    <row r="118" spans="1:8" x14ac:dyDescent="0.25">
      <c r="A118" s="25">
        <v>10</v>
      </c>
      <c r="B118" s="26" t="s">
        <v>36</v>
      </c>
      <c r="C118" s="21" t="s">
        <v>95</v>
      </c>
      <c r="D118" s="27">
        <f>SUM('Greg Keefer'!K8)</f>
        <v>16</v>
      </c>
      <c r="E118" s="27">
        <f>SUM('Greg Keefer'!L8)</f>
        <v>3018.0050000000001</v>
      </c>
      <c r="F118" s="28">
        <f>SUM('Greg Keefer'!M8)</f>
        <v>188.62531250000001</v>
      </c>
      <c r="G118" s="27">
        <f>SUM('Greg Keefer'!N8)</f>
        <v>41</v>
      </c>
      <c r="H118" s="28">
        <f>SUM('Greg Keefer'!O8)</f>
        <v>229.62531250000001</v>
      </c>
    </row>
    <row r="119" spans="1:8" x14ac:dyDescent="0.25">
      <c r="A119" s="25">
        <v>11</v>
      </c>
      <c r="B119" s="26" t="s">
        <v>36</v>
      </c>
      <c r="C119" s="21" t="s">
        <v>96</v>
      </c>
      <c r="D119" s="27">
        <f>SUM('Gary Silvernail'!K8)</f>
        <v>16</v>
      </c>
      <c r="E119" s="27">
        <f>SUM('Gary Silvernail'!L8)</f>
        <v>2971</v>
      </c>
      <c r="F119" s="28">
        <f>SUM('Gary Silvernail'!M8)</f>
        <v>185.6875</v>
      </c>
      <c r="G119" s="27">
        <f>SUM('Gary Silvernail'!N8)</f>
        <v>19</v>
      </c>
      <c r="H119" s="28">
        <f>SUM('Gary Silvernail'!O8)</f>
        <v>204.6875</v>
      </c>
    </row>
    <row r="120" spans="1:8" x14ac:dyDescent="0.25">
      <c r="A120" s="25">
        <v>12</v>
      </c>
      <c r="B120" s="26" t="s">
        <v>36</v>
      </c>
      <c r="C120" s="21" t="s">
        <v>64</v>
      </c>
      <c r="D120" s="27">
        <f>SUM('Roger Blaine'!K19)</f>
        <v>10</v>
      </c>
      <c r="E120" s="27">
        <f>SUM('Roger Blaine'!L19)</f>
        <v>1900.001</v>
      </c>
      <c r="F120" s="28">
        <f>SUM('Roger Blaine'!M19)</f>
        <v>190.0001</v>
      </c>
      <c r="G120" s="27">
        <f>SUM('Roger Blaine'!N19)</f>
        <v>14</v>
      </c>
      <c r="H120" s="28">
        <f>SUM('Roger Blaine'!O19)</f>
        <v>204.0001</v>
      </c>
    </row>
    <row r="121" spans="1:8" x14ac:dyDescent="0.25">
      <c r="A121" s="25">
        <v>13</v>
      </c>
      <c r="B121" s="26" t="s">
        <v>36</v>
      </c>
      <c r="C121" s="21" t="s">
        <v>97</v>
      </c>
      <c r="D121" s="27">
        <f>SUM('Ron Hradesky'!K6)</f>
        <v>8</v>
      </c>
      <c r="E121" s="27">
        <f>SUM('Ron Hradesky'!L6)</f>
        <v>1475</v>
      </c>
      <c r="F121" s="28">
        <f>SUM('Ron Hradesky'!M6)</f>
        <v>184.375</v>
      </c>
      <c r="G121" s="27">
        <f>SUM('Ron Hradesky'!N6)</f>
        <v>12</v>
      </c>
      <c r="H121" s="28">
        <f>SUM('Ron Hradesky'!O6)</f>
        <v>196.375</v>
      </c>
    </row>
    <row r="122" spans="1:8" x14ac:dyDescent="0.25">
      <c r="A122" s="25">
        <v>14</v>
      </c>
      <c r="B122" s="26" t="s">
        <v>36</v>
      </c>
      <c r="C122" s="21" t="s">
        <v>137</v>
      </c>
      <c r="D122" s="27">
        <f>SUM('Tonja Zimmer'!K5)</f>
        <v>4</v>
      </c>
      <c r="E122" s="27">
        <f>SUM('Tonja Zimmer'!L5)</f>
        <v>753</v>
      </c>
      <c r="F122" s="28">
        <f>SUM('Tonja Zimmer'!M5)</f>
        <v>188.25</v>
      </c>
      <c r="G122" s="27">
        <f>SUM('Tonja Zimmer'!N5)</f>
        <v>5</v>
      </c>
      <c r="H122" s="28">
        <f>SUM('Tonja Zimmer'!O5)</f>
        <v>193.25</v>
      </c>
    </row>
    <row r="123" spans="1:8" x14ac:dyDescent="0.25">
      <c r="A123" s="25">
        <v>15</v>
      </c>
      <c r="B123" s="26" t="s">
        <v>36</v>
      </c>
      <c r="C123" s="21" t="s">
        <v>48</v>
      </c>
      <c r="D123" s="27">
        <f>SUM('Mark Lippi'!K24)</f>
        <v>6</v>
      </c>
      <c r="E123" s="27">
        <f>SUM('Mark Lippi'!L24)</f>
        <v>1133</v>
      </c>
      <c r="F123" s="28">
        <f>SUM('Mark Lippi'!M24)</f>
        <v>188.83333333333334</v>
      </c>
      <c r="G123" s="27">
        <f>SUM('Mark Lippi'!N24)</f>
        <v>4</v>
      </c>
      <c r="H123" s="28">
        <f>SUM('Mark Lippi'!O24)</f>
        <v>192.83333333333334</v>
      </c>
    </row>
    <row r="124" spans="1:8" x14ac:dyDescent="0.25">
      <c r="A124" s="25">
        <v>16</v>
      </c>
      <c r="B124" s="26" t="s">
        <v>36</v>
      </c>
      <c r="C124" s="21" t="s">
        <v>101</v>
      </c>
      <c r="D124" s="27">
        <f>SUM('Bob Blaine'!K6)</f>
        <v>8</v>
      </c>
      <c r="E124" s="27">
        <f>SUM('Bob Blaine'!L6)</f>
        <v>1486</v>
      </c>
      <c r="F124" s="28">
        <f>SUM('Bob Blaine'!M6)</f>
        <v>185.75</v>
      </c>
      <c r="G124" s="27">
        <f>SUM('Bob Blaine'!N6)</f>
        <v>7</v>
      </c>
      <c r="H124" s="28">
        <f>SUM('Bob Blaine'!O6)</f>
        <v>192.75</v>
      </c>
    </row>
    <row r="125" spans="1:8" x14ac:dyDescent="0.25">
      <c r="A125" s="25">
        <v>17</v>
      </c>
      <c r="B125" s="26" t="s">
        <v>36</v>
      </c>
      <c r="C125" s="21" t="s">
        <v>59</v>
      </c>
      <c r="D125" s="27">
        <f>SUM('John Joseph'!K7)</f>
        <v>12</v>
      </c>
      <c r="E125" s="27">
        <f>SUM('John Joseph'!L7)</f>
        <v>2123</v>
      </c>
      <c r="F125" s="28">
        <f>SUM('John Joseph'!M7)</f>
        <v>176.91666666666666</v>
      </c>
      <c r="G125" s="27">
        <f>SUM('John Joseph'!N7)</f>
        <v>6</v>
      </c>
      <c r="H125" s="28">
        <f>SUM('John Joseph'!O7)</f>
        <v>182.91666666666666</v>
      </c>
    </row>
    <row r="126" spans="1:8" x14ac:dyDescent="0.25">
      <c r="A126" s="25">
        <v>18</v>
      </c>
      <c r="B126" s="26" t="s">
        <v>36</v>
      </c>
      <c r="C126" s="21" t="s">
        <v>98</v>
      </c>
      <c r="D126" s="27">
        <f>SUM('Paul Schray'!K6)</f>
        <v>8</v>
      </c>
      <c r="E126" s="27">
        <f>SUM('Paul Schray'!L6)</f>
        <v>1409</v>
      </c>
      <c r="F126" s="28">
        <f>SUM('Paul Schray'!M6)</f>
        <v>176.125</v>
      </c>
      <c r="G126" s="27">
        <f>SUM('Paul Schray'!N6)</f>
        <v>4</v>
      </c>
      <c r="H126" s="28">
        <f>SUM('Paul Schray'!O6)</f>
        <v>180.125</v>
      </c>
    </row>
    <row r="127" spans="1:8" x14ac:dyDescent="0.25">
      <c r="A127" s="25">
        <v>19</v>
      </c>
      <c r="B127" s="26" t="s">
        <v>36</v>
      </c>
      <c r="C127" s="21" t="s">
        <v>86</v>
      </c>
      <c r="D127" s="27">
        <f>SUM('Leon Switalski'!K13)</f>
        <v>4</v>
      </c>
      <c r="E127" s="27">
        <f>SUM('Leon Switalski'!L13)</f>
        <v>706</v>
      </c>
      <c r="F127" s="28">
        <f>SUM('Leon Switalski'!M13)</f>
        <v>176.5</v>
      </c>
      <c r="G127" s="27">
        <f>SUM('Leon Switalski'!N13)</f>
        <v>3</v>
      </c>
      <c r="H127" s="28">
        <f>SUM('Leon Switalski'!O13)</f>
        <v>179.5</v>
      </c>
    </row>
    <row r="128" spans="1:8" x14ac:dyDescent="0.25">
      <c r="A128" s="25">
        <v>20</v>
      </c>
      <c r="B128" s="26" t="s">
        <v>36</v>
      </c>
      <c r="C128" s="21" t="s">
        <v>107</v>
      </c>
      <c r="D128" s="27">
        <f>SUM('Andrew Dibartolomeo'!K13)</f>
        <v>4</v>
      </c>
      <c r="E128" s="27">
        <f>SUM('Andrew Dibartolomeo'!L13)</f>
        <v>663</v>
      </c>
      <c r="F128" s="28">
        <f>SUM('Andrew Dibartolomeo'!M13)</f>
        <v>165.75</v>
      </c>
      <c r="G128" s="27">
        <f>SUM('Andrew Dibartolomeo'!N13)</f>
        <v>2</v>
      </c>
      <c r="H128" s="28">
        <f>SUM('Andrew Dibartolomeo'!O13)</f>
        <v>167.75</v>
      </c>
    </row>
    <row r="129" spans="1:8" x14ac:dyDescent="0.25">
      <c r="A129" s="25">
        <v>21</v>
      </c>
      <c r="B129" s="26" t="s">
        <v>36</v>
      </c>
      <c r="C129" s="21" t="s">
        <v>138</v>
      </c>
      <c r="D129" s="27">
        <f>SUM('Jim Portman'!K5)</f>
        <v>4</v>
      </c>
      <c r="E129" s="27">
        <f>SUM('Jim Portman'!L5)</f>
        <v>507</v>
      </c>
      <c r="F129" s="28">
        <f>SUM('Jim Portman'!M5)</f>
        <v>126.75</v>
      </c>
      <c r="G129" s="27">
        <f>SUM('Jim Portman'!N5)</f>
        <v>2</v>
      </c>
      <c r="H129" s="28">
        <f>SUM('Jim Portman'!O5)</f>
        <v>128.75</v>
      </c>
    </row>
    <row r="131" spans="1:8" x14ac:dyDescent="0.25">
      <c r="A131" s="9"/>
      <c r="B131" s="9"/>
      <c r="C131" s="19"/>
      <c r="D131" s="9"/>
      <c r="E131" s="9"/>
      <c r="F131" s="13"/>
      <c r="G131" s="9"/>
      <c r="H131" s="13"/>
    </row>
    <row r="132" spans="1:8" ht="28.5" x14ac:dyDescent="0.45">
      <c r="A132" s="87" t="s">
        <v>60</v>
      </c>
      <c r="B132" s="88"/>
      <c r="C132" s="88"/>
      <c r="D132" s="88"/>
      <c r="E132" s="88"/>
      <c r="F132" s="88"/>
      <c r="G132" s="88"/>
      <c r="H132" s="88"/>
    </row>
    <row r="133" spans="1:8" ht="18.75" x14ac:dyDescent="0.3">
      <c r="A133" s="89" t="s">
        <v>23</v>
      </c>
      <c r="B133" s="90"/>
      <c r="C133" s="90"/>
      <c r="D133" s="90"/>
      <c r="E133" s="90"/>
      <c r="F133" s="90"/>
      <c r="G133" s="90"/>
      <c r="H133" s="90"/>
    </row>
    <row r="134" spans="1:8" x14ac:dyDescent="0.25">
      <c r="A134" s="9"/>
      <c r="B134" s="9"/>
      <c r="C134" s="19"/>
      <c r="D134" s="9"/>
      <c r="E134" s="9"/>
      <c r="F134" s="13"/>
      <c r="G134" s="9"/>
      <c r="H134" s="13"/>
    </row>
    <row r="135" spans="1:8" ht="18.75" x14ac:dyDescent="0.4">
      <c r="A135" s="10" t="s">
        <v>0</v>
      </c>
      <c r="B135" s="10" t="s">
        <v>1</v>
      </c>
      <c r="C135" s="17" t="s">
        <v>2</v>
      </c>
      <c r="D135" s="17" t="s">
        <v>19</v>
      </c>
      <c r="E135" s="17" t="s">
        <v>16</v>
      </c>
      <c r="F135" s="18" t="s">
        <v>17</v>
      </c>
      <c r="G135" s="17" t="s">
        <v>14</v>
      </c>
      <c r="H135" s="18" t="s">
        <v>18</v>
      </c>
    </row>
    <row r="136" spans="1:8" x14ac:dyDescent="0.25">
      <c r="A136" s="25">
        <v>1</v>
      </c>
      <c r="B136" s="26" t="s">
        <v>61</v>
      </c>
      <c r="C136" s="21" t="s">
        <v>62</v>
      </c>
      <c r="D136" s="27">
        <f>SUM('Bill Meyer'!K18)</f>
        <v>62</v>
      </c>
      <c r="E136" s="27">
        <f>SUM('Bill Meyer'!L18)</f>
        <v>11379.002</v>
      </c>
      <c r="F136" s="28">
        <f>SUM('Bill Meyer'!M18)</f>
        <v>183.53229032258065</v>
      </c>
      <c r="G136" s="27">
        <f>SUM('Bill Meyer'!N18)</f>
        <v>128</v>
      </c>
      <c r="H136" s="28">
        <f>SUM('Bill Meyer'!O18)</f>
        <v>311.53229032258065</v>
      </c>
    </row>
    <row r="137" spans="1:8" x14ac:dyDescent="0.25">
      <c r="A137" s="25">
        <v>2</v>
      </c>
      <c r="B137" s="26" t="s">
        <v>61</v>
      </c>
      <c r="C137" s="21" t="s">
        <v>74</v>
      </c>
      <c r="D137" s="27">
        <f>SUM('Steve Muntzinger'!K29)</f>
        <v>58</v>
      </c>
      <c r="E137" s="27">
        <f>SUM('Steve Muntzinger'!L29)</f>
        <v>10553.001</v>
      </c>
      <c r="F137" s="28">
        <f>SUM('Steve Muntzinger'!M29)</f>
        <v>181.94829310344829</v>
      </c>
      <c r="G137" s="27">
        <f>SUM('Steve Muntzinger'!N29)</f>
        <v>94</v>
      </c>
      <c r="H137" s="28">
        <f>SUM('Steve Muntzinger'!O29)</f>
        <v>275.94829310344829</v>
      </c>
    </row>
    <row r="138" spans="1:8" x14ac:dyDescent="0.25">
      <c r="A138" s="25">
        <v>3</v>
      </c>
      <c r="B138" s="26" t="s">
        <v>61</v>
      </c>
      <c r="C138" s="21" t="s">
        <v>64</v>
      </c>
      <c r="D138" s="27">
        <f>SUM('Roger Blaine'!K11)</f>
        <v>32</v>
      </c>
      <c r="E138" s="27">
        <f>SUM('Roger Blaine'!L11)</f>
        <v>5852.0020000000004</v>
      </c>
      <c r="F138" s="28">
        <f>SUM('Roger Blaine'!M11)</f>
        <v>182.87506250000001</v>
      </c>
      <c r="G138" s="27">
        <f>SUM('Roger Blaine'!N11)</f>
        <v>55</v>
      </c>
      <c r="H138" s="28">
        <f>SUM('Roger Blaine'!O11)</f>
        <v>237.87506250000001</v>
      </c>
    </row>
    <row r="139" spans="1:8" x14ac:dyDescent="0.25">
      <c r="A139" s="25">
        <v>4</v>
      </c>
      <c r="B139" s="26" t="s">
        <v>61</v>
      </c>
      <c r="C139" s="21" t="s">
        <v>63</v>
      </c>
      <c r="D139" s="27">
        <f>SUM('Rob Johns'!K11)</f>
        <v>30</v>
      </c>
      <c r="E139" s="27">
        <f>SUM('Rob Johns'!L11)</f>
        <v>5431.0010000000002</v>
      </c>
      <c r="F139" s="28">
        <f>SUM('Rob Johns'!M11)</f>
        <v>181.03336666666667</v>
      </c>
      <c r="G139" s="27">
        <f>SUM('Rob Johns'!N11)</f>
        <v>32</v>
      </c>
      <c r="H139" s="28">
        <f>SUM('Rob Johns'!O11)</f>
        <v>213.03336666666667</v>
      </c>
    </row>
    <row r="140" spans="1:8" x14ac:dyDescent="0.25">
      <c r="A140" s="25">
        <v>5</v>
      </c>
      <c r="B140" s="26" t="s">
        <v>61</v>
      </c>
      <c r="C140" s="21" t="s">
        <v>103</v>
      </c>
      <c r="D140" s="27">
        <f>SUM('James Blaine'!K10)</f>
        <v>28</v>
      </c>
      <c r="E140" s="27">
        <f>SUM('James Blaine'!L10)</f>
        <v>4976.0010000000002</v>
      </c>
      <c r="F140" s="28">
        <f>SUM('James Blaine'!M10)</f>
        <v>177.71432142857142</v>
      </c>
      <c r="G140" s="27">
        <f>SUM('James Blaine'!N10)</f>
        <v>19</v>
      </c>
      <c r="H140" s="28">
        <f>SUM('James Blaine'!O10)</f>
        <v>196.71432142857142</v>
      </c>
    </row>
    <row r="141" spans="1:8" x14ac:dyDescent="0.25">
      <c r="A141" s="25">
        <v>6</v>
      </c>
      <c r="B141" s="26" t="s">
        <v>61</v>
      </c>
      <c r="C141" s="21" t="s">
        <v>67</v>
      </c>
      <c r="D141" s="27">
        <f>SUM('Sue Joseph'!K14)</f>
        <v>44</v>
      </c>
      <c r="E141" s="27">
        <f>SUM('Sue Joseph'!L14)</f>
        <v>7163</v>
      </c>
      <c r="F141" s="28">
        <f>SUM('Sue Joseph'!M14)</f>
        <v>162.79545454545453</v>
      </c>
      <c r="G141" s="27">
        <f>SUM('Sue Joseph'!N14)</f>
        <v>26</v>
      </c>
      <c r="H141" s="28">
        <f>SUM('Sue Joseph'!O14)</f>
        <v>188.79545454545453</v>
      </c>
    </row>
    <row r="142" spans="1:8" x14ac:dyDescent="0.25">
      <c r="A142" s="73"/>
      <c r="B142" s="74"/>
      <c r="C142" s="75"/>
      <c r="D142" s="76"/>
      <c r="E142" s="76"/>
      <c r="F142" s="77"/>
      <c r="G142" s="76"/>
      <c r="H142" s="77"/>
    </row>
    <row r="143" spans="1:8" x14ac:dyDescent="0.25">
      <c r="A143" s="25">
        <v>7</v>
      </c>
      <c r="B143" s="26" t="s">
        <v>61</v>
      </c>
      <c r="C143" s="21" t="s">
        <v>101</v>
      </c>
      <c r="D143" s="27">
        <f>SUM('Bob Blaine'!K16)</f>
        <v>18</v>
      </c>
      <c r="E143" s="27">
        <f>SUM('Bob Blaine'!L16)</f>
        <v>3306.0002000000004</v>
      </c>
      <c r="F143" s="28">
        <f>SUM('Bob Blaine'!M16)</f>
        <v>183.66667777777781</v>
      </c>
      <c r="G143" s="27">
        <f>SUM('Bob Blaine'!N16)</f>
        <v>24</v>
      </c>
      <c r="H143" s="28">
        <f>SUM('Bob Blaine'!O16)</f>
        <v>207.66667777777781</v>
      </c>
    </row>
    <row r="144" spans="1:8" x14ac:dyDescent="0.25">
      <c r="A144" s="25">
        <v>8</v>
      </c>
      <c r="B144" s="26" t="s">
        <v>61</v>
      </c>
      <c r="C144" s="21" t="s">
        <v>133</v>
      </c>
      <c r="D144" s="27">
        <f>SUM('Steve Gillam'!K5)</f>
        <v>6</v>
      </c>
      <c r="E144" s="27">
        <f>SUM('Steve Gillam'!L5)</f>
        <v>1122</v>
      </c>
      <c r="F144" s="28">
        <f>SUM('Steve Gillam'!M5)</f>
        <v>187</v>
      </c>
      <c r="G144" s="27">
        <f>SUM('Steve Gillam'!N5)</f>
        <v>18</v>
      </c>
      <c r="H144" s="28">
        <f>SUM('Steve Gillam'!O5)</f>
        <v>205</v>
      </c>
    </row>
    <row r="145" spans="1:8" x14ac:dyDescent="0.25">
      <c r="A145" s="25">
        <v>9</v>
      </c>
      <c r="B145" s="26" t="s">
        <v>61</v>
      </c>
      <c r="C145" s="21" t="s">
        <v>91</v>
      </c>
      <c r="D145" s="27">
        <f>SUM('Charlie Sinatra'!K14)</f>
        <v>8</v>
      </c>
      <c r="E145" s="27">
        <f>SUM('Charlie Sinatra'!L14)</f>
        <v>1458</v>
      </c>
      <c r="F145" s="28">
        <f>SUM('Charlie Sinatra'!M14)</f>
        <v>182.25</v>
      </c>
      <c r="G145" s="27">
        <f>SUM('Charlie Sinatra'!N14)</f>
        <v>20</v>
      </c>
      <c r="H145" s="28">
        <f>SUM('Charlie Sinatra'!O14)</f>
        <v>202.25</v>
      </c>
    </row>
    <row r="146" spans="1:8" x14ac:dyDescent="0.25">
      <c r="A146" s="25">
        <v>10</v>
      </c>
      <c r="B146" s="26" t="s">
        <v>61</v>
      </c>
      <c r="C146" s="21" t="s">
        <v>122</v>
      </c>
      <c r="D146" s="27">
        <f>SUM('Patrick Sexton'!K6)</f>
        <v>10</v>
      </c>
      <c r="E146" s="27">
        <f>SUM('Patrick Sexton'!L6)</f>
        <v>1846.0001999999999</v>
      </c>
      <c r="F146" s="28">
        <f>SUM('Patrick Sexton'!M6)</f>
        <v>184.60002</v>
      </c>
      <c r="G146" s="27">
        <f>SUM('Patrick Sexton'!N6)</f>
        <v>14</v>
      </c>
      <c r="H146" s="28">
        <f>SUM('Patrick Sexton'!O6)</f>
        <v>198.60002</v>
      </c>
    </row>
    <row r="147" spans="1:8" x14ac:dyDescent="0.25">
      <c r="A147" s="25">
        <v>11</v>
      </c>
      <c r="B147" s="26" t="s">
        <v>61</v>
      </c>
      <c r="C147" s="21" t="s">
        <v>108</v>
      </c>
      <c r="D147" s="27">
        <f>SUM('Keith Vicars'!K7)</f>
        <v>12</v>
      </c>
      <c r="E147" s="27">
        <f>SUM('Keith Vicars'!L7)</f>
        <v>2069</v>
      </c>
      <c r="F147" s="28">
        <f>SUM('Keith Vicars'!M7)</f>
        <v>172.41666666666666</v>
      </c>
      <c r="G147" s="27">
        <f>SUM('Keith Vicars'!N7)</f>
        <v>20</v>
      </c>
      <c r="H147" s="28">
        <f>SUM('Keith Vicars'!O7)</f>
        <v>192.41666666666666</v>
      </c>
    </row>
    <row r="148" spans="1:8" x14ac:dyDescent="0.25">
      <c r="A148" s="25">
        <v>12</v>
      </c>
      <c r="B148" s="26" t="s">
        <v>61</v>
      </c>
      <c r="C148" s="21" t="s">
        <v>59</v>
      </c>
      <c r="D148" s="27">
        <f>SUM('John Joseph'!K28)</f>
        <v>8</v>
      </c>
      <c r="E148" s="27">
        <f>SUM('John Joseph'!L28)</f>
        <v>1451</v>
      </c>
      <c r="F148" s="28">
        <f>SUM('John Joseph'!M28)</f>
        <v>181.375</v>
      </c>
      <c r="G148" s="27">
        <f>SUM('John Joseph'!N28)</f>
        <v>10</v>
      </c>
      <c r="H148" s="28">
        <f>SUM('John Joseph'!O28)</f>
        <v>191.375</v>
      </c>
    </row>
    <row r="149" spans="1:8" x14ac:dyDescent="0.25">
      <c r="A149" s="25">
        <v>13</v>
      </c>
      <c r="B149" s="26" t="s">
        <v>61</v>
      </c>
      <c r="C149" s="21" t="s">
        <v>34</v>
      </c>
      <c r="D149" s="27">
        <f>SUM('Frank Baird'!K38)</f>
        <v>6</v>
      </c>
      <c r="E149" s="27">
        <f>SUM('Frank Baird'!L38)</f>
        <v>1089.0001</v>
      </c>
      <c r="F149" s="28">
        <f>SUM('Frank Baird'!M38)</f>
        <v>181.50001666666665</v>
      </c>
      <c r="G149" s="27">
        <f>SUM('Frank Baird'!N38)</f>
        <v>8</v>
      </c>
      <c r="H149" s="28">
        <f>SUM('Frank Baird'!O38)</f>
        <v>189.50001666666665</v>
      </c>
    </row>
    <row r="150" spans="1:8" x14ac:dyDescent="0.25">
      <c r="A150" s="25">
        <v>14</v>
      </c>
      <c r="B150" s="26" t="s">
        <v>61</v>
      </c>
      <c r="C150" s="21" t="s">
        <v>65</v>
      </c>
      <c r="D150" s="27">
        <f>SUM('Scott McClure'!K7)</f>
        <v>14</v>
      </c>
      <c r="E150" s="27">
        <f>SUM('Scott McClure'!L7)</f>
        <v>2494</v>
      </c>
      <c r="F150" s="28">
        <f>SUM('Scott McClure'!M7)</f>
        <v>178.14285714285714</v>
      </c>
      <c r="G150" s="27">
        <f>SUM('Scott McClure'!N7)</f>
        <v>9</v>
      </c>
      <c r="H150" s="28">
        <f>SUM('Scott McClure'!O7)</f>
        <v>187.14285714285714</v>
      </c>
    </row>
    <row r="151" spans="1:8" x14ac:dyDescent="0.25">
      <c r="A151" s="25">
        <v>15</v>
      </c>
      <c r="B151" s="26" t="s">
        <v>61</v>
      </c>
      <c r="C151" s="21" t="s">
        <v>93</v>
      </c>
      <c r="D151" s="27">
        <f>SUM('Frank Sega'!K14)</f>
        <v>8</v>
      </c>
      <c r="E151" s="27">
        <f>SUM('Frank Sega'!L14)</f>
        <v>1389.001</v>
      </c>
      <c r="F151" s="28">
        <f>SUM('Frank Sega'!M14)</f>
        <v>173.625125</v>
      </c>
      <c r="G151" s="27">
        <f>SUM('Frank Sega'!N14)</f>
        <v>13</v>
      </c>
      <c r="H151" s="28">
        <f>SUM('Frank Sega'!O14)</f>
        <v>186.625125</v>
      </c>
    </row>
    <row r="152" spans="1:8" x14ac:dyDescent="0.25">
      <c r="A152" s="25">
        <v>16</v>
      </c>
      <c r="B152" s="26" t="s">
        <v>61</v>
      </c>
      <c r="C152" s="21" t="s">
        <v>66</v>
      </c>
      <c r="D152" s="27">
        <f>SUM('Keith Hesseling'!K7)</f>
        <v>12</v>
      </c>
      <c r="E152" s="27">
        <f>SUM('Keith Hesseling'!L7)</f>
        <v>2050</v>
      </c>
      <c r="F152" s="28">
        <f>SUM('Keith Hesseling'!M7)</f>
        <v>170.83333333333334</v>
      </c>
      <c r="G152" s="27">
        <f>SUM('Keith Hesseling'!N7)</f>
        <v>6</v>
      </c>
      <c r="H152" s="28">
        <f>SUM('Keith Hesseling'!O7)</f>
        <v>176.83333333333334</v>
      </c>
    </row>
    <row r="153" spans="1:8" x14ac:dyDescent="0.25">
      <c r="A153" s="25">
        <v>17</v>
      </c>
      <c r="B153" s="26" t="s">
        <v>61</v>
      </c>
      <c r="C153" s="21" t="s">
        <v>75</v>
      </c>
      <c r="D153" s="27">
        <f>SUM('Steve Ewry'!K5)</f>
        <v>4</v>
      </c>
      <c r="E153" s="27">
        <f>SUM('Steve Ewry'!L5)</f>
        <v>674</v>
      </c>
      <c r="F153" s="28">
        <f>SUM('Steve Ewry'!M5)</f>
        <v>168.5</v>
      </c>
      <c r="G153" s="27">
        <f>SUM('Steve Ewry'!N5)</f>
        <v>4</v>
      </c>
      <c r="H153" s="28">
        <f>SUM('Steve Ewry'!O5)</f>
        <v>172.5</v>
      </c>
    </row>
    <row r="154" spans="1:8" x14ac:dyDescent="0.25">
      <c r="A154" s="25">
        <v>18</v>
      </c>
      <c r="B154" s="26" t="s">
        <v>61</v>
      </c>
      <c r="C154" s="21" t="s">
        <v>99</v>
      </c>
      <c r="D154" s="27">
        <f>SUM('Mike Urbas'!K6)</f>
        <v>8</v>
      </c>
      <c r="E154" s="27">
        <f>SUM('Mike Urbas'!L6)</f>
        <v>1128</v>
      </c>
      <c r="F154" s="28">
        <f>SUM('Mike Urbas'!M6)</f>
        <v>141</v>
      </c>
      <c r="G154" s="27">
        <f>SUM('Mike Urbas'!N6)</f>
        <v>9</v>
      </c>
      <c r="H154" s="28">
        <f>SUM('Mike Urbas'!O6)</f>
        <v>150</v>
      </c>
    </row>
  </sheetData>
  <sortState xmlns:xlrd2="http://schemas.microsoft.com/office/spreadsheetml/2017/richdata2" ref="C144:H154">
    <sortCondition descending="1" ref="H143:H154"/>
  </sortState>
  <mergeCells count="8">
    <mergeCell ref="A132:H132"/>
    <mergeCell ref="A133:H133"/>
    <mergeCell ref="A2:H2"/>
    <mergeCell ref="A50:H50"/>
    <mergeCell ref="A104:H104"/>
    <mergeCell ref="A105:H105"/>
    <mergeCell ref="A51:H51"/>
    <mergeCell ref="A3:H3"/>
  </mergeCells>
  <hyperlinks>
    <hyperlink ref="C20" location="'Greg George'!A1" display="Robert Benoit II" xr:uid="{2F13B4CA-AEC0-4CDC-9E74-290BADDDB6BF}"/>
    <hyperlink ref="C76" location="'David Renfroe'!A1" display="David Renfroe" xr:uid="{AF69F20A-AF9D-4A4E-A0F2-F2197A452C2C}"/>
    <hyperlink ref="C47" location="'Brian Gilliland'!A1" display="Greg George" xr:uid="{9C69254D-80F9-4F0D-9868-18CDD5742C63}"/>
    <hyperlink ref="C21" location="'Brad Palmer'!A1" display="Brad Palmer" xr:uid="{40276F69-F1A8-4346-9159-2C3F9723194B}"/>
    <hyperlink ref="C17" location="'Sherman White'!A1" display="Sherman White" xr:uid="{74CD2063-F203-4FFE-A29A-F07999A60ADF}"/>
    <hyperlink ref="C23" location="'Jim Parker'!A1" display="Jim Parker" xr:uid="{A3A61AC9-6272-481B-B613-868CE2BF1658}"/>
    <hyperlink ref="C16" location="'Nick Palmer'!A1" display="Nick Palmer" xr:uid="{7F141341-3AB2-4BED-925E-731603EDC958}"/>
    <hyperlink ref="C37" location="'Mary Webb'!A1" display="Mary Webb" xr:uid="{7AE90A09-6093-43A2-B2B1-AAAB555CA7D6}"/>
    <hyperlink ref="C41" location="'Tim Rowlands'!A1" display="Tim Rowlands" xr:uid="{6C47E369-9097-446D-A3D2-6ECA747CC907}"/>
    <hyperlink ref="C18" location="'Howard Ary'!A1" display="Howard Ary" xr:uid="{25347732-97AA-4653-8CCE-550334ADADC1}"/>
    <hyperlink ref="C34" location="'Frank Baird'!A1" display="Frank Baird" xr:uid="{B3D415A8-47B0-499B-A28E-BD7F87FB072F}"/>
    <hyperlink ref="C83" location="'Frank Baird'!A1" display="Frank Baird" xr:uid="{3DEF5286-2A76-4EB8-B7EA-3D79602627A5}"/>
    <hyperlink ref="C108" location="'John Petteruti'!A1" display="John Petteruti" xr:uid="{248428C0-A3BD-4AB5-B29A-37A7A1EB7EBF}"/>
    <hyperlink ref="C7" location="'Bill Poor'!A1" display="Bill Poor" xr:uid="{FADBC9A4-7378-4590-8F7F-88FAF55E2C4E}"/>
    <hyperlink ref="C45" location="'Samantha Carlin'!A1" display="Samantha Carlin" xr:uid="{E85EFD17-C514-4780-BF2F-FDB2EA3EA9CD}"/>
    <hyperlink ref="C56" location="'Matt Brown'!A1" display="Matt Brown" xr:uid="{F33CD29D-3E93-4B4C-A4F6-AF7B36E29AC6}"/>
    <hyperlink ref="C79" location="'Samantha Carlin'!A1" display="Samantha Carlin" xr:uid="{85747B08-D5D3-464E-B1C6-14E56AAF613F}"/>
    <hyperlink ref="C81" location="'Drew Johnston'!A1" display="Drew Johnston" xr:uid="{C8AC699C-4D68-438D-8969-C23B356C6463}"/>
    <hyperlink ref="C84" location="'Jay Fruth'!A1" display="Jay Fruth" xr:uid="{E2DA7601-0341-479A-A390-1594E8665899}"/>
    <hyperlink ref="C88" location="'Jack Baker'!A1" display="Jack Baker" xr:uid="{D08F78DB-47B1-477A-BACF-11AD8F61E4F9}"/>
    <hyperlink ref="C91" location="'Mark Junkins'!A1" display="Mark Junkins" xr:uid="{F1A91558-9741-4992-8C8A-EF50E691CF9E}"/>
    <hyperlink ref="C125" location="'John Joseph'!A1" display="John Joseph" xr:uid="{B02DBF82-1ED3-4879-9B8D-456D63B7521F}"/>
    <hyperlink ref="C136" location="'Bill Meyer'!A1" display="Dana Waxler" xr:uid="{136CF10A-99F2-432B-9E84-38E8667314E9}"/>
    <hyperlink ref="C150" location="'Scott McClure'!A1" display="Scott McClure" xr:uid="{C7A4F572-7465-46D4-B1B1-5BF3B89AE4B9}"/>
    <hyperlink ref="C152" location="'Keith Hesseling'!A1" display="Keith Hesseling" xr:uid="{B0350DE2-D27A-4CB7-87D6-8FBFD7F3DC84}"/>
    <hyperlink ref="C153" location="'Steve Ewry'!A1" display="Steve Ewry" xr:uid="{10E908C5-3CC8-419E-83A3-4D1EC47A9BEF}"/>
    <hyperlink ref="C15" location="'Jeff Cale'!A1" display="Jeff Cale" xr:uid="{DE7085C8-480C-41D3-800A-2E4285EEB019}"/>
    <hyperlink ref="C30" location="'George Donavon'!A1" display="George Donavon" xr:uid="{787DBD8A-375F-424B-BE91-ECFCB74D6FEE}"/>
    <hyperlink ref="C22" location="'David Renfroe'!A1" display="David Renfroe" xr:uid="{BDA87089-74BD-4F12-9696-59C602B53B59}"/>
    <hyperlink ref="C40" location="'Tia Craig'!A1" display="Tia Craig" xr:uid="{65F4CD87-654F-48C3-A90A-540435F81BF7}"/>
    <hyperlink ref="C31" location="'Joe Craig'!A1" display="Joe Craig" xr:uid="{61C1FCDE-292F-4844-AB28-114EDD134231}"/>
    <hyperlink ref="C38" location="'Bruce Postlethwait'!A1" display="Bruce Postlethwait" xr:uid="{0B609D22-F9A2-4D52-874B-46DC89E32661}"/>
    <hyperlink ref="C46" location="'Tom Woebkenberg'!A1" display="Tom Woebkenberg" xr:uid="{8689B9BC-F1C1-4657-A342-031AA7E803E2}"/>
    <hyperlink ref="C14" location="'Joe Di Donato'!A1" display="Joe Di Donato" xr:uid="{181A931A-EDCE-4738-ABE8-EC77ABB0E5A8}"/>
    <hyperlink ref="C26" location="'Brendan Prebish'!A1" display="Brendan Prebish" xr:uid="{68C2DBBA-0E80-44DB-8FB7-C8920941E942}"/>
    <hyperlink ref="C39" location="'Leon Switalski'!A1" display="Leon Switalski" xr:uid="{D8D172FC-A4A9-43E4-AB4D-0BD5975DE0D6}"/>
    <hyperlink ref="C70" location="'Tony Washock'!A1" display="Tony Washock" xr:uid="{91047F8A-E664-444C-AEFC-AA566B46592B}"/>
    <hyperlink ref="C72" location="'Rick Korpi'!A1" display="Rick Korpi" xr:uid="{F925EEF3-6D3B-4D0B-B474-10C7F57EA7C6}"/>
    <hyperlink ref="C78" location="'Chuck Kinnaird'!A1" display="Chuck Kinnaird" xr:uid="{DC096B11-F7B6-4435-8A05-C44A09904329}"/>
    <hyperlink ref="C80" location="'Dan Patchin'!A1" display="Dan Patchin" xr:uid="{8366061C-9E9A-4539-83AB-F0CD14BC0256}"/>
    <hyperlink ref="C92" location="'Charlie Sinatra'!A1" display="Charlie Sinatra" xr:uid="{D0DBEFD4-E0CF-41F4-B264-9DDEE8B139F2}"/>
    <hyperlink ref="C98" location="'Harold Cook'!A1" display="Harold Cook" xr:uid="{A29EB079-1D43-4A22-A08E-B32A6ABADCD0}"/>
    <hyperlink ref="C99" location="'Frank Sega'!A1" display="Frank Sega" xr:uid="{53FA787C-8E39-40E1-9C4E-1CFF59CAC59C}"/>
    <hyperlink ref="C118" location="'Greg Keefer'!A1" display="Greg Keefer" xr:uid="{C0AB85C7-9951-49BB-AF57-6323F72102AB}"/>
    <hyperlink ref="C119" location="'Gary Silvernail'!A1" display="Gary Silvernail" xr:uid="{5F356198-F82D-436A-9E44-B712F86CC8BD}"/>
    <hyperlink ref="C121" location="'Ron Hradesky'!A1" display="Ron Hradesky" xr:uid="{B66CEA71-8CC5-4948-BE3D-A84711A10C2E}"/>
    <hyperlink ref="C126" location="'Paul Schray'!A1" display="Paul Schray" xr:uid="{A948D4BF-B65E-4887-BE57-69E18AF29970}"/>
    <hyperlink ref="C154" location="'Mike Urbas'!A1" display="Mike Urbas" xr:uid="{74C6AC24-AEB0-4FBE-BC69-EF035E589378}"/>
    <hyperlink ref="C124" location="'Bob Blaine'!A1" display="Bob Blaine" xr:uid="{0C0A1D9E-2598-4D6A-840D-EA8018AE4D3C}"/>
    <hyperlink ref="C143" location="'Bob Blaine'!A1" display="Bob Blaine" xr:uid="{11F57FEF-4F25-443B-97D6-C7B92B543F7B}"/>
    <hyperlink ref="C28" location="'Rick Eddington'!A1" display="Rick Eddington" xr:uid="{AA145ECB-A293-498C-8B57-173F85FECD7F}"/>
    <hyperlink ref="C10" location="'John Petteruti'!A1" display="John Petteruti" xr:uid="{101D1A8C-6AEE-430A-9E62-655B12BD42E3}"/>
    <hyperlink ref="C27" location="'Tom Loomis'!A1" display="Tom Loomis" xr:uid="{EF0995C6-9B99-42D4-96FB-2B46E033A235}"/>
    <hyperlink ref="C95" location="'Andrew Dibartolomeo'!A1" display="Andrew Dibartolomeo" xr:uid="{4B7E05F3-11CB-4148-8C29-3647B3F36009}"/>
    <hyperlink ref="C127" location="'Leon Switalski'!A1" display="Leon Switalski" xr:uid="{271EED88-F46E-4E1A-BFF1-65F1C425BF9C}"/>
    <hyperlink ref="C147" location="'Keith Vicars'!A1" display="Keith Vicars" xr:uid="{5CD4957C-8965-4B00-A61D-0F116FEACC89}"/>
    <hyperlink ref="C24" location="'Steve Bates'!A1" display="Steve Bates" xr:uid="{C71B3AA1-EAED-46FA-B981-7AA2BD09D527}"/>
    <hyperlink ref="C35" location="'John Comer'!A1" display="John Comer" xr:uid="{9C284332-9957-4F7B-A30A-3D0F24175E61}"/>
    <hyperlink ref="C73" location="'Evan Stapleton'!A1" display="Evan Stapleton" xr:uid="{CBE92231-A02D-4BDB-9865-2047050068F6}"/>
    <hyperlink ref="C77" location="'Randy Brown'!A1" display="Randt Brown" xr:uid="{0CA1DDAE-92BA-4BD6-8DAD-C675038F64BF}"/>
    <hyperlink ref="C32" location="'Mark Lippi'!A1" display="Mark Lippi" xr:uid="{C89DAACB-A608-45C4-92BF-7A5591A03AB2}"/>
    <hyperlink ref="C6" location="'Doug Depweg'!A1" display="Doug Depweg" xr:uid="{FCFCCE33-70D0-4228-9AB3-22349FCCEC65}"/>
    <hyperlink ref="C8" location="'John Hakius'!A1" display="John Hakius" xr:uid="{31DC4FB9-52A1-4877-8CE8-3CF49F75539A}"/>
    <hyperlink ref="C54" location="'Doug Depweg'!A1" display="Doug Depweg" xr:uid="{75C05585-1727-46E9-AD05-CED90F0041D3}"/>
    <hyperlink ref="C58" location="'Rick Eddington'!A1" display="Rick Eddington" xr:uid="{3DA6B725-28FB-429E-B8D5-8A5A8F05B5FE}"/>
    <hyperlink ref="C60" location="'Dana Waxler'!A1" display="Dana Waxler" xr:uid="{95319881-93C8-4745-ACCE-8B6B54CBB8DE}"/>
    <hyperlink ref="C109" location="'Frank Baird'!A1" display="Frank Baird" xr:uid="{4E509243-72F7-4C5B-A605-EB8A238E9B96}"/>
    <hyperlink ref="C112" location="'Dana Waxler'!A1" display="Dana Waxler" xr:uid="{CFDB6013-22B0-4748-A73D-3EA099C5F63C}"/>
    <hyperlink ref="C146" location="'Patrick Sexton'!A1" display="Patrick Sexton" xr:uid="{86946084-DEEE-42C8-9AC0-3AC6D5F174B9}"/>
    <hyperlink ref="C57" location="'Bill Meyer'!A1" display="Dana Waxler" xr:uid="{3478134A-8430-48E8-8364-18AEB38FE645}"/>
    <hyperlink ref="C65" location="'Bob Dunkin'!A1" display="Bob Dunkin" xr:uid="{D734E179-E838-4007-82EB-153339BF50CA}"/>
    <hyperlink ref="C110" location="'Annette McClure'!A1" display="Annette McClure" xr:uid="{3F405519-E02B-4DBA-B8B2-E7B09F9317AE}"/>
    <hyperlink ref="C148" location="'John Joseph'!A1" display="John Joseph" xr:uid="{C8052305-8559-4115-94B9-840FD5728B11}"/>
    <hyperlink ref="C19" location="'Dale Taylor'!A1" display="Dale Taylor" xr:uid="{27F3F457-DE46-476B-B03C-CCD2C109E039}"/>
    <hyperlink ref="C33" location="'John Williams'!A1" display="John Williams" xr:uid="{5F7B60EF-B6D6-401A-ACDA-DC87F7ABEC7F}"/>
    <hyperlink ref="C69" location="'Tom Woebkenberg'!A1" display="Tom Woebkenberg" xr:uid="{9C1FDFCD-D400-4544-8E8D-E159662C83B6}"/>
    <hyperlink ref="C97" location="'Terry Knisley'!A1" display="Terry Knisley" xr:uid="{825938E7-262F-4A9D-AE5F-92EC885EFD23}"/>
    <hyperlink ref="C44" location="'Jack Baker'!A1" display="Jack Baker" xr:uid="{4E49001A-9E5D-4364-810A-CE206821BD4C}"/>
    <hyperlink ref="C86" location="'Joe Maley'!A1" display="Joe Maley" xr:uid="{A8BA6A04-3774-44DE-AF15-9912805504D3}"/>
    <hyperlink ref="C85" location="'Scott Rauch'!A1" display="Scott Rauch" xr:uid="{DC106128-3B20-48FA-AE6D-85A6DB838643}"/>
    <hyperlink ref="C96" location="'Skip Ducan'!A1" display="Skip Ducan" xr:uid="{FA60E43A-E9B0-42CD-BA07-D2DE9010EF59}"/>
    <hyperlink ref="C100" location="'Larry Watson'!A1" display="Larry Watson" xr:uid="{66C90D95-DBCF-418D-990E-B45D75CCDCCF}"/>
    <hyperlink ref="C137" location="'Steve Muntzinger'!A1" display="Steve Muntzinger" xr:uid="{3EB80834-F01C-41F1-8D38-23FBA413193F}"/>
    <hyperlink ref="C141" location="'Sue Joseph'!A1" display="Sue Joseph" xr:uid="{563C4ACF-B7DC-4248-96E6-CF6B92D3192B}"/>
    <hyperlink ref="C12" location="'Scott McClure'!A1" display="Scott McClure" xr:uid="{E1A018BF-0E36-4529-9F7E-63F7B373EEA6}"/>
    <hyperlink ref="C55" location="'Bill Poor'!A1" display="Bill Poor" xr:uid="{A0654610-4E0A-41B9-A889-088A5732CC4E}"/>
    <hyperlink ref="C66" location="'Tom Muntzinger'!A1" display="Tom Muntzinger" xr:uid="{BDA1F3E7-561D-4F9B-8C30-1E178CF0E5BB}"/>
    <hyperlink ref="C82" location="'Cindy Freeman'!A1" display="Cindy Freeman" xr:uid="{BD6AB930-DF0E-463D-98A6-1EF9464AD7BC}"/>
    <hyperlink ref="C144" location="'Steve Gillam'!A1" display="Steve Gillam" xr:uid="{BB7C2C37-8D48-4760-B71F-BB10830036F2}"/>
    <hyperlink ref="C43" location="'Dan Patchin'!A1" display="Dan Patchin" xr:uid="{9000C453-274E-4F69-B570-22593C54C9B8}"/>
    <hyperlink ref="C71" location="'Ron Hradesky'!A1" display="Ron Hradesky" xr:uid="{B07A7661-1C72-4CA1-A8A1-49807FE2352A}"/>
    <hyperlink ref="C94" location="'Steven Washock Sr'!A1" display="Steven Washock Sr" xr:uid="{55700A2C-E906-4540-B014-9CAF98A4AA21}"/>
    <hyperlink ref="C75" location="'Matt Dingle'!A1" display="Matt Dingle" xr:uid="{9F623605-CB69-4653-BEB7-25B4572C59CC}"/>
    <hyperlink ref="C90" location="'Geoff Jecman'!A1" display="Geoff Jecman" xr:uid="{8EEB9E18-2FFB-4FD4-A7E6-D181AD683A84}"/>
    <hyperlink ref="C122" location="'Tonja Zimmer'!A1" display="Tonja Zimmer" xr:uid="{EED99A7A-614D-466E-8D83-5250ABDC6D1C}"/>
    <hyperlink ref="C129" location="'Jim Portman'!A1" display="Jim Portman" xr:uid="{B54A60B0-EAC7-41C0-B3A6-3BBF03541578}"/>
    <hyperlink ref="C145" location="'Charlie Sinatra'!A1" display="Charlie Sinatra" xr:uid="{42953CDB-4D45-4999-9BC6-477BD1D3AF57}"/>
    <hyperlink ref="C151" location="'Frank Sega'!A1" display="Frank Sega" xr:uid="{3E8EA96D-F800-4D29-95F3-B6F803441058}"/>
    <hyperlink ref="C9" location="'Steve Reynolds'!A1" display="Steve Reynolds" xr:uid="{7C4EBB72-9FD0-40B9-9599-50095BD64482}"/>
    <hyperlink ref="C11" location="'Ben Brown'!A1" display="Ben Brown" xr:uid="{1156D723-96C9-4F49-B410-D26CB88DC11C}"/>
    <hyperlink ref="C29" location="'Jay Fruth'!A1" display="Jay Fruth" xr:uid="{AD5DEAF6-A566-49B5-94F9-D9236CEF4295}"/>
    <hyperlink ref="C74" location="'Steve Reynolds'!A1" display="Steve Reynolds" xr:uid="{9A7E7D14-17D8-4039-999E-50B8DAED745C}"/>
    <hyperlink ref="C101" location="'Keith Hesseling'!A1" display="Keith Hesseling" xr:uid="{1708A9EB-A10B-461E-AB56-B8F3CC18E0FD}"/>
    <hyperlink ref="C63" location="'Mark Lippi'!A1" display="Mark Lippi" xr:uid="{B8A9BE60-57F6-4E29-AB9F-4D7FB2CE24D4}"/>
    <hyperlink ref="C62" location="'Julie Mekolites'!A1" display="Julie Mekolites" xr:uid="{5934D270-F1BD-49C7-B526-AB729DE6522B}"/>
    <hyperlink ref="C64" location="'Heather Johns'!A1" display="Heather Johns" xr:uid="{BC9A212B-E79E-4F11-876D-C45ED8EE3BD5}"/>
    <hyperlink ref="C111" location="'Matt Brown'!A1" display="Matt Brown" xr:uid="{632F9E81-7114-47A2-9BCB-B1C16C84312B}"/>
    <hyperlink ref="C114" location="'Steve Muntzinger'!A1" display="Steve Muntzinger" xr:uid="{2AD004D6-0DCA-4C37-8A16-9FC41EED31A6}"/>
    <hyperlink ref="C149" location="'Frank Baird'!A1" display="Frank Baird" xr:uid="{EF70D243-DE52-4348-BD71-B64C4EE7860C}"/>
    <hyperlink ref="C138" location="'Roger Blaine'!A1" display="Roger Blaine" xr:uid="{3047FEAA-8F72-40D0-9C12-3C7EEB14AF34}"/>
    <hyperlink ref="C36" location="'Phil Blower'!A1" display="Phil Blower" xr:uid="{B2E2A229-0C0A-4885-B9E8-46C202CAA20C}"/>
    <hyperlink ref="C42" location="'Terry Knisley'!A1" display="Terry Knisley" xr:uid="{D28CD02A-2797-4D13-959F-78C98F3DE86F}"/>
    <hyperlink ref="C87" location="'Paul Schray'!A1" display="Paul Schray" xr:uid="{174AF8D3-80E4-433A-B4D7-7B688E36214A}"/>
    <hyperlink ref="C93" location="'Bill Dobson'!A1" display="Bill Dobson" xr:uid="{CF15FC84-A9E5-4C75-A62A-DE35BEE2190C}"/>
    <hyperlink ref="C128" location="'Andrew Dibartolomeo'!A1" display="Andrew Dibartolomeo" xr:uid="{AEC8CE9F-EC26-4CDE-8C27-AEE9F109B7B3}"/>
    <hyperlink ref="C25" location="'Dana Waxler'!A1" display="Dana Waxler" xr:uid="{A4578726-5CC1-4AC5-AE1F-C08A8F0911B1}"/>
    <hyperlink ref="C61" location="'John Joseph'!A1" display="John Joseph" xr:uid="{5D3082D6-E01A-4BB1-B2EA-6FCD0043D745}"/>
    <hyperlink ref="C113" location="'Roger Krouskop SR'!A1" display="Roger Krouskop SR" xr:uid="{8D4ACF89-58E7-4F96-AE73-A16DF5112DF9}"/>
    <hyperlink ref="C120" location="'Roger Blaine'!A1" display="Roger Blaine" xr:uid="{A2B3F04F-8910-43DE-A999-BAA3F2EF6A2C}"/>
    <hyperlink ref="C123" location="'Mark Lippi'!A1" display="Mark Lippi" xr:uid="{149DE490-3E7F-4808-98C2-D792B9AB5E49}"/>
    <hyperlink ref="C139" location="'Rob Johns'!A1" display="Rob Johns" xr:uid="{073D3B7E-CB69-4711-865F-BA204E5FE7B1}"/>
    <hyperlink ref="C140" location="'James Blaine'!A1" display="James Blaine" xr:uid="{1BD3C61E-2D1A-4BB8-AD81-A852851585CB}"/>
    <hyperlink ref="C59" location="'Max Muhlenkamp'!A1" display="Max Muhlenkamp" xr:uid="{14767434-4C52-4CD0-A0D2-D6AF48CAABB2}"/>
    <hyperlink ref="C67" location="'Dave Freeman'!A1" display="Dave Freeman" xr:uid="{29030873-1EE4-4FDA-A1CD-E4A4C17A6275}"/>
    <hyperlink ref="C89" location="'Mike Freeman'!A1" display="Mike Freeman" xr:uid="{C774FFBC-D145-48AA-8900-544A0AAB82E1}"/>
    <hyperlink ref="C116" location="'Steve Ewry'!A1" display="Steve Ewry" xr:uid="{C4464342-23EE-45C9-9EBB-1173AD9B1C07}"/>
    <hyperlink ref="C115" location="'Keith Hesseling'!A1" display="Keith Hesseling" xr:uid="{A04B4409-E2D8-41EB-AE74-6A62BD5AE244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8DC04-7DEB-4AF3-BC01-EAC93613DFAC}">
  <dimension ref="A1:Q16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24</v>
      </c>
      <c r="B2" s="22" t="s">
        <v>27</v>
      </c>
      <c r="C2" s="23">
        <v>45024</v>
      </c>
      <c r="D2" s="24" t="s">
        <v>26</v>
      </c>
      <c r="E2" s="48">
        <v>194.001</v>
      </c>
      <c r="F2" s="48">
        <v>194.00200000000001</v>
      </c>
      <c r="G2" s="48">
        <v>192</v>
      </c>
      <c r="H2" s="48"/>
      <c r="I2" s="48"/>
      <c r="J2" s="48"/>
      <c r="K2" s="49">
        <v>3</v>
      </c>
      <c r="L2" s="49">
        <v>580.00300000000004</v>
      </c>
      <c r="M2" s="50">
        <f t="shared" ref="M2" si="0">L2/K2</f>
        <v>193.33433333333335</v>
      </c>
      <c r="N2" s="51">
        <v>3</v>
      </c>
      <c r="O2" s="52">
        <f t="shared" ref="O2" si="1">M2+N2</f>
        <v>196.33433333333335</v>
      </c>
    </row>
    <row r="3" spans="1:17" x14ac:dyDescent="0.25">
      <c r="A3" s="15" t="s">
        <v>24</v>
      </c>
      <c r="B3" s="22" t="s">
        <v>27</v>
      </c>
      <c r="C3" s="23">
        <v>45052</v>
      </c>
      <c r="D3" s="24" t="s">
        <v>26</v>
      </c>
      <c r="E3" s="48">
        <v>192.00069999999999</v>
      </c>
      <c r="F3" s="48">
        <v>194.00059999999999</v>
      </c>
      <c r="G3" s="48">
        <v>196.00059999999999</v>
      </c>
      <c r="H3" s="48"/>
      <c r="I3" s="48"/>
      <c r="J3" s="48"/>
      <c r="K3" s="49">
        <f t="shared" ref="K3" si="2">COUNT(E3:J3)</f>
        <v>3</v>
      </c>
      <c r="L3" s="49">
        <f t="shared" ref="L3" si="3">SUM(E3:J3)</f>
        <v>582.00189999999998</v>
      </c>
      <c r="M3" s="50">
        <f t="shared" ref="M3" si="4">IFERROR(L3/K3,0)</f>
        <v>194.00063333333333</v>
      </c>
      <c r="N3" s="51">
        <v>2</v>
      </c>
      <c r="O3" s="52">
        <f t="shared" ref="O3" si="5">SUM(M3+N3)</f>
        <v>196.00063333333333</v>
      </c>
    </row>
    <row r="4" spans="1:17" x14ac:dyDescent="0.25">
      <c r="A4" s="15" t="s">
        <v>24</v>
      </c>
      <c r="B4" s="22" t="s">
        <v>109</v>
      </c>
      <c r="C4" s="23">
        <v>45087</v>
      </c>
      <c r="D4" s="24" t="s">
        <v>26</v>
      </c>
      <c r="E4" s="48">
        <v>195.001</v>
      </c>
      <c r="F4" s="48">
        <v>193.001</v>
      </c>
      <c r="G4" s="48">
        <v>197.00299999999999</v>
      </c>
      <c r="H4" s="48"/>
      <c r="I4" s="48"/>
      <c r="J4" s="48"/>
      <c r="K4" s="49">
        <v>3</v>
      </c>
      <c r="L4" s="49">
        <v>585.005</v>
      </c>
      <c r="M4" s="50">
        <v>195.00166666666667</v>
      </c>
      <c r="N4" s="51">
        <v>2</v>
      </c>
      <c r="O4" s="52">
        <v>197.00166666666667</v>
      </c>
    </row>
    <row r="5" spans="1:17" x14ac:dyDescent="0.25">
      <c r="A5" s="15" t="s">
        <v>24</v>
      </c>
      <c r="B5" s="22" t="s">
        <v>27</v>
      </c>
      <c r="C5" s="23">
        <v>45115</v>
      </c>
      <c r="D5" s="24" t="s">
        <v>26</v>
      </c>
      <c r="E5" s="48">
        <v>197.001</v>
      </c>
      <c r="F5" s="48">
        <v>197.00020000000001</v>
      </c>
      <c r="G5" s="48">
        <v>196.0001</v>
      </c>
      <c r="H5" s="48"/>
      <c r="I5" s="48"/>
      <c r="J5" s="48"/>
      <c r="K5" s="49">
        <v>3</v>
      </c>
      <c r="L5" s="49">
        <v>590.00130000000001</v>
      </c>
      <c r="M5" s="50">
        <v>196.6671</v>
      </c>
      <c r="N5" s="51">
        <v>2</v>
      </c>
      <c r="O5" s="52">
        <v>198.6671</v>
      </c>
    </row>
    <row r="6" spans="1:17" x14ac:dyDescent="0.25">
      <c r="A6" s="15" t="s">
        <v>24</v>
      </c>
      <c r="B6" s="22" t="s">
        <v>27</v>
      </c>
      <c r="C6" s="23">
        <v>45213</v>
      </c>
      <c r="D6" s="24" t="s">
        <v>26</v>
      </c>
      <c r="E6" s="48">
        <v>196.00049999999999</v>
      </c>
      <c r="F6" s="48">
        <v>196.00030000000001</v>
      </c>
      <c r="G6" s="48">
        <v>195.00049999999999</v>
      </c>
      <c r="H6" s="48"/>
      <c r="I6" s="48"/>
      <c r="J6" s="48"/>
      <c r="K6" s="49">
        <v>3</v>
      </c>
      <c r="L6" s="49">
        <v>587.00130000000001</v>
      </c>
      <c r="M6" s="50">
        <v>195.6671</v>
      </c>
      <c r="N6" s="51">
        <v>2</v>
      </c>
      <c r="O6" s="52">
        <v>197.6671</v>
      </c>
    </row>
    <row r="9" spans="1:17" x14ac:dyDescent="0.25">
      <c r="K9" s="7">
        <f>SUM(K2:K8)</f>
        <v>15</v>
      </c>
      <c r="L9" s="7">
        <f>SUM(L2:L8)</f>
        <v>2924.0124999999998</v>
      </c>
      <c r="M9" s="12">
        <f>SUM(L9/K9)</f>
        <v>194.93416666666664</v>
      </c>
      <c r="N9" s="7">
        <f>SUM(N2:N8)</f>
        <v>11</v>
      </c>
      <c r="O9" s="12">
        <f>SUM(M9+N9)</f>
        <v>205.93416666666664</v>
      </c>
    </row>
    <row r="12" spans="1:17" x14ac:dyDescent="0.25">
      <c r="A12" s="39"/>
      <c r="B12" s="40"/>
      <c r="C12" s="40"/>
      <c r="D12" s="41"/>
      <c r="E12" s="42"/>
      <c r="F12" s="42"/>
      <c r="G12" s="42"/>
      <c r="H12" s="42"/>
      <c r="I12" s="42"/>
      <c r="J12" s="42"/>
      <c r="K12" s="42"/>
      <c r="L12" s="41"/>
      <c r="M12" s="43"/>
      <c r="N12" s="40"/>
      <c r="O12" s="44"/>
    </row>
    <row r="13" spans="1:17" x14ac:dyDescent="0.25">
      <c r="A13" s="45"/>
      <c r="B13" s="46"/>
      <c r="C13" s="47"/>
      <c r="D13" s="46"/>
      <c r="E13" s="46"/>
      <c r="F13" s="46"/>
      <c r="G13" s="46"/>
      <c r="H13" s="46"/>
      <c r="I13" s="46"/>
      <c r="J13" s="46"/>
      <c r="K13" s="46"/>
      <c r="L13" s="46"/>
      <c r="M13" s="12"/>
      <c r="N13" s="46"/>
      <c r="O13" s="12"/>
    </row>
    <row r="16" spans="1:17" x14ac:dyDescent="0.25">
      <c r="K16" s="7"/>
      <c r="L16" s="7"/>
      <c r="M16" s="12"/>
      <c r="N16" s="7"/>
      <c r="O16" s="12"/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  <protectedRange algorithmName="SHA-512" hashValue="ON39YdpmFHfN9f47KpiRvqrKx0V9+erV1CNkpWzYhW/Qyc6aT8rEyCrvauWSYGZK2ia3o7vd3akF07acHAFpOA==" saltValue="yVW9XmDwTqEnmpSGai0KYg==" spinCount="100000" sqref="I2:J2 B2:C2" name="Range1_6"/>
    <protectedRange algorithmName="SHA-512" hashValue="ON39YdpmFHfN9f47KpiRvqrKx0V9+erV1CNkpWzYhW/Qyc6aT8rEyCrvauWSYGZK2ia3o7vd3akF07acHAFpOA==" saltValue="yVW9XmDwTqEnmpSGai0KYg==" spinCount="100000" sqref="E2:H2" name="Range1_3_5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5:J5 B5:C5" name="Range1_10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26"/>
    <protectedRange algorithmName="SHA-512" hashValue="ON39YdpmFHfN9f47KpiRvqrKx0V9+erV1CNkpWzYhW/Qyc6aT8rEyCrvauWSYGZK2ia3o7vd3akF07acHAFpOA==" saltValue="yVW9XmDwTqEnmpSGai0KYg==" spinCount="100000" sqref="D6" name="Range1_1_20"/>
    <protectedRange algorithmName="SHA-512" hashValue="ON39YdpmFHfN9f47KpiRvqrKx0V9+erV1CNkpWzYhW/Qyc6aT8rEyCrvauWSYGZK2ia3o7vd3akF07acHAFpOA==" saltValue="yVW9XmDwTqEnmpSGai0KYg==" spinCount="100000" sqref="E6:H6" name="Range1_3_8"/>
  </protectedRanges>
  <hyperlinks>
    <hyperlink ref="Q1" location="'Ohio Adult Rankings 2023'!A1" display="Back to Ranking" xr:uid="{4A0CF70C-4C8F-4049-8915-0D9C54303FC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83E72D5-0F41-4558-B8DC-4FE54B106CF0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F6BE6-2613-46E3-A488-73C7EFD413FD}">
  <dimension ref="A1:Q12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42</v>
      </c>
      <c r="B2" s="37" t="s">
        <v>85</v>
      </c>
      <c r="C2" s="23">
        <v>45053</v>
      </c>
      <c r="D2" s="24" t="s">
        <v>84</v>
      </c>
      <c r="E2" s="48">
        <v>192</v>
      </c>
      <c r="F2" s="48">
        <v>197</v>
      </c>
      <c r="G2" s="65">
        <v>195.001</v>
      </c>
      <c r="H2" s="48">
        <v>194</v>
      </c>
      <c r="I2" s="48"/>
      <c r="J2" s="48"/>
      <c r="K2" s="49">
        <v>4</v>
      </c>
      <c r="L2" s="49">
        <v>778.00099999999998</v>
      </c>
      <c r="M2" s="50">
        <v>194.50024999999999</v>
      </c>
      <c r="N2" s="51">
        <v>8</v>
      </c>
      <c r="O2" s="52">
        <v>202.50024999999999</v>
      </c>
    </row>
    <row r="5" spans="1:17" x14ac:dyDescent="0.25">
      <c r="K5" s="7">
        <f>SUM(K2:K4)</f>
        <v>4</v>
      </c>
      <c r="L5" s="7">
        <f>SUM(L2:L4)</f>
        <v>778.00099999999998</v>
      </c>
      <c r="M5" s="12">
        <f>SUM(L5/K5)</f>
        <v>194.50024999999999</v>
      </c>
      <c r="N5" s="7">
        <f>SUM(N2:N4)</f>
        <v>8</v>
      </c>
      <c r="O5" s="12">
        <f>SUM(M5+N5)</f>
        <v>202.50024999999999</v>
      </c>
    </row>
    <row r="8" spans="1:17" x14ac:dyDescent="0.25">
      <c r="A8" s="39"/>
      <c r="B8" s="40"/>
      <c r="C8" s="40"/>
      <c r="D8" s="41"/>
      <c r="E8" s="42"/>
      <c r="F8" s="42"/>
      <c r="G8" s="42"/>
      <c r="H8" s="42"/>
      <c r="I8" s="42"/>
      <c r="J8" s="42"/>
      <c r="K8" s="42"/>
      <c r="L8" s="41"/>
      <c r="M8" s="43"/>
      <c r="N8" s="40"/>
      <c r="O8" s="44"/>
    </row>
    <row r="9" spans="1:17" x14ac:dyDescent="0.25">
      <c r="A9" s="45"/>
      <c r="B9" s="46"/>
      <c r="C9" s="47"/>
      <c r="D9" s="46"/>
      <c r="E9" s="46"/>
      <c r="F9" s="46"/>
      <c r="G9" s="46"/>
      <c r="H9" s="46"/>
      <c r="I9" s="46"/>
      <c r="J9" s="46"/>
      <c r="K9" s="46"/>
      <c r="L9" s="46"/>
      <c r="M9" s="12"/>
      <c r="N9" s="46"/>
      <c r="O9" s="12"/>
    </row>
    <row r="12" spans="1:17" x14ac:dyDescent="0.25">
      <c r="K12" s="7"/>
      <c r="L12" s="7"/>
      <c r="M12" s="12"/>
      <c r="N12" s="7"/>
      <c r="O12" s="12"/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E2">
    <cfRule type="top10" dxfId="386" priority="7" rank="1"/>
  </conditionalFormatting>
  <conditionalFormatting sqref="E2:J2">
    <cfRule type="cellIs" dxfId="385" priority="1" operator="greaterThanOrEqual">
      <formula>200</formula>
    </cfRule>
  </conditionalFormatting>
  <conditionalFormatting sqref="F2">
    <cfRule type="top10" dxfId="384" priority="6" rank="1"/>
  </conditionalFormatting>
  <conditionalFormatting sqref="G2">
    <cfRule type="top10" dxfId="383" priority="5" rank="1"/>
  </conditionalFormatting>
  <conditionalFormatting sqref="H2">
    <cfRule type="top10" dxfId="382" priority="4" rank="1"/>
  </conditionalFormatting>
  <conditionalFormatting sqref="I2">
    <cfRule type="top10" dxfId="381" priority="3" rank="1"/>
    <cfRule type="top10" dxfId="380" priority="8" rank="1"/>
  </conditionalFormatting>
  <conditionalFormatting sqref="J2">
    <cfRule type="top10" dxfId="379" priority="2" rank="1"/>
  </conditionalFormatting>
  <hyperlinks>
    <hyperlink ref="Q1" location="'Ohio Adult Rankings 2023'!A1" display="Back to Ranking" xr:uid="{FBF97157-BEE0-4113-9809-BD05BF5A631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DFC43D-80D0-42B9-BA6D-EC9D4D673964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53171-DB18-4631-9D59-39253032B139}">
  <dimension ref="A1:Q14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24</v>
      </c>
      <c r="B2" s="22" t="s">
        <v>25</v>
      </c>
      <c r="C2" s="23">
        <v>45024</v>
      </c>
      <c r="D2" s="24" t="s">
        <v>26</v>
      </c>
      <c r="E2" s="48">
        <v>194.00200000000001</v>
      </c>
      <c r="F2" s="48">
        <v>193.001</v>
      </c>
      <c r="G2" s="48">
        <v>194.001</v>
      </c>
      <c r="H2" s="48"/>
      <c r="I2" s="48"/>
      <c r="J2" s="48"/>
      <c r="K2" s="49">
        <v>3</v>
      </c>
      <c r="L2" s="49">
        <v>581.00400000000002</v>
      </c>
      <c r="M2" s="50">
        <v>193.66800000000001</v>
      </c>
      <c r="N2" s="51">
        <v>6</v>
      </c>
      <c r="O2" s="52">
        <v>199.66800000000001</v>
      </c>
    </row>
    <row r="3" spans="1:17" x14ac:dyDescent="0.25">
      <c r="A3" s="15" t="s">
        <v>24</v>
      </c>
      <c r="B3" s="22" t="s">
        <v>25</v>
      </c>
      <c r="C3" s="23">
        <v>45052</v>
      </c>
      <c r="D3" s="24" t="s">
        <v>26</v>
      </c>
      <c r="E3" s="48">
        <v>199.00110000000001</v>
      </c>
      <c r="F3" s="48">
        <v>194.0009</v>
      </c>
      <c r="G3" s="48">
        <v>196.00030000000001</v>
      </c>
      <c r="H3" s="48"/>
      <c r="I3" s="48"/>
      <c r="J3" s="48"/>
      <c r="K3" s="49">
        <f t="shared" ref="K3" si="0">COUNT(E3:J3)</f>
        <v>3</v>
      </c>
      <c r="L3" s="49">
        <f t="shared" ref="L3" si="1">SUM(E3:J3)</f>
        <v>589.00229999999999</v>
      </c>
      <c r="M3" s="50">
        <f t="shared" ref="M3" si="2">IFERROR(L3/K3,0)</f>
        <v>196.33410000000001</v>
      </c>
      <c r="N3" s="51">
        <v>2</v>
      </c>
      <c r="O3" s="52">
        <f t="shared" ref="O3" si="3">SUM(M3+N3)</f>
        <v>198.33410000000001</v>
      </c>
    </row>
    <row r="4" spans="1:17" x14ac:dyDescent="0.25">
      <c r="A4" s="15" t="s">
        <v>24</v>
      </c>
      <c r="B4" s="22" t="s">
        <v>25</v>
      </c>
      <c r="C4" s="23">
        <v>45213</v>
      </c>
      <c r="D4" s="24" t="s">
        <v>26</v>
      </c>
      <c r="E4" s="48">
        <v>196.00069999999999</v>
      </c>
      <c r="F4" s="48">
        <v>173.0001</v>
      </c>
      <c r="G4" s="48">
        <v>0</v>
      </c>
      <c r="H4" s="48"/>
      <c r="I4" s="48"/>
      <c r="J4" s="48"/>
      <c r="K4" s="49">
        <v>3</v>
      </c>
      <c r="L4" s="49">
        <v>369.00080000000003</v>
      </c>
      <c r="M4" s="50">
        <v>123.00026666666668</v>
      </c>
      <c r="N4" s="51">
        <v>2</v>
      </c>
      <c r="O4" s="52">
        <v>125.00026666666668</v>
      </c>
    </row>
    <row r="7" spans="1:17" x14ac:dyDescent="0.25">
      <c r="K7" s="7">
        <f>SUM(K2:K6)</f>
        <v>9</v>
      </c>
      <c r="L7" s="7">
        <f>SUM(L2:L6)</f>
        <v>1539.0071</v>
      </c>
      <c r="M7" s="12">
        <f>SUM(L7/K7)</f>
        <v>171.00078888888891</v>
      </c>
      <c r="N7" s="7">
        <f>SUM(N2:N6)</f>
        <v>10</v>
      </c>
      <c r="O7" s="12">
        <f>SUM(M7+N7)</f>
        <v>181.00078888888891</v>
      </c>
    </row>
    <row r="10" spans="1:17" x14ac:dyDescent="0.25">
      <c r="A10" s="39"/>
      <c r="B10" s="40"/>
      <c r="C10" s="40"/>
      <c r="D10" s="41"/>
      <c r="E10" s="42"/>
      <c r="F10" s="42"/>
      <c r="G10" s="42"/>
      <c r="H10" s="42"/>
      <c r="I10" s="42"/>
      <c r="J10" s="42"/>
      <c r="K10" s="42"/>
      <c r="L10" s="41"/>
      <c r="M10" s="43"/>
      <c r="N10" s="40"/>
      <c r="O10" s="44"/>
    </row>
    <row r="11" spans="1:17" x14ac:dyDescent="0.25">
      <c r="A11" s="45"/>
      <c r="B11" s="46"/>
      <c r="C11" s="47"/>
      <c r="D11" s="46"/>
      <c r="E11" s="46"/>
      <c r="F11" s="46"/>
      <c r="G11" s="46"/>
      <c r="H11" s="46"/>
      <c r="I11" s="46"/>
      <c r="J11" s="46"/>
      <c r="K11" s="46"/>
      <c r="L11" s="46"/>
      <c r="M11" s="12"/>
      <c r="N11" s="46"/>
      <c r="O11" s="12"/>
    </row>
    <row r="14" spans="1:17" x14ac:dyDescent="0.25">
      <c r="K14" s="7"/>
      <c r="L14" s="7"/>
      <c r="M14" s="12"/>
      <c r="N14" s="7"/>
      <c r="O14" s="12"/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26"/>
    <protectedRange algorithmName="SHA-512" hashValue="ON39YdpmFHfN9f47KpiRvqrKx0V9+erV1CNkpWzYhW/Qyc6aT8rEyCrvauWSYGZK2ia3o7vd3akF07acHAFpOA==" saltValue="yVW9XmDwTqEnmpSGai0KYg==" spinCount="100000" sqref="D4" name="Range1_1_20"/>
    <protectedRange algorithmName="SHA-512" hashValue="ON39YdpmFHfN9f47KpiRvqrKx0V9+erV1CNkpWzYhW/Qyc6aT8rEyCrvauWSYGZK2ia3o7vd3akF07acHAFpOA==" saltValue="yVW9XmDwTqEnmpSGai0KYg==" spinCount="100000" sqref="E4:H4" name="Range1_3_8"/>
  </protectedRanges>
  <hyperlinks>
    <hyperlink ref="Q1" location="'Ohio Adult Rankings 2023'!A1" display="Back to Ranking" xr:uid="{74C96F28-9FAC-4CEF-B1D2-0967A9643C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9C390D-000A-489D-A288-105E81788E24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CB977-B92E-421A-B661-2F0F52F158EF}">
  <dimension ref="A1:Q14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24</v>
      </c>
      <c r="B2" s="37" t="s">
        <v>81</v>
      </c>
      <c r="C2" s="38">
        <v>45052</v>
      </c>
      <c r="D2" s="29" t="s">
        <v>26</v>
      </c>
      <c r="E2" s="30">
        <v>195.0001</v>
      </c>
      <c r="F2" s="30">
        <v>190.00020000000001</v>
      </c>
      <c r="G2" s="30">
        <v>172.0001</v>
      </c>
      <c r="H2" s="30"/>
      <c r="I2" s="30"/>
      <c r="J2" s="30"/>
      <c r="K2" s="32">
        <f t="shared" ref="K2" si="0">COUNT(E2:J2)</f>
        <v>3</v>
      </c>
      <c r="L2" s="32">
        <f t="shared" ref="L2" si="1">SUM(E2:J2)</f>
        <v>557.00040000000001</v>
      </c>
      <c r="M2" s="33">
        <f t="shared" ref="M2" si="2">IFERROR(L2/K2,0)</f>
        <v>185.66679999999999</v>
      </c>
      <c r="N2" s="34">
        <v>2</v>
      </c>
      <c r="O2" s="35">
        <f t="shared" ref="O2" si="3">SUM(M2+N2)</f>
        <v>187.66679999999999</v>
      </c>
    </row>
    <row r="3" spans="1:17" x14ac:dyDescent="0.25">
      <c r="A3" s="15" t="s">
        <v>24</v>
      </c>
      <c r="B3" s="22" t="s">
        <v>81</v>
      </c>
      <c r="C3" s="23">
        <v>45087</v>
      </c>
      <c r="D3" s="24" t="s">
        <v>26</v>
      </c>
      <c r="E3" s="48">
        <v>194.001</v>
      </c>
      <c r="F3" s="48">
        <v>195.00299999999999</v>
      </c>
      <c r="G3" s="48">
        <v>195.00700000000001</v>
      </c>
      <c r="H3" s="48"/>
      <c r="I3" s="48"/>
      <c r="J3" s="48"/>
      <c r="K3" s="49">
        <v>3</v>
      </c>
      <c r="L3" s="49">
        <v>584.01099999999997</v>
      </c>
      <c r="M3" s="50">
        <v>194.67033333333333</v>
      </c>
      <c r="N3" s="51">
        <v>2</v>
      </c>
      <c r="O3" s="52">
        <v>196.67033333333333</v>
      </c>
    </row>
    <row r="4" spans="1:17" x14ac:dyDescent="0.25">
      <c r="A4" s="15" t="s">
        <v>24</v>
      </c>
      <c r="B4" s="22" t="s">
        <v>81</v>
      </c>
      <c r="C4" s="23">
        <v>45115</v>
      </c>
      <c r="D4" s="24" t="s">
        <v>26</v>
      </c>
      <c r="E4" s="48">
        <v>191.00040000000001</v>
      </c>
      <c r="F4" s="48">
        <v>194.00030000000001</v>
      </c>
      <c r="G4" s="48">
        <v>198.00030000000001</v>
      </c>
      <c r="H4" s="48"/>
      <c r="I4" s="48"/>
      <c r="J4" s="48"/>
      <c r="K4" s="49">
        <v>3</v>
      </c>
      <c r="L4" s="49">
        <v>583.00100000000009</v>
      </c>
      <c r="M4" s="50">
        <v>194.33366666666669</v>
      </c>
      <c r="N4" s="51">
        <v>2</v>
      </c>
      <c r="O4" s="52">
        <v>196.33366666666669</v>
      </c>
    </row>
    <row r="7" spans="1:17" x14ac:dyDescent="0.25">
      <c r="K7" s="7">
        <f>SUM(K2:K6)</f>
        <v>9</v>
      </c>
      <c r="L7" s="7">
        <f>SUM(L2:L6)</f>
        <v>1724.0124000000001</v>
      </c>
      <c r="M7" s="12">
        <f>SUM(L7/K7)</f>
        <v>191.55693333333335</v>
      </c>
      <c r="N7" s="7">
        <f>SUM(N2:N6)</f>
        <v>6</v>
      </c>
      <c r="O7" s="12">
        <f>SUM(M7+N7)</f>
        <v>197.55693333333335</v>
      </c>
    </row>
    <row r="10" spans="1:17" x14ac:dyDescent="0.25">
      <c r="A10" s="39"/>
      <c r="B10" s="40"/>
      <c r="C10" s="40"/>
      <c r="D10" s="41"/>
      <c r="E10" s="42"/>
      <c r="F10" s="42"/>
      <c r="G10" s="42"/>
      <c r="H10" s="42"/>
      <c r="I10" s="42"/>
      <c r="J10" s="42"/>
      <c r="K10" s="42"/>
      <c r="L10" s="41"/>
      <c r="M10" s="43"/>
      <c r="N10" s="40"/>
      <c r="O10" s="44"/>
    </row>
    <row r="11" spans="1:17" x14ac:dyDescent="0.25">
      <c r="A11" s="45"/>
      <c r="B11" s="46"/>
      <c r="C11" s="47"/>
      <c r="D11" s="46"/>
      <c r="E11" s="46"/>
      <c r="F11" s="46"/>
      <c r="G11" s="46"/>
      <c r="H11" s="46"/>
      <c r="I11" s="46"/>
      <c r="J11" s="46"/>
      <c r="K11" s="46"/>
      <c r="L11" s="46"/>
      <c r="M11" s="12"/>
      <c r="N11" s="46"/>
      <c r="O11" s="12"/>
    </row>
    <row r="14" spans="1:17" x14ac:dyDescent="0.25">
      <c r="K14" s="7"/>
      <c r="L14" s="7"/>
      <c r="M14" s="12"/>
      <c r="N14" s="7"/>
      <c r="O14" s="12"/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I2:J2 B2:C2" name="Range1_2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3"/>
  </protectedRanges>
  <conditionalFormatting sqref="E2">
    <cfRule type="top10" dxfId="378" priority="15" rank="1"/>
  </conditionalFormatting>
  <conditionalFormatting sqref="E4">
    <cfRule type="top10" dxfId="377" priority="7" rank="1"/>
  </conditionalFormatting>
  <conditionalFormatting sqref="E2:J2">
    <cfRule type="cellIs" dxfId="376" priority="9" operator="greaterThanOrEqual">
      <formula>200</formula>
    </cfRule>
  </conditionalFormatting>
  <conditionalFormatting sqref="E4:J4">
    <cfRule type="cellIs" dxfId="375" priority="1" operator="greaterThanOrEqual">
      <formula>200</formula>
    </cfRule>
  </conditionalFormatting>
  <conditionalFormatting sqref="F2">
    <cfRule type="top10" dxfId="374" priority="14" rank="1"/>
  </conditionalFormatting>
  <conditionalFormatting sqref="F4">
    <cfRule type="top10" dxfId="373" priority="6" rank="1"/>
  </conditionalFormatting>
  <conditionalFormatting sqref="G2">
    <cfRule type="top10" dxfId="372" priority="13" rank="1"/>
  </conditionalFormatting>
  <conditionalFormatting sqref="G4">
    <cfRule type="top10" dxfId="371" priority="5" rank="1"/>
  </conditionalFormatting>
  <conditionalFormatting sqref="H2">
    <cfRule type="top10" dxfId="370" priority="12" rank="1"/>
  </conditionalFormatting>
  <conditionalFormatting sqref="H4">
    <cfRule type="top10" dxfId="369" priority="4" rank="1"/>
  </conditionalFormatting>
  <conditionalFormatting sqref="I2">
    <cfRule type="top10" dxfId="368" priority="11" rank="1"/>
    <cfRule type="top10" dxfId="367" priority="16" rank="1"/>
  </conditionalFormatting>
  <conditionalFormatting sqref="I4">
    <cfRule type="top10" dxfId="366" priority="3" rank="1"/>
    <cfRule type="top10" dxfId="365" priority="8" rank="1"/>
  </conditionalFormatting>
  <conditionalFormatting sqref="J2">
    <cfRule type="top10" dxfId="364" priority="10" rank="1"/>
  </conditionalFormatting>
  <conditionalFormatting sqref="J4">
    <cfRule type="top10" dxfId="363" priority="2" rank="1"/>
  </conditionalFormatting>
  <hyperlinks>
    <hyperlink ref="Q1" location="'Ohio Adult Rankings 2023'!A1" display="Back to Ranking" xr:uid="{BDC1F74C-67AD-472D-8F49-F1A4067763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979B80-A239-46FD-9781-D2B53A36522C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DD531-323B-4CBF-8F33-CC685F161B1D}">
  <dimension ref="A1:Q14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35</v>
      </c>
      <c r="B2" s="22" t="s">
        <v>91</v>
      </c>
      <c r="C2" s="23">
        <v>45053</v>
      </c>
      <c r="D2" s="24" t="s">
        <v>84</v>
      </c>
      <c r="E2" s="48">
        <v>186</v>
      </c>
      <c r="F2" s="48">
        <v>178</v>
      </c>
      <c r="G2" s="48">
        <v>188</v>
      </c>
      <c r="H2" s="48">
        <v>180</v>
      </c>
      <c r="I2" s="48"/>
      <c r="J2" s="48"/>
      <c r="K2" s="49">
        <v>4</v>
      </c>
      <c r="L2" s="49">
        <v>732</v>
      </c>
      <c r="M2" s="50">
        <v>183</v>
      </c>
      <c r="N2" s="51">
        <v>2</v>
      </c>
      <c r="O2" s="52">
        <v>185</v>
      </c>
    </row>
    <row r="3" spans="1:17" x14ac:dyDescent="0.25">
      <c r="A3" s="15" t="s">
        <v>35</v>
      </c>
      <c r="B3" s="22" t="s">
        <v>91</v>
      </c>
      <c r="C3" s="23">
        <v>45081</v>
      </c>
      <c r="D3" s="24" t="s">
        <v>84</v>
      </c>
      <c r="E3" s="48">
        <v>180</v>
      </c>
      <c r="F3" s="48">
        <v>178</v>
      </c>
      <c r="G3" s="48">
        <v>177</v>
      </c>
      <c r="H3" s="48">
        <v>180</v>
      </c>
      <c r="I3" s="48"/>
      <c r="J3" s="48"/>
      <c r="K3" s="49">
        <v>4</v>
      </c>
      <c r="L3" s="49">
        <v>715</v>
      </c>
      <c r="M3" s="50">
        <v>178.75</v>
      </c>
      <c r="N3" s="51">
        <v>2</v>
      </c>
      <c r="O3" s="52">
        <v>180.75</v>
      </c>
    </row>
    <row r="6" spans="1:17" x14ac:dyDescent="0.25">
      <c r="K6" s="7">
        <f>SUM(K2:K5)</f>
        <v>8</v>
      </c>
      <c r="L6" s="7">
        <f>SUM(L2:L5)</f>
        <v>1447</v>
      </c>
      <c r="M6" s="12">
        <f>SUM(L6/K6)</f>
        <v>180.875</v>
      </c>
      <c r="N6" s="7">
        <f>SUM(N2:N5)</f>
        <v>4</v>
      </c>
      <c r="O6" s="12">
        <f>SUM(M6+N6)</f>
        <v>184.875</v>
      </c>
    </row>
    <row r="9" spans="1:17" ht="30" x14ac:dyDescent="0.25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25">
      <c r="A10" s="15" t="s">
        <v>100</v>
      </c>
      <c r="B10" s="22" t="s">
        <v>91</v>
      </c>
      <c r="C10" s="23">
        <v>45144</v>
      </c>
      <c r="D10" s="24" t="s">
        <v>84</v>
      </c>
      <c r="E10" s="48">
        <v>183</v>
      </c>
      <c r="F10" s="48">
        <v>185</v>
      </c>
      <c r="G10" s="48">
        <v>185</v>
      </c>
      <c r="H10" s="48">
        <v>183</v>
      </c>
      <c r="I10" s="48"/>
      <c r="J10" s="48"/>
      <c r="K10" s="49">
        <v>4</v>
      </c>
      <c r="L10" s="49">
        <v>736</v>
      </c>
      <c r="M10" s="50">
        <v>184</v>
      </c>
      <c r="N10" s="51">
        <v>13</v>
      </c>
      <c r="O10" s="52">
        <v>197</v>
      </c>
    </row>
    <row r="11" spans="1:17" x14ac:dyDescent="0.25">
      <c r="A11" s="15" t="s">
        <v>100</v>
      </c>
      <c r="B11" s="22" t="s">
        <v>91</v>
      </c>
      <c r="C11" s="23">
        <v>45179</v>
      </c>
      <c r="D11" s="24" t="s">
        <v>84</v>
      </c>
      <c r="E11" s="48">
        <v>179</v>
      </c>
      <c r="F11" s="48">
        <v>183</v>
      </c>
      <c r="G11" s="48">
        <v>183</v>
      </c>
      <c r="H11" s="48">
        <v>177</v>
      </c>
      <c r="I11" s="48"/>
      <c r="J11" s="48"/>
      <c r="K11" s="49">
        <v>4</v>
      </c>
      <c r="L11" s="49">
        <v>722</v>
      </c>
      <c r="M11" s="50">
        <v>180.5</v>
      </c>
      <c r="N11" s="51">
        <v>7</v>
      </c>
      <c r="O11" s="52">
        <v>187.5</v>
      </c>
    </row>
    <row r="14" spans="1:17" x14ac:dyDescent="0.25">
      <c r="K14" s="7">
        <f>SUM(K10:K13)</f>
        <v>8</v>
      </c>
      <c r="L14" s="7">
        <f>SUM(L10:L13)</f>
        <v>1458</v>
      </c>
      <c r="M14" s="12">
        <f>SUM(L14/K14)</f>
        <v>182.25</v>
      </c>
      <c r="N14" s="7">
        <f>SUM(N10:N13)</f>
        <v>20</v>
      </c>
      <c r="O14" s="12">
        <f>SUM(M14+N14)</f>
        <v>202.25</v>
      </c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E3:J3" name="Range1_7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B10:C10 E10:J10" name="Range1_16"/>
    <protectedRange algorithmName="SHA-512" hashValue="ON39YdpmFHfN9f47KpiRvqrKx0V9+erV1CNkpWzYhW/Qyc6aT8rEyCrvauWSYGZK2ia3o7vd3akF07acHAFpOA==" saltValue="yVW9XmDwTqEnmpSGai0KYg==" spinCount="100000" sqref="D10" name="Range1_1_11"/>
  </protectedRanges>
  <conditionalFormatting sqref="I2">
    <cfRule type="top10" dxfId="362" priority="31" rank="1"/>
    <cfRule type="top10" dxfId="361" priority="36" rank="1"/>
  </conditionalFormatting>
  <conditionalFormatting sqref="I3">
    <cfRule type="top10" dxfId="360" priority="24" rank="1"/>
  </conditionalFormatting>
  <conditionalFormatting sqref="I10">
    <cfRule type="top10" dxfId="359" priority="4" rank="1"/>
  </conditionalFormatting>
  <conditionalFormatting sqref="I2:J3">
    <cfRule type="cellIs" dxfId="358" priority="23" operator="greaterThanOrEqual">
      <formula>200</formula>
    </cfRule>
  </conditionalFormatting>
  <conditionalFormatting sqref="I10:J10">
    <cfRule type="cellIs" dxfId="357" priority="1" operator="greaterThanOrEqual">
      <formula>193</formula>
    </cfRule>
  </conditionalFormatting>
  <conditionalFormatting sqref="J2">
    <cfRule type="top10" dxfId="356" priority="30" rank="1"/>
  </conditionalFormatting>
  <conditionalFormatting sqref="J3">
    <cfRule type="top10" dxfId="355" priority="28" rank="1"/>
  </conditionalFormatting>
  <conditionalFormatting sqref="J10">
    <cfRule type="top10" dxfId="354" priority="5" rank="1"/>
  </conditionalFormatting>
  <hyperlinks>
    <hyperlink ref="Q1" location="'Ohio Adult Rankings 2023'!A1" display="Back to Ranking" xr:uid="{5F4D247C-E16D-4F62-9BF5-B06F705F603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172072-5820-453F-9521-168C03777EBD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4CDF9-EF6A-4982-933B-60ABEE0194C1}">
  <dimension ref="A1:Q14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35</v>
      </c>
      <c r="B2" s="22" t="s">
        <v>89</v>
      </c>
      <c r="C2" s="23">
        <v>45053</v>
      </c>
      <c r="D2" s="24" t="s">
        <v>84</v>
      </c>
      <c r="E2" s="48">
        <v>186</v>
      </c>
      <c r="F2" s="48">
        <v>181</v>
      </c>
      <c r="G2" s="48">
        <v>185</v>
      </c>
      <c r="H2" s="66">
        <v>186.001</v>
      </c>
      <c r="I2" s="48"/>
      <c r="J2" s="48"/>
      <c r="K2" s="49">
        <v>4</v>
      </c>
      <c r="L2" s="49">
        <v>738.00099999999998</v>
      </c>
      <c r="M2" s="50">
        <v>184.50024999999999</v>
      </c>
      <c r="N2" s="51">
        <v>5</v>
      </c>
      <c r="O2" s="52">
        <v>189.50024999999999</v>
      </c>
    </row>
    <row r="3" spans="1:17" x14ac:dyDescent="0.25">
      <c r="A3" s="15" t="s">
        <v>35</v>
      </c>
      <c r="B3" s="22" t="s">
        <v>89</v>
      </c>
      <c r="C3" s="23">
        <v>45081</v>
      </c>
      <c r="D3" s="24" t="s">
        <v>84</v>
      </c>
      <c r="E3" s="48">
        <v>189</v>
      </c>
      <c r="F3" s="48">
        <v>179</v>
      </c>
      <c r="G3" s="48">
        <v>179</v>
      </c>
      <c r="H3" s="48">
        <v>177</v>
      </c>
      <c r="I3" s="48"/>
      <c r="J3" s="48"/>
      <c r="K3" s="49">
        <v>4</v>
      </c>
      <c r="L3" s="49">
        <v>724</v>
      </c>
      <c r="M3" s="50">
        <v>181</v>
      </c>
      <c r="N3" s="51">
        <v>5</v>
      </c>
      <c r="O3" s="52">
        <v>186</v>
      </c>
    </row>
    <row r="4" spans="1:17" x14ac:dyDescent="0.25">
      <c r="A4" s="15" t="s">
        <v>35</v>
      </c>
      <c r="B4" s="22" t="s">
        <v>89</v>
      </c>
      <c r="C4" s="23">
        <v>45144</v>
      </c>
      <c r="D4" s="24" t="s">
        <v>84</v>
      </c>
      <c r="E4" s="48">
        <v>186</v>
      </c>
      <c r="F4" s="48">
        <v>185</v>
      </c>
      <c r="G4" s="48">
        <v>182</v>
      </c>
      <c r="H4" s="48">
        <v>185</v>
      </c>
      <c r="I4" s="48"/>
      <c r="J4" s="48"/>
      <c r="K4" s="49">
        <v>4</v>
      </c>
      <c r="L4" s="49">
        <v>738</v>
      </c>
      <c r="M4" s="50">
        <v>184.5</v>
      </c>
      <c r="N4" s="51">
        <v>2</v>
      </c>
      <c r="O4" s="52">
        <v>186.5</v>
      </c>
    </row>
    <row r="7" spans="1:17" x14ac:dyDescent="0.25">
      <c r="K7" s="7">
        <f>SUM(K2:K6)</f>
        <v>12</v>
      </c>
      <c r="L7" s="7">
        <f>SUM(L2:L6)</f>
        <v>2200.0010000000002</v>
      </c>
      <c r="M7" s="12">
        <f>SUM(L7/K7)</f>
        <v>183.33341666666669</v>
      </c>
      <c r="N7" s="7">
        <f>SUM(N2:N6)</f>
        <v>12</v>
      </c>
      <c r="O7" s="12">
        <f>SUM(M7+N7)</f>
        <v>195.33341666666669</v>
      </c>
    </row>
    <row r="10" spans="1:17" x14ac:dyDescent="0.25">
      <c r="A10" s="39"/>
      <c r="B10" s="40"/>
      <c r="C10" s="40"/>
      <c r="D10" s="41"/>
      <c r="E10" s="42"/>
      <c r="F10" s="42"/>
      <c r="G10" s="42"/>
      <c r="H10" s="42"/>
      <c r="I10" s="42"/>
      <c r="J10" s="42"/>
      <c r="K10" s="42"/>
      <c r="L10" s="41"/>
      <c r="M10" s="43"/>
      <c r="N10" s="40"/>
      <c r="O10" s="44"/>
    </row>
    <row r="11" spans="1:17" x14ac:dyDescent="0.25">
      <c r="A11" s="45"/>
      <c r="B11" s="46"/>
      <c r="C11" s="47"/>
      <c r="D11" s="46"/>
      <c r="E11" s="46"/>
      <c r="F11" s="46"/>
      <c r="G11" s="46"/>
      <c r="H11" s="46"/>
      <c r="I11" s="46"/>
      <c r="J11" s="46"/>
      <c r="K11" s="46"/>
      <c r="L11" s="46"/>
      <c r="M11" s="12"/>
      <c r="N11" s="46"/>
      <c r="O11" s="12"/>
    </row>
    <row r="14" spans="1:17" x14ac:dyDescent="0.25">
      <c r="K14" s="7"/>
      <c r="L14" s="7"/>
      <c r="M14" s="12"/>
      <c r="N14" s="7"/>
      <c r="O14" s="12"/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E3:J3" name="Range1_7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B4:C4 E4:J4" name="Range1_14"/>
    <protectedRange algorithmName="SHA-512" hashValue="ON39YdpmFHfN9f47KpiRvqrKx0V9+erV1CNkpWzYhW/Qyc6aT8rEyCrvauWSYGZK2ia3o7vd3akF07acHAFpOA==" saltValue="yVW9XmDwTqEnmpSGai0KYg==" spinCount="100000" sqref="D4" name="Range1_1_9"/>
  </protectedRanges>
  <conditionalFormatting sqref="E2">
    <cfRule type="top10" dxfId="353" priority="21" rank="1"/>
  </conditionalFormatting>
  <conditionalFormatting sqref="E3">
    <cfRule type="top10" dxfId="352" priority="13" rank="1"/>
  </conditionalFormatting>
  <conditionalFormatting sqref="E4">
    <cfRule type="top10" dxfId="351" priority="6" rank="1"/>
  </conditionalFormatting>
  <conditionalFormatting sqref="E2:J4">
    <cfRule type="cellIs" dxfId="350" priority="2" operator="greaterThanOrEqual">
      <formula>200</formula>
    </cfRule>
  </conditionalFormatting>
  <conditionalFormatting sqref="F2">
    <cfRule type="top10" dxfId="349" priority="20" rank="1"/>
  </conditionalFormatting>
  <conditionalFormatting sqref="F3">
    <cfRule type="top10" dxfId="348" priority="8" rank="1"/>
  </conditionalFormatting>
  <conditionalFormatting sqref="F4">
    <cfRule type="top10" dxfId="347" priority="1" rank="1"/>
  </conditionalFormatting>
  <conditionalFormatting sqref="G2">
    <cfRule type="top10" dxfId="346" priority="19" rank="1"/>
  </conditionalFormatting>
  <conditionalFormatting sqref="G3">
    <cfRule type="top10" dxfId="345" priority="12" rank="1"/>
  </conditionalFormatting>
  <conditionalFormatting sqref="G4">
    <cfRule type="top10" dxfId="344" priority="5" rank="1"/>
  </conditionalFormatting>
  <conditionalFormatting sqref="H2">
    <cfRule type="top10" dxfId="343" priority="18" rank="1"/>
  </conditionalFormatting>
  <conditionalFormatting sqref="H3">
    <cfRule type="top10" dxfId="342" priority="11" rank="1"/>
  </conditionalFormatting>
  <conditionalFormatting sqref="H4">
    <cfRule type="top10" dxfId="341" priority="4" rank="1"/>
  </conditionalFormatting>
  <conditionalFormatting sqref="I2">
    <cfRule type="top10" dxfId="340" priority="17" rank="1"/>
    <cfRule type="top10" dxfId="339" priority="22" rank="1"/>
  </conditionalFormatting>
  <conditionalFormatting sqref="I3">
    <cfRule type="top10" dxfId="338" priority="10" rank="1"/>
  </conditionalFormatting>
  <conditionalFormatting sqref="I4">
    <cfRule type="top10" dxfId="337" priority="3" rank="1"/>
  </conditionalFormatting>
  <conditionalFormatting sqref="J2">
    <cfRule type="top10" dxfId="336" priority="16" rank="1"/>
  </conditionalFormatting>
  <conditionalFormatting sqref="J3">
    <cfRule type="top10" dxfId="335" priority="14" rank="1"/>
  </conditionalFormatting>
  <conditionalFormatting sqref="J4">
    <cfRule type="top10" dxfId="334" priority="7" rank="1"/>
  </conditionalFormatting>
  <hyperlinks>
    <hyperlink ref="Q1" location="'Ohio Adult Rankings 2023'!A1" display="Back to Ranking" xr:uid="{458324C9-DF07-4BD2-A228-6A937221F24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DB7A05-A724-4380-BDD7-3C5445987E1D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10A0B-404C-4AD2-95D3-86ABE83D21DF}">
  <dimension ref="A1:Q14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21.7109375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35</v>
      </c>
      <c r="B2" s="22" t="s">
        <v>132</v>
      </c>
      <c r="C2" s="23">
        <v>45130</v>
      </c>
      <c r="D2" s="24" t="s">
        <v>68</v>
      </c>
      <c r="E2" s="48">
        <v>179</v>
      </c>
      <c r="F2" s="48">
        <v>184</v>
      </c>
      <c r="G2" s="48">
        <v>188</v>
      </c>
      <c r="H2" s="48">
        <v>191</v>
      </c>
      <c r="I2" s="48">
        <v>195</v>
      </c>
      <c r="J2" s="48">
        <v>191</v>
      </c>
      <c r="K2" s="49">
        <v>6</v>
      </c>
      <c r="L2" s="49">
        <v>1128</v>
      </c>
      <c r="M2" s="50">
        <v>188</v>
      </c>
      <c r="N2" s="51">
        <v>4</v>
      </c>
      <c r="O2" s="52">
        <v>192</v>
      </c>
    </row>
    <row r="3" spans="1:17" x14ac:dyDescent="0.25">
      <c r="A3" s="15" t="s">
        <v>35</v>
      </c>
      <c r="B3" s="22" t="s">
        <v>132</v>
      </c>
      <c r="C3" s="23">
        <v>45165</v>
      </c>
      <c r="D3" s="24" t="s">
        <v>68</v>
      </c>
      <c r="E3" s="48">
        <v>186</v>
      </c>
      <c r="F3" s="48">
        <v>180</v>
      </c>
      <c r="G3" s="48">
        <v>190</v>
      </c>
      <c r="H3" s="48">
        <v>179</v>
      </c>
      <c r="I3" s="48"/>
      <c r="J3" s="48"/>
      <c r="K3" s="49">
        <v>4</v>
      </c>
      <c r="L3" s="49">
        <v>735</v>
      </c>
      <c r="M3" s="50">
        <v>183.75</v>
      </c>
      <c r="N3" s="51">
        <v>2</v>
      </c>
      <c r="O3" s="52">
        <v>185.75</v>
      </c>
    </row>
    <row r="4" spans="1:17" x14ac:dyDescent="0.25">
      <c r="A4" s="15" t="s">
        <v>35</v>
      </c>
      <c r="B4" s="22" t="s">
        <v>132</v>
      </c>
      <c r="C4" s="23">
        <v>45193</v>
      </c>
      <c r="D4" s="24" t="s">
        <v>68</v>
      </c>
      <c r="E4" s="48">
        <v>188</v>
      </c>
      <c r="F4" s="48">
        <v>178</v>
      </c>
      <c r="G4" s="48">
        <v>184</v>
      </c>
      <c r="H4" s="48">
        <v>184</v>
      </c>
      <c r="I4" s="48"/>
      <c r="J4" s="48"/>
      <c r="K4" s="49">
        <v>4</v>
      </c>
      <c r="L4" s="49">
        <v>734</v>
      </c>
      <c r="M4" s="50">
        <v>183.5</v>
      </c>
      <c r="N4" s="51">
        <v>2</v>
      </c>
      <c r="O4" s="52">
        <v>185.5</v>
      </c>
    </row>
    <row r="7" spans="1:17" x14ac:dyDescent="0.25">
      <c r="K7" s="7">
        <f>SUM(K2:K6)</f>
        <v>14</v>
      </c>
      <c r="L7" s="7">
        <f>SUM(L2:L6)</f>
        <v>2597</v>
      </c>
      <c r="M7" s="12">
        <f>SUM(L7/K7)</f>
        <v>185.5</v>
      </c>
      <c r="N7" s="7">
        <f>SUM(N2:N6)</f>
        <v>8</v>
      </c>
      <c r="O7" s="12">
        <f>SUM(M7+N7)</f>
        <v>193.5</v>
      </c>
    </row>
    <row r="10" spans="1:17" x14ac:dyDescent="0.25">
      <c r="A10" s="39"/>
      <c r="B10" s="40"/>
      <c r="C10" s="40"/>
      <c r="D10" s="41"/>
      <c r="E10" s="42"/>
      <c r="F10" s="42"/>
      <c r="G10" s="42"/>
      <c r="H10" s="42"/>
      <c r="I10" s="42"/>
      <c r="J10" s="42"/>
      <c r="K10" s="42"/>
      <c r="L10" s="41"/>
      <c r="M10" s="43"/>
      <c r="N10" s="40"/>
      <c r="O10" s="44"/>
    </row>
    <row r="11" spans="1:17" x14ac:dyDescent="0.25">
      <c r="A11" s="45"/>
      <c r="B11" s="46"/>
      <c r="C11" s="47"/>
      <c r="D11" s="46"/>
      <c r="E11" s="46"/>
      <c r="F11" s="46"/>
      <c r="G11" s="46"/>
      <c r="H11" s="46"/>
      <c r="I11" s="46"/>
      <c r="J11" s="46"/>
      <c r="K11" s="46"/>
      <c r="L11" s="46"/>
      <c r="M11" s="12"/>
      <c r="N11" s="46"/>
      <c r="O11" s="12"/>
    </row>
    <row r="14" spans="1:17" x14ac:dyDescent="0.25">
      <c r="K14" s="7"/>
      <c r="L14" s="7"/>
      <c r="M14" s="12"/>
      <c r="N14" s="7"/>
      <c r="O14" s="12"/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</protectedRanges>
  <hyperlinks>
    <hyperlink ref="Q1" location="'Ohio Adult Rankings 2023'!A1" display="Back to Ranking" xr:uid="{C8F945E9-9827-45C3-A4AF-A0267371663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0C8FBF-7DE6-4A6E-87F6-63BA630A383A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7E8B2-CE65-4ABB-A741-0FDCEBA54B1A}">
  <dimension ref="A1:Q12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21.7109375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24</v>
      </c>
      <c r="B2" s="37" t="s">
        <v>123</v>
      </c>
      <c r="C2" s="38">
        <v>45115</v>
      </c>
      <c r="D2" s="29" t="s">
        <v>26</v>
      </c>
      <c r="E2" s="30">
        <v>200</v>
      </c>
      <c r="F2" s="30">
        <v>199.0001</v>
      </c>
      <c r="G2" s="30">
        <v>199.00139999999999</v>
      </c>
      <c r="H2" s="30"/>
      <c r="I2" s="30"/>
      <c r="J2" s="30"/>
      <c r="K2" s="32">
        <v>3</v>
      </c>
      <c r="L2" s="32">
        <v>598.00149999999996</v>
      </c>
      <c r="M2" s="33">
        <v>199.33383333333333</v>
      </c>
      <c r="N2" s="34">
        <v>9</v>
      </c>
      <c r="O2" s="35">
        <v>208.33383333333333</v>
      </c>
    </row>
    <row r="5" spans="1:17" x14ac:dyDescent="0.25">
      <c r="K5" s="7">
        <f>SUM(K2:K4)</f>
        <v>3</v>
      </c>
      <c r="L5" s="7">
        <f>SUM(L2:L4)</f>
        <v>598.00149999999996</v>
      </c>
      <c r="M5" s="12">
        <f>SUM(L5/K5)</f>
        <v>199.33383333333333</v>
      </c>
      <c r="N5" s="7">
        <f>SUM(N2:N4)</f>
        <v>9</v>
      </c>
      <c r="O5" s="12">
        <f>SUM(M5+N5)</f>
        <v>208.33383333333333</v>
      </c>
    </row>
    <row r="8" spans="1:17" x14ac:dyDescent="0.25">
      <c r="A8" s="39"/>
      <c r="B8" s="40"/>
      <c r="C8" s="40"/>
      <c r="D8" s="41"/>
      <c r="E8" s="42"/>
      <c r="F8" s="42"/>
      <c r="G8" s="42"/>
      <c r="H8" s="42"/>
      <c r="I8" s="42"/>
      <c r="J8" s="42"/>
      <c r="K8" s="42"/>
      <c r="L8" s="41"/>
      <c r="M8" s="43"/>
      <c r="N8" s="40"/>
      <c r="O8" s="44"/>
    </row>
    <row r="9" spans="1:17" x14ac:dyDescent="0.25">
      <c r="A9" s="45"/>
      <c r="B9" s="46"/>
      <c r="C9" s="47"/>
      <c r="D9" s="46"/>
      <c r="E9" s="46"/>
      <c r="F9" s="46"/>
      <c r="G9" s="46"/>
      <c r="H9" s="46"/>
      <c r="I9" s="46"/>
      <c r="J9" s="46"/>
      <c r="K9" s="46"/>
      <c r="L9" s="46"/>
      <c r="M9" s="12"/>
      <c r="N9" s="46"/>
      <c r="O9" s="12"/>
    </row>
    <row r="12" spans="1:17" x14ac:dyDescent="0.25">
      <c r="K12" s="7"/>
      <c r="L12" s="7"/>
      <c r="M12" s="12"/>
      <c r="N12" s="7"/>
      <c r="O12" s="12"/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E2">
    <cfRule type="top10" dxfId="333" priority="7" rank="1"/>
  </conditionalFormatting>
  <conditionalFormatting sqref="E2:J2">
    <cfRule type="cellIs" dxfId="332" priority="1" operator="greaterThanOrEqual">
      <formula>200</formula>
    </cfRule>
  </conditionalFormatting>
  <conditionalFormatting sqref="F2">
    <cfRule type="top10" dxfId="331" priority="6" rank="1"/>
  </conditionalFormatting>
  <conditionalFormatting sqref="G2">
    <cfRule type="top10" dxfId="330" priority="5" rank="1"/>
  </conditionalFormatting>
  <conditionalFormatting sqref="H2">
    <cfRule type="top10" dxfId="329" priority="4" rank="1"/>
  </conditionalFormatting>
  <conditionalFormatting sqref="I2">
    <cfRule type="top10" dxfId="328" priority="3" rank="1"/>
    <cfRule type="top10" dxfId="327" priority="8" rank="1"/>
  </conditionalFormatting>
  <conditionalFormatting sqref="J2">
    <cfRule type="top10" dxfId="326" priority="2" rank="1"/>
  </conditionalFormatting>
  <hyperlinks>
    <hyperlink ref="Q1" location="'Ohio Adult Rankings 2023'!A1" display="Back to Ranking" xr:uid="{ED2DBE21-9DEF-4CE9-A3B3-BC98BF6CCA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4B8BC91-EC59-4DAA-BE57-AD722BBF49E2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F30A9-AE20-4F9E-B9F8-66F3F0C4460A}">
  <dimension ref="A1:Q14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35</v>
      </c>
      <c r="B2" s="22" t="s">
        <v>90</v>
      </c>
      <c r="C2" s="23">
        <v>45053</v>
      </c>
      <c r="D2" s="24" t="s">
        <v>84</v>
      </c>
      <c r="E2" s="48">
        <v>183</v>
      </c>
      <c r="F2" s="48">
        <v>183</v>
      </c>
      <c r="G2" s="48">
        <v>182</v>
      </c>
      <c r="H2" s="48">
        <v>185</v>
      </c>
      <c r="I2" s="48"/>
      <c r="J2" s="48"/>
      <c r="K2" s="49">
        <v>4</v>
      </c>
      <c r="L2" s="49">
        <v>733</v>
      </c>
      <c r="M2" s="50">
        <v>183.25</v>
      </c>
      <c r="N2" s="51">
        <v>2</v>
      </c>
      <c r="O2" s="52">
        <v>185.25</v>
      </c>
    </row>
    <row r="3" spans="1:17" x14ac:dyDescent="0.25">
      <c r="A3" s="15" t="s">
        <v>35</v>
      </c>
      <c r="B3" s="22" t="s">
        <v>90</v>
      </c>
      <c r="C3" s="23">
        <v>45081</v>
      </c>
      <c r="D3" s="24" t="s">
        <v>84</v>
      </c>
      <c r="E3" s="48">
        <v>175.001</v>
      </c>
      <c r="F3" s="48">
        <v>190</v>
      </c>
      <c r="G3" s="48">
        <v>180</v>
      </c>
      <c r="H3" s="48">
        <v>179</v>
      </c>
      <c r="I3" s="48"/>
      <c r="J3" s="48"/>
      <c r="K3" s="49">
        <v>4</v>
      </c>
      <c r="L3" s="49">
        <v>724.00099999999998</v>
      </c>
      <c r="M3" s="50">
        <v>181.00024999999999</v>
      </c>
      <c r="N3" s="51">
        <v>6</v>
      </c>
      <c r="O3" s="52">
        <v>187.00024999999999</v>
      </c>
    </row>
    <row r="4" spans="1:17" x14ac:dyDescent="0.25">
      <c r="A4" s="15" t="s">
        <v>35</v>
      </c>
      <c r="B4" s="22" t="s">
        <v>90</v>
      </c>
      <c r="C4" s="23">
        <v>45179</v>
      </c>
      <c r="D4" s="24" t="s">
        <v>84</v>
      </c>
      <c r="E4" s="48">
        <v>184</v>
      </c>
      <c r="F4" s="48">
        <v>185</v>
      </c>
      <c r="G4" s="48">
        <v>182</v>
      </c>
      <c r="H4" s="48">
        <v>186</v>
      </c>
      <c r="I4" s="48"/>
      <c r="J4" s="48"/>
      <c r="K4" s="49">
        <v>4</v>
      </c>
      <c r="L4" s="49">
        <v>737</v>
      </c>
      <c r="M4" s="50">
        <v>184.25</v>
      </c>
      <c r="N4" s="51">
        <v>3</v>
      </c>
      <c r="O4" s="52">
        <v>187.25</v>
      </c>
    </row>
    <row r="7" spans="1:17" x14ac:dyDescent="0.25">
      <c r="K7" s="7">
        <f>SUM(K2:K6)</f>
        <v>12</v>
      </c>
      <c r="L7" s="7">
        <f>SUM(L2:L6)</f>
        <v>2194.0010000000002</v>
      </c>
      <c r="M7" s="12">
        <f>SUM(L7/K7)</f>
        <v>182.83341666666669</v>
      </c>
      <c r="N7" s="7">
        <f>SUM(N2:N6)</f>
        <v>11</v>
      </c>
      <c r="O7" s="12">
        <f>SUM(M7+N7)</f>
        <v>193.83341666666669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15" t="s">
        <v>24</v>
      </c>
      <c r="B11" s="22" t="s">
        <v>90</v>
      </c>
      <c r="C11" s="23">
        <v>45144</v>
      </c>
      <c r="D11" s="24" t="s">
        <v>84</v>
      </c>
      <c r="E11" s="48">
        <v>189</v>
      </c>
      <c r="F11" s="48">
        <v>186</v>
      </c>
      <c r="G11" s="48">
        <v>189</v>
      </c>
      <c r="H11" s="48">
        <v>184</v>
      </c>
      <c r="I11" s="48"/>
      <c r="J11" s="48"/>
      <c r="K11" s="49">
        <v>4</v>
      </c>
      <c r="L11" s="49">
        <v>748</v>
      </c>
      <c r="M11" s="50">
        <v>187</v>
      </c>
      <c r="N11" s="51">
        <v>2</v>
      </c>
      <c r="O11" s="52">
        <v>189</v>
      </c>
    </row>
    <row r="14" spans="1:17" x14ac:dyDescent="0.25">
      <c r="K14" s="7">
        <f>SUM(K11:K13)</f>
        <v>4</v>
      </c>
      <c r="L14" s="7">
        <f>SUM(L11:L13)</f>
        <v>748</v>
      </c>
      <c r="M14" s="12">
        <f>SUM(L14/K14)</f>
        <v>187</v>
      </c>
      <c r="N14" s="7">
        <f>SUM(N11:N13)</f>
        <v>2</v>
      </c>
      <c r="O14" s="12">
        <f>SUM(M14+N14)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E3:J3" name="Range1_7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B11:C11" name="Range1_13"/>
    <protectedRange algorithmName="SHA-512" hashValue="ON39YdpmFHfN9f47KpiRvqrKx0V9+erV1CNkpWzYhW/Qyc6aT8rEyCrvauWSYGZK2ia3o7vd3akF07acHAFpOA==" saltValue="yVW9XmDwTqEnmpSGai0KYg==" spinCount="100000" sqref="D11" name="Range1_1_8"/>
    <protectedRange algorithmName="SHA-512" hashValue="ON39YdpmFHfN9f47KpiRvqrKx0V9+erV1CNkpWzYhW/Qyc6aT8rEyCrvauWSYGZK2ia3o7vd3akF07acHAFpOA==" saltValue="yVW9XmDwTqEnmpSGai0KYg==" spinCount="100000" sqref="E11:J11" name="Range1_3_4"/>
  </protectedRanges>
  <conditionalFormatting sqref="I2">
    <cfRule type="top10" dxfId="325" priority="31" rank="1"/>
    <cfRule type="top10" dxfId="324" priority="36" rank="1"/>
  </conditionalFormatting>
  <conditionalFormatting sqref="I3">
    <cfRule type="top10" dxfId="323" priority="24" rank="1"/>
  </conditionalFormatting>
  <conditionalFormatting sqref="I11">
    <cfRule type="top10" dxfId="322" priority="4" rank="1"/>
  </conditionalFormatting>
  <conditionalFormatting sqref="I2:J3">
    <cfRule type="cellIs" dxfId="321" priority="23" operator="greaterThanOrEqual">
      <formula>200</formula>
    </cfRule>
  </conditionalFormatting>
  <conditionalFormatting sqref="I11:J11">
    <cfRule type="cellIs" dxfId="320" priority="2" operator="greaterThanOrEqual">
      <formula>200</formula>
    </cfRule>
  </conditionalFormatting>
  <conditionalFormatting sqref="J2">
    <cfRule type="top10" dxfId="319" priority="30" rank="1"/>
  </conditionalFormatting>
  <conditionalFormatting sqref="J3">
    <cfRule type="top10" dxfId="318" priority="28" rank="1"/>
  </conditionalFormatting>
  <conditionalFormatting sqref="J11">
    <cfRule type="top10" dxfId="317" priority="3" rank="1"/>
  </conditionalFormatting>
  <hyperlinks>
    <hyperlink ref="Q1" location="'Ohio Adult Rankings 2023'!A1" display="Back to Ranking" xr:uid="{4BBC77AC-BD98-4624-8234-FD73BA0604E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8D98C0-F557-49AF-A4D6-370B64119A8D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A7DEC-1824-4037-9C8B-5808C30DB34B}">
  <dimension ref="A1:Q39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35</v>
      </c>
      <c r="B2" s="37" t="s">
        <v>55</v>
      </c>
      <c r="C2" s="38">
        <v>44661</v>
      </c>
      <c r="D2" s="29" t="s">
        <v>40</v>
      </c>
      <c r="E2" s="48">
        <v>181</v>
      </c>
      <c r="F2" s="48">
        <v>184</v>
      </c>
      <c r="G2" s="48">
        <v>185</v>
      </c>
      <c r="H2" s="48">
        <v>173</v>
      </c>
      <c r="I2" s="48"/>
      <c r="J2" s="48"/>
      <c r="K2" s="32">
        <v>4</v>
      </c>
      <c r="L2" s="32">
        <v>723</v>
      </c>
      <c r="M2" s="33">
        <v>180.75</v>
      </c>
      <c r="N2" s="34">
        <v>2</v>
      </c>
      <c r="O2" s="35">
        <v>182.75</v>
      </c>
    </row>
    <row r="3" spans="1:17" x14ac:dyDescent="0.25">
      <c r="A3" s="15" t="s">
        <v>35</v>
      </c>
      <c r="B3" s="22" t="s">
        <v>55</v>
      </c>
      <c r="C3" s="23">
        <v>45046</v>
      </c>
      <c r="D3" s="24" t="s">
        <v>68</v>
      </c>
      <c r="E3" s="48">
        <v>187</v>
      </c>
      <c r="F3" s="48">
        <v>188</v>
      </c>
      <c r="G3" s="48">
        <v>184</v>
      </c>
      <c r="H3" s="48">
        <v>187</v>
      </c>
      <c r="I3" s="48"/>
      <c r="J3" s="48"/>
      <c r="K3" s="49">
        <v>4</v>
      </c>
      <c r="L3" s="49">
        <v>746</v>
      </c>
      <c r="M3" s="50">
        <v>186.5</v>
      </c>
      <c r="N3" s="51">
        <v>2</v>
      </c>
      <c r="O3" s="52">
        <v>188.5</v>
      </c>
    </row>
    <row r="4" spans="1:17" x14ac:dyDescent="0.25">
      <c r="A4" s="36" t="s">
        <v>35</v>
      </c>
      <c r="B4" s="37" t="s">
        <v>55</v>
      </c>
      <c r="C4" s="38">
        <v>45060</v>
      </c>
      <c r="D4" s="29" t="s">
        <v>40</v>
      </c>
      <c r="E4" s="55">
        <v>184</v>
      </c>
      <c r="F4" s="55">
        <v>174</v>
      </c>
      <c r="G4" s="55">
        <v>185</v>
      </c>
      <c r="H4" s="55">
        <v>181</v>
      </c>
      <c r="I4" s="55"/>
      <c r="J4" s="55"/>
      <c r="K4" s="32">
        <v>4</v>
      </c>
      <c r="L4" s="32">
        <v>724</v>
      </c>
      <c r="M4" s="33">
        <v>181</v>
      </c>
      <c r="N4" s="34">
        <v>2</v>
      </c>
      <c r="O4" s="35">
        <v>183</v>
      </c>
    </row>
    <row r="5" spans="1:17" x14ac:dyDescent="0.25">
      <c r="A5" s="15" t="s">
        <v>35</v>
      </c>
      <c r="B5" s="22" t="s">
        <v>55</v>
      </c>
      <c r="C5" s="23">
        <v>45074</v>
      </c>
      <c r="D5" s="24" t="s">
        <v>68</v>
      </c>
      <c r="E5" s="48">
        <v>192</v>
      </c>
      <c r="F5" s="48">
        <v>184</v>
      </c>
      <c r="G5" s="48">
        <v>187</v>
      </c>
      <c r="H5" s="48">
        <v>181</v>
      </c>
      <c r="I5" s="48"/>
      <c r="J5" s="48"/>
      <c r="K5" s="49">
        <v>4</v>
      </c>
      <c r="L5" s="49">
        <v>744</v>
      </c>
      <c r="M5" s="50">
        <v>186</v>
      </c>
      <c r="N5" s="51">
        <v>2</v>
      </c>
      <c r="O5" s="52">
        <v>188</v>
      </c>
    </row>
    <row r="6" spans="1:17" x14ac:dyDescent="0.25">
      <c r="A6" s="15" t="s">
        <v>35</v>
      </c>
      <c r="B6" s="22" t="s">
        <v>55</v>
      </c>
      <c r="C6" s="23">
        <v>45088</v>
      </c>
      <c r="D6" s="24" t="s">
        <v>40</v>
      </c>
      <c r="E6" s="55">
        <v>186</v>
      </c>
      <c r="F6" s="55">
        <v>188</v>
      </c>
      <c r="G6" s="55">
        <v>185</v>
      </c>
      <c r="H6" s="55">
        <v>189</v>
      </c>
      <c r="I6" s="55"/>
      <c r="J6" s="55"/>
      <c r="K6" s="49">
        <v>4</v>
      </c>
      <c r="L6" s="49">
        <v>748</v>
      </c>
      <c r="M6" s="50">
        <v>187</v>
      </c>
      <c r="N6" s="51">
        <v>2</v>
      </c>
      <c r="O6" s="52">
        <v>189</v>
      </c>
    </row>
    <row r="7" spans="1:17" x14ac:dyDescent="0.25">
      <c r="A7" s="15" t="s">
        <v>35</v>
      </c>
      <c r="B7" s="22" t="s">
        <v>55</v>
      </c>
      <c r="C7" s="23">
        <v>45116</v>
      </c>
      <c r="D7" s="24" t="s">
        <v>40</v>
      </c>
      <c r="E7" s="48">
        <v>184</v>
      </c>
      <c r="F7" s="48">
        <v>175</v>
      </c>
      <c r="G7" s="48">
        <v>197</v>
      </c>
      <c r="H7" s="48">
        <v>180</v>
      </c>
      <c r="I7" s="48"/>
      <c r="J7" s="48"/>
      <c r="K7" s="49">
        <v>4</v>
      </c>
      <c r="L7" s="49">
        <v>736</v>
      </c>
      <c r="M7" s="50">
        <v>184</v>
      </c>
      <c r="N7" s="51">
        <v>4</v>
      </c>
      <c r="O7" s="52">
        <v>188</v>
      </c>
    </row>
    <row r="8" spans="1:17" x14ac:dyDescent="0.25">
      <c r="A8" s="15" t="s">
        <v>35</v>
      </c>
      <c r="B8" s="22" t="s">
        <v>55</v>
      </c>
      <c r="C8" s="23">
        <v>45130</v>
      </c>
      <c r="D8" s="24" t="s">
        <v>68</v>
      </c>
      <c r="E8" s="48">
        <v>188</v>
      </c>
      <c r="F8" s="48">
        <v>184</v>
      </c>
      <c r="G8" s="48">
        <v>190</v>
      </c>
      <c r="H8" s="48">
        <v>189</v>
      </c>
      <c r="I8" s="48">
        <v>191</v>
      </c>
      <c r="J8" s="48">
        <v>187</v>
      </c>
      <c r="K8" s="49">
        <v>6</v>
      </c>
      <c r="L8" s="49">
        <v>1129</v>
      </c>
      <c r="M8" s="50">
        <v>188.16666666666666</v>
      </c>
      <c r="N8" s="51">
        <v>4</v>
      </c>
      <c r="O8" s="52">
        <v>192.16666666666666</v>
      </c>
    </row>
    <row r="9" spans="1:17" x14ac:dyDescent="0.25">
      <c r="A9" s="15" t="s">
        <v>35</v>
      </c>
      <c r="B9" s="22" t="s">
        <v>55</v>
      </c>
      <c r="C9" s="23">
        <v>45151</v>
      </c>
      <c r="D9" s="24" t="s">
        <v>40</v>
      </c>
      <c r="E9" s="48">
        <v>195</v>
      </c>
      <c r="F9" s="48">
        <v>190</v>
      </c>
      <c r="G9" s="48">
        <v>185</v>
      </c>
      <c r="H9" s="48">
        <v>181</v>
      </c>
      <c r="I9" s="48">
        <v>185</v>
      </c>
      <c r="J9" s="48">
        <v>180</v>
      </c>
      <c r="K9" s="49">
        <v>6</v>
      </c>
      <c r="L9" s="49">
        <v>1116</v>
      </c>
      <c r="M9" s="50">
        <v>186</v>
      </c>
      <c r="N9" s="51">
        <v>4</v>
      </c>
      <c r="O9" s="52">
        <v>190</v>
      </c>
    </row>
    <row r="10" spans="1:17" x14ac:dyDescent="0.25">
      <c r="A10" s="15" t="s">
        <v>35</v>
      </c>
      <c r="B10" s="22" t="s">
        <v>55</v>
      </c>
      <c r="C10" s="23">
        <v>45179</v>
      </c>
      <c r="D10" s="24" t="s">
        <v>40</v>
      </c>
      <c r="E10" s="48">
        <v>195</v>
      </c>
      <c r="F10" s="48">
        <v>193</v>
      </c>
      <c r="G10" s="48">
        <v>193</v>
      </c>
      <c r="H10" s="48">
        <v>193</v>
      </c>
      <c r="I10" s="48">
        <v>195</v>
      </c>
      <c r="J10" s="48">
        <v>189</v>
      </c>
      <c r="K10" s="49">
        <v>6</v>
      </c>
      <c r="L10" s="49">
        <v>1158</v>
      </c>
      <c r="M10" s="50">
        <v>193</v>
      </c>
      <c r="N10" s="51">
        <v>6</v>
      </c>
      <c r="O10" s="52">
        <v>199</v>
      </c>
    </row>
    <row r="11" spans="1:17" x14ac:dyDescent="0.25">
      <c r="A11" s="15" t="s">
        <v>35</v>
      </c>
      <c r="B11" s="22" t="s">
        <v>55</v>
      </c>
      <c r="C11" s="23">
        <v>45193</v>
      </c>
      <c r="D11" s="24" t="s">
        <v>68</v>
      </c>
      <c r="E11" s="48">
        <v>185</v>
      </c>
      <c r="F11" s="48">
        <v>182</v>
      </c>
      <c r="G11" s="48">
        <v>182</v>
      </c>
      <c r="H11" s="48">
        <v>173</v>
      </c>
      <c r="I11" s="48"/>
      <c r="J11" s="48"/>
      <c r="K11" s="49">
        <v>4</v>
      </c>
      <c r="L11" s="49">
        <v>722</v>
      </c>
      <c r="M11" s="50">
        <v>180.5</v>
      </c>
      <c r="N11" s="51">
        <v>2</v>
      </c>
      <c r="O11" s="52">
        <v>182.5</v>
      </c>
    </row>
    <row r="12" spans="1:17" x14ac:dyDescent="0.25">
      <c r="A12" s="15" t="s">
        <v>35</v>
      </c>
      <c r="B12" s="22" t="s">
        <v>55</v>
      </c>
      <c r="C12" s="23">
        <v>45207</v>
      </c>
      <c r="D12" s="24" t="s">
        <v>40</v>
      </c>
      <c r="E12" s="48">
        <v>178</v>
      </c>
      <c r="F12" s="48">
        <v>182</v>
      </c>
      <c r="G12" s="48">
        <v>181</v>
      </c>
      <c r="H12" s="48">
        <v>184.001</v>
      </c>
      <c r="I12" s="48"/>
      <c r="J12" s="48"/>
      <c r="K12" s="49">
        <v>4</v>
      </c>
      <c r="L12" s="49">
        <v>725.00099999999998</v>
      </c>
      <c r="M12" s="50">
        <v>181.25024999999999</v>
      </c>
      <c r="N12" s="51">
        <v>2</v>
      </c>
      <c r="O12" s="52">
        <v>183.25024999999999</v>
      </c>
    </row>
    <row r="13" spans="1:17" x14ac:dyDescent="0.25">
      <c r="A13" s="15" t="s">
        <v>35</v>
      </c>
      <c r="B13" s="22" t="s">
        <v>55</v>
      </c>
      <c r="C13" s="23">
        <v>45221</v>
      </c>
      <c r="D13" s="24" t="s">
        <v>68</v>
      </c>
      <c r="E13" s="48">
        <v>184</v>
      </c>
      <c r="F13" s="48">
        <v>179</v>
      </c>
      <c r="G13" s="48">
        <v>185</v>
      </c>
      <c r="H13" s="48">
        <v>173</v>
      </c>
      <c r="I13" s="48"/>
      <c r="J13" s="48"/>
      <c r="K13" s="49">
        <v>4</v>
      </c>
      <c r="L13" s="49">
        <v>721</v>
      </c>
      <c r="M13" s="50">
        <v>180.25</v>
      </c>
      <c r="N13" s="51">
        <v>4</v>
      </c>
      <c r="O13" s="52">
        <v>184.25</v>
      </c>
    </row>
    <row r="16" spans="1:17" x14ac:dyDescent="0.25">
      <c r="K16" s="7">
        <f>SUM(K2:K15)</f>
        <v>54</v>
      </c>
      <c r="L16" s="7">
        <f>SUM(L2:L15)</f>
        <v>9992.0010000000002</v>
      </c>
      <c r="M16" s="12">
        <f>SUM(L16/K16)</f>
        <v>185.03705555555555</v>
      </c>
      <c r="N16" s="7">
        <f>SUM(N2:N15)</f>
        <v>36</v>
      </c>
      <c r="O16" s="12">
        <f>SUM(M16+N16)</f>
        <v>221.03705555555555</v>
      </c>
    </row>
    <row r="19" spans="1:15" ht="30" x14ac:dyDescent="0.25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5" x14ac:dyDescent="0.25">
      <c r="A20" s="15" t="s">
        <v>57</v>
      </c>
      <c r="B20" s="37" t="s">
        <v>55</v>
      </c>
      <c r="C20" s="23">
        <v>44661</v>
      </c>
      <c r="D20" s="24" t="s">
        <v>40</v>
      </c>
      <c r="E20" s="48">
        <v>188</v>
      </c>
      <c r="F20" s="48">
        <v>190</v>
      </c>
      <c r="G20" s="48">
        <v>194</v>
      </c>
      <c r="H20" s="48">
        <v>192</v>
      </c>
      <c r="I20" s="48"/>
      <c r="J20" s="48"/>
      <c r="K20" s="49">
        <v>4</v>
      </c>
      <c r="L20" s="49">
        <v>764</v>
      </c>
      <c r="M20" s="50">
        <v>191</v>
      </c>
      <c r="N20" s="51">
        <v>11</v>
      </c>
      <c r="O20" s="52">
        <v>202</v>
      </c>
    </row>
    <row r="21" spans="1:15" x14ac:dyDescent="0.25">
      <c r="A21" s="15" t="s">
        <v>57</v>
      </c>
      <c r="B21" s="22" t="s">
        <v>55</v>
      </c>
      <c r="C21" s="23">
        <v>45046</v>
      </c>
      <c r="D21" s="24" t="s">
        <v>68</v>
      </c>
      <c r="E21" s="48">
        <v>184</v>
      </c>
      <c r="F21" s="48">
        <v>190</v>
      </c>
      <c r="G21" s="48">
        <v>181</v>
      </c>
      <c r="H21" s="48">
        <v>182</v>
      </c>
      <c r="I21" s="48"/>
      <c r="J21" s="48"/>
      <c r="K21" s="49">
        <v>4</v>
      </c>
      <c r="L21" s="49">
        <v>737</v>
      </c>
      <c r="M21" s="50">
        <v>184.25</v>
      </c>
      <c r="N21" s="51">
        <v>2</v>
      </c>
      <c r="O21" s="52">
        <v>186.25</v>
      </c>
    </row>
    <row r="22" spans="1:15" x14ac:dyDescent="0.25">
      <c r="A22" s="36" t="s">
        <v>57</v>
      </c>
      <c r="B22" s="37" t="s">
        <v>55</v>
      </c>
      <c r="C22" s="38">
        <v>45060</v>
      </c>
      <c r="D22" s="29" t="s">
        <v>40</v>
      </c>
      <c r="E22" s="48">
        <v>176</v>
      </c>
      <c r="F22" s="48">
        <v>186</v>
      </c>
      <c r="G22" s="48">
        <v>178</v>
      </c>
      <c r="H22" s="48">
        <v>180</v>
      </c>
      <c r="I22" s="48"/>
      <c r="J22" s="48"/>
      <c r="K22" s="32">
        <v>4</v>
      </c>
      <c r="L22" s="32">
        <v>720</v>
      </c>
      <c r="M22" s="33">
        <v>180</v>
      </c>
      <c r="N22" s="34">
        <v>2</v>
      </c>
      <c r="O22" s="35">
        <v>182</v>
      </c>
    </row>
    <row r="23" spans="1:15" x14ac:dyDescent="0.25">
      <c r="A23" s="15" t="s">
        <v>36</v>
      </c>
      <c r="B23" s="22" t="s">
        <v>55</v>
      </c>
      <c r="C23" s="23">
        <v>45074</v>
      </c>
      <c r="D23" s="67" t="s">
        <v>68</v>
      </c>
      <c r="E23" s="48">
        <v>181</v>
      </c>
      <c r="F23" s="48">
        <v>181</v>
      </c>
      <c r="G23" s="48">
        <v>186</v>
      </c>
      <c r="H23" s="48">
        <v>186</v>
      </c>
      <c r="I23" s="48"/>
      <c r="J23" s="48"/>
      <c r="K23" s="49">
        <v>4</v>
      </c>
      <c r="L23" s="49">
        <v>734</v>
      </c>
      <c r="M23" s="50">
        <v>183.5</v>
      </c>
      <c r="N23" s="51">
        <v>2</v>
      </c>
      <c r="O23" s="52">
        <v>185.5</v>
      </c>
    </row>
    <row r="24" spans="1:15" x14ac:dyDescent="0.25">
      <c r="A24" s="15" t="s">
        <v>57</v>
      </c>
      <c r="B24" s="22" t="s">
        <v>55</v>
      </c>
      <c r="C24" s="23">
        <v>45088</v>
      </c>
      <c r="D24" s="24" t="s">
        <v>40</v>
      </c>
      <c r="E24" s="48">
        <v>187</v>
      </c>
      <c r="F24" s="48">
        <v>181</v>
      </c>
      <c r="G24" s="48">
        <v>180</v>
      </c>
      <c r="H24" s="48">
        <v>198</v>
      </c>
      <c r="I24" s="48"/>
      <c r="J24" s="48"/>
      <c r="K24" s="49">
        <v>4</v>
      </c>
      <c r="L24" s="49">
        <v>746</v>
      </c>
      <c r="M24" s="50">
        <v>186.5</v>
      </c>
      <c r="N24" s="51">
        <v>4</v>
      </c>
      <c r="O24" s="52">
        <v>190.5</v>
      </c>
    </row>
    <row r="25" spans="1:15" x14ac:dyDescent="0.25">
      <c r="A25" s="15" t="s">
        <v>57</v>
      </c>
      <c r="B25" s="22" t="s">
        <v>55</v>
      </c>
      <c r="C25" s="23">
        <v>45116</v>
      </c>
      <c r="D25" s="24" t="s">
        <v>40</v>
      </c>
      <c r="E25" s="48">
        <v>190</v>
      </c>
      <c r="F25" s="48">
        <v>183</v>
      </c>
      <c r="G25" s="48">
        <v>183</v>
      </c>
      <c r="H25" s="48">
        <v>181</v>
      </c>
      <c r="I25" s="48"/>
      <c r="J25" s="48"/>
      <c r="K25" s="49">
        <v>4</v>
      </c>
      <c r="L25" s="49">
        <v>737</v>
      </c>
      <c r="M25" s="50">
        <v>184.25</v>
      </c>
      <c r="N25" s="51">
        <v>2</v>
      </c>
      <c r="O25" s="52">
        <v>186.25</v>
      </c>
    </row>
    <row r="26" spans="1:15" x14ac:dyDescent="0.25">
      <c r="A26" s="15" t="s">
        <v>36</v>
      </c>
      <c r="B26" s="22" t="s">
        <v>55</v>
      </c>
      <c r="C26" s="23">
        <v>45130</v>
      </c>
      <c r="D26" s="67" t="s">
        <v>68</v>
      </c>
      <c r="E26" s="48">
        <v>178</v>
      </c>
      <c r="F26" s="48">
        <v>193</v>
      </c>
      <c r="G26" s="48">
        <v>185</v>
      </c>
      <c r="H26" s="48">
        <v>193</v>
      </c>
      <c r="I26" s="48">
        <v>185</v>
      </c>
      <c r="J26" s="48">
        <v>186</v>
      </c>
      <c r="K26" s="49">
        <v>6</v>
      </c>
      <c r="L26" s="49">
        <v>1120</v>
      </c>
      <c r="M26" s="50">
        <v>186.66666666666666</v>
      </c>
      <c r="N26" s="51">
        <v>4</v>
      </c>
      <c r="O26" s="52">
        <v>190.66666666666666</v>
      </c>
    </row>
    <row r="27" spans="1:15" x14ac:dyDescent="0.25">
      <c r="A27" s="15" t="s">
        <v>57</v>
      </c>
      <c r="B27" s="22" t="s">
        <v>55</v>
      </c>
      <c r="C27" s="23">
        <v>45151</v>
      </c>
      <c r="D27" s="24" t="s">
        <v>40</v>
      </c>
      <c r="E27" s="48">
        <v>181</v>
      </c>
      <c r="F27" s="48">
        <v>192</v>
      </c>
      <c r="G27" s="48">
        <v>191</v>
      </c>
      <c r="H27" s="48">
        <v>190</v>
      </c>
      <c r="I27" s="48">
        <v>187</v>
      </c>
      <c r="J27" s="48">
        <v>191</v>
      </c>
      <c r="K27" s="49">
        <v>6</v>
      </c>
      <c r="L27" s="49">
        <v>1132</v>
      </c>
      <c r="M27" s="50">
        <v>188.66666666666666</v>
      </c>
      <c r="N27" s="51">
        <v>6</v>
      </c>
      <c r="O27" s="52">
        <v>194.66666666666666</v>
      </c>
    </row>
    <row r="28" spans="1:15" x14ac:dyDescent="0.25">
      <c r="A28" s="15" t="s">
        <v>57</v>
      </c>
      <c r="B28" s="22" t="s">
        <v>55</v>
      </c>
      <c r="C28" s="23">
        <v>45207</v>
      </c>
      <c r="D28" s="24" t="s">
        <v>40</v>
      </c>
      <c r="E28" s="48">
        <v>178</v>
      </c>
      <c r="F28" s="48">
        <v>178</v>
      </c>
      <c r="G28" s="48">
        <v>172</v>
      </c>
      <c r="H28" s="48">
        <v>183</v>
      </c>
      <c r="I28" s="48"/>
      <c r="J28" s="48"/>
      <c r="K28" s="49">
        <v>4</v>
      </c>
      <c r="L28" s="49">
        <v>711</v>
      </c>
      <c r="M28" s="50">
        <v>177.75</v>
      </c>
      <c r="N28" s="51">
        <v>2</v>
      </c>
      <c r="O28" s="52">
        <v>179.75</v>
      </c>
    </row>
    <row r="31" spans="1:15" x14ac:dyDescent="0.25">
      <c r="K31" s="7">
        <f>SUM(K20:K30)</f>
        <v>40</v>
      </c>
      <c r="L31" s="7">
        <f>SUM(L20:L30)</f>
        <v>7401</v>
      </c>
      <c r="M31" s="12">
        <f>SUM(L31/K31)</f>
        <v>185.02500000000001</v>
      </c>
      <c r="N31" s="7">
        <f>SUM(N20:N30)</f>
        <v>35</v>
      </c>
      <c r="O31" s="12">
        <f>SUM(M31+N31)</f>
        <v>220.02500000000001</v>
      </c>
    </row>
    <row r="34" spans="1:15" ht="30" x14ac:dyDescent="0.25">
      <c r="A34" s="1" t="s">
        <v>1</v>
      </c>
      <c r="B34" s="2" t="s">
        <v>2</v>
      </c>
      <c r="C34" s="2" t="s">
        <v>3</v>
      </c>
      <c r="D34" s="3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3" t="s">
        <v>12</v>
      </c>
      <c r="M34" s="5" t="s">
        <v>13</v>
      </c>
      <c r="N34" s="2" t="s">
        <v>14</v>
      </c>
      <c r="O34" s="6" t="s">
        <v>15</v>
      </c>
    </row>
    <row r="35" spans="1:15" x14ac:dyDescent="0.25">
      <c r="A35" s="15" t="s">
        <v>42</v>
      </c>
      <c r="B35" s="22" t="s">
        <v>55</v>
      </c>
      <c r="C35" s="23">
        <v>45179</v>
      </c>
      <c r="D35" s="24" t="s">
        <v>40</v>
      </c>
      <c r="E35" s="48">
        <v>198</v>
      </c>
      <c r="F35" s="48">
        <v>196</v>
      </c>
      <c r="G35" s="48">
        <v>192</v>
      </c>
      <c r="H35" s="48">
        <v>195</v>
      </c>
      <c r="I35" s="48">
        <v>193</v>
      </c>
      <c r="J35" s="48">
        <v>196</v>
      </c>
      <c r="K35" s="49">
        <v>6</v>
      </c>
      <c r="L35" s="49">
        <v>1170</v>
      </c>
      <c r="M35" s="50">
        <v>195</v>
      </c>
      <c r="N35" s="51">
        <v>4</v>
      </c>
      <c r="O35" s="52">
        <v>199</v>
      </c>
    </row>
    <row r="36" spans="1:15" x14ac:dyDescent="0.25">
      <c r="A36" s="91" t="s">
        <v>42</v>
      </c>
      <c r="B36" s="92" t="s">
        <v>55</v>
      </c>
      <c r="C36" s="93">
        <v>45242</v>
      </c>
      <c r="D36" s="94" t="s">
        <v>40</v>
      </c>
      <c r="E36" s="95">
        <v>191</v>
      </c>
      <c r="F36" s="95">
        <v>189</v>
      </c>
      <c r="G36" s="95">
        <v>188</v>
      </c>
      <c r="H36" s="95">
        <v>189</v>
      </c>
      <c r="I36" s="95"/>
      <c r="J36" s="95"/>
      <c r="K36" s="96">
        <v>4</v>
      </c>
      <c r="L36" s="96">
        <v>757</v>
      </c>
      <c r="M36" s="97">
        <v>189.25</v>
      </c>
      <c r="N36" s="98">
        <v>6</v>
      </c>
      <c r="O36" s="99">
        <v>195.25</v>
      </c>
    </row>
    <row r="39" spans="1:15" x14ac:dyDescent="0.25">
      <c r="K39" s="7">
        <f>SUM(K35:K38)</f>
        <v>10</v>
      </c>
      <c r="L39" s="7">
        <f>SUM(L35:L38)</f>
        <v>1927</v>
      </c>
      <c r="M39" s="12">
        <f>SUM(L39/K39)</f>
        <v>192.7</v>
      </c>
      <c r="N39" s="7">
        <f>SUM(N35:N38)</f>
        <v>10</v>
      </c>
      <c r="O39" s="12">
        <f>SUM(M39+N39)</f>
        <v>202.7</v>
      </c>
    </row>
  </sheetData>
  <protectedRanges>
    <protectedRange algorithmName="SHA-512" hashValue="ON39YdpmFHfN9f47KpiRvqrKx0V9+erV1CNkpWzYhW/Qyc6aT8rEyCrvauWSYGZK2ia3o7vd3akF07acHAFpOA==" saltValue="yVW9XmDwTqEnmpSGai0KYg==" spinCount="100000" sqref="B1 B19 B34" name="Range1_2"/>
    <protectedRange algorithmName="SHA-512" hashValue="ON39YdpmFHfN9f47KpiRvqrKx0V9+erV1CNkpWzYhW/Qyc6aT8rEyCrvauWSYGZK2ia3o7vd3akF07acHAFpOA==" saltValue="yVW9XmDwTqEnmpSGai0KYg==" spinCount="100000" sqref="C9" name="Range1_17"/>
    <protectedRange algorithmName="SHA-512" hashValue="ON39YdpmFHfN9f47KpiRvqrKx0V9+erV1CNkpWzYhW/Qyc6aT8rEyCrvauWSYGZK2ia3o7vd3akF07acHAFpOA==" saltValue="yVW9XmDwTqEnmpSGai0KYg==" spinCount="100000" sqref="E9:J9 B9" name="Range1_18"/>
    <protectedRange algorithmName="SHA-512" hashValue="ON39YdpmFHfN9f47KpiRvqrKx0V9+erV1CNkpWzYhW/Qyc6aT8rEyCrvauWSYGZK2ia3o7vd3akF07acHAFpOA==" saltValue="yVW9XmDwTqEnmpSGai0KYg==" spinCount="100000" sqref="D9" name="Range1_1_13"/>
    <protectedRange algorithmName="SHA-512" hashValue="ON39YdpmFHfN9f47KpiRvqrKx0V9+erV1CNkpWzYhW/Qyc6aT8rEyCrvauWSYGZK2ia3o7vd3akF07acHAFpOA==" saltValue="yVW9XmDwTqEnmpSGai0KYg==" spinCount="100000" sqref="C27" name="Range1_17_1"/>
    <protectedRange algorithmName="SHA-512" hashValue="ON39YdpmFHfN9f47KpiRvqrKx0V9+erV1CNkpWzYhW/Qyc6aT8rEyCrvauWSYGZK2ia3o7vd3akF07acHAFpOA==" saltValue="yVW9XmDwTqEnmpSGai0KYg==" spinCount="100000" sqref="E27:J27 B27" name="Range1_19"/>
    <protectedRange algorithmName="SHA-512" hashValue="ON39YdpmFHfN9f47KpiRvqrKx0V9+erV1CNkpWzYhW/Qyc6aT8rEyCrvauWSYGZK2ia3o7vd3akF07acHAFpOA==" saltValue="yVW9XmDwTqEnmpSGai0KYg==" spinCount="100000" sqref="D27" name="Range1_1_14"/>
    <protectedRange algorithmName="SHA-512" hashValue="ON39YdpmFHfN9f47KpiRvqrKx0V9+erV1CNkpWzYhW/Qyc6aT8rEyCrvauWSYGZK2ia3o7vd3akF07acHAFpOA==" saltValue="yVW9XmDwTqEnmpSGai0KYg==" spinCount="100000" sqref="I35:J35 B35:C35" name="Range1_21"/>
    <protectedRange algorithmName="SHA-512" hashValue="ON39YdpmFHfN9f47KpiRvqrKx0V9+erV1CNkpWzYhW/Qyc6aT8rEyCrvauWSYGZK2ia3o7vd3akF07acHAFpOA==" saltValue="yVW9XmDwTqEnmpSGai0KYg==" spinCount="100000" sqref="D35" name="Range1_1_16"/>
    <protectedRange algorithmName="SHA-512" hashValue="ON39YdpmFHfN9f47KpiRvqrKx0V9+erV1CNkpWzYhW/Qyc6aT8rEyCrvauWSYGZK2ia3o7vd3akF07acHAFpOA==" saltValue="yVW9XmDwTqEnmpSGai0KYg==" spinCount="100000" sqref="E35:H35" name="Range1_3_7"/>
    <protectedRange algorithmName="SHA-512" hashValue="ON39YdpmFHfN9f47KpiRvqrKx0V9+erV1CNkpWzYhW/Qyc6aT8rEyCrvauWSYGZK2ia3o7vd3akF07acHAFpOA==" saltValue="yVW9XmDwTqEnmpSGai0KYg==" spinCount="100000" sqref="E10:J10 B10:C10" name="Range1_22"/>
    <protectedRange algorithmName="SHA-512" hashValue="ON39YdpmFHfN9f47KpiRvqrKx0V9+erV1CNkpWzYhW/Qyc6aT8rEyCrvauWSYGZK2ia3o7vd3akF07acHAFpOA==" saltValue="yVW9XmDwTqEnmpSGai0KYg==" spinCount="100000" sqref="D10" name="Range1_1_17"/>
  </protectedRanges>
  <hyperlinks>
    <hyperlink ref="Q1" location="'Ohio Adult Rankings 2023'!A1" display="Back to Ranking" xr:uid="{49B8C948-1993-4063-8872-21ECE2DEB26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C64C1D-8652-4F5E-82A7-C94CB5DB3B12}">
          <x14:formula1>
            <xm:f>'C:\Users\abra2\Desktop\ABRA Files and More\AUTO BENCH REST ASSOCIATION FILE\ABRA 2019\Georgia\[Georgia Results 01 19 20.xlsm]DATA SHEET'!#REF!</xm:f>
          </x14:formula1>
          <xm:sqref>B1 B19 B34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F3B89-531B-464C-A57E-8FA5F8AE9033}">
  <dimension ref="A1:Q13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21.7109375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35</v>
      </c>
      <c r="B2" s="22" t="s">
        <v>107</v>
      </c>
      <c r="C2" s="23">
        <v>45081</v>
      </c>
      <c r="D2" s="24" t="s">
        <v>84</v>
      </c>
      <c r="E2" s="48">
        <v>174</v>
      </c>
      <c r="F2" s="48">
        <v>177</v>
      </c>
      <c r="G2" s="48">
        <v>167</v>
      </c>
      <c r="H2" s="48">
        <v>164</v>
      </c>
      <c r="I2" s="48"/>
      <c r="J2" s="48"/>
      <c r="K2" s="49">
        <v>4</v>
      </c>
      <c r="L2" s="49">
        <v>682</v>
      </c>
      <c r="M2" s="50">
        <v>170.5</v>
      </c>
      <c r="N2" s="51">
        <v>2</v>
      </c>
      <c r="O2" s="52">
        <v>172.5</v>
      </c>
    </row>
    <row r="3" spans="1:17" x14ac:dyDescent="0.25">
      <c r="A3" s="15" t="s">
        <v>35</v>
      </c>
      <c r="B3" s="22" t="s">
        <v>134</v>
      </c>
      <c r="C3" s="23">
        <v>45144</v>
      </c>
      <c r="D3" s="24" t="s">
        <v>84</v>
      </c>
      <c r="E3" s="48">
        <v>188</v>
      </c>
      <c r="F3" s="48">
        <v>188</v>
      </c>
      <c r="G3" s="48">
        <v>189</v>
      </c>
      <c r="H3" s="48">
        <v>185</v>
      </c>
      <c r="I3" s="48"/>
      <c r="J3" s="48"/>
      <c r="K3" s="49">
        <v>4</v>
      </c>
      <c r="L3" s="49">
        <v>750</v>
      </c>
      <c r="M3" s="50">
        <v>187.5</v>
      </c>
      <c r="N3" s="51">
        <v>3</v>
      </c>
      <c r="O3" s="52">
        <v>190.5</v>
      </c>
    </row>
    <row r="6" spans="1:17" x14ac:dyDescent="0.25">
      <c r="K6" s="7">
        <f>SUM(K2:K5)</f>
        <v>8</v>
      </c>
      <c r="L6" s="7">
        <f>SUM(L2:L5)</f>
        <v>1432</v>
      </c>
      <c r="M6" s="12">
        <f>SUM(L6/K6)</f>
        <v>179</v>
      </c>
      <c r="N6" s="7">
        <f>SUM(N2:N5)</f>
        <v>5</v>
      </c>
      <c r="O6" s="12">
        <f>SUM(M6+N6)</f>
        <v>184</v>
      </c>
    </row>
    <row r="9" spans="1:17" ht="30" x14ac:dyDescent="0.25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25">
      <c r="A10" s="15" t="s">
        <v>36</v>
      </c>
      <c r="B10" s="22" t="s">
        <v>145</v>
      </c>
      <c r="C10" s="23">
        <v>45179</v>
      </c>
      <c r="D10" s="67" t="s">
        <v>84</v>
      </c>
      <c r="E10" s="48">
        <v>166</v>
      </c>
      <c r="F10" s="48">
        <v>149</v>
      </c>
      <c r="G10" s="48">
        <v>171</v>
      </c>
      <c r="H10" s="48">
        <v>177</v>
      </c>
      <c r="I10" s="48"/>
      <c r="J10" s="48"/>
      <c r="K10" s="49">
        <v>4</v>
      </c>
      <c r="L10" s="49">
        <v>663</v>
      </c>
      <c r="M10" s="50">
        <v>165.75</v>
      </c>
      <c r="N10" s="51">
        <v>2</v>
      </c>
      <c r="O10" s="52">
        <v>167.75</v>
      </c>
    </row>
    <row r="13" spans="1:17" x14ac:dyDescent="0.25">
      <c r="K13" s="7">
        <f>SUM(K10:K12)</f>
        <v>4</v>
      </c>
      <c r="L13" s="7">
        <f>SUM(L10:L12)</f>
        <v>663</v>
      </c>
      <c r="M13" s="12">
        <f>SUM(L13/K13)</f>
        <v>165.75</v>
      </c>
      <c r="N13" s="7">
        <f>SUM(N10:N12)</f>
        <v>2</v>
      </c>
      <c r="O13" s="12">
        <f>SUM(M13+N13)</f>
        <v>167.75</v>
      </c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  <protectedRange algorithmName="SHA-512" hashValue="ON39YdpmFHfN9f47KpiRvqrKx0V9+erV1CNkpWzYhW/Qyc6aT8rEyCrvauWSYGZK2ia3o7vd3akF07acHAFpOA==" saltValue="yVW9XmDwTqEnmpSGai0KYg==" spinCount="100000" sqref="B2:C2 E2:J2" name="Range1_7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B3:C3 E3:J3" name="Range1_14"/>
    <protectedRange algorithmName="SHA-512" hashValue="ON39YdpmFHfN9f47KpiRvqrKx0V9+erV1CNkpWzYhW/Qyc6aT8rEyCrvauWSYGZK2ia3o7vd3akF07acHAFpOA==" saltValue="yVW9XmDwTqEnmpSGai0KYg==" spinCount="100000" sqref="D3" name="Range1_1_9"/>
  </protectedRanges>
  <hyperlinks>
    <hyperlink ref="Q1" location="'Ohio Adult Rankings 2023'!A1" display="Back to Ranking" xr:uid="{ABB278D0-294E-4FC4-A037-F35A75036F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C997B6-9F2A-4F64-B993-E7CFE63FC5FF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091A9-618E-46A0-970B-CD99BDA0F713}">
  <dimension ref="A1:Q16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35</v>
      </c>
      <c r="B2" s="37" t="s">
        <v>72</v>
      </c>
      <c r="C2" s="38">
        <v>45046</v>
      </c>
      <c r="D2" s="29" t="s">
        <v>68</v>
      </c>
      <c r="E2" s="30">
        <v>185</v>
      </c>
      <c r="F2" s="30">
        <v>193</v>
      </c>
      <c r="G2" s="30">
        <v>184</v>
      </c>
      <c r="H2" s="30">
        <v>187</v>
      </c>
      <c r="I2" s="30"/>
      <c r="J2" s="30"/>
      <c r="K2" s="32">
        <v>4</v>
      </c>
      <c r="L2" s="32">
        <v>749</v>
      </c>
      <c r="M2" s="33">
        <v>187.25</v>
      </c>
      <c r="N2" s="34">
        <v>2</v>
      </c>
      <c r="O2" s="35">
        <v>189.25</v>
      </c>
    </row>
    <row r="3" spans="1:17" x14ac:dyDescent="0.25">
      <c r="A3" s="15" t="s">
        <v>35</v>
      </c>
      <c r="B3" s="22" t="s">
        <v>72</v>
      </c>
      <c r="C3" s="23">
        <v>45102</v>
      </c>
      <c r="D3" s="24" t="s">
        <v>68</v>
      </c>
      <c r="E3" s="48">
        <v>191</v>
      </c>
      <c r="F3" s="48">
        <v>182</v>
      </c>
      <c r="G3" s="48">
        <v>184</v>
      </c>
      <c r="H3" s="48">
        <v>187</v>
      </c>
      <c r="I3" s="48"/>
      <c r="J3" s="48"/>
      <c r="K3" s="49">
        <v>4</v>
      </c>
      <c r="L3" s="49">
        <v>744</v>
      </c>
      <c r="M3" s="50">
        <v>186</v>
      </c>
      <c r="N3" s="51">
        <v>2</v>
      </c>
      <c r="O3" s="52">
        <v>188</v>
      </c>
    </row>
    <row r="4" spans="1:17" x14ac:dyDescent="0.25">
      <c r="A4" s="15" t="s">
        <v>35</v>
      </c>
      <c r="B4" s="22" t="s">
        <v>72</v>
      </c>
      <c r="C4" s="23">
        <v>45130</v>
      </c>
      <c r="D4" s="24" t="s">
        <v>68</v>
      </c>
      <c r="E4" s="48">
        <v>188</v>
      </c>
      <c r="F4" s="48">
        <v>183</v>
      </c>
      <c r="G4" s="48">
        <v>192</v>
      </c>
      <c r="H4" s="48">
        <v>193</v>
      </c>
      <c r="I4" s="48">
        <v>194</v>
      </c>
      <c r="J4" s="48">
        <v>192</v>
      </c>
      <c r="K4" s="49">
        <v>6</v>
      </c>
      <c r="L4" s="49">
        <v>1142</v>
      </c>
      <c r="M4" s="50">
        <v>190.33333333333334</v>
      </c>
      <c r="N4" s="51">
        <v>4</v>
      </c>
      <c r="O4" s="52">
        <v>194.33333333333334</v>
      </c>
    </row>
    <row r="5" spans="1:17" x14ac:dyDescent="0.25">
      <c r="A5" s="15" t="s">
        <v>35</v>
      </c>
      <c r="B5" s="22" t="s">
        <v>72</v>
      </c>
      <c r="C5" s="23">
        <v>45165</v>
      </c>
      <c r="D5" s="24" t="s">
        <v>68</v>
      </c>
      <c r="E5" s="48">
        <v>184</v>
      </c>
      <c r="F5" s="48">
        <v>185</v>
      </c>
      <c r="G5" s="48">
        <v>186</v>
      </c>
      <c r="H5" s="48">
        <v>187</v>
      </c>
      <c r="I5" s="48"/>
      <c r="J5" s="48"/>
      <c r="K5" s="49">
        <v>4</v>
      </c>
      <c r="L5" s="49">
        <v>742</v>
      </c>
      <c r="M5" s="50">
        <v>185.5</v>
      </c>
      <c r="N5" s="51">
        <v>2</v>
      </c>
      <c r="O5" s="52">
        <v>187.5</v>
      </c>
    </row>
    <row r="6" spans="1:17" x14ac:dyDescent="0.25">
      <c r="A6" s="15" t="s">
        <v>35</v>
      </c>
      <c r="B6" s="22" t="s">
        <v>72</v>
      </c>
      <c r="C6" s="23">
        <v>45193</v>
      </c>
      <c r="D6" s="24" t="s">
        <v>68</v>
      </c>
      <c r="E6" s="48">
        <v>191</v>
      </c>
      <c r="F6" s="48">
        <v>180</v>
      </c>
      <c r="G6" s="48">
        <v>186</v>
      </c>
      <c r="H6" s="48">
        <v>189</v>
      </c>
      <c r="I6" s="48"/>
      <c r="J6" s="48"/>
      <c r="K6" s="49">
        <v>4</v>
      </c>
      <c r="L6" s="49">
        <v>746</v>
      </c>
      <c r="M6" s="50">
        <v>186.5</v>
      </c>
      <c r="N6" s="51">
        <v>3</v>
      </c>
      <c r="O6" s="52">
        <v>189.5</v>
      </c>
    </row>
    <row r="9" spans="1:17" x14ac:dyDescent="0.25">
      <c r="K9" s="7">
        <f>SUM(K2:K8)</f>
        <v>22</v>
      </c>
      <c r="L9" s="7">
        <f>SUM(L2:L8)</f>
        <v>4123</v>
      </c>
      <c r="M9" s="12">
        <f>SUM(L9/K9)</f>
        <v>187.40909090909091</v>
      </c>
      <c r="N9" s="7">
        <f>SUM(N2:N8)</f>
        <v>13</v>
      </c>
      <c r="O9" s="12">
        <f>SUM(M9+N9)</f>
        <v>200.40909090909091</v>
      </c>
    </row>
    <row r="12" spans="1:17" x14ac:dyDescent="0.25">
      <c r="A12" s="39"/>
      <c r="B12" s="40"/>
      <c r="C12" s="40"/>
      <c r="D12" s="41"/>
      <c r="E12" s="42"/>
      <c r="F12" s="42"/>
      <c r="G12" s="42"/>
      <c r="H12" s="42"/>
      <c r="I12" s="42"/>
      <c r="J12" s="42"/>
      <c r="K12" s="42"/>
      <c r="L12" s="41"/>
      <c r="M12" s="43"/>
      <c r="N12" s="40"/>
      <c r="O12" s="44"/>
    </row>
    <row r="13" spans="1:17" x14ac:dyDescent="0.25">
      <c r="A13" s="45"/>
      <c r="B13" s="46"/>
      <c r="C13" s="47"/>
      <c r="D13" s="46"/>
      <c r="E13" s="46"/>
      <c r="F13" s="46"/>
      <c r="G13" s="46"/>
      <c r="H13" s="46"/>
      <c r="I13" s="46"/>
      <c r="J13" s="46"/>
      <c r="K13" s="46"/>
      <c r="L13" s="46"/>
      <c r="M13" s="12"/>
      <c r="N13" s="46"/>
      <c r="O13" s="12"/>
    </row>
    <row r="16" spans="1:17" x14ac:dyDescent="0.25">
      <c r="K16" s="7"/>
      <c r="L16" s="7"/>
      <c r="M16" s="12"/>
      <c r="N16" s="7"/>
      <c r="O16" s="12"/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</protectedRanges>
  <hyperlinks>
    <hyperlink ref="Q1" location="'Ohio Adult Rankings 2023'!A1" display="Back to Ranking" xr:uid="{7325542D-C70E-4781-AD8D-8098EEEAEF0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D240C5-E947-42A5-B4E4-170271C0B37C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C9653-49C6-4043-BE07-5D2000ECCF5A}">
  <dimension ref="A1:Q14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35</v>
      </c>
      <c r="B2" s="37" t="s">
        <v>38</v>
      </c>
      <c r="C2" s="38">
        <v>45024</v>
      </c>
      <c r="D2" s="24" t="s">
        <v>26</v>
      </c>
      <c r="E2" s="48">
        <v>186.001</v>
      </c>
      <c r="F2" s="48">
        <v>186.001</v>
      </c>
      <c r="G2" s="48">
        <v>189.00200000000001</v>
      </c>
      <c r="H2" s="48"/>
      <c r="I2" s="48"/>
      <c r="J2" s="48"/>
      <c r="K2" s="49">
        <v>3</v>
      </c>
      <c r="L2" s="49">
        <v>561.00400000000002</v>
      </c>
      <c r="M2" s="50">
        <v>187.00133333333335</v>
      </c>
      <c r="N2" s="51">
        <v>9</v>
      </c>
      <c r="O2" s="52">
        <v>196.00133333333335</v>
      </c>
    </row>
    <row r="5" spans="1:17" x14ac:dyDescent="0.25">
      <c r="K5" s="7">
        <f>SUM(K2:K4)</f>
        <v>3</v>
      </c>
      <c r="L5" s="7">
        <f>SUM(L2:L4)</f>
        <v>561.00400000000002</v>
      </c>
      <c r="M5" s="12">
        <f>SUM(L5/K5)</f>
        <v>187.00133333333335</v>
      </c>
      <c r="N5" s="7">
        <f>SUM(N2:N4)</f>
        <v>9</v>
      </c>
      <c r="O5" s="12">
        <f>SUM(M5+N5)</f>
        <v>196.00133333333335</v>
      </c>
    </row>
    <row r="8" spans="1:17" ht="30" x14ac:dyDescent="0.25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  <c r="Q8" s="16" t="s">
        <v>20</v>
      </c>
    </row>
    <row r="9" spans="1:17" x14ac:dyDescent="0.25">
      <c r="A9" s="15" t="s">
        <v>24</v>
      </c>
      <c r="B9" s="22" t="s">
        <v>78</v>
      </c>
      <c r="C9" s="23">
        <v>45052</v>
      </c>
      <c r="D9" s="24" t="s">
        <v>26</v>
      </c>
      <c r="E9" s="48">
        <v>192.00020000000001</v>
      </c>
      <c r="F9" s="48">
        <v>198.00139999999999</v>
      </c>
      <c r="G9" s="48">
        <v>195.00030000000001</v>
      </c>
      <c r="H9" s="48"/>
      <c r="I9" s="48"/>
      <c r="J9" s="48"/>
      <c r="K9" s="49">
        <f t="shared" ref="K9" si="0">COUNT(E9:J9)</f>
        <v>3</v>
      </c>
      <c r="L9" s="49">
        <f t="shared" ref="L9" si="1">SUM(E9:J9)</f>
        <v>585.00189999999998</v>
      </c>
      <c r="M9" s="50">
        <f t="shared" ref="M9" si="2">IFERROR(L9/K9,0)</f>
        <v>195.00063333333333</v>
      </c>
      <c r="N9" s="51">
        <v>2</v>
      </c>
      <c r="O9" s="52">
        <f t="shared" ref="O9" si="3">SUM(M9+N9)</f>
        <v>197.00063333333333</v>
      </c>
    </row>
    <row r="10" spans="1:17" x14ac:dyDescent="0.25">
      <c r="A10" s="15" t="s">
        <v>24</v>
      </c>
      <c r="B10" s="22" t="s">
        <v>38</v>
      </c>
      <c r="C10" s="23">
        <v>45115</v>
      </c>
      <c r="D10" s="24" t="s">
        <v>26</v>
      </c>
      <c r="E10" s="48">
        <v>194.00020000000001</v>
      </c>
      <c r="F10" s="48">
        <v>195.0001</v>
      </c>
      <c r="G10" s="48">
        <v>196.0001</v>
      </c>
      <c r="H10" s="48"/>
      <c r="I10" s="48"/>
      <c r="J10" s="48"/>
      <c r="K10" s="49">
        <v>3</v>
      </c>
      <c r="L10" s="49">
        <v>585.00040000000001</v>
      </c>
      <c r="M10" s="50">
        <v>195.00013333333334</v>
      </c>
      <c r="N10" s="51">
        <v>2</v>
      </c>
      <c r="O10" s="52">
        <v>197.00013333333334</v>
      </c>
    </row>
    <row r="11" spans="1:17" x14ac:dyDescent="0.25">
      <c r="A11" s="15" t="s">
        <v>24</v>
      </c>
      <c r="B11" s="22" t="s">
        <v>38</v>
      </c>
      <c r="C11" s="23">
        <v>45178</v>
      </c>
      <c r="D11" s="24" t="s">
        <v>26</v>
      </c>
      <c r="E11" s="48">
        <v>193.00059999999999</v>
      </c>
      <c r="F11" s="48">
        <v>197.0008</v>
      </c>
      <c r="G11" s="48">
        <v>193.00030000000001</v>
      </c>
      <c r="H11" s="48"/>
      <c r="I11" s="48"/>
      <c r="J11" s="48"/>
      <c r="K11" s="49">
        <v>3</v>
      </c>
      <c r="L11" s="49">
        <v>583.00170000000003</v>
      </c>
      <c r="M11" s="50">
        <v>194.3339</v>
      </c>
      <c r="N11" s="51">
        <v>7</v>
      </c>
      <c r="O11" s="52">
        <v>201.3339</v>
      </c>
    </row>
    <row r="14" spans="1:17" x14ac:dyDescent="0.25">
      <c r="K14" s="7">
        <f>SUM(K9:K13)</f>
        <v>9</v>
      </c>
      <c r="L14" s="7">
        <f>SUM(L9:L13)</f>
        <v>1753.0040000000001</v>
      </c>
      <c r="M14" s="12">
        <f>SUM(L14/K14)</f>
        <v>194.77822222222224</v>
      </c>
      <c r="N14" s="7">
        <f>SUM(N9:N13)</f>
        <v>11</v>
      </c>
      <c r="O14" s="12">
        <f>SUM(M14+N14)</f>
        <v>205.77822222222224</v>
      </c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  <protectedRange algorithmName="SHA-512" hashValue="ON39YdpmFHfN9f47KpiRvqrKx0V9+erV1CNkpWzYhW/Qyc6aT8rEyCrvauWSYGZK2ia3o7vd3akF07acHAFpOA==" saltValue="yVW9XmDwTqEnmpSGai0KYg==" spinCount="100000" sqref="I9:J9 B9:C9" name="Range1_2_1"/>
    <protectedRange algorithmName="SHA-512" hashValue="ON39YdpmFHfN9f47KpiRvqrKx0V9+erV1CNkpWzYhW/Qyc6aT8rEyCrvauWSYGZK2ia3o7vd3akF07acHAFpOA==" saltValue="yVW9XmDwTqEnmpSGai0KYg==" spinCount="100000" sqref="E9:H9" name="Range1_3_1"/>
    <protectedRange algorithmName="SHA-512" hashValue="ON39YdpmFHfN9f47KpiRvqrKx0V9+erV1CNkpWzYhW/Qyc6aT8rEyCrvauWSYGZK2ia3o7vd3akF07acHAFpOA==" saltValue="yVW9XmDwTqEnmpSGai0KYg==" spinCount="100000" sqref="I10:J10 B10:C10" name="Range1_10"/>
    <protectedRange algorithmName="SHA-512" hashValue="ON39YdpmFHfN9f47KpiRvqrKx0V9+erV1CNkpWzYhW/Qyc6aT8rEyCrvauWSYGZK2ia3o7vd3akF07acHAFpOA==" saltValue="yVW9XmDwTqEnmpSGai0KYg==" spinCount="100000" sqref="D10" name="Range1_1_5"/>
    <protectedRange algorithmName="SHA-512" hashValue="ON39YdpmFHfN9f47KpiRvqrKx0V9+erV1CNkpWzYhW/Qyc6aT8rEyCrvauWSYGZK2ia3o7vd3akF07acHAFpOA==" saltValue="yVW9XmDwTqEnmpSGai0KYg==" spinCount="100000" sqref="E10:H10" name="Range1_3_3"/>
  </protectedRanges>
  <conditionalFormatting sqref="H9">
    <cfRule type="top10" dxfId="316" priority="12" rank="1"/>
  </conditionalFormatting>
  <conditionalFormatting sqref="H10">
    <cfRule type="top10" dxfId="315" priority="4" rank="1"/>
  </conditionalFormatting>
  <conditionalFormatting sqref="H9:J10">
    <cfRule type="cellIs" dxfId="314" priority="1" operator="greaterThanOrEqual">
      <formula>200</formula>
    </cfRule>
  </conditionalFormatting>
  <conditionalFormatting sqref="I9">
    <cfRule type="top10" dxfId="313" priority="11" rank="1"/>
    <cfRule type="top10" dxfId="312" priority="16" rank="1"/>
  </conditionalFormatting>
  <conditionalFormatting sqref="I10">
    <cfRule type="top10" dxfId="311" priority="3" rank="1"/>
    <cfRule type="top10" dxfId="310" priority="8" rank="1"/>
  </conditionalFormatting>
  <conditionalFormatting sqref="J9">
    <cfRule type="top10" dxfId="309" priority="10" rank="1"/>
  </conditionalFormatting>
  <conditionalFormatting sqref="J10">
    <cfRule type="top10" dxfId="308" priority="2" rank="1"/>
  </conditionalFormatting>
  <hyperlinks>
    <hyperlink ref="Q1" location="'Ohio Adult Rankings 2023'!A1" display="Back to Ranking" xr:uid="{DF3B8EBD-85CF-4D2D-9A99-5D03973FB02E}"/>
    <hyperlink ref="Q8" location="'Ohio Adult Rankings 2023'!A1" display="Back to Ranking" xr:uid="{E2DC1377-5D25-4882-91F6-D71BF0EBA9F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93C552-092B-419C-8451-85C208C21DC4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8233E-61D5-483E-93F4-E2D0E9FE1238}">
  <dimension ref="A1:Q39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42</v>
      </c>
      <c r="B2" s="37" t="s">
        <v>41</v>
      </c>
      <c r="C2" s="23">
        <v>44661</v>
      </c>
      <c r="D2" s="24" t="s">
        <v>40</v>
      </c>
      <c r="E2" s="48">
        <v>197</v>
      </c>
      <c r="F2" s="48">
        <v>197</v>
      </c>
      <c r="G2" s="48">
        <v>194</v>
      </c>
      <c r="H2" s="48">
        <v>192</v>
      </c>
      <c r="I2" s="48"/>
      <c r="J2" s="48"/>
      <c r="K2" s="49">
        <v>4</v>
      </c>
      <c r="L2" s="49">
        <v>780</v>
      </c>
      <c r="M2" s="50">
        <v>195</v>
      </c>
      <c r="N2" s="51">
        <v>6</v>
      </c>
      <c r="O2" s="52">
        <v>201</v>
      </c>
    </row>
    <row r="3" spans="1:17" x14ac:dyDescent="0.25">
      <c r="A3" s="15" t="s">
        <v>42</v>
      </c>
      <c r="B3" s="22" t="s">
        <v>41</v>
      </c>
      <c r="C3" s="23">
        <v>45046</v>
      </c>
      <c r="D3" s="24" t="s">
        <v>68</v>
      </c>
      <c r="E3" s="48">
        <v>197</v>
      </c>
      <c r="F3" s="48">
        <v>196</v>
      </c>
      <c r="G3" s="48">
        <v>194</v>
      </c>
      <c r="H3" s="48">
        <v>197</v>
      </c>
      <c r="I3" s="48"/>
      <c r="J3" s="48"/>
      <c r="K3" s="49">
        <v>4</v>
      </c>
      <c r="L3" s="49">
        <v>784</v>
      </c>
      <c r="M3" s="50">
        <v>196</v>
      </c>
      <c r="N3" s="51">
        <v>8</v>
      </c>
      <c r="O3" s="52">
        <v>204</v>
      </c>
    </row>
    <row r="4" spans="1:17" x14ac:dyDescent="0.25">
      <c r="A4" s="36" t="s">
        <v>42</v>
      </c>
      <c r="B4" s="37" t="s">
        <v>41</v>
      </c>
      <c r="C4" s="38">
        <v>45060</v>
      </c>
      <c r="D4" s="29" t="s">
        <v>40</v>
      </c>
      <c r="E4" s="48">
        <v>192</v>
      </c>
      <c r="F4" s="48">
        <v>198</v>
      </c>
      <c r="G4" s="48">
        <v>187</v>
      </c>
      <c r="H4" s="48">
        <v>196</v>
      </c>
      <c r="I4" s="48"/>
      <c r="J4" s="48"/>
      <c r="K4" s="32">
        <v>4</v>
      </c>
      <c r="L4" s="32">
        <v>773</v>
      </c>
      <c r="M4" s="33">
        <v>193.25</v>
      </c>
      <c r="N4" s="34">
        <v>9</v>
      </c>
      <c r="O4" s="35">
        <v>202.25</v>
      </c>
    </row>
    <row r="5" spans="1:17" x14ac:dyDescent="0.25">
      <c r="A5" s="15" t="s">
        <v>24</v>
      </c>
      <c r="B5" s="22" t="s">
        <v>41</v>
      </c>
      <c r="C5" s="23">
        <v>45074</v>
      </c>
      <c r="D5" s="24" t="s">
        <v>68</v>
      </c>
      <c r="E5" s="48">
        <v>196</v>
      </c>
      <c r="F5" s="48">
        <v>196</v>
      </c>
      <c r="G5" s="48">
        <v>192</v>
      </c>
      <c r="H5" s="48">
        <v>195.001</v>
      </c>
      <c r="I5" s="48"/>
      <c r="J5" s="48"/>
      <c r="K5" s="49">
        <v>4</v>
      </c>
      <c r="L5" s="49">
        <v>779.00099999999998</v>
      </c>
      <c r="M5" s="50">
        <v>194.75024999999999</v>
      </c>
      <c r="N5" s="51">
        <v>9</v>
      </c>
      <c r="O5" s="52">
        <v>203.75024999999999</v>
      </c>
    </row>
    <row r="6" spans="1:17" x14ac:dyDescent="0.25">
      <c r="A6" s="15" t="s">
        <v>42</v>
      </c>
      <c r="B6" s="22" t="s">
        <v>41</v>
      </c>
      <c r="C6" s="23">
        <v>45088</v>
      </c>
      <c r="D6" s="24" t="s">
        <v>40</v>
      </c>
      <c r="E6" s="48">
        <v>192</v>
      </c>
      <c r="F6" s="48">
        <v>197</v>
      </c>
      <c r="G6" s="48">
        <v>194</v>
      </c>
      <c r="H6" s="48">
        <v>187</v>
      </c>
      <c r="I6" s="48"/>
      <c r="J6" s="48"/>
      <c r="K6" s="49">
        <v>4</v>
      </c>
      <c r="L6" s="49">
        <v>770</v>
      </c>
      <c r="M6" s="50">
        <v>192.5</v>
      </c>
      <c r="N6" s="51">
        <v>3</v>
      </c>
      <c r="O6" s="52">
        <v>195.5</v>
      </c>
    </row>
    <row r="7" spans="1:17" x14ac:dyDescent="0.25">
      <c r="A7" s="15" t="s">
        <v>24</v>
      </c>
      <c r="B7" s="22" t="s">
        <v>41</v>
      </c>
      <c r="C7" s="23">
        <v>45102</v>
      </c>
      <c r="D7" s="24" t="s">
        <v>68</v>
      </c>
      <c r="E7" s="48">
        <v>189</v>
      </c>
      <c r="F7" s="48">
        <v>191</v>
      </c>
      <c r="G7" s="48">
        <v>196</v>
      </c>
      <c r="H7" s="48">
        <v>193</v>
      </c>
      <c r="I7" s="48"/>
      <c r="J7" s="48"/>
      <c r="K7" s="49">
        <v>4</v>
      </c>
      <c r="L7" s="49">
        <v>769</v>
      </c>
      <c r="M7" s="50">
        <v>192.25</v>
      </c>
      <c r="N7" s="51">
        <v>8</v>
      </c>
      <c r="O7" s="52">
        <v>200.25</v>
      </c>
    </row>
    <row r="8" spans="1:17" x14ac:dyDescent="0.25">
      <c r="A8" s="15" t="s">
        <v>42</v>
      </c>
      <c r="B8" s="22" t="s">
        <v>41</v>
      </c>
      <c r="C8" s="23">
        <v>45116</v>
      </c>
      <c r="D8" s="24" t="s">
        <v>40</v>
      </c>
      <c r="E8" s="48">
        <v>194</v>
      </c>
      <c r="F8" s="48">
        <v>192</v>
      </c>
      <c r="G8" s="48">
        <v>190</v>
      </c>
      <c r="H8" s="48">
        <v>195</v>
      </c>
      <c r="I8" s="48"/>
      <c r="J8" s="48"/>
      <c r="K8" s="49">
        <v>4</v>
      </c>
      <c r="L8" s="49">
        <v>771</v>
      </c>
      <c r="M8" s="50">
        <v>192.75</v>
      </c>
      <c r="N8" s="51">
        <v>2</v>
      </c>
      <c r="O8" s="52">
        <v>194.75</v>
      </c>
    </row>
    <row r="9" spans="1:17" x14ac:dyDescent="0.25">
      <c r="A9" s="15" t="s">
        <v>24</v>
      </c>
      <c r="B9" s="22" t="s">
        <v>41</v>
      </c>
      <c r="C9" s="23">
        <v>45130</v>
      </c>
      <c r="D9" s="24" t="s">
        <v>68</v>
      </c>
      <c r="E9" s="48">
        <v>197.001</v>
      </c>
      <c r="F9" s="48">
        <v>195</v>
      </c>
      <c r="G9" s="48">
        <v>191</v>
      </c>
      <c r="H9" s="48">
        <v>194</v>
      </c>
      <c r="I9" s="48">
        <v>192</v>
      </c>
      <c r="J9" s="48">
        <v>198</v>
      </c>
      <c r="K9" s="49">
        <v>6</v>
      </c>
      <c r="L9" s="49">
        <v>1167.001</v>
      </c>
      <c r="M9" s="50">
        <v>194.50016666666667</v>
      </c>
      <c r="N9" s="51">
        <v>12</v>
      </c>
      <c r="O9" s="52">
        <v>206.50016666666667</v>
      </c>
    </row>
    <row r="10" spans="1:17" x14ac:dyDescent="0.25">
      <c r="A10" s="15" t="s">
        <v>42</v>
      </c>
      <c r="B10" s="22" t="s">
        <v>41</v>
      </c>
      <c r="C10" s="23">
        <v>45151</v>
      </c>
      <c r="D10" s="24" t="s">
        <v>40</v>
      </c>
      <c r="E10" s="48">
        <v>193</v>
      </c>
      <c r="F10" s="48">
        <v>195.0001</v>
      </c>
      <c r="G10" s="48">
        <v>192</v>
      </c>
      <c r="H10" s="48">
        <v>197</v>
      </c>
      <c r="I10" s="48">
        <v>190</v>
      </c>
      <c r="J10" s="48">
        <v>197</v>
      </c>
      <c r="K10" s="49">
        <v>6</v>
      </c>
      <c r="L10" s="49">
        <v>1164.0001</v>
      </c>
      <c r="M10" s="50">
        <v>194.00001666666665</v>
      </c>
      <c r="N10" s="51">
        <v>14</v>
      </c>
      <c r="O10" s="52">
        <v>208.00001666666665</v>
      </c>
    </row>
    <row r="11" spans="1:17" x14ac:dyDescent="0.25">
      <c r="A11" s="15" t="s">
        <v>24</v>
      </c>
      <c r="B11" s="22" t="s">
        <v>41</v>
      </c>
      <c r="C11" s="23">
        <v>45165</v>
      </c>
      <c r="D11" s="24" t="s">
        <v>68</v>
      </c>
      <c r="E11" s="48">
        <v>192</v>
      </c>
      <c r="F11" s="48">
        <v>192</v>
      </c>
      <c r="G11" s="48">
        <v>196</v>
      </c>
      <c r="H11" s="48">
        <v>197</v>
      </c>
      <c r="I11" s="48"/>
      <c r="J11" s="48"/>
      <c r="K11" s="49">
        <v>4</v>
      </c>
      <c r="L11" s="49">
        <v>777</v>
      </c>
      <c r="M11" s="50">
        <v>194.25</v>
      </c>
      <c r="N11" s="51">
        <v>3</v>
      </c>
      <c r="O11" s="52">
        <v>197.25</v>
      </c>
    </row>
    <row r="12" spans="1:17" x14ac:dyDescent="0.25">
      <c r="A12" s="15" t="s">
        <v>42</v>
      </c>
      <c r="B12" s="22" t="s">
        <v>41</v>
      </c>
      <c r="C12" s="23">
        <v>45179</v>
      </c>
      <c r="D12" s="24" t="s">
        <v>40</v>
      </c>
      <c r="E12" s="48">
        <v>195</v>
      </c>
      <c r="F12" s="48">
        <v>199</v>
      </c>
      <c r="G12" s="48">
        <v>198</v>
      </c>
      <c r="H12" s="48">
        <v>188</v>
      </c>
      <c r="I12" s="48">
        <v>197.001</v>
      </c>
      <c r="J12" s="48">
        <v>194</v>
      </c>
      <c r="K12" s="49">
        <v>6</v>
      </c>
      <c r="L12" s="49">
        <v>1171.001</v>
      </c>
      <c r="M12" s="50">
        <v>195.16683333333333</v>
      </c>
      <c r="N12" s="51">
        <v>18</v>
      </c>
      <c r="O12" s="52">
        <v>213.16683333333333</v>
      </c>
    </row>
    <row r="13" spans="1:17" x14ac:dyDescent="0.25">
      <c r="A13" s="15" t="s">
        <v>24</v>
      </c>
      <c r="B13" s="22" t="s">
        <v>41</v>
      </c>
      <c r="C13" s="23">
        <v>45193</v>
      </c>
      <c r="D13" s="24" t="s">
        <v>68</v>
      </c>
      <c r="E13" s="48">
        <v>193.001</v>
      </c>
      <c r="F13" s="48">
        <v>191</v>
      </c>
      <c r="G13" s="48">
        <v>196</v>
      </c>
      <c r="H13" s="48">
        <v>195</v>
      </c>
      <c r="I13" s="48"/>
      <c r="J13" s="48"/>
      <c r="K13" s="49">
        <v>4</v>
      </c>
      <c r="L13" s="49">
        <v>775.00099999999998</v>
      </c>
      <c r="M13" s="50">
        <v>193.75024999999999</v>
      </c>
      <c r="N13" s="51">
        <v>7</v>
      </c>
      <c r="O13" s="52">
        <v>200.75024999999999</v>
      </c>
    </row>
    <row r="14" spans="1:17" x14ac:dyDescent="0.25">
      <c r="A14" s="15" t="s">
        <v>42</v>
      </c>
      <c r="B14" s="22" t="s">
        <v>41</v>
      </c>
      <c r="C14" s="23">
        <v>45207</v>
      </c>
      <c r="D14" s="24" t="s">
        <v>40</v>
      </c>
      <c r="E14" s="48">
        <v>192</v>
      </c>
      <c r="F14" s="48">
        <v>194</v>
      </c>
      <c r="G14" s="48">
        <v>192</v>
      </c>
      <c r="H14" s="48">
        <v>194</v>
      </c>
      <c r="I14" s="48"/>
      <c r="J14" s="48"/>
      <c r="K14" s="49">
        <v>4</v>
      </c>
      <c r="L14" s="49">
        <v>772</v>
      </c>
      <c r="M14" s="50">
        <v>193</v>
      </c>
      <c r="N14" s="51">
        <v>9</v>
      </c>
      <c r="O14" s="52">
        <v>202</v>
      </c>
    </row>
    <row r="15" spans="1:17" x14ac:dyDescent="0.25">
      <c r="A15" s="15" t="s">
        <v>24</v>
      </c>
      <c r="B15" s="22" t="s">
        <v>41</v>
      </c>
      <c r="C15" s="23">
        <v>45221</v>
      </c>
      <c r="D15" s="24" t="s">
        <v>68</v>
      </c>
      <c r="E15" s="48">
        <v>196</v>
      </c>
      <c r="F15" s="48">
        <v>193</v>
      </c>
      <c r="G15" s="48">
        <v>194</v>
      </c>
      <c r="H15" s="48">
        <v>197</v>
      </c>
      <c r="I15" s="48"/>
      <c r="J15" s="48"/>
      <c r="K15" s="49">
        <v>4</v>
      </c>
      <c r="L15" s="49">
        <v>780</v>
      </c>
      <c r="M15" s="50">
        <v>195</v>
      </c>
      <c r="N15" s="51">
        <v>13</v>
      </c>
      <c r="O15" s="52">
        <v>208</v>
      </c>
    </row>
    <row r="16" spans="1:17" x14ac:dyDescent="0.25">
      <c r="A16" s="91" t="s">
        <v>42</v>
      </c>
      <c r="B16" s="92" t="s">
        <v>41</v>
      </c>
      <c r="C16" s="93">
        <v>45242</v>
      </c>
      <c r="D16" s="94" t="s">
        <v>40</v>
      </c>
      <c r="E16" s="95">
        <v>186</v>
      </c>
      <c r="F16" s="95">
        <v>192</v>
      </c>
      <c r="G16" s="95">
        <v>195</v>
      </c>
      <c r="H16" s="95">
        <v>197</v>
      </c>
      <c r="I16" s="95"/>
      <c r="J16" s="95"/>
      <c r="K16" s="96">
        <v>4</v>
      </c>
      <c r="L16" s="96">
        <v>770</v>
      </c>
      <c r="M16" s="97">
        <v>192.5</v>
      </c>
      <c r="N16" s="98">
        <v>11</v>
      </c>
      <c r="O16" s="99">
        <v>203.5</v>
      </c>
    </row>
    <row r="19" spans="1:15" x14ac:dyDescent="0.25">
      <c r="K19" s="7">
        <f>SUM(K2:K18)</f>
        <v>66</v>
      </c>
      <c r="L19" s="7">
        <f>SUM(L2:L18)</f>
        <v>12802.004100000002</v>
      </c>
      <c r="M19" s="12">
        <f>SUM(L19/K19)</f>
        <v>193.96975909090912</v>
      </c>
      <c r="N19" s="7">
        <f>SUM(N2:N18)</f>
        <v>132</v>
      </c>
      <c r="O19" s="12">
        <f>SUM(M19+N19)</f>
        <v>325.96975909090912</v>
      </c>
    </row>
    <row r="22" spans="1:15" ht="30" x14ac:dyDescent="0.25">
      <c r="A22" s="1" t="s">
        <v>1</v>
      </c>
      <c r="B22" s="2" t="s">
        <v>2</v>
      </c>
      <c r="C22" s="2" t="s">
        <v>3</v>
      </c>
      <c r="D22" s="3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3" t="s">
        <v>12</v>
      </c>
      <c r="M22" s="5" t="s">
        <v>13</v>
      </c>
      <c r="N22" s="2" t="s">
        <v>14</v>
      </c>
      <c r="O22" s="6" t="s">
        <v>15</v>
      </c>
    </row>
    <row r="23" spans="1:15" x14ac:dyDescent="0.25">
      <c r="A23" s="15" t="s">
        <v>35</v>
      </c>
      <c r="B23" s="37" t="s">
        <v>41</v>
      </c>
      <c r="C23" s="23">
        <v>44661</v>
      </c>
      <c r="D23" s="24" t="s">
        <v>40</v>
      </c>
      <c r="E23" s="48">
        <v>188</v>
      </c>
      <c r="F23" s="48">
        <v>194</v>
      </c>
      <c r="G23" s="48">
        <v>194</v>
      </c>
      <c r="H23" s="48">
        <v>193</v>
      </c>
      <c r="I23" s="48"/>
      <c r="J23" s="48"/>
      <c r="K23" s="49">
        <v>4</v>
      </c>
      <c r="L23" s="49">
        <v>769</v>
      </c>
      <c r="M23" s="50">
        <v>192.25</v>
      </c>
      <c r="N23" s="51">
        <v>7</v>
      </c>
      <c r="O23" s="52">
        <v>199.25</v>
      </c>
    </row>
    <row r="24" spans="1:15" x14ac:dyDescent="0.25">
      <c r="A24" s="15" t="s">
        <v>35</v>
      </c>
      <c r="B24" s="22" t="s">
        <v>41</v>
      </c>
      <c r="C24" s="23">
        <v>45046</v>
      </c>
      <c r="D24" s="24" t="s">
        <v>68</v>
      </c>
      <c r="E24" s="48">
        <v>191</v>
      </c>
      <c r="F24" s="48">
        <v>192</v>
      </c>
      <c r="G24" s="48">
        <v>189</v>
      </c>
      <c r="H24" s="48">
        <v>191</v>
      </c>
      <c r="I24" s="48"/>
      <c r="J24" s="48"/>
      <c r="K24" s="49">
        <v>4</v>
      </c>
      <c r="L24" s="49">
        <v>763</v>
      </c>
      <c r="M24" s="50">
        <v>190.75</v>
      </c>
      <c r="N24" s="51">
        <v>4</v>
      </c>
      <c r="O24" s="52">
        <v>194.75</v>
      </c>
    </row>
    <row r="25" spans="1:15" x14ac:dyDescent="0.25">
      <c r="A25" s="36" t="s">
        <v>35</v>
      </c>
      <c r="B25" s="37" t="s">
        <v>41</v>
      </c>
      <c r="C25" s="38">
        <v>45060</v>
      </c>
      <c r="D25" s="29" t="s">
        <v>40</v>
      </c>
      <c r="E25" s="48">
        <v>188</v>
      </c>
      <c r="F25" s="48">
        <v>185</v>
      </c>
      <c r="G25" s="48">
        <v>191</v>
      </c>
      <c r="H25" s="48">
        <v>192</v>
      </c>
      <c r="I25" s="48"/>
      <c r="J25" s="48"/>
      <c r="K25" s="32">
        <v>4</v>
      </c>
      <c r="L25" s="32">
        <v>756</v>
      </c>
      <c r="M25" s="33">
        <v>189</v>
      </c>
      <c r="N25" s="34">
        <v>8</v>
      </c>
      <c r="O25" s="35">
        <v>197</v>
      </c>
    </row>
    <row r="26" spans="1:15" x14ac:dyDescent="0.25">
      <c r="A26" s="15" t="s">
        <v>35</v>
      </c>
      <c r="B26" s="22" t="s">
        <v>41</v>
      </c>
      <c r="C26" s="23">
        <v>45074</v>
      </c>
      <c r="D26" s="24" t="s">
        <v>68</v>
      </c>
      <c r="E26" s="48">
        <v>187</v>
      </c>
      <c r="F26" s="48">
        <v>190</v>
      </c>
      <c r="G26" s="48">
        <v>188</v>
      </c>
      <c r="H26" s="48">
        <v>190</v>
      </c>
      <c r="I26" s="48"/>
      <c r="J26" s="48"/>
      <c r="K26" s="49">
        <v>4</v>
      </c>
      <c r="L26" s="49">
        <v>755</v>
      </c>
      <c r="M26" s="50">
        <v>188.75</v>
      </c>
      <c r="N26" s="51">
        <v>2</v>
      </c>
      <c r="O26" s="52">
        <v>190.75</v>
      </c>
    </row>
    <row r="27" spans="1:15" x14ac:dyDescent="0.25">
      <c r="A27" s="15" t="s">
        <v>35</v>
      </c>
      <c r="B27" s="22" t="s">
        <v>41</v>
      </c>
      <c r="C27" s="23">
        <v>45088</v>
      </c>
      <c r="D27" s="24" t="s">
        <v>40</v>
      </c>
      <c r="E27" s="48">
        <v>190</v>
      </c>
      <c r="F27" s="48">
        <v>190</v>
      </c>
      <c r="G27" s="48">
        <v>187</v>
      </c>
      <c r="H27" s="48">
        <v>191</v>
      </c>
      <c r="I27" s="48"/>
      <c r="J27" s="48"/>
      <c r="K27" s="49">
        <v>4</v>
      </c>
      <c r="L27" s="49">
        <v>758</v>
      </c>
      <c r="M27" s="50">
        <v>189.5</v>
      </c>
      <c r="N27" s="51">
        <v>3</v>
      </c>
      <c r="O27" s="52">
        <v>192.5</v>
      </c>
    </row>
    <row r="28" spans="1:15" x14ac:dyDescent="0.25">
      <c r="A28" s="15" t="s">
        <v>35</v>
      </c>
      <c r="B28" s="22" t="s">
        <v>41</v>
      </c>
      <c r="C28" s="23">
        <v>45102</v>
      </c>
      <c r="D28" s="24" t="s">
        <v>68</v>
      </c>
      <c r="E28" s="48">
        <v>190</v>
      </c>
      <c r="F28" s="48">
        <v>191</v>
      </c>
      <c r="G28" s="48">
        <v>191</v>
      </c>
      <c r="H28" s="48">
        <v>190</v>
      </c>
      <c r="I28" s="48"/>
      <c r="J28" s="48"/>
      <c r="K28" s="49">
        <v>4</v>
      </c>
      <c r="L28" s="49">
        <v>762</v>
      </c>
      <c r="M28" s="50">
        <v>190.5</v>
      </c>
      <c r="N28" s="51">
        <v>2</v>
      </c>
      <c r="O28" s="52">
        <v>192.5</v>
      </c>
    </row>
    <row r="29" spans="1:15" x14ac:dyDescent="0.25">
      <c r="A29" s="15" t="s">
        <v>35</v>
      </c>
      <c r="B29" s="22" t="s">
        <v>41</v>
      </c>
      <c r="C29" s="23">
        <v>45116</v>
      </c>
      <c r="D29" s="24" t="s">
        <v>40</v>
      </c>
      <c r="E29" s="48">
        <v>192</v>
      </c>
      <c r="F29" s="48">
        <v>193</v>
      </c>
      <c r="G29" s="48">
        <v>196</v>
      </c>
      <c r="H29" s="48">
        <v>197</v>
      </c>
      <c r="I29" s="48"/>
      <c r="J29" s="48"/>
      <c r="K29" s="49">
        <v>4</v>
      </c>
      <c r="L29" s="49">
        <v>778</v>
      </c>
      <c r="M29" s="50">
        <v>194.5</v>
      </c>
      <c r="N29" s="51">
        <v>9</v>
      </c>
      <c r="O29" s="52">
        <v>203.5</v>
      </c>
    </row>
    <row r="30" spans="1:15" x14ac:dyDescent="0.25">
      <c r="A30" s="15" t="s">
        <v>35</v>
      </c>
      <c r="B30" s="22" t="s">
        <v>41</v>
      </c>
      <c r="C30" s="23">
        <v>45130</v>
      </c>
      <c r="D30" s="24" t="s">
        <v>68</v>
      </c>
      <c r="E30" s="48">
        <v>195</v>
      </c>
      <c r="F30" s="48">
        <v>192</v>
      </c>
      <c r="G30" s="48">
        <v>195</v>
      </c>
      <c r="H30" s="48">
        <v>193.001</v>
      </c>
      <c r="I30" s="48">
        <v>193</v>
      </c>
      <c r="J30" s="48">
        <v>191</v>
      </c>
      <c r="K30" s="49">
        <v>6</v>
      </c>
      <c r="L30" s="49">
        <v>1159.001</v>
      </c>
      <c r="M30" s="50">
        <v>193.16683333333333</v>
      </c>
      <c r="N30" s="51">
        <v>22</v>
      </c>
      <c r="O30" s="52">
        <v>215.16683333333333</v>
      </c>
    </row>
    <row r="31" spans="1:15" x14ac:dyDescent="0.25">
      <c r="A31" s="15" t="s">
        <v>35</v>
      </c>
      <c r="B31" s="22" t="s">
        <v>41</v>
      </c>
      <c r="C31" s="23">
        <v>45151</v>
      </c>
      <c r="D31" s="24" t="s">
        <v>40</v>
      </c>
      <c r="E31" s="48">
        <v>191</v>
      </c>
      <c r="F31" s="48">
        <v>193.0001</v>
      </c>
      <c r="G31" s="48">
        <v>192</v>
      </c>
      <c r="H31" s="48">
        <v>191</v>
      </c>
      <c r="I31" s="48">
        <v>192</v>
      </c>
      <c r="J31" s="48">
        <v>193</v>
      </c>
      <c r="K31" s="49">
        <v>6</v>
      </c>
      <c r="L31" s="49">
        <v>1152.0001</v>
      </c>
      <c r="M31" s="50">
        <v>192.00001666666665</v>
      </c>
      <c r="N31" s="51">
        <v>12</v>
      </c>
      <c r="O31" s="52">
        <v>204.00001666666665</v>
      </c>
    </row>
    <row r="32" spans="1:15" x14ac:dyDescent="0.25">
      <c r="A32" s="15" t="s">
        <v>35</v>
      </c>
      <c r="B32" s="22" t="s">
        <v>41</v>
      </c>
      <c r="C32" s="23">
        <v>45165</v>
      </c>
      <c r="D32" s="24" t="s">
        <v>68</v>
      </c>
      <c r="E32" s="48">
        <v>192</v>
      </c>
      <c r="F32" s="48">
        <v>188</v>
      </c>
      <c r="G32" s="48">
        <v>192</v>
      </c>
      <c r="H32" s="48">
        <v>192</v>
      </c>
      <c r="I32" s="48"/>
      <c r="J32" s="48"/>
      <c r="K32" s="49">
        <v>4</v>
      </c>
      <c r="L32" s="49">
        <v>764</v>
      </c>
      <c r="M32" s="50">
        <v>191</v>
      </c>
      <c r="N32" s="51">
        <v>4</v>
      </c>
      <c r="O32" s="52">
        <v>195</v>
      </c>
    </row>
    <row r="33" spans="1:15" x14ac:dyDescent="0.25">
      <c r="A33" s="15" t="s">
        <v>35</v>
      </c>
      <c r="B33" s="22" t="s">
        <v>41</v>
      </c>
      <c r="C33" s="23">
        <v>45179</v>
      </c>
      <c r="D33" s="24" t="s">
        <v>40</v>
      </c>
      <c r="E33" s="48">
        <v>197</v>
      </c>
      <c r="F33" s="48">
        <v>197</v>
      </c>
      <c r="G33" s="48">
        <v>196</v>
      </c>
      <c r="H33" s="48">
        <v>194</v>
      </c>
      <c r="I33" s="48">
        <v>195.001</v>
      </c>
      <c r="J33" s="48">
        <v>198</v>
      </c>
      <c r="K33" s="49">
        <v>6</v>
      </c>
      <c r="L33" s="49">
        <v>1177.001</v>
      </c>
      <c r="M33" s="50">
        <v>196.16683333333333</v>
      </c>
      <c r="N33" s="51">
        <v>22</v>
      </c>
      <c r="O33" s="52">
        <v>218.16683333333333</v>
      </c>
    </row>
    <row r="34" spans="1:15" x14ac:dyDescent="0.25">
      <c r="A34" s="15" t="s">
        <v>35</v>
      </c>
      <c r="B34" s="22" t="s">
        <v>41</v>
      </c>
      <c r="C34" s="23">
        <v>45193</v>
      </c>
      <c r="D34" s="24" t="s">
        <v>68</v>
      </c>
      <c r="E34" s="48">
        <v>195</v>
      </c>
      <c r="F34" s="48">
        <v>196</v>
      </c>
      <c r="G34" s="48">
        <v>189</v>
      </c>
      <c r="H34" s="48">
        <v>193</v>
      </c>
      <c r="I34" s="48"/>
      <c r="J34" s="48"/>
      <c r="K34" s="49">
        <v>4</v>
      </c>
      <c r="L34" s="49">
        <v>773</v>
      </c>
      <c r="M34" s="50">
        <v>193.25</v>
      </c>
      <c r="N34" s="51">
        <v>11</v>
      </c>
      <c r="O34" s="52">
        <v>204.25</v>
      </c>
    </row>
    <row r="35" spans="1:15" x14ac:dyDescent="0.25">
      <c r="A35" s="15" t="s">
        <v>35</v>
      </c>
      <c r="B35" s="22" t="s">
        <v>41</v>
      </c>
      <c r="C35" s="23">
        <v>45207</v>
      </c>
      <c r="D35" s="24" t="s">
        <v>40</v>
      </c>
      <c r="E35" s="48">
        <v>191</v>
      </c>
      <c r="F35" s="48">
        <v>193</v>
      </c>
      <c r="G35" s="48">
        <v>196</v>
      </c>
      <c r="H35" s="48">
        <v>193</v>
      </c>
      <c r="I35" s="48"/>
      <c r="J35" s="48"/>
      <c r="K35" s="49">
        <v>4</v>
      </c>
      <c r="L35" s="49">
        <v>773</v>
      </c>
      <c r="M35" s="50">
        <v>193.25</v>
      </c>
      <c r="N35" s="51">
        <v>11</v>
      </c>
      <c r="O35" s="52">
        <v>204.25</v>
      </c>
    </row>
    <row r="36" spans="1:15" x14ac:dyDescent="0.25">
      <c r="A36" s="91" t="s">
        <v>35</v>
      </c>
      <c r="B36" s="92" t="s">
        <v>41</v>
      </c>
      <c r="C36" s="93">
        <v>45242</v>
      </c>
      <c r="D36" s="94" t="s">
        <v>40</v>
      </c>
      <c r="E36" s="95">
        <v>195</v>
      </c>
      <c r="F36" s="95">
        <v>198</v>
      </c>
      <c r="G36" s="95">
        <v>194</v>
      </c>
      <c r="H36" s="95">
        <v>192</v>
      </c>
      <c r="I36" s="95"/>
      <c r="J36" s="95"/>
      <c r="K36" s="96">
        <v>4</v>
      </c>
      <c r="L36" s="96">
        <v>779</v>
      </c>
      <c r="M36" s="97">
        <v>194.75</v>
      </c>
      <c r="N36" s="98">
        <v>11</v>
      </c>
      <c r="O36" s="99">
        <v>205.75</v>
      </c>
    </row>
    <row r="39" spans="1:15" x14ac:dyDescent="0.25">
      <c r="K39" s="7">
        <f>SUM(K23:K38)</f>
        <v>62</v>
      </c>
      <c r="L39" s="7">
        <f>SUM(L23:L38)</f>
        <v>11918.002100000002</v>
      </c>
      <c r="M39" s="12">
        <f>SUM(L39/K39)</f>
        <v>192.22584032258067</v>
      </c>
      <c r="N39" s="7">
        <f>SUM(N23:N38)</f>
        <v>128</v>
      </c>
      <c r="O39" s="12">
        <f>SUM(M39+N39)</f>
        <v>320.22584032258067</v>
      </c>
    </row>
  </sheetData>
  <protectedRanges>
    <protectedRange algorithmName="SHA-512" hashValue="ON39YdpmFHfN9f47KpiRvqrKx0V9+erV1CNkpWzYhW/Qyc6aT8rEyCrvauWSYGZK2ia3o7vd3akF07acHAFpOA==" saltValue="yVW9XmDwTqEnmpSGai0KYg==" spinCount="100000" sqref="B1 B22" name="Range1_2"/>
    <protectedRange algorithmName="SHA-512" hashValue="ON39YdpmFHfN9f47KpiRvqrKx0V9+erV1CNkpWzYhW/Qyc6aT8rEyCrvauWSYGZK2ia3o7vd3akF07acHAFpOA==" saltValue="yVW9XmDwTqEnmpSGai0KYg==" spinCount="100000" sqref="I10:J10 B10:C10" name="Range1_17"/>
    <protectedRange algorithmName="SHA-512" hashValue="ON39YdpmFHfN9f47KpiRvqrKx0V9+erV1CNkpWzYhW/Qyc6aT8rEyCrvauWSYGZK2ia3o7vd3akF07acHAFpOA==" saltValue="yVW9XmDwTqEnmpSGai0KYg==" spinCount="100000" sqref="D10" name="Range1_1_12"/>
    <protectedRange algorithmName="SHA-512" hashValue="ON39YdpmFHfN9f47KpiRvqrKx0V9+erV1CNkpWzYhW/Qyc6aT8rEyCrvauWSYGZK2ia3o7vd3akF07acHAFpOA==" saltValue="yVW9XmDwTqEnmpSGai0KYg==" spinCount="100000" sqref="E10:H10" name="Range1_3_6"/>
    <protectedRange algorithmName="SHA-512" hashValue="ON39YdpmFHfN9f47KpiRvqrKx0V9+erV1CNkpWzYhW/Qyc6aT8rEyCrvauWSYGZK2ia3o7vd3akF07acHAFpOA==" saltValue="yVW9XmDwTqEnmpSGai0KYg==" spinCount="100000" sqref="C31" name="Range1_17_1"/>
    <protectedRange algorithmName="SHA-512" hashValue="ON39YdpmFHfN9f47KpiRvqrKx0V9+erV1CNkpWzYhW/Qyc6aT8rEyCrvauWSYGZK2ia3o7vd3akF07acHAFpOA==" saltValue="yVW9XmDwTqEnmpSGai0KYg==" spinCount="100000" sqref="E31:J31 B31" name="Range1_18"/>
    <protectedRange algorithmName="SHA-512" hashValue="ON39YdpmFHfN9f47KpiRvqrKx0V9+erV1CNkpWzYhW/Qyc6aT8rEyCrvauWSYGZK2ia3o7vd3akF07acHAFpOA==" saltValue="yVW9XmDwTqEnmpSGai0KYg==" spinCount="100000" sqref="D31" name="Range1_1_13"/>
    <protectedRange algorithmName="SHA-512" hashValue="ON39YdpmFHfN9f47KpiRvqrKx0V9+erV1CNkpWzYhW/Qyc6aT8rEyCrvauWSYGZK2ia3o7vd3akF07acHAFpOA==" saltValue="yVW9XmDwTqEnmpSGai0KYg==" spinCount="100000" sqref="I12:J12 B12:C12" name="Range1_21"/>
    <protectedRange algorithmName="SHA-512" hashValue="ON39YdpmFHfN9f47KpiRvqrKx0V9+erV1CNkpWzYhW/Qyc6aT8rEyCrvauWSYGZK2ia3o7vd3akF07acHAFpOA==" saltValue="yVW9XmDwTqEnmpSGai0KYg==" spinCount="100000" sqref="D12" name="Range1_1_16"/>
    <protectedRange algorithmName="SHA-512" hashValue="ON39YdpmFHfN9f47KpiRvqrKx0V9+erV1CNkpWzYhW/Qyc6aT8rEyCrvauWSYGZK2ia3o7vd3akF07acHAFpOA==" saltValue="yVW9XmDwTqEnmpSGai0KYg==" spinCount="100000" sqref="E12:H12" name="Range1_3_7"/>
    <protectedRange algorithmName="SHA-512" hashValue="ON39YdpmFHfN9f47KpiRvqrKx0V9+erV1CNkpWzYhW/Qyc6aT8rEyCrvauWSYGZK2ia3o7vd3akF07acHAFpOA==" saltValue="yVW9XmDwTqEnmpSGai0KYg==" spinCount="100000" sqref="E33:J33 B33:C33" name="Range1_22_1"/>
    <protectedRange algorithmName="SHA-512" hashValue="ON39YdpmFHfN9f47KpiRvqrKx0V9+erV1CNkpWzYhW/Qyc6aT8rEyCrvauWSYGZK2ia3o7vd3akF07acHAFpOA==" saltValue="yVW9XmDwTqEnmpSGai0KYg==" spinCount="100000" sqref="D33" name="Range1_1_17_1"/>
  </protectedRanges>
  <hyperlinks>
    <hyperlink ref="Q1" location="'Ohio Adult Rankings 2023'!A1" display="Back to Ranking" xr:uid="{90EDD8EB-B3E0-4D58-BED2-CA94D9D024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EA3CE7-330E-4F9E-A411-77EC090AC197}">
          <x14:formula1>
            <xm:f>'C:\Users\abra2\Desktop\ABRA Files and More\AUTO BENCH REST ASSOCIATION FILE\ABRA 2019\Georgia\[Georgia Results 01 19 20.xlsm]DATA SHEET'!#REF!</xm:f>
          </x14:formula1>
          <xm:sqref>B1 B22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40EF3-1879-4118-BFA2-E1AEE18A4BE0}">
  <dimension ref="A1:Q1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35</v>
      </c>
      <c r="B2" s="37" t="s">
        <v>50</v>
      </c>
      <c r="C2" s="38">
        <v>44661</v>
      </c>
      <c r="D2" s="29" t="s">
        <v>40</v>
      </c>
      <c r="E2" s="30">
        <v>191.1</v>
      </c>
      <c r="F2" s="30">
        <v>186</v>
      </c>
      <c r="G2" s="30">
        <v>182</v>
      </c>
      <c r="H2" s="30">
        <v>181</v>
      </c>
      <c r="I2" s="30"/>
      <c r="J2" s="30"/>
      <c r="K2" s="32">
        <v>4</v>
      </c>
      <c r="L2" s="32">
        <v>740.1</v>
      </c>
      <c r="M2" s="33">
        <v>185.02500000000001</v>
      </c>
      <c r="N2" s="34">
        <v>2</v>
      </c>
      <c r="O2" s="35">
        <v>187.02500000000001</v>
      </c>
    </row>
    <row r="3" spans="1:17" x14ac:dyDescent="0.25">
      <c r="A3" s="36" t="s">
        <v>35</v>
      </c>
      <c r="B3" s="37" t="s">
        <v>50</v>
      </c>
      <c r="C3" s="38">
        <v>45060</v>
      </c>
      <c r="D3" s="29" t="s">
        <v>40</v>
      </c>
      <c r="E3" s="30">
        <v>172</v>
      </c>
      <c r="F3" s="30">
        <v>186</v>
      </c>
      <c r="G3" s="30">
        <v>182</v>
      </c>
      <c r="H3" s="30">
        <v>174</v>
      </c>
      <c r="I3" s="30"/>
      <c r="J3" s="30"/>
      <c r="K3" s="32">
        <v>4</v>
      </c>
      <c r="L3" s="32">
        <v>714</v>
      </c>
      <c r="M3" s="33">
        <v>178.5</v>
      </c>
      <c r="N3" s="34">
        <v>2</v>
      </c>
      <c r="O3" s="35">
        <v>180.5</v>
      </c>
    </row>
    <row r="4" spans="1:17" x14ac:dyDescent="0.25">
      <c r="A4" s="15" t="s">
        <v>35</v>
      </c>
      <c r="B4" s="22" t="s">
        <v>50</v>
      </c>
      <c r="C4" s="23">
        <v>45088</v>
      </c>
      <c r="D4" s="24" t="s">
        <v>40</v>
      </c>
      <c r="E4" s="48">
        <v>186</v>
      </c>
      <c r="F4" s="48">
        <v>188</v>
      </c>
      <c r="G4" s="48">
        <v>186</v>
      </c>
      <c r="H4" s="48">
        <v>185</v>
      </c>
      <c r="I4" s="48"/>
      <c r="J4" s="48"/>
      <c r="K4" s="49">
        <v>4</v>
      </c>
      <c r="L4" s="49">
        <v>745</v>
      </c>
      <c r="M4" s="50">
        <v>186.25</v>
      </c>
      <c r="N4" s="51">
        <v>2</v>
      </c>
      <c r="O4" s="52">
        <v>188.25</v>
      </c>
    </row>
    <row r="5" spans="1:17" x14ac:dyDescent="0.25">
      <c r="A5" s="15" t="s">
        <v>35</v>
      </c>
      <c r="B5" s="22" t="s">
        <v>50</v>
      </c>
      <c r="C5" s="23">
        <v>45151</v>
      </c>
      <c r="D5" s="24" t="s">
        <v>40</v>
      </c>
      <c r="E5" s="48">
        <v>179.0001</v>
      </c>
      <c r="F5" s="48">
        <v>181</v>
      </c>
      <c r="G5" s="48">
        <v>183</v>
      </c>
      <c r="H5" s="48">
        <v>185</v>
      </c>
      <c r="I5" s="48">
        <v>190</v>
      </c>
      <c r="J5" s="48">
        <v>187</v>
      </c>
      <c r="K5" s="49">
        <v>6</v>
      </c>
      <c r="L5" s="49">
        <v>1105.0001</v>
      </c>
      <c r="M5" s="50">
        <v>184.16668333333334</v>
      </c>
      <c r="N5" s="51">
        <v>4</v>
      </c>
      <c r="O5" s="52">
        <v>188.16668333333334</v>
      </c>
    </row>
    <row r="8" spans="1:17" x14ac:dyDescent="0.25">
      <c r="K8" s="7">
        <f>SUM(K2:K7)</f>
        <v>18</v>
      </c>
      <c r="L8" s="7">
        <f>SUM(L2:L7)</f>
        <v>3304.1000999999997</v>
      </c>
      <c r="M8" s="12">
        <f>SUM(L8/K8)</f>
        <v>183.56111666666663</v>
      </c>
      <c r="N8" s="7">
        <f>SUM(N2:N7)</f>
        <v>10</v>
      </c>
      <c r="O8" s="12">
        <f>SUM(M8+N8)</f>
        <v>193.56111666666663</v>
      </c>
    </row>
    <row r="11" spans="1:17" x14ac:dyDescent="0.25">
      <c r="A11" s="39"/>
      <c r="B11" s="40"/>
      <c r="C11" s="40"/>
      <c r="D11" s="41"/>
      <c r="E11" s="42"/>
      <c r="F11" s="42"/>
      <c r="G11" s="42"/>
      <c r="H11" s="42"/>
      <c r="I11" s="42"/>
      <c r="J11" s="42"/>
      <c r="K11" s="42"/>
      <c r="L11" s="41"/>
      <c r="M11" s="43"/>
      <c r="N11" s="40"/>
      <c r="O11" s="44"/>
    </row>
    <row r="12" spans="1:17" x14ac:dyDescent="0.25">
      <c r="A12" s="45"/>
      <c r="B12" s="46"/>
      <c r="C12" s="47"/>
      <c r="D12" s="46"/>
      <c r="E12" s="46"/>
      <c r="F12" s="46"/>
      <c r="G12" s="46"/>
      <c r="H12" s="46"/>
      <c r="I12" s="46"/>
      <c r="J12" s="46"/>
      <c r="K12" s="46"/>
      <c r="L12" s="46"/>
      <c r="M12" s="12"/>
      <c r="N12" s="46"/>
      <c r="O12" s="12"/>
    </row>
    <row r="15" spans="1:17" x14ac:dyDescent="0.25">
      <c r="K15" s="7"/>
      <c r="L15" s="7"/>
      <c r="M15" s="12"/>
      <c r="N15" s="7"/>
      <c r="O15" s="12"/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C5" name="Range1_17"/>
    <protectedRange algorithmName="SHA-512" hashValue="ON39YdpmFHfN9f47KpiRvqrKx0V9+erV1CNkpWzYhW/Qyc6aT8rEyCrvauWSYGZK2ia3o7vd3akF07acHAFpOA==" saltValue="yVW9XmDwTqEnmpSGai0KYg==" spinCount="100000" sqref="E5:J5 B5" name="Range1_18"/>
    <protectedRange algorithmName="SHA-512" hashValue="ON39YdpmFHfN9f47KpiRvqrKx0V9+erV1CNkpWzYhW/Qyc6aT8rEyCrvauWSYGZK2ia3o7vd3akF07acHAFpOA==" saltValue="yVW9XmDwTqEnmpSGai0KYg==" spinCount="100000" sqref="D5" name="Range1_1_13"/>
  </protectedRanges>
  <conditionalFormatting sqref="E5">
    <cfRule type="top10" dxfId="307" priority="6" rank="1"/>
  </conditionalFormatting>
  <conditionalFormatting sqref="F5">
    <cfRule type="top10" dxfId="306" priority="5" rank="1"/>
  </conditionalFormatting>
  <conditionalFormatting sqref="G5">
    <cfRule type="top10" dxfId="305" priority="4" rank="1"/>
  </conditionalFormatting>
  <conditionalFormatting sqref="H5">
    <cfRule type="top10" dxfId="304" priority="3" rank="1"/>
  </conditionalFormatting>
  <conditionalFormatting sqref="I5">
    <cfRule type="top10" dxfId="303" priority="2" rank="1"/>
  </conditionalFormatting>
  <conditionalFormatting sqref="J5">
    <cfRule type="top10" dxfId="302" priority="1" rank="1"/>
  </conditionalFormatting>
  <hyperlinks>
    <hyperlink ref="Q1" location="'Ohio Adult Rankings 2023'!A1" display="Back to Ranking" xr:uid="{E686AD39-A8E5-4678-818D-08B4C0B64E9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CAADF3-22B7-4013-904A-94BF3922F273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77328-BFF4-405A-8657-5E7165646FAB}">
  <dimension ref="A1:Q12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21.7109375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35</v>
      </c>
      <c r="B2" s="37" t="s">
        <v>113</v>
      </c>
      <c r="C2" s="38">
        <v>45087</v>
      </c>
      <c r="D2" s="29" t="s">
        <v>26</v>
      </c>
      <c r="E2" s="30">
        <v>196.00399999999999</v>
      </c>
      <c r="F2" s="30">
        <v>189.001</v>
      </c>
      <c r="G2" s="30">
        <v>196.001</v>
      </c>
      <c r="H2" s="30"/>
      <c r="I2" s="30"/>
      <c r="J2" s="30"/>
      <c r="K2" s="32">
        <v>3</v>
      </c>
      <c r="L2" s="32">
        <v>581.00599999999997</v>
      </c>
      <c r="M2" s="33">
        <v>193.66866666666667</v>
      </c>
      <c r="N2" s="34">
        <v>9</v>
      </c>
      <c r="O2" s="35">
        <v>202.66866666666667</v>
      </c>
    </row>
    <row r="5" spans="1:17" x14ac:dyDescent="0.25">
      <c r="K5" s="7">
        <f>SUM(K2:K4)</f>
        <v>3</v>
      </c>
      <c r="L5" s="7">
        <f>SUM(L2:L4)</f>
        <v>581.00599999999997</v>
      </c>
      <c r="M5" s="12">
        <f>SUM(L5/K5)</f>
        <v>193.66866666666667</v>
      </c>
      <c r="N5" s="7">
        <f>SUM(N2:N4)</f>
        <v>9</v>
      </c>
      <c r="O5" s="12">
        <f>SUM(M5+N5)</f>
        <v>202.66866666666667</v>
      </c>
    </row>
    <row r="8" spans="1:17" x14ac:dyDescent="0.25">
      <c r="A8" s="39"/>
      <c r="B8" s="40"/>
      <c r="C8" s="40"/>
      <c r="D8" s="41"/>
      <c r="E8" s="42"/>
      <c r="F8" s="42"/>
      <c r="G8" s="42"/>
      <c r="H8" s="42"/>
      <c r="I8" s="42"/>
      <c r="J8" s="42"/>
      <c r="K8" s="42"/>
      <c r="L8" s="41"/>
      <c r="M8" s="43"/>
      <c r="N8" s="40"/>
      <c r="O8" s="44"/>
    </row>
    <row r="9" spans="1:17" x14ac:dyDescent="0.25">
      <c r="A9" s="45"/>
      <c r="B9" s="46"/>
      <c r="C9" s="47"/>
      <c r="D9" s="46"/>
      <c r="E9" s="46"/>
      <c r="F9" s="46"/>
      <c r="G9" s="46"/>
      <c r="H9" s="46"/>
      <c r="I9" s="46"/>
      <c r="J9" s="46"/>
      <c r="K9" s="46"/>
      <c r="L9" s="46"/>
      <c r="M9" s="12"/>
      <c r="N9" s="46"/>
      <c r="O9" s="12"/>
    </row>
    <row r="12" spans="1:17" x14ac:dyDescent="0.25">
      <c r="K12" s="7"/>
      <c r="L12" s="7"/>
      <c r="M12" s="12"/>
      <c r="N12" s="7"/>
      <c r="O12" s="12"/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</protectedRanges>
  <hyperlinks>
    <hyperlink ref="Q1" location="'Ohio Adult Rankings 2023'!A1" display="Back to Ranking" xr:uid="{967ED9AD-E189-4128-9CD6-1AB11C14461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1BE6ED-6920-420D-BA81-6C5964C542B5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5CE92-4681-4BB0-9E12-D2CA8EDCE038}">
  <dimension ref="A1:Q38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24</v>
      </c>
      <c r="B2" s="22" t="s">
        <v>34</v>
      </c>
      <c r="C2" s="23">
        <v>45024</v>
      </c>
      <c r="D2" s="24" t="s">
        <v>26</v>
      </c>
      <c r="E2" s="48">
        <v>172.001</v>
      </c>
      <c r="F2" s="48">
        <v>182.001</v>
      </c>
      <c r="G2" s="48">
        <v>182.00200000000001</v>
      </c>
      <c r="H2" s="48"/>
      <c r="I2" s="48"/>
      <c r="J2" s="48"/>
      <c r="K2" s="49">
        <v>3</v>
      </c>
      <c r="L2" s="49">
        <v>536.00400000000002</v>
      </c>
      <c r="M2" s="50">
        <v>178.66800000000001</v>
      </c>
      <c r="N2" s="51">
        <v>2</v>
      </c>
      <c r="O2" s="52">
        <v>180.66800000000001</v>
      </c>
    </row>
    <row r="3" spans="1:17" x14ac:dyDescent="0.25">
      <c r="A3" s="15" t="s">
        <v>42</v>
      </c>
      <c r="B3" s="22" t="s">
        <v>34</v>
      </c>
      <c r="C3" s="23">
        <v>44661</v>
      </c>
      <c r="D3" s="24" t="s">
        <v>40</v>
      </c>
      <c r="E3" s="48">
        <v>193</v>
      </c>
      <c r="F3" s="48">
        <v>193</v>
      </c>
      <c r="G3" s="48">
        <v>193</v>
      </c>
      <c r="H3" s="48">
        <v>192</v>
      </c>
      <c r="I3" s="48"/>
      <c r="J3" s="48"/>
      <c r="K3" s="49">
        <v>4</v>
      </c>
      <c r="L3" s="49">
        <v>771</v>
      </c>
      <c r="M3" s="50">
        <v>192.75</v>
      </c>
      <c r="N3" s="51">
        <v>2</v>
      </c>
      <c r="O3" s="52">
        <v>194.75</v>
      </c>
    </row>
    <row r="4" spans="1:17" x14ac:dyDescent="0.25">
      <c r="A4" s="15" t="s">
        <v>42</v>
      </c>
      <c r="B4" s="22" t="s">
        <v>34</v>
      </c>
      <c r="C4" s="23">
        <v>45046</v>
      </c>
      <c r="D4" s="24" t="s">
        <v>68</v>
      </c>
      <c r="E4" s="48">
        <v>186</v>
      </c>
      <c r="F4" s="48">
        <v>188</v>
      </c>
      <c r="G4" s="48">
        <v>184</v>
      </c>
      <c r="H4" s="48">
        <v>187</v>
      </c>
      <c r="I4" s="48"/>
      <c r="J4" s="48"/>
      <c r="K4" s="49">
        <v>4</v>
      </c>
      <c r="L4" s="49">
        <v>745</v>
      </c>
      <c r="M4" s="50">
        <v>186.25</v>
      </c>
      <c r="N4" s="51">
        <v>2</v>
      </c>
      <c r="O4" s="52">
        <v>188.25</v>
      </c>
    </row>
    <row r="5" spans="1:17" x14ac:dyDescent="0.25">
      <c r="A5" s="36" t="s">
        <v>42</v>
      </c>
      <c r="B5" s="37" t="s">
        <v>34</v>
      </c>
      <c r="C5" s="38">
        <v>45060</v>
      </c>
      <c r="D5" s="29" t="s">
        <v>40</v>
      </c>
      <c r="E5" s="30">
        <v>188</v>
      </c>
      <c r="F5" s="30">
        <v>189</v>
      </c>
      <c r="G5" s="31">
        <v>194</v>
      </c>
      <c r="H5" s="30">
        <v>191</v>
      </c>
      <c r="I5" s="30"/>
      <c r="J5" s="30"/>
      <c r="K5" s="32">
        <v>4</v>
      </c>
      <c r="L5" s="32">
        <v>762</v>
      </c>
      <c r="M5" s="33">
        <v>190.5</v>
      </c>
      <c r="N5" s="34">
        <v>5</v>
      </c>
      <c r="O5" s="35">
        <v>195.5</v>
      </c>
    </row>
    <row r="8" spans="1:17" x14ac:dyDescent="0.25">
      <c r="K8" s="7">
        <f>SUM(K2:K7)</f>
        <v>15</v>
      </c>
      <c r="L8" s="7">
        <f>SUM(L2:L7)</f>
        <v>2814.0039999999999</v>
      </c>
      <c r="M8" s="12">
        <f>SUM(L8/K8)</f>
        <v>187.60026666666667</v>
      </c>
      <c r="N8" s="7">
        <f>SUM(N2:N7)</f>
        <v>11</v>
      </c>
      <c r="O8" s="12">
        <f>SUM(M8+N8)</f>
        <v>198.60026666666667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15" t="s">
        <v>35</v>
      </c>
      <c r="B12" s="22" t="s">
        <v>34</v>
      </c>
      <c r="C12" s="23">
        <v>45024</v>
      </c>
      <c r="D12" s="24" t="s">
        <v>26</v>
      </c>
      <c r="E12" s="31">
        <v>187.001</v>
      </c>
      <c r="F12" s="48">
        <v>183.001</v>
      </c>
      <c r="G12" s="48">
        <v>183.001</v>
      </c>
      <c r="H12" s="48"/>
      <c r="I12" s="48"/>
      <c r="J12" s="48"/>
      <c r="K12" s="49">
        <v>3</v>
      </c>
      <c r="L12" s="49">
        <v>553.00300000000004</v>
      </c>
      <c r="M12" s="50">
        <v>184.33433333333335</v>
      </c>
      <c r="N12" s="51">
        <v>6</v>
      </c>
      <c r="O12" s="52">
        <v>190.33433333333335</v>
      </c>
    </row>
    <row r="15" spans="1:17" x14ac:dyDescent="0.25">
      <c r="K15" s="7">
        <f>SUM(K12:K14)</f>
        <v>3</v>
      </c>
      <c r="L15" s="7">
        <f>SUM(L12:L14)</f>
        <v>553.00300000000004</v>
      </c>
      <c r="M15" s="12">
        <f>SUM(L15/K15)</f>
        <v>184.33433333333335</v>
      </c>
      <c r="N15" s="7">
        <f>SUM(N12:N14)</f>
        <v>6</v>
      </c>
      <c r="O15" s="12">
        <f>SUM(M15+N15)</f>
        <v>190.33433333333335</v>
      </c>
    </row>
    <row r="18" spans="1:15" ht="30" x14ac:dyDescent="0.25">
      <c r="A18" s="1" t="s">
        <v>1</v>
      </c>
      <c r="B18" s="2" t="s">
        <v>2</v>
      </c>
      <c r="C18" s="2" t="s">
        <v>3</v>
      </c>
      <c r="D18" s="3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3" t="s">
        <v>12</v>
      </c>
      <c r="M18" s="5" t="s">
        <v>13</v>
      </c>
      <c r="N18" s="2" t="s">
        <v>14</v>
      </c>
      <c r="O18" s="6" t="s">
        <v>15</v>
      </c>
    </row>
    <row r="19" spans="1:15" x14ac:dyDescent="0.25">
      <c r="A19" s="15" t="s">
        <v>57</v>
      </c>
      <c r="B19" s="22" t="s">
        <v>34</v>
      </c>
      <c r="C19" s="23">
        <v>44661</v>
      </c>
      <c r="D19" s="24" t="s">
        <v>40</v>
      </c>
      <c r="E19" s="48">
        <v>185</v>
      </c>
      <c r="F19" s="48">
        <v>185</v>
      </c>
      <c r="G19" s="48">
        <v>190</v>
      </c>
      <c r="H19" s="31">
        <v>195</v>
      </c>
      <c r="I19" s="48"/>
      <c r="J19" s="48"/>
      <c r="K19" s="49">
        <v>4</v>
      </c>
      <c r="L19" s="49">
        <v>755</v>
      </c>
      <c r="M19" s="50">
        <v>188.75</v>
      </c>
      <c r="N19" s="51">
        <v>6</v>
      </c>
      <c r="O19" s="52">
        <v>194.75</v>
      </c>
    </row>
    <row r="20" spans="1:15" x14ac:dyDescent="0.25">
      <c r="A20" s="15" t="s">
        <v>57</v>
      </c>
      <c r="B20" s="22" t="s">
        <v>34</v>
      </c>
      <c r="C20" s="23">
        <v>45046</v>
      </c>
      <c r="D20" s="24" t="s">
        <v>68</v>
      </c>
      <c r="E20" s="48">
        <v>192</v>
      </c>
      <c r="F20" s="31">
        <v>193</v>
      </c>
      <c r="G20" s="48">
        <v>187.001</v>
      </c>
      <c r="H20" s="48">
        <v>191</v>
      </c>
      <c r="I20" s="48"/>
      <c r="J20" s="48"/>
      <c r="K20" s="49">
        <v>4</v>
      </c>
      <c r="L20" s="49">
        <v>763.00099999999998</v>
      </c>
      <c r="M20" s="50">
        <v>190.75024999999999</v>
      </c>
      <c r="N20" s="51">
        <v>9</v>
      </c>
      <c r="O20" s="52">
        <v>199.75024999999999</v>
      </c>
    </row>
    <row r="21" spans="1:15" x14ac:dyDescent="0.25">
      <c r="A21" s="36" t="s">
        <v>57</v>
      </c>
      <c r="B21" s="37" t="s">
        <v>34</v>
      </c>
      <c r="C21" s="38">
        <v>45060</v>
      </c>
      <c r="D21" s="29" t="s">
        <v>40</v>
      </c>
      <c r="E21" s="30">
        <v>182</v>
      </c>
      <c r="F21" s="30">
        <v>181</v>
      </c>
      <c r="G21" s="30">
        <v>187</v>
      </c>
      <c r="H21" s="30">
        <v>185</v>
      </c>
      <c r="I21" s="30"/>
      <c r="J21" s="30"/>
      <c r="K21" s="32">
        <v>4</v>
      </c>
      <c r="L21" s="32">
        <v>735</v>
      </c>
      <c r="M21" s="33">
        <v>183.75</v>
      </c>
      <c r="N21" s="34">
        <v>4</v>
      </c>
      <c r="O21" s="35">
        <v>187.75</v>
      </c>
    </row>
    <row r="22" spans="1:15" x14ac:dyDescent="0.25">
      <c r="A22" s="15" t="s">
        <v>36</v>
      </c>
      <c r="B22" s="22" t="s">
        <v>34</v>
      </c>
      <c r="C22" s="23">
        <v>45074</v>
      </c>
      <c r="D22" s="67" t="s">
        <v>68</v>
      </c>
      <c r="E22" s="48">
        <v>189</v>
      </c>
      <c r="F22" s="31">
        <v>194</v>
      </c>
      <c r="G22" s="48">
        <v>187</v>
      </c>
      <c r="H22" s="31">
        <v>195</v>
      </c>
      <c r="I22" s="48"/>
      <c r="J22" s="48"/>
      <c r="K22" s="49">
        <v>4</v>
      </c>
      <c r="L22" s="49">
        <v>765</v>
      </c>
      <c r="M22" s="50">
        <v>191.25</v>
      </c>
      <c r="N22" s="51">
        <v>9</v>
      </c>
      <c r="O22" s="52">
        <v>200.25</v>
      </c>
    </row>
    <row r="23" spans="1:15" x14ac:dyDescent="0.25">
      <c r="A23" s="15" t="s">
        <v>36</v>
      </c>
      <c r="B23" s="22" t="s">
        <v>115</v>
      </c>
      <c r="C23" s="23">
        <v>45087</v>
      </c>
      <c r="D23" s="24" t="s">
        <v>26</v>
      </c>
      <c r="E23" s="31">
        <v>194.001</v>
      </c>
      <c r="F23" s="31">
        <v>191.001</v>
      </c>
      <c r="G23" s="31">
        <v>192.00399999999999</v>
      </c>
      <c r="H23" s="48"/>
      <c r="I23" s="48"/>
      <c r="J23" s="48"/>
      <c r="K23" s="49">
        <v>3</v>
      </c>
      <c r="L23" s="49">
        <v>577.00599999999997</v>
      </c>
      <c r="M23" s="50">
        <v>192.33533333333332</v>
      </c>
      <c r="N23" s="51">
        <v>11</v>
      </c>
      <c r="O23" s="52">
        <v>203.33533333333332</v>
      </c>
    </row>
    <row r="24" spans="1:15" x14ac:dyDescent="0.25">
      <c r="A24" s="15" t="s">
        <v>57</v>
      </c>
      <c r="B24" s="22" t="s">
        <v>34</v>
      </c>
      <c r="C24" s="23">
        <v>45088</v>
      </c>
      <c r="D24" s="24" t="s">
        <v>40</v>
      </c>
      <c r="E24" s="48">
        <v>195</v>
      </c>
      <c r="F24" s="48">
        <v>189</v>
      </c>
      <c r="G24" s="48">
        <v>191</v>
      </c>
      <c r="H24" s="48">
        <v>194</v>
      </c>
      <c r="I24" s="48"/>
      <c r="J24" s="48"/>
      <c r="K24" s="49">
        <v>4</v>
      </c>
      <c r="L24" s="49">
        <v>769</v>
      </c>
      <c r="M24" s="50">
        <v>192.25</v>
      </c>
      <c r="N24" s="51">
        <v>4</v>
      </c>
      <c r="O24" s="52">
        <v>196.25</v>
      </c>
    </row>
    <row r="25" spans="1:15" x14ac:dyDescent="0.25">
      <c r="A25" s="15" t="s">
        <v>36</v>
      </c>
      <c r="B25" s="22" t="s">
        <v>34</v>
      </c>
      <c r="C25" s="23">
        <v>45102</v>
      </c>
      <c r="D25" s="67" t="s">
        <v>68</v>
      </c>
      <c r="E25" s="48">
        <v>190</v>
      </c>
      <c r="F25" s="48">
        <v>193</v>
      </c>
      <c r="G25" s="31">
        <v>193</v>
      </c>
      <c r="H25" s="48">
        <v>191</v>
      </c>
      <c r="I25" s="48"/>
      <c r="J25" s="48"/>
      <c r="K25" s="49">
        <v>4</v>
      </c>
      <c r="L25" s="49">
        <v>767</v>
      </c>
      <c r="M25" s="50">
        <v>191.75</v>
      </c>
      <c r="N25" s="51">
        <v>7</v>
      </c>
      <c r="O25" s="52">
        <v>198.75</v>
      </c>
    </row>
    <row r="26" spans="1:15" x14ac:dyDescent="0.25">
      <c r="A26" s="15" t="s">
        <v>57</v>
      </c>
      <c r="B26" s="22" t="s">
        <v>34</v>
      </c>
      <c r="C26" s="23">
        <v>45116</v>
      </c>
      <c r="D26" s="24" t="s">
        <v>40</v>
      </c>
      <c r="E26" s="48">
        <v>188</v>
      </c>
      <c r="F26" s="48">
        <v>189</v>
      </c>
      <c r="G26" s="48">
        <v>192</v>
      </c>
      <c r="H26" s="48">
        <v>193</v>
      </c>
      <c r="I26" s="48"/>
      <c r="J26" s="48"/>
      <c r="K26" s="49">
        <v>4</v>
      </c>
      <c r="L26" s="49">
        <v>762</v>
      </c>
      <c r="M26" s="50">
        <v>190.5</v>
      </c>
      <c r="N26" s="51">
        <v>3</v>
      </c>
      <c r="O26" s="52">
        <v>193.5</v>
      </c>
    </row>
    <row r="27" spans="1:15" x14ac:dyDescent="0.25">
      <c r="A27" s="15" t="s">
        <v>36</v>
      </c>
      <c r="B27" s="22" t="s">
        <v>34</v>
      </c>
      <c r="C27" s="23">
        <v>45130</v>
      </c>
      <c r="D27" s="67" t="s">
        <v>68</v>
      </c>
      <c r="E27" s="48">
        <v>193</v>
      </c>
      <c r="F27" s="48">
        <v>191</v>
      </c>
      <c r="G27" s="31">
        <v>194</v>
      </c>
      <c r="H27" s="48">
        <v>190</v>
      </c>
      <c r="I27" s="48">
        <v>191</v>
      </c>
      <c r="J27" s="31">
        <v>195</v>
      </c>
      <c r="K27" s="49">
        <v>6</v>
      </c>
      <c r="L27" s="49">
        <v>1154</v>
      </c>
      <c r="M27" s="50">
        <v>192.33333333333334</v>
      </c>
      <c r="N27" s="51">
        <v>16</v>
      </c>
      <c r="O27" s="52">
        <v>208.33333333333334</v>
      </c>
    </row>
    <row r="28" spans="1:15" x14ac:dyDescent="0.25">
      <c r="A28" s="15" t="s">
        <v>57</v>
      </c>
      <c r="B28" s="22" t="s">
        <v>34</v>
      </c>
      <c r="C28" s="23">
        <v>45151</v>
      </c>
      <c r="D28" s="24" t="s">
        <v>40</v>
      </c>
      <c r="E28" s="48">
        <v>189</v>
      </c>
      <c r="F28" s="48">
        <v>193</v>
      </c>
      <c r="G28" s="48">
        <v>188.0001</v>
      </c>
      <c r="H28" s="48">
        <v>183.0001</v>
      </c>
      <c r="I28" s="48">
        <v>190</v>
      </c>
      <c r="J28" s="48">
        <v>182</v>
      </c>
      <c r="K28" s="49">
        <v>6</v>
      </c>
      <c r="L28" s="49">
        <v>1125.0001999999999</v>
      </c>
      <c r="M28" s="50">
        <v>187.50003333333333</v>
      </c>
      <c r="N28" s="51">
        <v>4</v>
      </c>
      <c r="O28" s="52">
        <v>191.50003333333333</v>
      </c>
    </row>
    <row r="31" spans="1:15" x14ac:dyDescent="0.25">
      <c r="K31" s="7">
        <f>SUM(K19:K30)</f>
        <v>43</v>
      </c>
      <c r="L31" s="7">
        <f>SUM(L19:L30)</f>
        <v>8172.0072</v>
      </c>
      <c r="M31" s="12">
        <f>SUM(L31/K31)</f>
        <v>190.04667906976744</v>
      </c>
      <c r="N31" s="7">
        <f>SUM(N19:N30)</f>
        <v>73</v>
      </c>
      <c r="O31" s="12">
        <f>SUM(M31+N31)</f>
        <v>263.04667906976744</v>
      </c>
    </row>
    <row r="34" spans="1:15" ht="30" x14ac:dyDescent="0.25">
      <c r="A34" s="1" t="s">
        <v>1</v>
      </c>
      <c r="B34" s="2" t="s">
        <v>2</v>
      </c>
      <c r="C34" s="2" t="s">
        <v>3</v>
      </c>
      <c r="D34" s="3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3" t="s">
        <v>12</v>
      </c>
      <c r="M34" s="5" t="s">
        <v>13</v>
      </c>
      <c r="N34" s="2" t="s">
        <v>14</v>
      </c>
      <c r="O34" s="6" t="s">
        <v>15</v>
      </c>
    </row>
    <row r="35" spans="1:15" x14ac:dyDescent="0.25">
      <c r="A35" s="15" t="s">
        <v>61</v>
      </c>
      <c r="B35" s="22" t="s">
        <v>34</v>
      </c>
      <c r="C35" s="23">
        <v>45151</v>
      </c>
      <c r="D35" s="24" t="s">
        <v>40</v>
      </c>
      <c r="E35" s="48">
        <v>176</v>
      </c>
      <c r="F35" s="48">
        <v>179</v>
      </c>
      <c r="G35" s="48">
        <v>184.0001</v>
      </c>
      <c r="H35" s="48">
        <v>181</v>
      </c>
      <c r="I35" s="48">
        <v>185</v>
      </c>
      <c r="J35" s="48">
        <v>184</v>
      </c>
      <c r="K35" s="49">
        <v>6</v>
      </c>
      <c r="L35" s="49">
        <v>1089.0001</v>
      </c>
      <c r="M35" s="50">
        <v>181.50001666666665</v>
      </c>
      <c r="N35" s="51">
        <v>8</v>
      </c>
      <c r="O35" s="52">
        <v>189.50001666666665</v>
      </c>
    </row>
    <row r="38" spans="1:15" x14ac:dyDescent="0.25">
      <c r="K38" s="7">
        <f>SUM(K35:K37)</f>
        <v>6</v>
      </c>
      <c r="L38" s="7">
        <f>SUM(L35:L37)</f>
        <v>1089.0001</v>
      </c>
      <c r="M38" s="12">
        <f>SUM(L38/K38)</f>
        <v>181.50001666666665</v>
      </c>
      <c r="N38" s="7">
        <f>SUM(N35:N37)</f>
        <v>8</v>
      </c>
      <c r="O38" s="12">
        <f>SUM(M38+N38)</f>
        <v>189.50001666666665</v>
      </c>
    </row>
  </sheetData>
  <protectedRanges>
    <protectedRange algorithmName="SHA-512" hashValue="ON39YdpmFHfN9f47KpiRvqrKx0V9+erV1CNkpWzYhW/Qyc6aT8rEyCrvauWSYGZK2ia3o7vd3akF07acHAFpOA==" saltValue="yVW9XmDwTqEnmpSGai0KYg==" spinCount="100000" sqref="B1 B11 B18 B34" name="Range1_2"/>
    <protectedRange algorithmName="SHA-512" hashValue="ON39YdpmFHfN9f47KpiRvqrKx0V9+erV1CNkpWzYhW/Qyc6aT8rEyCrvauWSYGZK2ia3o7vd3akF07acHAFpOA==" saltValue="yVW9XmDwTqEnmpSGai0KYg==" spinCount="100000" sqref="C28" name="Range1_17"/>
    <protectedRange algorithmName="SHA-512" hashValue="ON39YdpmFHfN9f47KpiRvqrKx0V9+erV1CNkpWzYhW/Qyc6aT8rEyCrvauWSYGZK2ia3o7vd3akF07acHAFpOA==" saltValue="yVW9XmDwTqEnmpSGai0KYg==" spinCount="100000" sqref="E28:J28 B28" name="Range1_19"/>
    <protectedRange algorithmName="SHA-512" hashValue="ON39YdpmFHfN9f47KpiRvqrKx0V9+erV1CNkpWzYhW/Qyc6aT8rEyCrvauWSYGZK2ia3o7vd3akF07acHAFpOA==" saltValue="yVW9XmDwTqEnmpSGai0KYg==" spinCount="100000" sqref="D28" name="Range1_1_14"/>
    <protectedRange algorithmName="SHA-512" hashValue="ON39YdpmFHfN9f47KpiRvqrKx0V9+erV1CNkpWzYhW/Qyc6aT8rEyCrvauWSYGZK2ia3o7vd3akF07acHAFpOA==" saltValue="yVW9XmDwTqEnmpSGai0KYg==" spinCount="100000" sqref="C35" name="Range1_17_1"/>
    <protectedRange algorithmName="SHA-512" hashValue="ON39YdpmFHfN9f47KpiRvqrKx0V9+erV1CNkpWzYhW/Qyc6aT8rEyCrvauWSYGZK2ia3o7vd3akF07acHAFpOA==" saltValue="yVW9XmDwTqEnmpSGai0KYg==" spinCount="100000" sqref="E35:J35 B35" name="Range1_20"/>
    <protectedRange algorithmName="SHA-512" hashValue="ON39YdpmFHfN9f47KpiRvqrKx0V9+erV1CNkpWzYhW/Qyc6aT8rEyCrvauWSYGZK2ia3o7vd3akF07acHAFpOA==" saltValue="yVW9XmDwTqEnmpSGai0KYg==" spinCount="100000" sqref="D35" name="Range1_1_15"/>
  </protectedRanges>
  <conditionalFormatting sqref="E28">
    <cfRule type="top10" dxfId="301" priority="12" rank="1"/>
  </conditionalFormatting>
  <conditionalFormatting sqref="E35">
    <cfRule type="top10" dxfId="300" priority="1" rank="1"/>
  </conditionalFormatting>
  <conditionalFormatting sqref="F28">
    <cfRule type="top10" dxfId="299" priority="11" rank="1"/>
  </conditionalFormatting>
  <conditionalFormatting sqref="F35">
    <cfRule type="top10" dxfId="298" priority="4" rank="1"/>
  </conditionalFormatting>
  <conditionalFormatting sqref="G28">
    <cfRule type="top10" dxfId="297" priority="10" rank="1"/>
  </conditionalFormatting>
  <conditionalFormatting sqref="G35">
    <cfRule type="top10" dxfId="296" priority="5" rank="1"/>
  </conditionalFormatting>
  <conditionalFormatting sqref="H28">
    <cfRule type="top10" dxfId="295" priority="9" rank="1"/>
  </conditionalFormatting>
  <conditionalFormatting sqref="H35">
    <cfRule type="top10" dxfId="294" priority="2" rank="1"/>
  </conditionalFormatting>
  <conditionalFormatting sqref="I28">
    <cfRule type="top10" dxfId="293" priority="8" rank="1"/>
  </conditionalFormatting>
  <conditionalFormatting sqref="I35">
    <cfRule type="top10" dxfId="292" priority="6" rank="1"/>
  </conditionalFormatting>
  <conditionalFormatting sqref="J28">
    <cfRule type="top10" dxfId="291" priority="7" rank="1"/>
  </conditionalFormatting>
  <conditionalFormatting sqref="J35">
    <cfRule type="top10" dxfId="290" priority="3" rank="1"/>
  </conditionalFormatting>
  <hyperlinks>
    <hyperlink ref="Q1" location="'Ohio Adult Rankings 2023'!A1" display="Back to Ranking" xr:uid="{2D354FDA-22D4-4E50-8CDE-80E563CCD36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52D70B-0DD7-443C-9009-9544CB43413A}">
          <x14:formula1>
            <xm:f>'C:\Users\abra2\Desktop\ABRA Files and More\AUTO BENCH REST ASSOCIATION FILE\ABRA 2019\Georgia\[Georgia Results 01 19 20.xlsm]DATA SHEET'!#REF!</xm:f>
          </x14:formula1>
          <xm:sqref>B1 B11 B18 B34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6B5C1-8D70-45C6-A856-B9581B19800A}">
  <dimension ref="A1:Q14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35</v>
      </c>
      <c r="B2" s="22" t="s">
        <v>93</v>
      </c>
      <c r="C2" s="23">
        <v>45053</v>
      </c>
      <c r="D2" s="24" t="s">
        <v>84</v>
      </c>
      <c r="E2" s="48">
        <v>176</v>
      </c>
      <c r="F2" s="48">
        <v>182</v>
      </c>
      <c r="G2" s="48">
        <v>179</v>
      </c>
      <c r="H2" s="48">
        <v>173</v>
      </c>
      <c r="I2" s="48"/>
      <c r="J2" s="48"/>
      <c r="K2" s="49">
        <v>4</v>
      </c>
      <c r="L2" s="49">
        <v>710</v>
      </c>
      <c r="M2" s="50">
        <v>177.5</v>
      </c>
      <c r="N2" s="51">
        <v>2</v>
      </c>
      <c r="O2" s="52">
        <v>179.5</v>
      </c>
    </row>
    <row r="3" spans="1:17" x14ac:dyDescent="0.25">
      <c r="A3" s="15" t="s">
        <v>35</v>
      </c>
      <c r="B3" s="22" t="s">
        <v>93</v>
      </c>
      <c r="C3" s="23">
        <v>45081</v>
      </c>
      <c r="D3" s="24" t="s">
        <v>84</v>
      </c>
      <c r="E3" s="48">
        <v>174</v>
      </c>
      <c r="F3" s="48">
        <v>172</v>
      </c>
      <c r="G3" s="48">
        <v>177</v>
      </c>
      <c r="H3" s="48">
        <v>170</v>
      </c>
      <c r="I3" s="48"/>
      <c r="J3" s="48"/>
      <c r="K3" s="49">
        <v>4</v>
      </c>
      <c r="L3" s="49">
        <v>693</v>
      </c>
      <c r="M3" s="50">
        <v>173.25</v>
      </c>
      <c r="N3" s="51">
        <v>2</v>
      </c>
      <c r="O3" s="52">
        <v>175.25</v>
      </c>
    </row>
    <row r="6" spans="1:17" x14ac:dyDescent="0.25">
      <c r="K6" s="7">
        <f>SUM(K2:K5)</f>
        <v>8</v>
      </c>
      <c r="L6" s="7">
        <f>SUM(L2:L5)</f>
        <v>1403</v>
      </c>
      <c r="M6" s="12">
        <f>SUM(L6/K6)</f>
        <v>175.375</v>
      </c>
      <c r="N6" s="7">
        <f>SUM(N2:N5)</f>
        <v>4</v>
      </c>
      <c r="O6" s="12">
        <f>SUM(M6+N6)</f>
        <v>179.375</v>
      </c>
    </row>
    <row r="9" spans="1:17" ht="30" x14ac:dyDescent="0.25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25">
      <c r="A10" s="15" t="s">
        <v>100</v>
      </c>
      <c r="B10" s="22" t="s">
        <v>93</v>
      </c>
      <c r="C10" s="23">
        <v>45144</v>
      </c>
      <c r="D10" s="24" t="s">
        <v>84</v>
      </c>
      <c r="E10" s="48">
        <v>169</v>
      </c>
      <c r="F10" s="48">
        <v>171</v>
      </c>
      <c r="G10" s="48">
        <v>164</v>
      </c>
      <c r="H10" s="48">
        <v>166</v>
      </c>
      <c r="I10" s="48"/>
      <c r="J10" s="48"/>
      <c r="K10" s="49">
        <v>4</v>
      </c>
      <c r="L10" s="49">
        <v>670</v>
      </c>
      <c r="M10" s="50">
        <v>167.5</v>
      </c>
      <c r="N10" s="51">
        <v>3</v>
      </c>
      <c r="O10" s="52">
        <v>170.5</v>
      </c>
    </row>
    <row r="11" spans="1:17" x14ac:dyDescent="0.25">
      <c r="A11" s="15" t="s">
        <v>100</v>
      </c>
      <c r="B11" s="22" t="s">
        <v>93</v>
      </c>
      <c r="C11" s="23">
        <v>45179</v>
      </c>
      <c r="D11" s="24" t="s">
        <v>84</v>
      </c>
      <c r="E11" s="48">
        <v>185</v>
      </c>
      <c r="F11" s="48">
        <v>183.001</v>
      </c>
      <c r="G11" s="48">
        <v>172</v>
      </c>
      <c r="H11" s="48">
        <v>179</v>
      </c>
      <c r="I11" s="48"/>
      <c r="J11" s="48"/>
      <c r="K11" s="49">
        <v>4</v>
      </c>
      <c r="L11" s="49">
        <v>719.00099999999998</v>
      </c>
      <c r="M11" s="50">
        <v>179.75024999999999</v>
      </c>
      <c r="N11" s="51">
        <v>10</v>
      </c>
      <c r="O11" s="52">
        <v>189.75024999999999</v>
      </c>
    </row>
    <row r="14" spans="1:17" x14ac:dyDescent="0.25">
      <c r="K14" s="7">
        <f>SUM(K10:K13)</f>
        <v>8</v>
      </c>
      <c r="L14" s="7">
        <f>SUM(L10:L13)</f>
        <v>1389.001</v>
      </c>
      <c r="M14" s="12">
        <f>SUM(L14/K14)</f>
        <v>173.625125</v>
      </c>
      <c r="N14" s="7">
        <f>SUM(N10:N13)</f>
        <v>13</v>
      </c>
      <c r="O14" s="12">
        <f>SUM(M14+N14)</f>
        <v>186.625125</v>
      </c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E3:J3" name="Range1_7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B10:C10 E10:J10" name="Range1_16"/>
    <protectedRange algorithmName="SHA-512" hashValue="ON39YdpmFHfN9f47KpiRvqrKx0V9+erV1CNkpWzYhW/Qyc6aT8rEyCrvauWSYGZK2ia3o7vd3akF07acHAFpOA==" saltValue="yVW9XmDwTqEnmpSGai0KYg==" spinCount="100000" sqref="D10" name="Range1_1_11"/>
  </protectedRanges>
  <conditionalFormatting sqref="I2">
    <cfRule type="top10" dxfId="289" priority="31" rank="1"/>
    <cfRule type="top10" dxfId="288" priority="36" rank="1"/>
  </conditionalFormatting>
  <conditionalFormatting sqref="I3">
    <cfRule type="top10" dxfId="287" priority="24" rank="1"/>
  </conditionalFormatting>
  <conditionalFormatting sqref="I10">
    <cfRule type="top10" dxfId="286" priority="4" rank="1"/>
  </conditionalFormatting>
  <conditionalFormatting sqref="I2:J3">
    <cfRule type="cellIs" dxfId="285" priority="23" operator="greaterThanOrEqual">
      <formula>200</formula>
    </cfRule>
  </conditionalFormatting>
  <conditionalFormatting sqref="I10:J10">
    <cfRule type="cellIs" dxfId="284" priority="1" operator="greaterThanOrEqual">
      <formula>193</formula>
    </cfRule>
  </conditionalFormatting>
  <conditionalFormatting sqref="J2">
    <cfRule type="top10" dxfId="283" priority="30" rank="1"/>
  </conditionalFormatting>
  <conditionalFormatting sqref="J3">
    <cfRule type="top10" dxfId="282" priority="28" rank="1"/>
  </conditionalFormatting>
  <conditionalFormatting sqref="J10">
    <cfRule type="top10" dxfId="281" priority="5" rank="1"/>
  </conditionalFormatting>
  <hyperlinks>
    <hyperlink ref="Q1" location="'Ohio Adult Rankings 2023'!A1" display="Back to Ranking" xr:uid="{315A9E63-6EC7-48E7-B03F-0BB726DBABB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81F7FC-DEB5-42A7-A556-E29682B9BD8D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A6EE3-15B5-4151-9EFE-5FECD97D8D3F}">
  <dimension ref="A1:Q1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36</v>
      </c>
      <c r="B2" s="22" t="s">
        <v>96</v>
      </c>
      <c r="C2" s="23">
        <v>45053</v>
      </c>
      <c r="D2" s="67" t="s">
        <v>84</v>
      </c>
      <c r="E2" s="48">
        <v>182</v>
      </c>
      <c r="F2" s="48">
        <v>185</v>
      </c>
      <c r="G2" s="48">
        <v>178</v>
      </c>
      <c r="H2" s="48">
        <v>179</v>
      </c>
      <c r="I2" s="68"/>
      <c r="J2" s="68"/>
      <c r="K2" s="49">
        <v>4</v>
      </c>
      <c r="L2" s="49">
        <v>724</v>
      </c>
      <c r="M2" s="50">
        <v>181</v>
      </c>
      <c r="N2" s="51">
        <v>4</v>
      </c>
      <c r="O2" s="52">
        <v>185</v>
      </c>
    </row>
    <row r="3" spans="1:17" x14ac:dyDescent="0.25">
      <c r="A3" s="15" t="s">
        <v>36</v>
      </c>
      <c r="B3" s="22" t="s">
        <v>96</v>
      </c>
      <c r="C3" s="23">
        <v>45081</v>
      </c>
      <c r="D3" s="67" t="s">
        <v>84</v>
      </c>
      <c r="E3" s="48">
        <v>185</v>
      </c>
      <c r="F3" s="48">
        <v>194</v>
      </c>
      <c r="G3" s="48">
        <v>185</v>
      </c>
      <c r="H3" s="48">
        <v>181</v>
      </c>
      <c r="I3" s="48"/>
      <c r="J3" s="48"/>
      <c r="K3" s="49">
        <v>4</v>
      </c>
      <c r="L3" s="49">
        <v>745</v>
      </c>
      <c r="M3" s="50">
        <v>186.25</v>
      </c>
      <c r="N3" s="51">
        <v>8</v>
      </c>
      <c r="O3" s="52">
        <v>194.25</v>
      </c>
    </row>
    <row r="4" spans="1:17" x14ac:dyDescent="0.25">
      <c r="A4" s="15" t="s">
        <v>36</v>
      </c>
      <c r="B4" s="22" t="s">
        <v>96</v>
      </c>
      <c r="C4" s="23">
        <v>45144</v>
      </c>
      <c r="D4" s="67" t="s">
        <v>84</v>
      </c>
      <c r="E4" s="48">
        <v>191</v>
      </c>
      <c r="F4" s="48">
        <v>188</v>
      </c>
      <c r="G4" s="48">
        <v>188</v>
      </c>
      <c r="H4" s="48">
        <v>190</v>
      </c>
      <c r="I4" s="48"/>
      <c r="J4" s="48"/>
      <c r="K4" s="49">
        <v>4</v>
      </c>
      <c r="L4" s="49">
        <v>757</v>
      </c>
      <c r="M4" s="50">
        <v>189.25</v>
      </c>
      <c r="N4" s="51">
        <v>4</v>
      </c>
      <c r="O4" s="52">
        <v>193.25</v>
      </c>
    </row>
    <row r="5" spans="1:17" x14ac:dyDescent="0.25">
      <c r="A5" s="15" t="s">
        <v>36</v>
      </c>
      <c r="B5" s="22" t="s">
        <v>96</v>
      </c>
      <c r="C5" s="23">
        <v>45179</v>
      </c>
      <c r="D5" s="67" t="s">
        <v>84</v>
      </c>
      <c r="E5" s="48">
        <v>191</v>
      </c>
      <c r="F5" s="48">
        <v>188</v>
      </c>
      <c r="G5" s="48">
        <v>182</v>
      </c>
      <c r="H5" s="48">
        <v>184</v>
      </c>
      <c r="I5" s="48"/>
      <c r="J5" s="48"/>
      <c r="K5" s="49">
        <v>4</v>
      </c>
      <c r="L5" s="49">
        <v>745</v>
      </c>
      <c r="M5" s="50">
        <v>186.25</v>
      </c>
      <c r="N5" s="51">
        <v>3</v>
      </c>
      <c r="O5" s="52">
        <v>189.25</v>
      </c>
    </row>
    <row r="8" spans="1:17" x14ac:dyDescent="0.25">
      <c r="K8" s="7">
        <f>SUM(K2:K7)</f>
        <v>16</v>
      </c>
      <c r="L8" s="7">
        <f>SUM(L2:L7)</f>
        <v>2971</v>
      </c>
      <c r="M8" s="12">
        <f>SUM(L8/K8)</f>
        <v>185.6875</v>
      </c>
      <c r="N8" s="7">
        <f>SUM(N2:N7)</f>
        <v>19</v>
      </c>
      <c r="O8" s="12">
        <f>SUM(M8+N8)</f>
        <v>204.6875</v>
      </c>
    </row>
    <row r="11" spans="1:17" x14ac:dyDescent="0.25">
      <c r="A11" s="39"/>
      <c r="B11" s="40"/>
      <c r="C11" s="40"/>
      <c r="D11" s="41"/>
      <c r="E11" s="42"/>
      <c r="F11" s="42"/>
      <c r="G11" s="42"/>
      <c r="H11" s="42"/>
      <c r="I11" s="42"/>
      <c r="J11" s="42"/>
      <c r="K11" s="42"/>
      <c r="L11" s="41"/>
      <c r="M11" s="43"/>
      <c r="N11" s="40"/>
      <c r="O11" s="44"/>
    </row>
    <row r="12" spans="1:17" x14ac:dyDescent="0.25">
      <c r="A12" s="45"/>
      <c r="B12" s="46"/>
      <c r="C12" s="47"/>
      <c r="D12" s="46"/>
      <c r="E12" s="46"/>
      <c r="F12" s="46"/>
      <c r="G12" s="46"/>
      <c r="H12" s="46"/>
      <c r="I12" s="46"/>
      <c r="J12" s="46"/>
      <c r="K12" s="46"/>
      <c r="L12" s="46"/>
      <c r="M12" s="12"/>
      <c r="N12" s="46"/>
      <c r="O12" s="12"/>
    </row>
    <row r="15" spans="1:17" x14ac:dyDescent="0.25">
      <c r="K15" s="7"/>
      <c r="L15" s="7"/>
      <c r="M15" s="12"/>
      <c r="N15" s="7"/>
      <c r="O15" s="12"/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E3:J3 B3:C3" name="Range1_8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B4:C4 E4:J4" name="Range1_15"/>
    <protectedRange algorithmName="SHA-512" hashValue="ON39YdpmFHfN9f47KpiRvqrKx0V9+erV1CNkpWzYhW/Qyc6aT8rEyCrvauWSYGZK2ia3o7vd3akF07acHAFpOA==" saltValue="yVW9XmDwTqEnmpSGai0KYg==" spinCount="100000" sqref="D4" name="Range1_1_10"/>
  </protectedRanges>
  <conditionalFormatting sqref="I3">
    <cfRule type="top10" dxfId="280" priority="13" rank="1"/>
  </conditionalFormatting>
  <conditionalFormatting sqref="I4">
    <cfRule type="top10" dxfId="279" priority="5" rank="1"/>
  </conditionalFormatting>
  <conditionalFormatting sqref="I3:J4">
    <cfRule type="cellIs" dxfId="278" priority="1" operator="greaterThanOrEqual">
      <formula>200</formula>
    </cfRule>
  </conditionalFormatting>
  <conditionalFormatting sqref="J3">
    <cfRule type="top10" dxfId="277" priority="14" rank="1"/>
  </conditionalFormatting>
  <conditionalFormatting sqref="J4">
    <cfRule type="top10" dxfId="276" priority="6" rank="1"/>
  </conditionalFormatting>
  <hyperlinks>
    <hyperlink ref="Q1" location="'Ohio Adult Rankings 2023'!A1" display="Back to Ranking" xr:uid="{5663D66B-3773-49E2-B467-B627857C64B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C9C1F8-E4A7-4F70-9A03-05D5F247E583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D144E-006B-4565-9B9C-943EB8D5A761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35</v>
      </c>
      <c r="B2" s="22" t="s">
        <v>136</v>
      </c>
      <c r="C2" s="23">
        <v>45144</v>
      </c>
      <c r="D2" s="24" t="s">
        <v>84</v>
      </c>
      <c r="E2" s="48">
        <v>186</v>
      </c>
      <c r="F2" s="48">
        <v>184</v>
      </c>
      <c r="G2" s="48">
        <v>182</v>
      </c>
      <c r="H2" s="48">
        <v>183</v>
      </c>
      <c r="I2" s="48"/>
      <c r="J2" s="48"/>
      <c r="K2" s="49">
        <v>4</v>
      </c>
      <c r="L2" s="49">
        <v>735</v>
      </c>
      <c r="M2" s="50">
        <v>183.75</v>
      </c>
      <c r="N2" s="51">
        <v>2</v>
      </c>
      <c r="O2" s="52">
        <v>185.75</v>
      </c>
    </row>
    <row r="5" spans="1:17" x14ac:dyDescent="0.25">
      <c r="K5" s="7">
        <f>SUM(K2:K4)</f>
        <v>4</v>
      </c>
      <c r="L5" s="7">
        <f>SUM(L2:L4)</f>
        <v>735</v>
      </c>
      <c r="M5" s="12">
        <f>SUM(L5/K5)</f>
        <v>183.75</v>
      </c>
      <c r="N5" s="7">
        <f>SUM(N2:N4)</f>
        <v>2</v>
      </c>
      <c r="O5" s="12">
        <f>SUM(M5+N5)</f>
        <v>185.75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4_1"/>
    <protectedRange algorithmName="SHA-512" hashValue="ON39YdpmFHfN9f47KpiRvqrKx0V9+erV1CNkpWzYhW/Qyc6aT8rEyCrvauWSYGZK2ia3o7vd3akF07acHAFpOA==" saltValue="yVW9XmDwTqEnmpSGai0KYg==" spinCount="100000" sqref="D2" name="Range1_1_9_1"/>
  </protectedRanges>
  <conditionalFormatting sqref="E2">
    <cfRule type="top10" dxfId="275" priority="6" rank="1"/>
  </conditionalFormatting>
  <conditionalFormatting sqref="E2:J2">
    <cfRule type="cellIs" dxfId="274" priority="2" operator="greaterThanOrEqual">
      <formula>200</formula>
    </cfRule>
  </conditionalFormatting>
  <conditionalFormatting sqref="F2">
    <cfRule type="top10" dxfId="273" priority="1" rank="1"/>
  </conditionalFormatting>
  <conditionalFormatting sqref="G2">
    <cfRule type="top10" dxfId="272" priority="5" rank="1"/>
  </conditionalFormatting>
  <conditionalFormatting sqref="H2">
    <cfRule type="top10" dxfId="271" priority="4" rank="1"/>
  </conditionalFormatting>
  <conditionalFormatting sqref="I2">
    <cfRule type="top10" dxfId="270" priority="3" rank="1"/>
  </conditionalFormatting>
  <conditionalFormatting sqref="J2">
    <cfRule type="top10" dxfId="269" priority="7" rank="1"/>
  </conditionalFormatting>
  <hyperlinks>
    <hyperlink ref="Q1" location="'Ohio Adult Rankings 2023'!A1" display="Back to Ranking" xr:uid="{A4D72993-27B1-4B83-BBDD-3E5BE883F4A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BBABD7-3F8E-4770-AE36-9E627B2CA11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7764A-D303-4301-845E-EB95E9A9BB9F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24</v>
      </c>
      <c r="B2" s="37" t="s">
        <v>77</v>
      </c>
      <c r="C2" s="23">
        <v>45052</v>
      </c>
      <c r="D2" s="24" t="s">
        <v>26</v>
      </c>
      <c r="E2" s="48">
        <v>197.00030000000001</v>
      </c>
      <c r="F2" s="48">
        <v>193.0001</v>
      </c>
      <c r="G2" s="48">
        <v>199.0017</v>
      </c>
      <c r="H2" s="48"/>
      <c r="I2" s="48"/>
      <c r="J2" s="48"/>
      <c r="K2" s="49">
        <f t="shared" ref="K2" si="0">COUNT(E2:J2)</f>
        <v>3</v>
      </c>
      <c r="L2" s="49">
        <f t="shared" ref="L2" si="1">SUM(E2:J2)</f>
        <v>589.00210000000004</v>
      </c>
      <c r="M2" s="50">
        <f t="shared" ref="M2" si="2">IFERROR(L2/K2,0)</f>
        <v>196.33403333333334</v>
      </c>
      <c r="N2" s="51">
        <v>4</v>
      </c>
      <c r="O2" s="52">
        <f t="shared" ref="O2" si="3">SUM(M2+N2)</f>
        <v>200.33403333333334</v>
      </c>
    </row>
    <row r="5" spans="1:17" x14ac:dyDescent="0.25">
      <c r="K5" s="7">
        <f>SUM(K2:K4)</f>
        <v>3</v>
      </c>
      <c r="L5" s="7">
        <f>SUM(L2:L4)</f>
        <v>589.00210000000004</v>
      </c>
      <c r="M5" s="12">
        <f>SUM(L5/K5)</f>
        <v>196.33403333333334</v>
      </c>
      <c r="N5" s="7">
        <f>SUM(N2:N4)</f>
        <v>4</v>
      </c>
      <c r="O5" s="12">
        <f>SUM(M5+N5)</f>
        <v>200.33403333333334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E2">
    <cfRule type="top10" dxfId="268" priority="7" rank="1"/>
  </conditionalFormatting>
  <conditionalFormatting sqref="E2:J2">
    <cfRule type="cellIs" dxfId="267" priority="1" operator="greaterThanOrEqual">
      <formula>200</formula>
    </cfRule>
  </conditionalFormatting>
  <conditionalFormatting sqref="F2">
    <cfRule type="top10" dxfId="266" priority="6" rank="1"/>
  </conditionalFormatting>
  <conditionalFormatting sqref="G2">
    <cfRule type="top10" dxfId="265" priority="5" rank="1"/>
  </conditionalFormatting>
  <conditionalFormatting sqref="H2">
    <cfRule type="top10" dxfId="264" priority="4" rank="1"/>
  </conditionalFormatting>
  <conditionalFormatting sqref="I2">
    <cfRule type="top10" dxfId="263" priority="3" rank="1"/>
    <cfRule type="top10" dxfId="262" priority="8" rank="1"/>
  </conditionalFormatting>
  <conditionalFormatting sqref="J2">
    <cfRule type="top10" dxfId="261" priority="2" rank="1"/>
  </conditionalFormatting>
  <hyperlinks>
    <hyperlink ref="Q1" location="'Ohio Adult Rankings 2023'!A1" display="Back to Ranking" xr:uid="{16CA8AD9-66B8-40C4-9FB9-4DBC5F26D1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C91EAC-F8C0-4064-B0EA-5E5385873C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A8DB8-62A3-47F4-A450-6A7C7B99704B}">
  <dimension ref="A1:Q24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57</v>
      </c>
      <c r="B2" s="37" t="s">
        <v>58</v>
      </c>
      <c r="C2" s="38">
        <v>44661</v>
      </c>
      <c r="D2" s="29" t="s">
        <v>40</v>
      </c>
      <c r="E2" s="48">
        <v>181</v>
      </c>
      <c r="F2" s="48">
        <v>189</v>
      </c>
      <c r="G2" s="48">
        <v>181</v>
      </c>
      <c r="H2" s="48">
        <v>183</v>
      </c>
      <c r="I2" s="48"/>
      <c r="J2" s="48"/>
      <c r="K2" s="32">
        <v>4</v>
      </c>
      <c r="L2" s="32">
        <v>734</v>
      </c>
      <c r="M2" s="33">
        <v>183.5</v>
      </c>
      <c r="N2" s="34">
        <v>2</v>
      </c>
      <c r="O2" s="35">
        <v>185.5</v>
      </c>
    </row>
    <row r="3" spans="1:17" x14ac:dyDescent="0.25">
      <c r="A3" s="15" t="s">
        <v>57</v>
      </c>
      <c r="B3" s="22" t="s">
        <v>58</v>
      </c>
      <c r="C3" s="23">
        <v>45046</v>
      </c>
      <c r="D3" s="24" t="s">
        <v>68</v>
      </c>
      <c r="E3" s="48">
        <v>193</v>
      </c>
      <c r="F3" s="48">
        <v>185</v>
      </c>
      <c r="G3" s="48">
        <v>187</v>
      </c>
      <c r="H3" s="48">
        <v>188</v>
      </c>
      <c r="I3" s="48"/>
      <c r="J3" s="48"/>
      <c r="K3" s="49">
        <v>4</v>
      </c>
      <c r="L3" s="49">
        <v>753</v>
      </c>
      <c r="M3" s="50">
        <v>188.25</v>
      </c>
      <c r="N3" s="51">
        <v>5</v>
      </c>
      <c r="O3" s="52">
        <v>193.25</v>
      </c>
    </row>
    <row r="4" spans="1:17" x14ac:dyDescent="0.25">
      <c r="A4" s="36" t="s">
        <v>57</v>
      </c>
      <c r="B4" s="37" t="s">
        <v>58</v>
      </c>
      <c r="C4" s="38">
        <v>45060</v>
      </c>
      <c r="D4" s="29" t="s">
        <v>40</v>
      </c>
      <c r="E4" s="48">
        <v>187</v>
      </c>
      <c r="F4" s="48">
        <v>184</v>
      </c>
      <c r="G4" s="48">
        <v>184</v>
      </c>
      <c r="H4" s="48">
        <v>173</v>
      </c>
      <c r="I4" s="48"/>
      <c r="J4" s="48"/>
      <c r="K4" s="32">
        <v>4</v>
      </c>
      <c r="L4" s="32">
        <v>728</v>
      </c>
      <c r="M4" s="33">
        <v>182</v>
      </c>
      <c r="N4" s="34">
        <v>2</v>
      </c>
      <c r="O4" s="35">
        <v>184</v>
      </c>
    </row>
    <row r="5" spans="1:17" x14ac:dyDescent="0.25">
      <c r="A5" s="15" t="s">
        <v>36</v>
      </c>
      <c r="B5" s="22" t="s">
        <v>58</v>
      </c>
      <c r="C5" s="23">
        <v>45074</v>
      </c>
      <c r="D5" s="67" t="s">
        <v>68</v>
      </c>
      <c r="E5" s="48">
        <v>192</v>
      </c>
      <c r="F5" s="48">
        <v>176</v>
      </c>
      <c r="G5" s="48">
        <v>190</v>
      </c>
      <c r="H5" s="48">
        <v>192</v>
      </c>
      <c r="I5" s="48"/>
      <c r="J5" s="48"/>
      <c r="K5" s="49">
        <v>4</v>
      </c>
      <c r="L5" s="49">
        <v>750</v>
      </c>
      <c r="M5" s="50">
        <v>187.5</v>
      </c>
      <c r="N5" s="51">
        <v>7</v>
      </c>
      <c r="O5" s="52">
        <v>194.5</v>
      </c>
    </row>
    <row r="6" spans="1:17" x14ac:dyDescent="0.25">
      <c r="A6" s="15" t="s">
        <v>36</v>
      </c>
      <c r="B6" s="22" t="s">
        <v>58</v>
      </c>
      <c r="C6" s="23">
        <v>45102</v>
      </c>
      <c r="D6" s="67" t="s">
        <v>68</v>
      </c>
      <c r="E6" s="48">
        <v>182</v>
      </c>
      <c r="F6" s="48">
        <v>186</v>
      </c>
      <c r="G6" s="48">
        <v>189</v>
      </c>
      <c r="H6" s="48">
        <v>177</v>
      </c>
      <c r="I6" s="48"/>
      <c r="J6" s="48"/>
      <c r="K6" s="49">
        <v>4</v>
      </c>
      <c r="L6" s="49">
        <v>734</v>
      </c>
      <c r="M6" s="50">
        <v>183.5</v>
      </c>
      <c r="N6" s="51">
        <v>2</v>
      </c>
      <c r="O6" s="52">
        <v>185.5</v>
      </c>
    </row>
    <row r="7" spans="1:17" x14ac:dyDescent="0.25">
      <c r="A7" s="15" t="s">
        <v>57</v>
      </c>
      <c r="B7" s="22" t="s">
        <v>131</v>
      </c>
      <c r="C7" s="23">
        <v>45116</v>
      </c>
      <c r="D7" s="24" t="s">
        <v>40</v>
      </c>
      <c r="E7" s="48">
        <v>190</v>
      </c>
      <c r="F7" s="48">
        <v>187</v>
      </c>
      <c r="G7" s="48">
        <v>191</v>
      </c>
      <c r="H7" s="48">
        <v>180</v>
      </c>
      <c r="I7" s="48"/>
      <c r="J7" s="48"/>
      <c r="K7" s="49">
        <v>4</v>
      </c>
      <c r="L7" s="49">
        <v>748</v>
      </c>
      <c r="M7" s="50">
        <v>187</v>
      </c>
      <c r="N7" s="51">
        <v>2</v>
      </c>
      <c r="O7" s="52">
        <v>189</v>
      </c>
    </row>
    <row r="8" spans="1:17" x14ac:dyDescent="0.25">
      <c r="A8" s="15" t="s">
        <v>36</v>
      </c>
      <c r="B8" s="22" t="s">
        <v>58</v>
      </c>
      <c r="C8" s="23">
        <v>45130</v>
      </c>
      <c r="D8" s="67" t="s">
        <v>68</v>
      </c>
      <c r="E8" s="48">
        <v>187</v>
      </c>
      <c r="F8" s="48">
        <v>180</v>
      </c>
      <c r="G8" s="48">
        <v>192</v>
      </c>
      <c r="H8" s="48">
        <v>192</v>
      </c>
      <c r="I8" s="48">
        <v>187</v>
      </c>
      <c r="J8" s="48">
        <v>186</v>
      </c>
      <c r="K8" s="49">
        <v>6</v>
      </c>
      <c r="L8" s="49">
        <v>1124</v>
      </c>
      <c r="M8" s="50">
        <v>187.33333333333334</v>
      </c>
      <c r="N8" s="51">
        <v>4</v>
      </c>
      <c r="O8" s="52">
        <v>191.33333333333334</v>
      </c>
    </row>
    <row r="9" spans="1:17" x14ac:dyDescent="0.25">
      <c r="A9" s="15" t="s">
        <v>57</v>
      </c>
      <c r="B9" s="22" t="s">
        <v>58</v>
      </c>
      <c r="C9" s="23">
        <v>45151</v>
      </c>
      <c r="D9" s="24" t="s">
        <v>40</v>
      </c>
      <c r="E9" s="48">
        <v>192</v>
      </c>
      <c r="F9" s="48">
        <v>189</v>
      </c>
      <c r="G9" s="48">
        <v>188</v>
      </c>
      <c r="H9" s="48">
        <v>184</v>
      </c>
      <c r="I9" s="48">
        <v>185</v>
      </c>
      <c r="J9" s="48">
        <v>183</v>
      </c>
      <c r="K9" s="49">
        <v>6</v>
      </c>
      <c r="L9" s="49">
        <v>1121</v>
      </c>
      <c r="M9" s="50">
        <v>186.83333333333334</v>
      </c>
      <c r="N9" s="51">
        <v>4</v>
      </c>
      <c r="O9" s="52">
        <v>190.83333333333334</v>
      </c>
    </row>
    <row r="10" spans="1:17" x14ac:dyDescent="0.25">
      <c r="A10" s="15" t="s">
        <v>36</v>
      </c>
      <c r="B10" s="22" t="s">
        <v>58</v>
      </c>
      <c r="C10" s="23">
        <v>45165</v>
      </c>
      <c r="D10" s="67" t="s">
        <v>68</v>
      </c>
      <c r="E10" s="48">
        <v>180</v>
      </c>
      <c r="F10" s="48">
        <v>189</v>
      </c>
      <c r="G10" s="48">
        <v>192</v>
      </c>
      <c r="H10" s="48">
        <v>193</v>
      </c>
      <c r="I10" s="48"/>
      <c r="J10" s="48"/>
      <c r="K10" s="49">
        <v>4</v>
      </c>
      <c r="L10" s="49">
        <v>754</v>
      </c>
      <c r="M10" s="50">
        <v>188.5</v>
      </c>
      <c r="N10" s="51">
        <v>3</v>
      </c>
      <c r="O10" s="52">
        <v>191.5</v>
      </c>
    </row>
    <row r="11" spans="1:17" x14ac:dyDescent="0.25">
      <c r="A11" s="15" t="s">
        <v>57</v>
      </c>
      <c r="B11" s="22" t="s">
        <v>58</v>
      </c>
      <c r="C11" s="23">
        <v>45179</v>
      </c>
      <c r="D11" s="24" t="s">
        <v>40</v>
      </c>
      <c r="E11" s="48">
        <v>195</v>
      </c>
      <c r="F11" s="48">
        <v>191.001</v>
      </c>
      <c r="G11" s="48">
        <v>194</v>
      </c>
      <c r="H11" s="48">
        <v>195</v>
      </c>
      <c r="I11" s="48">
        <v>195</v>
      </c>
      <c r="J11" s="48">
        <v>194</v>
      </c>
      <c r="K11" s="49">
        <v>6</v>
      </c>
      <c r="L11" s="49">
        <v>1164.001</v>
      </c>
      <c r="M11" s="50">
        <v>194.00016666666667</v>
      </c>
      <c r="N11" s="51">
        <v>16</v>
      </c>
      <c r="O11" s="52">
        <v>210.00016666666667</v>
      </c>
    </row>
    <row r="12" spans="1:17" x14ac:dyDescent="0.25">
      <c r="A12" s="15" t="s">
        <v>36</v>
      </c>
      <c r="B12" s="22" t="s">
        <v>58</v>
      </c>
      <c r="C12" s="23">
        <v>45193</v>
      </c>
      <c r="D12" s="67" t="s">
        <v>68</v>
      </c>
      <c r="E12" s="48">
        <v>195</v>
      </c>
      <c r="F12" s="48">
        <v>183</v>
      </c>
      <c r="G12" s="48">
        <v>191</v>
      </c>
      <c r="H12" s="48">
        <v>187</v>
      </c>
      <c r="I12" s="48"/>
      <c r="J12" s="48"/>
      <c r="K12" s="49">
        <v>4</v>
      </c>
      <c r="L12" s="49">
        <v>756</v>
      </c>
      <c r="M12" s="50">
        <v>189</v>
      </c>
      <c r="N12" s="51">
        <v>6</v>
      </c>
      <c r="O12" s="52">
        <v>195</v>
      </c>
    </row>
    <row r="13" spans="1:17" x14ac:dyDescent="0.25">
      <c r="A13" s="15" t="s">
        <v>57</v>
      </c>
      <c r="B13" s="22" t="s">
        <v>58</v>
      </c>
      <c r="C13" s="23">
        <v>45207</v>
      </c>
      <c r="D13" s="24" t="s">
        <v>40</v>
      </c>
      <c r="E13" s="48">
        <v>185</v>
      </c>
      <c r="F13" s="48">
        <v>187</v>
      </c>
      <c r="G13" s="48">
        <v>183</v>
      </c>
      <c r="H13" s="48">
        <v>189</v>
      </c>
      <c r="I13" s="48"/>
      <c r="J13" s="48"/>
      <c r="K13" s="49">
        <v>4</v>
      </c>
      <c r="L13" s="49">
        <v>744</v>
      </c>
      <c r="M13" s="50">
        <v>186</v>
      </c>
      <c r="N13" s="51">
        <v>4</v>
      </c>
      <c r="O13" s="52">
        <v>190</v>
      </c>
    </row>
    <row r="14" spans="1:17" x14ac:dyDescent="0.25">
      <c r="A14" s="91" t="s">
        <v>57</v>
      </c>
      <c r="B14" s="92" t="s">
        <v>58</v>
      </c>
      <c r="C14" s="93">
        <v>45242</v>
      </c>
      <c r="D14" s="94" t="s">
        <v>40</v>
      </c>
      <c r="E14" s="95">
        <v>187</v>
      </c>
      <c r="F14" s="95">
        <v>181</v>
      </c>
      <c r="G14" s="95">
        <v>185</v>
      </c>
      <c r="H14" s="95">
        <v>193</v>
      </c>
      <c r="I14" s="95"/>
      <c r="J14" s="95"/>
      <c r="K14" s="96">
        <v>4</v>
      </c>
      <c r="L14" s="96">
        <v>746</v>
      </c>
      <c r="M14" s="97">
        <v>186.5</v>
      </c>
      <c r="N14" s="98">
        <v>5</v>
      </c>
      <c r="O14" s="99">
        <v>191.5</v>
      </c>
    </row>
    <row r="17" spans="1:15" x14ac:dyDescent="0.25">
      <c r="K17" s="7">
        <f>SUM(K2:K16)</f>
        <v>58</v>
      </c>
      <c r="L17" s="7">
        <f>SUM(L2:L16)</f>
        <v>10856.001</v>
      </c>
      <c r="M17" s="12">
        <f>SUM(L17/K17)</f>
        <v>187.17243103448277</v>
      </c>
      <c r="N17" s="7">
        <f>SUM(N2:N16)</f>
        <v>62</v>
      </c>
      <c r="O17" s="12">
        <f>SUM(M17+N17)</f>
        <v>249.17243103448277</v>
      </c>
    </row>
    <row r="20" spans="1:15" x14ac:dyDescent="0.25">
      <c r="A20" s="39"/>
      <c r="B20" s="40"/>
      <c r="C20" s="40"/>
      <c r="D20" s="41"/>
      <c r="E20" s="42"/>
      <c r="F20" s="42"/>
      <c r="G20" s="42"/>
      <c r="H20" s="42"/>
      <c r="I20" s="42"/>
      <c r="J20" s="42"/>
      <c r="K20" s="42"/>
      <c r="L20" s="41"/>
      <c r="M20" s="43"/>
      <c r="N20" s="40"/>
      <c r="O20" s="44"/>
    </row>
    <row r="21" spans="1:15" x14ac:dyDescent="0.25">
      <c r="A21" s="45"/>
      <c r="B21" s="46"/>
      <c r="C21" s="47"/>
      <c r="D21" s="46"/>
      <c r="E21" s="46"/>
      <c r="F21" s="46"/>
      <c r="G21" s="46"/>
      <c r="H21" s="46"/>
      <c r="I21" s="46"/>
      <c r="J21" s="46"/>
      <c r="K21" s="46"/>
      <c r="L21" s="46"/>
      <c r="M21" s="12"/>
      <c r="N21" s="46"/>
      <c r="O21" s="12"/>
    </row>
    <row r="24" spans="1:15" x14ac:dyDescent="0.25">
      <c r="K24" s="7"/>
      <c r="L24" s="7"/>
      <c r="M24" s="12"/>
      <c r="N24" s="7"/>
      <c r="O24" s="12"/>
    </row>
  </sheetData>
  <protectedRanges>
    <protectedRange algorithmName="SHA-512" hashValue="ON39YdpmFHfN9f47KpiRvqrKx0V9+erV1CNkpWzYhW/Qyc6aT8rEyCrvauWSYGZK2ia3o7vd3akF07acHAFpOA==" saltValue="yVW9XmDwTqEnmpSGai0KYg==" spinCount="100000" sqref="B1 B20" name="Range1_2"/>
    <protectedRange algorithmName="SHA-512" hashValue="ON39YdpmFHfN9f47KpiRvqrKx0V9+erV1CNkpWzYhW/Qyc6aT8rEyCrvauWSYGZK2ia3o7vd3akF07acHAFpOA==" saltValue="yVW9XmDwTqEnmpSGai0KYg==" spinCount="100000" sqref="C9" name="Range1_17"/>
    <protectedRange algorithmName="SHA-512" hashValue="ON39YdpmFHfN9f47KpiRvqrKx0V9+erV1CNkpWzYhW/Qyc6aT8rEyCrvauWSYGZK2ia3o7vd3akF07acHAFpOA==" saltValue="yVW9XmDwTqEnmpSGai0KYg==" spinCount="100000" sqref="E9:J9 B9" name="Range1_19"/>
    <protectedRange algorithmName="SHA-512" hashValue="ON39YdpmFHfN9f47KpiRvqrKx0V9+erV1CNkpWzYhW/Qyc6aT8rEyCrvauWSYGZK2ia3o7vd3akF07acHAFpOA==" saltValue="yVW9XmDwTqEnmpSGai0KYg==" spinCount="100000" sqref="D9" name="Range1_1_14"/>
    <protectedRange algorithmName="SHA-512" hashValue="ON39YdpmFHfN9f47KpiRvqrKx0V9+erV1CNkpWzYhW/Qyc6aT8rEyCrvauWSYGZK2ia3o7vd3akF07acHAFpOA==" saltValue="yVW9XmDwTqEnmpSGai0KYg==" spinCount="100000" sqref="E11:J11 B11:C11" name="Range1_23"/>
    <protectedRange algorithmName="SHA-512" hashValue="ON39YdpmFHfN9f47KpiRvqrKx0V9+erV1CNkpWzYhW/Qyc6aT8rEyCrvauWSYGZK2ia3o7vd3akF07acHAFpOA==" saltValue="yVW9XmDwTqEnmpSGai0KYg==" spinCount="100000" sqref="D11" name="Range1_1_18"/>
  </protectedRanges>
  <hyperlinks>
    <hyperlink ref="Q1" location="'Ohio Adult Rankings 2023'!A1" display="Back to Ranking" xr:uid="{966876A9-609C-4FFB-8A9B-C553DF7BFDF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AC23F0-B61D-4822-9DBF-193DE757A89B}">
          <x14:formula1>
            <xm:f>'C:\Users\abra2\Desktop\ABRA Files and More\AUTO BENCH REST ASSOCIATION FILE\ABRA 2019\Georgia\[Georgia Results 01 19 20.xlsm]DATA SHEET'!#REF!</xm:f>
          </x14:formula1>
          <xm:sqref>B1 B20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2CC04-094E-4F25-A249-A619346DA71C}">
  <dimension ref="A1:Q14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24</v>
      </c>
      <c r="B2" s="37" t="s">
        <v>37</v>
      </c>
      <c r="C2" s="38">
        <v>45024</v>
      </c>
      <c r="D2" s="29" t="s">
        <v>26</v>
      </c>
      <c r="E2" s="30">
        <v>191.00299999999999</v>
      </c>
      <c r="F2" s="31">
        <v>196.006</v>
      </c>
      <c r="G2" s="30">
        <v>195.001</v>
      </c>
      <c r="H2" s="30"/>
      <c r="I2" s="30"/>
      <c r="J2" s="30"/>
      <c r="K2" s="32">
        <v>3</v>
      </c>
      <c r="L2" s="32">
        <v>582.01</v>
      </c>
      <c r="M2" s="33">
        <v>194.00333333333333</v>
      </c>
      <c r="N2" s="34">
        <v>7</v>
      </c>
      <c r="O2" s="35">
        <v>201.00333333333333</v>
      </c>
    </row>
    <row r="3" spans="1:17" x14ac:dyDescent="0.25">
      <c r="A3" s="15" t="s">
        <v>24</v>
      </c>
      <c r="B3" s="22" t="s">
        <v>37</v>
      </c>
      <c r="C3" s="23">
        <v>45052</v>
      </c>
      <c r="D3" s="24" t="s">
        <v>26</v>
      </c>
      <c r="E3" s="48">
        <v>198.00149999999999</v>
      </c>
      <c r="F3" s="48">
        <v>193.00020000000001</v>
      </c>
      <c r="G3" s="48">
        <v>197.001</v>
      </c>
      <c r="H3" s="48"/>
      <c r="I3" s="48"/>
      <c r="J3" s="48"/>
      <c r="K3" s="49">
        <f t="shared" ref="K3" si="0">COUNT(E3:J3)</f>
        <v>3</v>
      </c>
      <c r="L3" s="49">
        <f t="shared" ref="L3" si="1">SUM(E3:J3)</f>
        <v>588.0027</v>
      </c>
      <c r="M3" s="50">
        <f t="shared" ref="M3" si="2">IFERROR(L3/K3,0)</f>
        <v>196.0009</v>
      </c>
      <c r="N3" s="51">
        <v>2</v>
      </c>
      <c r="O3" s="52">
        <f t="shared" ref="O3" si="3">SUM(M3+N3)</f>
        <v>198.0009</v>
      </c>
    </row>
    <row r="4" spans="1:17" x14ac:dyDescent="0.25">
      <c r="A4" s="15" t="s">
        <v>24</v>
      </c>
      <c r="B4" s="22" t="s">
        <v>37</v>
      </c>
      <c r="C4" s="23">
        <v>45115</v>
      </c>
      <c r="D4" s="24" t="s">
        <v>26</v>
      </c>
      <c r="E4" s="48">
        <v>195.00020000000001</v>
      </c>
      <c r="F4" s="48">
        <v>197.00030000000001</v>
      </c>
      <c r="G4" s="48">
        <v>197.00020000000001</v>
      </c>
      <c r="H4" s="48"/>
      <c r="I4" s="48"/>
      <c r="J4" s="48"/>
      <c r="K4" s="49">
        <v>3</v>
      </c>
      <c r="L4" s="49">
        <v>589.00070000000005</v>
      </c>
      <c r="M4" s="50">
        <v>196.33356666666668</v>
      </c>
      <c r="N4" s="51">
        <v>2</v>
      </c>
      <c r="O4" s="52">
        <v>198.33356666666668</v>
      </c>
    </row>
    <row r="7" spans="1:17" x14ac:dyDescent="0.25">
      <c r="K7" s="7">
        <f>SUM(K2:K6)</f>
        <v>9</v>
      </c>
      <c r="L7" s="7">
        <f>SUM(L2:L6)</f>
        <v>1759.0134</v>
      </c>
      <c r="M7" s="12">
        <f>SUM(L7/K7)</f>
        <v>195.44593333333333</v>
      </c>
      <c r="N7" s="7">
        <f>SUM(N2:N6)</f>
        <v>11</v>
      </c>
      <c r="O7" s="12">
        <f>SUM(M7+N7)</f>
        <v>206.44593333333333</v>
      </c>
    </row>
    <row r="10" spans="1:17" x14ac:dyDescent="0.25">
      <c r="A10" s="39"/>
      <c r="B10" s="40"/>
      <c r="C10" s="40"/>
      <c r="D10" s="41"/>
      <c r="E10" s="42"/>
      <c r="F10" s="42"/>
      <c r="G10" s="42"/>
      <c r="H10" s="42"/>
      <c r="I10" s="42"/>
      <c r="J10" s="42"/>
      <c r="K10" s="42"/>
      <c r="L10" s="41"/>
      <c r="M10" s="43"/>
      <c r="N10" s="40"/>
      <c r="O10" s="44"/>
    </row>
    <row r="11" spans="1:17" x14ac:dyDescent="0.25">
      <c r="A11" s="45"/>
      <c r="B11" s="46"/>
      <c r="C11" s="47"/>
      <c r="D11" s="46"/>
      <c r="E11" s="46"/>
      <c r="F11" s="46"/>
      <c r="G11" s="46"/>
      <c r="H11" s="46"/>
      <c r="I11" s="46"/>
      <c r="J11" s="46"/>
      <c r="K11" s="46"/>
      <c r="L11" s="46"/>
      <c r="M11" s="12"/>
      <c r="N11" s="46"/>
      <c r="O11" s="12"/>
    </row>
    <row r="14" spans="1:17" x14ac:dyDescent="0.25">
      <c r="K14" s="7"/>
      <c r="L14" s="7"/>
      <c r="M14" s="12"/>
      <c r="N14" s="7"/>
      <c r="O14" s="12"/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3"/>
  </protectedRanges>
  <conditionalFormatting sqref="E3">
    <cfRule type="top10" dxfId="260" priority="15" rank="1"/>
  </conditionalFormatting>
  <conditionalFormatting sqref="E4">
    <cfRule type="top10" dxfId="259" priority="7" rank="1"/>
  </conditionalFormatting>
  <conditionalFormatting sqref="E3:J4">
    <cfRule type="cellIs" dxfId="258" priority="1" operator="greaterThanOrEqual">
      <formula>200</formula>
    </cfRule>
  </conditionalFormatting>
  <conditionalFormatting sqref="F3">
    <cfRule type="top10" dxfId="257" priority="14" rank="1"/>
  </conditionalFormatting>
  <conditionalFormatting sqref="F4">
    <cfRule type="top10" dxfId="256" priority="6" rank="1"/>
  </conditionalFormatting>
  <conditionalFormatting sqref="G3">
    <cfRule type="top10" dxfId="255" priority="13" rank="1"/>
  </conditionalFormatting>
  <conditionalFormatting sqref="G4">
    <cfRule type="top10" dxfId="254" priority="5" rank="1"/>
  </conditionalFormatting>
  <conditionalFormatting sqref="H3">
    <cfRule type="top10" dxfId="253" priority="12" rank="1"/>
  </conditionalFormatting>
  <conditionalFormatting sqref="H4">
    <cfRule type="top10" dxfId="252" priority="4" rank="1"/>
  </conditionalFormatting>
  <conditionalFormatting sqref="I3">
    <cfRule type="top10" dxfId="251" priority="11" rank="1"/>
    <cfRule type="top10" dxfId="250" priority="16" rank="1"/>
  </conditionalFormatting>
  <conditionalFormatting sqref="I4">
    <cfRule type="top10" dxfId="249" priority="3" rank="1"/>
    <cfRule type="top10" dxfId="248" priority="8" rank="1"/>
  </conditionalFormatting>
  <conditionalFormatting sqref="J3">
    <cfRule type="top10" dxfId="247" priority="10" rank="1"/>
  </conditionalFormatting>
  <conditionalFormatting sqref="J4">
    <cfRule type="top10" dxfId="246" priority="2" rank="1"/>
  </conditionalFormatting>
  <hyperlinks>
    <hyperlink ref="Q1" location="'Ohio Adult Rankings 2023'!A1" display="Back to Ranking" xr:uid="{16F9667F-6FC8-4A84-B03A-2446A96B2A9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4E7A18-03DA-4EB1-99AB-B3D4DA0809E9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D9A12-9AF4-4270-A09C-6A44519B1E6D}">
  <dimension ref="A1:Q1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36</v>
      </c>
      <c r="B2" s="22" t="s">
        <v>95</v>
      </c>
      <c r="C2" s="23">
        <v>45053</v>
      </c>
      <c r="D2" s="67" t="s">
        <v>84</v>
      </c>
      <c r="E2" s="48">
        <v>183</v>
      </c>
      <c r="F2" s="48">
        <v>186</v>
      </c>
      <c r="G2" s="48">
        <v>197</v>
      </c>
      <c r="H2" s="48">
        <v>193</v>
      </c>
      <c r="I2" s="48"/>
      <c r="J2" s="48"/>
      <c r="K2" s="49">
        <v>4</v>
      </c>
      <c r="L2" s="49">
        <v>759</v>
      </c>
      <c r="M2" s="50">
        <v>189.75</v>
      </c>
      <c r="N2" s="51">
        <v>11</v>
      </c>
      <c r="O2" s="52">
        <v>200.75</v>
      </c>
    </row>
    <row r="3" spans="1:17" x14ac:dyDescent="0.25">
      <c r="A3" s="15" t="s">
        <v>36</v>
      </c>
      <c r="B3" s="22" t="s">
        <v>95</v>
      </c>
      <c r="C3" s="23">
        <v>45081</v>
      </c>
      <c r="D3" s="67" t="s">
        <v>84</v>
      </c>
      <c r="E3" s="48">
        <v>191.001</v>
      </c>
      <c r="F3" s="48">
        <v>188</v>
      </c>
      <c r="G3" s="48">
        <v>188</v>
      </c>
      <c r="H3" s="48">
        <v>178</v>
      </c>
      <c r="I3" s="48"/>
      <c r="J3" s="48"/>
      <c r="K3" s="49">
        <v>4</v>
      </c>
      <c r="L3" s="49">
        <v>745.00099999999998</v>
      </c>
      <c r="M3" s="50">
        <v>186.25024999999999</v>
      </c>
      <c r="N3" s="51">
        <v>9</v>
      </c>
      <c r="O3" s="52">
        <v>195.25024999999999</v>
      </c>
    </row>
    <row r="4" spans="1:17" x14ac:dyDescent="0.25">
      <c r="A4" s="15" t="s">
        <v>36</v>
      </c>
      <c r="B4" s="22" t="s">
        <v>95</v>
      </c>
      <c r="C4" s="23">
        <v>45144</v>
      </c>
      <c r="D4" s="67" t="s">
        <v>84</v>
      </c>
      <c r="E4" s="48">
        <v>191.001</v>
      </c>
      <c r="F4" s="48">
        <v>187</v>
      </c>
      <c r="G4" s="48">
        <v>191</v>
      </c>
      <c r="H4" s="48">
        <v>190.00200000000001</v>
      </c>
      <c r="I4" s="48"/>
      <c r="J4" s="48"/>
      <c r="K4" s="49">
        <v>4</v>
      </c>
      <c r="L4" s="49">
        <v>759.00299999999993</v>
      </c>
      <c r="M4" s="50">
        <v>189.75074999999998</v>
      </c>
      <c r="N4" s="51">
        <v>11</v>
      </c>
      <c r="O4" s="52">
        <v>200.75074999999998</v>
      </c>
    </row>
    <row r="5" spans="1:17" x14ac:dyDescent="0.25">
      <c r="A5" s="15" t="s">
        <v>36</v>
      </c>
      <c r="B5" s="22" t="s">
        <v>95</v>
      </c>
      <c r="C5" s="23">
        <v>45179</v>
      </c>
      <c r="D5" s="67" t="s">
        <v>84</v>
      </c>
      <c r="E5" s="48">
        <v>191.001</v>
      </c>
      <c r="F5" s="48">
        <v>194</v>
      </c>
      <c r="G5" s="48">
        <v>176</v>
      </c>
      <c r="H5" s="48">
        <v>194</v>
      </c>
      <c r="I5" s="48"/>
      <c r="J5" s="48"/>
      <c r="K5" s="49">
        <v>4</v>
      </c>
      <c r="L5" s="49">
        <v>755.00099999999998</v>
      </c>
      <c r="M5" s="50">
        <v>188.75024999999999</v>
      </c>
      <c r="N5" s="51">
        <v>10</v>
      </c>
      <c r="O5" s="52">
        <v>198.75024999999999</v>
      </c>
    </row>
    <row r="8" spans="1:17" x14ac:dyDescent="0.25">
      <c r="K8" s="7">
        <f>SUM(K2:K7)</f>
        <v>16</v>
      </c>
      <c r="L8" s="7">
        <f>SUM(L2:L7)</f>
        <v>3018.0050000000001</v>
      </c>
      <c r="M8" s="12">
        <f>SUM(L8/K8)</f>
        <v>188.62531250000001</v>
      </c>
      <c r="N8" s="7">
        <f>SUM(N2:N7)</f>
        <v>41</v>
      </c>
      <c r="O8" s="12">
        <f>SUM(M8+N8)</f>
        <v>229.62531250000001</v>
      </c>
    </row>
    <row r="11" spans="1:17" x14ac:dyDescent="0.25">
      <c r="A11" s="39"/>
      <c r="B11" s="40"/>
      <c r="C11" s="40"/>
      <c r="D11" s="41"/>
      <c r="E11" s="42"/>
      <c r="F11" s="42"/>
      <c r="G11" s="42"/>
      <c r="H11" s="42"/>
      <c r="I11" s="42"/>
      <c r="J11" s="42"/>
      <c r="K11" s="42"/>
      <c r="L11" s="41"/>
      <c r="M11" s="43"/>
      <c r="N11" s="40"/>
      <c r="O11" s="44"/>
    </row>
    <row r="12" spans="1:17" x14ac:dyDescent="0.25">
      <c r="A12" s="45"/>
      <c r="B12" s="46"/>
      <c r="C12" s="47"/>
      <c r="D12" s="46"/>
      <c r="E12" s="46"/>
      <c r="F12" s="46"/>
      <c r="G12" s="46"/>
      <c r="H12" s="46"/>
      <c r="I12" s="46"/>
      <c r="J12" s="46"/>
      <c r="K12" s="46"/>
      <c r="L12" s="46"/>
      <c r="M12" s="12"/>
      <c r="N12" s="46"/>
      <c r="O12" s="12"/>
    </row>
    <row r="15" spans="1:17" x14ac:dyDescent="0.25">
      <c r="K15" s="7"/>
      <c r="L15" s="7"/>
      <c r="M15" s="12"/>
      <c r="N15" s="7"/>
      <c r="O15" s="12"/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B2:C2 I2:J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E3:J3 B3:C3" name="Range1_8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B4:C4 E4:J4" name="Range1_15"/>
    <protectedRange algorithmName="SHA-512" hashValue="ON39YdpmFHfN9f47KpiRvqrKx0V9+erV1CNkpWzYhW/Qyc6aT8rEyCrvauWSYGZK2ia3o7vd3akF07acHAFpOA==" saltValue="yVW9XmDwTqEnmpSGai0KYg==" spinCount="100000" sqref="D4" name="Range1_1_10"/>
  </protectedRanges>
  <conditionalFormatting sqref="I2">
    <cfRule type="top10" dxfId="245" priority="17" rank="1"/>
    <cfRule type="top10" dxfId="244" priority="22" rank="1"/>
  </conditionalFormatting>
  <conditionalFormatting sqref="I3">
    <cfRule type="top10" dxfId="243" priority="13" rank="1"/>
  </conditionalFormatting>
  <conditionalFormatting sqref="I4">
    <cfRule type="top10" dxfId="242" priority="5" rank="1"/>
  </conditionalFormatting>
  <conditionalFormatting sqref="I2:J4">
    <cfRule type="cellIs" dxfId="241" priority="1" operator="greaterThanOrEqual">
      <formula>200</formula>
    </cfRule>
  </conditionalFormatting>
  <conditionalFormatting sqref="J2">
    <cfRule type="top10" dxfId="240" priority="16" rank="1"/>
  </conditionalFormatting>
  <conditionalFormatting sqref="J3">
    <cfRule type="top10" dxfId="239" priority="14" rank="1"/>
  </conditionalFormatting>
  <conditionalFormatting sqref="J4">
    <cfRule type="top10" dxfId="238" priority="6" rank="1"/>
  </conditionalFormatting>
  <hyperlinks>
    <hyperlink ref="Q1" location="'Ohio Adult Rankings 2023'!A1" display="Back to Ranking" xr:uid="{BE816A2F-12C9-497C-A8AF-ECB544E53B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07BC53-02A4-4687-B187-802FD76A8218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3785D-CFB6-41C6-8D5F-38B43E8CD427}">
  <dimension ref="A1:Q14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35</v>
      </c>
      <c r="B2" s="22" t="s">
        <v>92</v>
      </c>
      <c r="C2" s="23">
        <v>45053</v>
      </c>
      <c r="D2" s="24" t="s">
        <v>84</v>
      </c>
      <c r="E2" s="48">
        <v>169</v>
      </c>
      <c r="F2" s="48">
        <v>176</v>
      </c>
      <c r="G2" s="48">
        <v>184</v>
      </c>
      <c r="H2" s="48">
        <v>184</v>
      </c>
      <c r="I2" s="48"/>
      <c r="J2" s="48"/>
      <c r="K2" s="49">
        <v>4</v>
      </c>
      <c r="L2" s="49">
        <v>713</v>
      </c>
      <c r="M2" s="50">
        <v>178.25</v>
      </c>
      <c r="N2" s="51">
        <v>2</v>
      </c>
      <c r="O2" s="52">
        <v>180.25</v>
      </c>
    </row>
    <row r="3" spans="1:17" x14ac:dyDescent="0.25">
      <c r="A3" s="15" t="s">
        <v>35</v>
      </c>
      <c r="B3" s="22" t="s">
        <v>92</v>
      </c>
      <c r="C3" s="23">
        <v>45081</v>
      </c>
      <c r="D3" s="24" t="s">
        <v>84</v>
      </c>
      <c r="E3" s="48">
        <v>178</v>
      </c>
      <c r="F3" s="48">
        <v>178</v>
      </c>
      <c r="G3" s="48">
        <v>167</v>
      </c>
      <c r="H3" s="48">
        <v>178</v>
      </c>
      <c r="I3" s="48"/>
      <c r="J3" s="48"/>
      <c r="K3" s="49">
        <v>4</v>
      </c>
      <c r="L3" s="49">
        <v>701</v>
      </c>
      <c r="M3" s="50">
        <v>175.25</v>
      </c>
      <c r="N3" s="51">
        <v>2</v>
      </c>
      <c r="O3" s="52">
        <v>177.25</v>
      </c>
    </row>
    <row r="4" spans="1:17" x14ac:dyDescent="0.25">
      <c r="A4" s="15" t="s">
        <v>35</v>
      </c>
      <c r="B4" s="22" t="s">
        <v>92</v>
      </c>
      <c r="C4" s="23">
        <v>45144</v>
      </c>
      <c r="D4" s="24" t="s">
        <v>84</v>
      </c>
      <c r="E4" s="48">
        <v>181</v>
      </c>
      <c r="F4" s="48">
        <v>176</v>
      </c>
      <c r="G4" s="48">
        <v>174</v>
      </c>
      <c r="H4" s="48">
        <v>173</v>
      </c>
      <c r="I4" s="48"/>
      <c r="J4" s="48"/>
      <c r="K4" s="49">
        <v>4</v>
      </c>
      <c r="L4" s="49">
        <v>704</v>
      </c>
      <c r="M4" s="50">
        <v>176</v>
      </c>
      <c r="N4" s="51">
        <v>2</v>
      </c>
      <c r="O4" s="52">
        <v>178</v>
      </c>
    </row>
    <row r="7" spans="1:17" x14ac:dyDescent="0.25">
      <c r="K7" s="7">
        <f>SUM(K2:K6)</f>
        <v>12</v>
      </c>
      <c r="L7" s="7">
        <f>SUM(L2:L6)</f>
        <v>2118</v>
      </c>
      <c r="M7" s="12">
        <f>SUM(L7/K7)</f>
        <v>176.5</v>
      </c>
      <c r="N7" s="7">
        <f>SUM(N2:N6)</f>
        <v>6</v>
      </c>
      <c r="O7" s="12">
        <f>SUM(M7+N7)</f>
        <v>182.5</v>
      </c>
    </row>
    <row r="10" spans="1:17" x14ac:dyDescent="0.25">
      <c r="A10" s="39"/>
      <c r="B10" s="40"/>
      <c r="C10" s="40"/>
      <c r="D10" s="41"/>
      <c r="E10" s="42"/>
      <c r="F10" s="42"/>
      <c r="G10" s="42"/>
      <c r="H10" s="42"/>
      <c r="I10" s="42"/>
      <c r="J10" s="42"/>
      <c r="K10" s="42"/>
      <c r="L10" s="41"/>
      <c r="M10" s="43"/>
      <c r="N10" s="40"/>
      <c r="O10" s="44"/>
    </row>
    <row r="11" spans="1:17" x14ac:dyDescent="0.25">
      <c r="A11" s="45"/>
      <c r="B11" s="46"/>
      <c r="C11" s="47"/>
      <c r="D11" s="46"/>
      <c r="E11" s="46"/>
      <c r="F11" s="46"/>
      <c r="G11" s="46"/>
      <c r="H11" s="46"/>
      <c r="I11" s="46"/>
      <c r="J11" s="46"/>
      <c r="K11" s="46"/>
      <c r="L11" s="46"/>
      <c r="M11" s="12"/>
      <c r="N11" s="46"/>
      <c r="O11" s="12"/>
    </row>
    <row r="14" spans="1:17" x14ac:dyDescent="0.25">
      <c r="K14" s="7"/>
      <c r="L14" s="7"/>
      <c r="M14" s="12"/>
      <c r="N14" s="7"/>
      <c r="O14" s="12"/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E3:J3" name="Range1_7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B4:C4 E4:J4" name="Range1_14"/>
    <protectedRange algorithmName="SHA-512" hashValue="ON39YdpmFHfN9f47KpiRvqrKx0V9+erV1CNkpWzYhW/Qyc6aT8rEyCrvauWSYGZK2ia3o7vd3akF07acHAFpOA==" saltValue="yVW9XmDwTqEnmpSGai0KYg==" spinCount="100000" sqref="D4" name="Range1_1_9"/>
  </protectedRanges>
  <conditionalFormatting sqref="E2">
    <cfRule type="top10" dxfId="237" priority="21" rank="1"/>
  </conditionalFormatting>
  <conditionalFormatting sqref="E3">
    <cfRule type="top10" dxfId="236" priority="13" rank="1"/>
  </conditionalFormatting>
  <conditionalFormatting sqref="E4">
    <cfRule type="top10" dxfId="235" priority="6" rank="1"/>
  </conditionalFormatting>
  <conditionalFormatting sqref="E2:J4">
    <cfRule type="cellIs" dxfId="234" priority="2" operator="greaterThanOrEqual">
      <formula>200</formula>
    </cfRule>
  </conditionalFormatting>
  <conditionalFormatting sqref="F2">
    <cfRule type="top10" dxfId="233" priority="20" rank="1"/>
  </conditionalFormatting>
  <conditionalFormatting sqref="F3">
    <cfRule type="top10" dxfId="232" priority="8" rank="1"/>
  </conditionalFormatting>
  <conditionalFormatting sqref="F4">
    <cfRule type="top10" dxfId="231" priority="1" rank="1"/>
  </conditionalFormatting>
  <conditionalFormatting sqref="G2">
    <cfRule type="top10" dxfId="230" priority="19" rank="1"/>
  </conditionalFormatting>
  <conditionalFormatting sqref="G3">
    <cfRule type="top10" dxfId="229" priority="12" rank="1"/>
  </conditionalFormatting>
  <conditionalFormatting sqref="G4">
    <cfRule type="top10" dxfId="228" priority="5" rank="1"/>
  </conditionalFormatting>
  <conditionalFormatting sqref="H2">
    <cfRule type="top10" dxfId="227" priority="18" rank="1"/>
  </conditionalFormatting>
  <conditionalFormatting sqref="H3">
    <cfRule type="top10" dxfId="226" priority="11" rank="1"/>
  </conditionalFormatting>
  <conditionalFormatting sqref="H4">
    <cfRule type="top10" dxfId="225" priority="4" rank="1"/>
  </conditionalFormatting>
  <conditionalFormatting sqref="I2">
    <cfRule type="top10" dxfId="224" priority="17" rank="1"/>
    <cfRule type="top10" dxfId="223" priority="22" rank="1"/>
  </conditionalFormatting>
  <conditionalFormatting sqref="I3">
    <cfRule type="top10" dxfId="222" priority="10" rank="1"/>
  </conditionalFormatting>
  <conditionalFormatting sqref="I4">
    <cfRule type="top10" dxfId="221" priority="3" rank="1"/>
  </conditionalFormatting>
  <conditionalFormatting sqref="J2">
    <cfRule type="top10" dxfId="220" priority="16" rank="1"/>
  </conditionalFormatting>
  <conditionalFormatting sqref="J3">
    <cfRule type="top10" dxfId="219" priority="14" rank="1"/>
  </conditionalFormatting>
  <conditionalFormatting sqref="J4">
    <cfRule type="top10" dxfId="218" priority="7" rank="1"/>
  </conditionalFormatting>
  <hyperlinks>
    <hyperlink ref="Q1" location="'Ohio Adult Rankings 2023'!A1" display="Back to Ranking" xr:uid="{9704D5D6-0A93-41F5-AC7A-116CBC25270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F9EBA7-AADF-483D-93E0-CAB9EF69444D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1F692-1A27-4ED1-917A-0777E14D17FC}">
  <dimension ref="A1:Q19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35</v>
      </c>
      <c r="B2" s="37" t="s">
        <v>51</v>
      </c>
      <c r="C2" s="38">
        <v>44661</v>
      </c>
      <c r="D2" s="29" t="s">
        <v>40</v>
      </c>
      <c r="E2" s="30">
        <v>183</v>
      </c>
      <c r="F2" s="30">
        <v>185</v>
      </c>
      <c r="G2" s="30">
        <v>189</v>
      </c>
      <c r="H2" s="30">
        <v>188</v>
      </c>
      <c r="I2" s="30"/>
      <c r="J2" s="30"/>
      <c r="K2" s="32">
        <v>4</v>
      </c>
      <c r="L2" s="32">
        <v>745</v>
      </c>
      <c r="M2" s="33">
        <v>186.25</v>
      </c>
      <c r="N2" s="34">
        <v>2</v>
      </c>
      <c r="O2" s="35">
        <v>188.25</v>
      </c>
    </row>
    <row r="3" spans="1:17" x14ac:dyDescent="0.25">
      <c r="A3" s="36" t="s">
        <v>35</v>
      </c>
      <c r="B3" s="37" t="s">
        <v>51</v>
      </c>
      <c r="C3" s="38">
        <v>45060</v>
      </c>
      <c r="D3" s="29" t="s">
        <v>40</v>
      </c>
      <c r="E3" s="30">
        <v>169</v>
      </c>
      <c r="F3" s="30">
        <v>186</v>
      </c>
      <c r="G3" s="30">
        <v>178</v>
      </c>
      <c r="H3" s="30">
        <v>183</v>
      </c>
      <c r="I3" s="30"/>
      <c r="J3" s="30"/>
      <c r="K3" s="32">
        <v>4</v>
      </c>
      <c r="L3" s="32">
        <v>716</v>
      </c>
      <c r="M3" s="33">
        <v>179</v>
      </c>
      <c r="N3" s="34">
        <v>2</v>
      </c>
      <c r="O3" s="35">
        <v>181</v>
      </c>
    </row>
    <row r="4" spans="1:17" x14ac:dyDescent="0.25">
      <c r="A4" s="15" t="s">
        <v>35</v>
      </c>
      <c r="B4" s="22" t="s">
        <v>51</v>
      </c>
      <c r="C4" s="23">
        <v>45088</v>
      </c>
      <c r="D4" s="24" t="s">
        <v>40</v>
      </c>
      <c r="E4" s="48">
        <v>178</v>
      </c>
      <c r="F4" s="48">
        <v>189</v>
      </c>
      <c r="G4" s="48">
        <v>177</v>
      </c>
      <c r="H4" s="48">
        <v>188</v>
      </c>
      <c r="I4" s="48"/>
      <c r="J4" s="48"/>
      <c r="K4" s="49">
        <v>4</v>
      </c>
      <c r="L4" s="49">
        <v>732</v>
      </c>
      <c r="M4" s="50">
        <v>183</v>
      </c>
      <c r="N4" s="51">
        <v>2</v>
      </c>
      <c r="O4" s="52">
        <v>185</v>
      </c>
    </row>
    <row r="5" spans="1:17" x14ac:dyDescent="0.25">
      <c r="A5" s="15" t="s">
        <v>35</v>
      </c>
      <c r="B5" s="22" t="s">
        <v>51</v>
      </c>
      <c r="C5" s="23">
        <v>45116</v>
      </c>
      <c r="D5" s="24" t="s">
        <v>40</v>
      </c>
      <c r="E5" s="48">
        <v>188</v>
      </c>
      <c r="F5" s="48">
        <v>185</v>
      </c>
      <c r="G5" s="48">
        <v>188</v>
      </c>
      <c r="H5" s="48">
        <v>188</v>
      </c>
      <c r="I5" s="48"/>
      <c r="J5" s="48"/>
      <c r="K5" s="49">
        <v>4</v>
      </c>
      <c r="L5" s="49">
        <v>749</v>
      </c>
      <c r="M5" s="50">
        <v>187.25</v>
      </c>
      <c r="N5" s="51">
        <v>2</v>
      </c>
      <c r="O5" s="52">
        <v>189.25</v>
      </c>
    </row>
    <row r="6" spans="1:17" x14ac:dyDescent="0.25">
      <c r="A6" s="15" t="s">
        <v>35</v>
      </c>
      <c r="B6" s="22" t="s">
        <v>51</v>
      </c>
      <c r="C6" s="23">
        <v>45151</v>
      </c>
      <c r="D6" s="24" t="s">
        <v>40</v>
      </c>
      <c r="E6" s="48">
        <v>181</v>
      </c>
      <c r="F6" s="48">
        <v>180</v>
      </c>
      <c r="G6" s="48">
        <v>187</v>
      </c>
      <c r="H6" s="48">
        <v>187</v>
      </c>
      <c r="I6" s="48">
        <v>187</v>
      </c>
      <c r="J6" s="48">
        <v>183</v>
      </c>
      <c r="K6" s="49">
        <v>6</v>
      </c>
      <c r="L6" s="49">
        <v>1105</v>
      </c>
      <c r="M6" s="50">
        <v>184.16666666666666</v>
      </c>
      <c r="N6" s="51">
        <v>4</v>
      </c>
      <c r="O6" s="52">
        <v>188.16666666666666</v>
      </c>
    </row>
    <row r="7" spans="1:17" x14ac:dyDescent="0.25">
      <c r="A7" s="15" t="s">
        <v>35</v>
      </c>
      <c r="B7" s="22" t="s">
        <v>51</v>
      </c>
      <c r="C7" s="23">
        <v>45179</v>
      </c>
      <c r="D7" s="24" t="s">
        <v>40</v>
      </c>
      <c r="E7" s="55">
        <v>188</v>
      </c>
      <c r="F7" s="55">
        <v>187</v>
      </c>
      <c r="G7" s="55">
        <v>182</v>
      </c>
      <c r="H7" s="55">
        <v>187</v>
      </c>
      <c r="I7" s="55">
        <v>185</v>
      </c>
      <c r="J7" s="55">
        <v>183</v>
      </c>
      <c r="K7" s="49">
        <v>6</v>
      </c>
      <c r="L7" s="49">
        <v>1112</v>
      </c>
      <c r="M7" s="50">
        <v>185.33333333333334</v>
      </c>
      <c r="N7" s="51">
        <v>4</v>
      </c>
      <c r="O7" s="52">
        <v>189.33333333333334</v>
      </c>
    </row>
    <row r="8" spans="1:17" x14ac:dyDescent="0.25">
      <c r="A8" s="15" t="s">
        <v>35</v>
      </c>
      <c r="B8" s="22" t="s">
        <v>51</v>
      </c>
      <c r="C8" s="23">
        <v>45207</v>
      </c>
      <c r="D8" s="24" t="s">
        <v>40</v>
      </c>
      <c r="E8" s="48">
        <v>180</v>
      </c>
      <c r="F8" s="48">
        <v>187</v>
      </c>
      <c r="G8" s="48">
        <v>185</v>
      </c>
      <c r="H8" s="48">
        <v>185</v>
      </c>
      <c r="I8" s="48"/>
      <c r="J8" s="48"/>
      <c r="K8" s="49">
        <v>4</v>
      </c>
      <c r="L8" s="49">
        <v>737</v>
      </c>
      <c r="M8" s="50">
        <v>184.25</v>
      </c>
      <c r="N8" s="51">
        <v>2</v>
      </c>
      <c r="O8" s="52">
        <v>186.25</v>
      </c>
    </row>
    <row r="9" spans="1:17" x14ac:dyDescent="0.25">
      <c r="A9" s="15" t="s">
        <v>35</v>
      </c>
      <c r="B9" s="22" t="s">
        <v>51</v>
      </c>
      <c r="C9" s="23">
        <v>45242</v>
      </c>
      <c r="D9" s="24" t="s">
        <v>40</v>
      </c>
      <c r="E9" s="48">
        <v>184.001</v>
      </c>
      <c r="F9" s="48">
        <v>185</v>
      </c>
      <c r="G9" s="48">
        <v>187</v>
      </c>
      <c r="H9" s="48">
        <v>180</v>
      </c>
      <c r="I9" s="48"/>
      <c r="J9" s="48"/>
      <c r="K9" s="49">
        <v>4</v>
      </c>
      <c r="L9" s="49">
        <v>736.00099999999998</v>
      </c>
      <c r="M9" s="50">
        <v>184.00024999999999</v>
      </c>
      <c r="N9" s="51">
        <v>2</v>
      </c>
      <c r="O9" s="52">
        <v>186.00024999999999</v>
      </c>
    </row>
    <row r="12" spans="1:17" x14ac:dyDescent="0.25">
      <c r="K12" s="7">
        <f>SUM(K2:K11)</f>
        <v>36</v>
      </c>
      <c r="L12" s="7">
        <f>SUM(L2:L11)</f>
        <v>6632.0010000000002</v>
      </c>
      <c r="M12" s="12">
        <f>SUM(L12/K12)</f>
        <v>184.22225</v>
      </c>
      <c r="N12" s="7">
        <f>SUM(N2:N11)</f>
        <v>20</v>
      </c>
      <c r="O12" s="12">
        <f>SUM(M12+N12)</f>
        <v>204.22225</v>
      </c>
    </row>
    <row r="15" spans="1:17" x14ac:dyDescent="0.25">
      <c r="A15" s="39"/>
      <c r="B15" s="40"/>
      <c r="C15" s="40"/>
      <c r="D15" s="41"/>
      <c r="E15" s="42"/>
      <c r="F15" s="42"/>
      <c r="G15" s="42"/>
      <c r="H15" s="42"/>
      <c r="I15" s="42"/>
      <c r="J15" s="42"/>
      <c r="K15" s="42"/>
      <c r="L15" s="41"/>
      <c r="M15" s="43"/>
      <c r="N15" s="40"/>
      <c r="O15" s="44"/>
    </row>
    <row r="16" spans="1:17" x14ac:dyDescent="0.25">
      <c r="A16" s="45"/>
      <c r="B16" s="46"/>
      <c r="C16" s="47"/>
      <c r="D16" s="46"/>
      <c r="E16" s="46"/>
      <c r="F16" s="46"/>
      <c r="G16" s="46"/>
      <c r="H16" s="46"/>
      <c r="I16" s="46"/>
      <c r="J16" s="46"/>
      <c r="K16" s="46"/>
      <c r="L16" s="46"/>
      <c r="M16" s="12"/>
      <c r="N16" s="46"/>
      <c r="O16" s="12"/>
    </row>
    <row r="19" spans="11:15" x14ac:dyDescent="0.25">
      <c r="K19" s="7"/>
      <c r="L19" s="7"/>
      <c r="M19" s="12"/>
      <c r="N19" s="7"/>
      <c r="O19" s="12"/>
    </row>
  </sheetData>
  <protectedRanges>
    <protectedRange algorithmName="SHA-512" hashValue="ON39YdpmFHfN9f47KpiRvqrKx0V9+erV1CNkpWzYhW/Qyc6aT8rEyCrvauWSYGZK2ia3o7vd3akF07acHAFpOA==" saltValue="yVW9XmDwTqEnmpSGai0KYg==" spinCount="100000" sqref="B1 B15" name="Range1_2"/>
    <protectedRange algorithmName="SHA-512" hashValue="ON39YdpmFHfN9f47KpiRvqrKx0V9+erV1CNkpWzYhW/Qyc6aT8rEyCrvauWSYGZK2ia3o7vd3akF07acHAFpOA==" saltValue="yVW9XmDwTqEnmpSGai0KYg==" spinCount="100000" sqref="C6" name="Range1_17"/>
    <protectedRange algorithmName="SHA-512" hashValue="ON39YdpmFHfN9f47KpiRvqrKx0V9+erV1CNkpWzYhW/Qyc6aT8rEyCrvauWSYGZK2ia3o7vd3akF07acHAFpOA==" saltValue="yVW9XmDwTqEnmpSGai0KYg==" spinCount="100000" sqref="E6:J6 B6" name="Range1_18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7:J7 B7:C7" name="Range1_22"/>
    <protectedRange algorithmName="SHA-512" hashValue="ON39YdpmFHfN9f47KpiRvqrKx0V9+erV1CNkpWzYhW/Qyc6aT8rEyCrvauWSYGZK2ia3o7vd3akF07acHAFpOA==" saltValue="yVW9XmDwTqEnmpSGai0KYg==" spinCount="100000" sqref="D7" name="Range1_1_17"/>
  </protectedRanges>
  <hyperlinks>
    <hyperlink ref="Q1" location="'Ohio Adult Rankings 2023'!A1" display="Back to Ranking" xr:uid="{C3C0CBA9-585F-4955-B97B-927D99F087C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D50714-B93B-4176-800A-B5B51E387493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1238A-4639-4B76-A032-A5836E9C380E}">
  <dimension ref="A1:Q17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24</v>
      </c>
      <c r="B2" s="22" t="s">
        <v>33</v>
      </c>
      <c r="C2" s="23">
        <v>45024</v>
      </c>
      <c r="D2" s="24" t="s">
        <v>26</v>
      </c>
      <c r="E2" s="48">
        <v>189.006</v>
      </c>
      <c r="F2" s="48">
        <v>189.001</v>
      </c>
      <c r="G2" s="48">
        <v>191.00200000000001</v>
      </c>
      <c r="H2" s="48"/>
      <c r="I2" s="48"/>
      <c r="J2" s="48"/>
      <c r="K2" s="49">
        <v>3</v>
      </c>
      <c r="L2" s="49">
        <v>569.00900000000001</v>
      </c>
      <c r="M2" s="50">
        <v>189.66966666666667</v>
      </c>
      <c r="N2" s="51">
        <v>2</v>
      </c>
      <c r="O2" s="52">
        <v>191.66966666666667</v>
      </c>
    </row>
    <row r="3" spans="1:17" x14ac:dyDescent="0.25">
      <c r="A3" s="15" t="s">
        <v>24</v>
      </c>
      <c r="B3" s="22" t="s">
        <v>33</v>
      </c>
      <c r="C3" s="23">
        <v>45052</v>
      </c>
      <c r="D3" s="24" t="s">
        <v>26</v>
      </c>
      <c r="E3" s="48">
        <v>193.00020000000001</v>
      </c>
      <c r="F3" s="48">
        <v>190.00049999999999</v>
      </c>
      <c r="G3" s="48">
        <v>197.0001</v>
      </c>
      <c r="H3" s="48"/>
      <c r="I3" s="48"/>
      <c r="J3" s="48"/>
      <c r="K3" s="49">
        <f t="shared" ref="K3" si="0">COUNT(E3:J3)</f>
        <v>3</v>
      </c>
      <c r="L3" s="49">
        <f t="shared" ref="L3" si="1">SUM(E3:J3)</f>
        <v>580.00080000000003</v>
      </c>
      <c r="M3" s="50">
        <f t="shared" ref="M3" si="2">IFERROR(L3/K3,0)</f>
        <v>193.33360000000002</v>
      </c>
      <c r="N3" s="51">
        <v>2</v>
      </c>
      <c r="O3" s="52">
        <f t="shared" ref="O3" si="3">SUM(M3+N3)</f>
        <v>195.33360000000002</v>
      </c>
    </row>
    <row r="4" spans="1:17" x14ac:dyDescent="0.25">
      <c r="A4" s="15" t="s">
        <v>24</v>
      </c>
      <c r="B4" s="22" t="s">
        <v>33</v>
      </c>
      <c r="C4" s="23">
        <v>45087</v>
      </c>
      <c r="D4" s="24" t="s">
        <v>26</v>
      </c>
      <c r="E4" s="48">
        <v>196.006</v>
      </c>
      <c r="F4" s="48">
        <v>193.00299999999999</v>
      </c>
      <c r="G4" s="48">
        <v>198.011</v>
      </c>
      <c r="H4" s="48"/>
      <c r="I4" s="48"/>
      <c r="J4" s="48"/>
      <c r="K4" s="49">
        <v>3</v>
      </c>
      <c r="L4" s="49">
        <v>587.02</v>
      </c>
      <c r="M4" s="50">
        <v>195.67333333333332</v>
      </c>
      <c r="N4" s="51">
        <v>4</v>
      </c>
      <c r="O4" s="52">
        <v>199.67333333333332</v>
      </c>
    </row>
    <row r="5" spans="1:17" x14ac:dyDescent="0.25">
      <c r="A5" s="15" t="s">
        <v>24</v>
      </c>
      <c r="B5" s="22" t="s">
        <v>33</v>
      </c>
      <c r="C5" s="23">
        <v>45115</v>
      </c>
      <c r="D5" s="24" t="s">
        <v>26</v>
      </c>
      <c r="E5" s="48">
        <v>197.0001</v>
      </c>
      <c r="F5" s="84">
        <v>200</v>
      </c>
      <c r="G5" s="48">
        <v>199.00040000000001</v>
      </c>
      <c r="H5" s="48"/>
      <c r="I5" s="48"/>
      <c r="J5" s="48"/>
      <c r="K5" s="49">
        <v>3</v>
      </c>
      <c r="L5" s="49">
        <v>596.00049999999999</v>
      </c>
      <c r="M5" s="50">
        <v>198.66683333333333</v>
      </c>
      <c r="N5" s="51">
        <v>6</v>
      </c>
      <c r="O5" s="52">
        <v>204.66683333333333</v>
      </c>
    </row>
    <row r="6" spans="1:17" x14ac:dyDescent="0.25">
      <c r="A6" s="15" t="s">
        <v>24</v>
      </c>
      <c r="B6" s="22" t="s">
        <v>33</v>
      </c>
      <c r="C6" s="23">
        <v>45178</v>
      </c>
      <c r="D6" s="24" t="s">
        <v>26</v>
      </c>
      <c r="E6" s="48">
        <v>191.0001</v>
      </c>
      <c r="F6" s="48">
        <v>184.00020000000001</v>
      </c>
      <c r="G6" s="48">
        <v>183.00020000000001</v>
      </c>
      <c r="H6" s="48"/>
      <c r="I6" s="48"/>
      <c r="J6" s="48"/>
      <c r="K6" s="49">
        <v>3</v>
      </c>
      <c r="L6" s="49">
        <v>558.0005000000001</v>
      </c>
      <c r="M6" s="50">
        <v>186.0001666666667</v>
      </c>
      <c r="N6" s="51">
        <v>2</v>
      </c>
      <c r="O6" s="52">
        <v>188.0001666666667</v>
      </c>
    </row>
    <row r="7" spans="1:17" x14ac:dyDescent="0.25">
      <c r="A7" s="15" t="s">
        <v>24</v>
      </c>
      <c r="B7" s="22" t="s">
        <v>33</v>
      </c>
      <c r="C7" s="23">
        <v>45213</v>
      </c>
      <c r="D7" s="24" t="s">
        <v>26</v>
      </c>
      <c r="E7" s="48">
        <v>195.00020000000001</v>
      </c>
      <c r="F7" s="48">
        <v>196.00030000000001</v>
      </c>
      <c r="G7" s="48">
        <v>192.00020000000001</v>
      </c>
      <c r="H7" s="48"/>
      <c r="I7" s="48"/>
      <c r="J7" s="48"/>
      <c r="K7" s="49">
        <v>3</v>
      </c>
      <c r="L7" s="49">
        <v>583.00070000000005</v>
      </c>
      <c r="M7" s="50">
        <v>194.33356666666668</v>
      </c>
      <c r="N7" s="51">
        <v>2</v>
      </c>
      <c r="O7" s="52">
        <v>196.33356666666668</v>
      </c>
    </row>
    <row r="10" spans="1:17" x14ac:dyDescent="0.25">
      <c r="K10" s="7">
        <f>SUM(K2:K9)</f>
        <v>18</v>
      </c>
      <c r="L10" s="7">
        <f>SUM(L2:L9)</f>
        <v>3473.0315000000001</v>
      </c>
      <c r="M10" s="12">
        <f>SUM(L10/K10)</f>
        <v>192.94619444444444</v>
      </c>
      <c r="N10" s="7">
        <f>SUM(N2:N9)</f>
        <v>18</v>
      </c>
      <c r="O10" s="12">
        <f>SUM(M10+N10)</f>
        <v>210.94619444444444</v>
      </c>
    </row>
    <row r="13" spans="1:17" x14ac:dyDescent="0.25">
      <c r="A13" s="39"/>
      <c r="B13" s="40"/>
      <c r="C13" s="40"/>
      <c r="D13" s="41"/>
      <c r="E13" s="42"/>
      <c r="F13" s="42"/>
      <c r="G13" s="42"/>
      <c r="H13" s="42"/>
      <c r="I13" s="42"/>
      <c r="J13" s="42"/>
      <c r="K13" s="42"/>
      <c r="L13" s="41"/>
      <c r="M13" s="43"/>
      <c r="N13" s="40"/>
      <c r="O13" s="44"/>
    </row>
    <row r="14" spans="1:17" x14ac:dyDescent="0.25">
      <c r="A14" s="45"/>
      <c r="B14" s="46"/>
      <c r="C14" s="47"/>
      <c r="D14" s="46"/>
      <c r="E14" s="46"/>
      <c r="F14" s="46"/>
      <c r="G14" s="46"/>
      <c r="H14" s="46"/>
      <c r="I14" s="46"/>
      <c r="J14" s="46"/>
      <c r="K14" s="46"/>
      <c r="L14" s="46"/>
      <c r="M14" s="12"/>
      <c r="N14" s="46"/>
      <c r="O14" s="12"/>
    </row>
    <row r="17" spans="11:15" x14ac:dyDescent="0.25">
      <c r="K17" s="7"/>
      <c r="L17" s="7"/>
      <c r="M17" s="12"/>
      <c r="N17" s="7"/>
      <c r="O17" s="12"/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5:J5 B5:C5" name="Range1_10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7:J7 B7:C7" name="Range1_26"/>
    <protectedRange algorithmName="SHA-512" hashValue="ON39YdpmFHfN9f47KpiRvqrKx0V9+erV1CNkpWzYhW/Qyc6aT8rEyCrvauWSYGZK2ia3o7vd3akF07acHAFpOA==" saltValue="yVW9XmDwTqEnmpSGai0KYg==" spinCount="100000" sqref="D7" name="Range1_1_20"/>
    <protectedRange algorithmName="SHA-512" hashValue="ON39YdpmFHfN9f47KpiRvqrKx0V9+erV1CNkpWzYhW/Qyc6aT8rEyCrvauWSYGZK2ia3o7vd3akF07acHAFpOA==" saltValue="yVW9XmDwTqEnmpSGai0KYg==" spinCount="100000" sqref="E7:H7" name="Range1_3_8"/>
  </protectedRanges>
  <hyperlinks>
    <hyperlink ref="Q1" location="'Ohio Adult Rankings 2023'!A1" display="Back to Ranking" xr:uid="{170296DD-5EDA-4F78-B33A-514CFDB7872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E5F1C6-36E3-4075-845E-62D9C8CDD402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49379-034E-43EF-82A5-3385BA86F9D6}">
  <dimension ref="A1:Q13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35</v>
      </c>
      <c r="B2" s="37" t="s">
        <v>53</v>
      </c>
      <c r="C2" s="38">
        <v>44661</v>
      </c>
      <c r="D2" s="29" t="s">
        <v>40</v>
      </c>
      <c r="E2" s="30">
        <v>188</v>
      </c>
      <c r="F2" s="30">
        <v>184</v>
      </c>
      <c r="G2" s="30">
        <v>183</v>
      </c>
      <c r="H2" s="30">
        <v>183</v>
      </c>
      <c r="I2" s="30"/>
      <c r="J2" s="30"/>
      <c r="K2" s="32">
        <v>4</v>
      </c>
      <c r="L2" s="32">
        <v>738</v>
      </c>
      <c r="M2" s="33">
        <v>184.5</v>
      </c>
      <c r="N2" s="34">
        <v>2</v>
      </c>
      <c r="O2" s="35">
        <v>186.5</v>
      </c>
    </row>
    <row r="3" spans="1:17" x14ac:dyDescent="0.25">
      <c r="A3" s="15" t="s">
        <v>35</v>
      </c>
      <c r="B3" s="22" t="s">
        <v>53</v>
      </c>
      <c r="C3" s="23">
        <v>45151</v>
      </c>
      <c r="D3" s="24" t="s">
        <v>40</v>
      </c>
      <c r="E3" s="48">
        <v>181</v>
      </c>
      <c r="F3" s="48">
        <v>148</v>
      </c>
      <c r="G3" s="48">
        <v>188</v>
      </c>
      <c r="H3" s="48">
        <v>184</v>
      </c>
      <c r="I3" s="48">
        <v>187</v>
      </c>
      <c r="J3" s="48">
        <v>179</v>
      </c>
      <c r="K3" s="49">
        <v>6</v>
      </c>
      <c r="L3" s="49">
        <v>1067</v>
      </c>
      <c r="M3" s="50">
        <v>177.83333333333334</v>
      </c>
      <c r="N3" s="51">
        <v>4</v>
      </c>
      <c r="O3" s="52">
        <v>181.83333333333334</v>
      </c>
    </row>
    <row r="6" spans="1:17" x14ac:dyDescent="0.25">
      <c r="K6" s="7">
        <f>SUM(K2:K5)</f>
        <v>10</v>
      </c>
      <c r="L6" s="7">
        <f>SUM(L2:L5)</f>
        <v>1805</v>
      </c>
      <c r="M6" s="12">
        <f>SUM(L6/K6)</f>
        <v>180.5</v>
      </c>
      <c r="N6" s="7">
        <f>SUM(N2:N5)</f>
        <v>6</v>
      </c>
      <c r="O6" s="12">
        <f>SUM(M6+N6)</f>
        <v>186.5</v>
      </c>
    </row>
    <row r="9" spans="1:17" ht="30" x14ac:dyDescent="0.25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25">
      <c r="A10" s="15" t="s">
        <v>42</v>
      </c>
      <c r="B10" s="22" t="s">
        <v>53</v>
      </c>
      <c r="C10" s="23">
        <v>45116</v>
      </c>
      <c r="D10" s="24" t="s">
        <v>40</v>
      </c>
      <c r="E10" s="48">
        <v>188</v>
      </c>
      <c r="F10" s="48">
        <v>189</v>
      </c>
      <c r="G10" s="48">
        <v>188</v>
      </c>
      <c r="H10" s="48">
        <v>181</v>
      </c>
      <c r="I10" s="48"/>
      <c r="J10" s="48"/>
      <c r="K10" s="49">
        <v>4</v>
      </c>
      <c r="L10" s="49">
        <v>746</v>
      </c>
      <c r="M10" s="50">
        <v>186.5</v>
      </c>
      <c r="N10" s="51">
        <v>2</v>
      </c>
      <c r="O10" s="52">
        <v>188.5</v>
      </c>
    </row>
    <row r="13" spans="1:17" x14ac:dyDescent="0.25">
      <c r="K13" s="7">
        <f>SUM(K10:K12)</f>
        <v>4</v>
      </c>
      <c r="L13" s="7">
        <f>SUM(L10:L12)</f>
        <v>746</v>
      </c>
      <c r="M13" s="12">
        <f>SUM(L13/K13)</f>
        <v>186.5</v>
      </c>
      <c r="N13" s="7">
        <f>SUM(N10:N12)</f>
        <v>2</v>
      </c>
      <c r="O13" s="12">
        <f>SUM(M13+N13)</f>
        <v>188.5</v>
      </c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  <protectedRange algorithmName="SHA-512" hashValue="ON39YdpmFHfN9f47KpiRvqrKx0V9+erV1CNkpWzYhW/Qyc6aT8rEyCrvauWSYGZK2ia3o7vd3akF07acHAFpOA==" saltValue="yVW9XmDwTqEnmpSGai0KYg==" spinCount="100000" sqref="C3" name="Range1_17"/>
    <protectedRange algorithmName="SHA-512" hashValue="ON39YdpmFHfN9f47KpiRvqrKx0V9+erV1CNkpWzYhW/Qyc6aT8rEyCrvauWSYGZK2ia3o7vd3akF07acHAFpOA==" saltValue="yVW9XmDwTqEnmpSGai0KYg==" spinCount="100000" sqref="E3:J3 B3" name="Range1_18"/>
    <protectedRange algorithmName="SHA-512" hashValue="ON39YdpmFHfN9f47KpiRvqrKx0V9+erV1CNkpWzYhW/Qyc6aT8rEyCrvauWSYGZK2ia3o7vd3akF07acHAFpOA==" saltValue="yVW9XmDwTqEnmpSGai0KYg==" spinCount="100000" sqref="D3" name="Range1_1_13"/>
  </protectedRanges>
  <hyperlinks>
    <hyperlink ref="Q1" location="'Ohio Adult Rankings 2023'!A1" display="Back to Ranking" xr:uid="{97682DD8-1ACD-4394-9A99-67017C5820E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C7D86D-2A58-420A-BA1C-9D33268FE218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FC091-3864-43AC-B5C8-20180FC61151}">
  <dimension ref="A1:Q17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61</v>
      </c>
      <c r="B2" s="37" t="s">
        <v>103</v>
      </c>
      <c r="C2" s="38">
        <v>45060</v>
      </c>
      <c r="D2" s="29" t="s">
        <v>40</v>
      </c>
      <c r="E2" s="48">
        <v>191</v>
      </c>
      <c r="F2" s="48">
        <v>178</v>
      </c>
      <c r="G2" s="48">
        <v>174</v>
      </c>
      <c r="H2" s="48">
        <v>175</v>
      </c>
      <c r="I2" s="48"/>
      <c r="J2" s="48"/>
      <c r="K2" s="32">
        <v>4</v>
      </c>
      <c r="L2" s="32">
        <v>718</v>
      </c>
      <c r="M2" s="33">
        <v>179.5</v>
      </c>
      <c r="N2" s="34">
        <v>5</v>
      </c>
      <c r="O2" s="35">
        <v>184.5</v>
      </c>
    </row>
    <row r="3" spans="1:17" x14ac:dyDescent="0.25">
      <c r="A3" s="15" t="s">
        <v>61</v>
      </c>
      <c r="B3" s="22" t="s">
        <v>103</v>
      </c>
      <c r="C3" s="23">
        <v>45088</v>
      </c>
      <c r="D3" s="24" t="s">
        <v>40</v>
      </c>
      <c r="E3" s="48">
        <v>171</v>
      </c>
      <c r="F3" s="48">
        <v>175</v>
      </c>
      <c r="G3" s="48">
        <v>171</v>
      </c>
      <c r="H3" s="48">
        <v>178</v>
      </c>
      <c r="I3" s="48"/>
      <c r="J3" s="48"/>
      <c r="K3" s="49">
        <v>4</v>
      </c>
      <c r="L3" s="49">
        <v>695</v>
      </c>
      <c r="M3" s="50">
        <v>173.75</v>
      </c>
      <c r="N3" s="51">
        <v>2</v>
      </c>
      <c r="O3" s="52">
        <v>175.75</v>
      </c>
    </row>
    <row r="4" spans="1:17" x14ac:dyDescent="0.25">
      <c r="A4" s="15" t="s">
        <v>61</v>
      </c>
      <c r="B4" s="22" t="s">
        <v>103</v>
      </c>
      <c r="C4" s="23">
        <v>45116</v>
      </c>
      <c r="D4" s="24" t="s">
        <v>40</v>
      </c>
      <c r="E4" s="48">
        <v>170</v>
      </c>
      <c r="F4" s="48">
        <v>175</v>
      </c>
      <c r="G4" s="48">
        <v>165</v>
      </c>
      <c r="H4" s="48">
        <v>181</v>
      </c>
      <c r="I4" s="48"/>
      <c r="J4" s="48"/>
      <c r="K4" s="49">
        <v>4</v>
      </c>
      <c r="L4" s="49">
        <v>691</v>
      </c>
      <c r="M4" s="50">
        <v>172.75</v>
      </c>
      <c r="N4" s="51">
        <v>2</v>
      </c>
      <c r="O4" s="52">
        <v>174.75</v>
      </c>
    </row>
    <row r="5" spans="1:17" x14ac:dyDescent="0.25">
      <c r="A5" s="15" t="s">
        <v>61</v>
      </c>
      <c r="B5" s="22" t="s">
        <v>103</v>
      </c>
      <c r="C5" s="23">
        <v>45151</v>
      </c>
      <c r="D5" s="24" t="s">
        <v>40</v>
      </c>
      <c r="E5" s="48">
        <v>179</v>
      </c>
      <c r="F5" s="48">
        <v>181</v>
      </c>
      <c r="G5" s="48">
        <v>180</v>
      </c>
      <c r="H5" s="48">
        <v>180</v>
      </c>
      <c r="I5" s="48">
        <v>176</v>
      </c>
      <c r="J5" s="48">
        <v>161</v>
      </c>
      <c r="K5" s="49">
        <v>6</v>
      </c>
      <c r="L5" s="49">
        <v>1057</v>
      </c>
      <c r="M5" s="50">
        <v>176.16666666666666</v>
      </c>
      <c r="N5" s="51">
        <v>4</v>
      </c>
      <c r="O5" s="52">
        <v>180.16666666666666</v>
      </c>
    </row>
    <row r="6" spans="1:17" x14ac:dyDescent="0.25">
      <c r="A6" s="15" t="s">
        <v>61</v>
      </c>
      <c r="B6" s="22" t="s">
        <v>103</v>
      </c>
      <c r="C6" s="23">
        <v>45179</v>
      </c>
      <c r="D6" s="24" t="s">
        <v>40</v>
      </c>
      <c r="E6" s="48">
        <v>183</v>
      </c>
      <c r="F6" s="48">
        <v>174</v>
      </c>
      <c r="G6" s="48">
        <v>190</v>
      </c>
      <c r="H6" s="48">
        <v>176</v>
      </c>
      <c r="I6" s="48">
        <v>184</v>
      </c>
      <c r="J6" s="48">
        <v>183</v>
      </c>
      <c r="K6" s="49">
        <v>6</v>
      </c>
      <c r="L6" s="49">
        <v>1090</v>
      </c>
      <c r="M6" s="50">
        <v>181.66666666666666</v>
      </c>
      <c r="N6" s="51">
        <v>4</v>
      </c>
      <c r="O6" s="52">
        <v>185.66666666666666</v>
      </c>
    </row>
    <row r="7" spans="1:17" x14ac:dyDescent="0.25">
      <c r="A7" s="15" t="s">
        <v>61</v>
      </c>
      <c r="B7" s="22" t="s">
        <v>147</v>
      </c>
      <c r="C7" s="23">
        <v>45242</v>
      </c>
      <c r="D7" s="24" t="s">
        <v>40</v>
      </c>
      <c r="E7" s="48">
        <v>184.001</v>
      </c>
      <c r="F7" s="48">
        <v>180</v>
      </c>
      <c r="G7" s="48">
        <v>181</v>
      </c>
      <c r="H7" s="48">
        <v>180</v>
      </c>
      <c r="I7" s="48"/>
      <c r="J7" s="48"/>
      <c r="K7" s="49">
        <v>4</v>
      </c>
      <c r="L7" s="49">
        <v>725.00099999999998</v>
      </c>
      <c r="M7" s="50">
        <v>181.25024999999999</v>
      </c>
      <c r="N7" s="51">
        <v>2</v>
      </c>
      <c r="O7" s="52">
        <v>183.25024999999999</v>
      </c>
    </row>
    <row r="10" spans="1:17" x14ac:dyDescent="0.25">
      <c r="K10" s="7">
        <f>SUM(K2:K9)</f>
        <v>28</v>
      </c>
      <c r="L10" s="7">
        <f>SUM(L2:L9)</f>
        <v>4976.0010000000002</v>
      </c>
      <c r="M10" s="12">
        <f>SUM(L10/K10)</f>
        <v>177.71432142857142</v>
      </c>
      <c r="N10" s="7">
        <f>SUM(N2:N9)</f>
        <v>19</v>
      </c>
      <c r="O10" s="12">
        <f>SUM(M10+N10)</f>
        <v>196.71432142857142</v>
      </c>
    </row>
    <row r="13" spans="1:17" x14ac:dyDescent="0.25">
      <c r="A13" s="39"/>
      <c r="B13" s="40"/>
      <c r="C13" s="40"/>
      <c r="D13" s="41"/>
      <c r="E13" s="42"/>
      <c r="F13" s="42"/>
      <c r="G13" s="42"/>
      <c r="H13" s="42"/>
      <c r="I13" s="42"/>
      <c r="J13" s="42"/>
      <c r="K13" s="42"/>
      <c r="L13" s="41"/>
      <c r="M13" s="43"/>
      <c r="N13" s="40"/>
      <c r="O13" s="44"/>
    </row>
    <row r="14" spans="1:17" x14ac:dyDescent="0.25">
      <c r="A14" s="45"/>
      <c r="B14" s="46"/>
      <c r="C14" s="47"/>
      <c r="D14" s="46"/>
      <c r="E14" s="46"/>
      <c r="F14" s="46"/>
      <c r="G14" s="46"/>
      <c r="H14" s="46"/>
      <c r="I14" s="46"/>
      <c r="J14" s="46"/>
      <c r="K14" s="46"/>
      <c r="L14" s="46"/>
      <c r="M14" s="12"/>
      <c r="N14" s="46"/>
      <c r="O14" s="12"/>
    </row>
    <row r="17" spans="11:15" x14ac:dyDescent="0.25">
      <c r="K17" s="7"/>
      <c r="L17" s="7"/>
      <c r="M17" s="12"/>
      <c r="N17" s="7"/>
      <c r="O17" s="12"/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C5" name="Range1_17"/>
    <protectedRange algorithmName="SHA-512" hashValue="ON39YdpmFHfN9f47KpiRvqrKx0V9+erV1CNkpWzYhW/Qyc6aT8rEyCrvauWSYGZK2ia3o7vd3akF07acHAFpOA==" saltValue="yVW9XmDwTqEnmpSGai0KYg==" spinCount="100000" sqref="E5:J5 B5" name="Range1_20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E6:J6 B6:C6" name="Range1_25"/>
    <protectedRange algorithmName="SHA-512" hashValue="ON39YdpmFHfN9f47KpiRvqrKx0V9+erV1CNkpWzYhW/Qyc6aT8rEyCrvauWSYGZK2ia3o7vd3akF07acHAFpOA==" saltValue="yVW9XmDwTqEnmpSGai0KYg==" spinCount="100000" sqref="D6" name="Range1_1_19"/>
  </protectedRanges>
  <hyperlinks>
    <hyperlink ref="Q1" location="'Ohio Adult Rankings 2023'!A1" display="Back to Ranking" xr:uid="{0C869B7D-76A8-4392-B823-14CD8F9EEF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D57519-A0F7-4F03-9DE0-694A972E9CF7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7833A-39A4-4C41-92ED-C23761AD9E68}">
  <dimension ref="A1:Q17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35</v>
      </c>
      <c r="B2" s="37" t="s">
        <v>52</v>
      </c>
      <c r="C2" s="38">
        <v>44661</v>
      </c>
      <c r="D2" s="29" t="s">
        <v>40</v>
      </c>
      <c r="E2" s="30">
        <v>185</v>
      </c>
      <c r="F2" s="30">
        <v>184</v>
      </c>
      <c r="G2" s="30">
        <v>188</v>
      </c>
      <c r="H2" s="30">
        <v>183</v>
      </c>
      <c r="I2" s="30"/>
      <c r="J2" s="30"/>
      <c r="K2" s="32">
        <v>4</v>
      </c>
      <c r="L2" s="32">
        <v>740</v>
      </c>
      <c r="M2" s="33">
        <v>185</v>
      </c>
      <c r="N2" s="34">
        <v>2</v>
      </c>
      <c r="O2" s="35">
        <v>187</v>
      </c>
    </row>
    <row r="3" spans="1:17" x14ac:dyDescent="0.25">
      <c r="A3" s="36" t="s">
        <v>35</v>
      </c>
      <c r="B3" s="37" t="s">
        <v>52</v>
      </c>
      <c r="C3" s="38">
        <v>45060</v>
      </c>
      <c r="D3" s="29" t="s">
        <v>40</v>
      </c>
      <c r="E3" s="30">
        <v>181</v>
      </c>
      <c r="F3" s="30">
        <v>187</v>
      </c>
      <c r="G3" s="30">
        <v>182</v>
      </c>
      <c r="H3" s="30">
        <v>183</v>
      </c>
      <c r="I3" s="30"/>
      <c r="J3" s="30"/>
      <c r="K3" s="32">
        <v>4</v>
      </c>
      <c r="L3" s="32">
        <v>733</v>
      </c>
      <c r="M3" s="33">
        <v>183.25</v>
      </c>
      <c r="N3" s="34">
        <v>2</v>
      </c>
      <c r="O3" s="35">
        <v>185.25</v>
      </c>
    </row>
    <row r="4" spans="1:17" x14ac:dyDescent="0.25">
      <c r="A4" s="15" t="s">
        <v>35</v>
      </c>
      <c r="B4" s="22" t="s">
        <v>52</v>
      </c>
      <c r="C4" s="23">
        <v>45088</v>
      </c>
      <c r="D4" s="24" t="s">
        <v>40</v>
      </c>
      <c r="E4" s="48">
        <v>182</v>
      </c>
      <c r="F4" s="48">
        <v>179</v>
      </c>
      <c r="G4" s="48">
        <v>186</v>
      </c>
      <c r="H4" s="48">
        <v>177</v>
      </c>
      <c r="I4" s="48"/>
      <c r="J4" s="48"/>
      <c r="K4" s="49">
        <v>4</v>
      </c>
      <c r="L4" s="49">
        <v>724</v>
      </c>
      <c r="M4" s="50">
        <v>181</v>
      </c>
      <c r="N4" s="51">
        <v>2</v>
      </c>
      <c r="O4" s="52">
        <v>183</v>
      </c>
    </row>
    <row r="5" spans="1:17" x14ac:dyDescent="0.25">
      <c r="A5" s="15" t="s">
        <v>35</v>
      </c>
      <c r="B5" s="22" t="s">
        <v>52</v>
      </c>
      <c r="C5" s="23">
        <v>45116</v>
      </c>
      <c r="D5" s="24" t="s">
        <v>40</v>
      </c>
      <c r="E5" s="48">
        <v>173</v>
      </c>
      <c r="F5" s="48">
        <v>177</v>
      </c>
      <c r="G5" s="48">
        <v>185</v>
      </c>
      <c r="H5" s="48">
        <v>184</v>
      </c>
      <c r="I5" s="48"/>
      <c r="J5" s="48"/>
      <c r="K5" s="49">
        <v>4</v>
      </c>
      <c r="L5" s="49">
        <v>719</v>
      </c>
      <c r="M5" s="50">
        <v>179.75</v>
      </c>
      <c r="N5" s="51">
        <v>2</v>
      </c>
      <c r="O5" s="52">
        <v>181.75</v>
      </c>
    </row>
    <row r="8" spans="1:17" x14ac:dyDescent="0.25">
      <c r="K8" s="7">
        <f>SUM(K2:K7)</f>
        <v>16</v>
      </c>
      <c r="L8" s="7">
        <f>SUM(L2:L7)</f>
        <v>2916</v>
      </c>
      <c r="M8" s="12">
        <f>SUM(L8/K8)</f>
        <v>182.25</v>
      </c>
      <c r="N8" s="7">
        <f>SUM(N2:N7)</f>
        <v>8</v>
      </c>
      <c r="O8" s="12">
        <f>SUM(M8+N8)</f>
        <v>190.25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15" t="s">
        <v>42</v>
      </c>
      <c r="B12" s="22" t="s">
        <v>52</v>
      </c>
      <c r="C12" s="23">
        <v>45151</v>
      </c>
      <c r="D12" s="24" t="s">
        <v>40</v>
      </c>
      <c r="E12" s="48">
        <v>187</v>
      </c>
      <c r="F12" s="48">
        <v>186</v>
      </c>
      <c r="G12" s="48">
        <v>187</v>
      </c>
      <c r="H12" s="48">
        <v>186</v>
      </c>
      <c r="I12" s="48">
        <v>187</v>
      </c>
      <c r="J12" s="48">
        <v>193</v>
      </c>
      <c r="K12" s="49">
        <v>6</v>
      </c>
      <c r="L12" s="49">
        <v>1126</v>
      </c>
      <c r="M12" s="50">
        <v>187.66666666666666</v>
      </c>
      <c r="N12" s="51">
        <v>4</v>
      </c>
      <c r="O12" s="52">
        <v>191.66666666666666</v>
      </c>
    </row>
    <row r="13" spans="1:17" x14ac:dyDescent="0.25">
      <c r="A13" s="15" t="s">
        <v>42</v>
      </c>
      <c r="B13" s="22" t="s">
        <v>52</v>
      </c>
      <c r="C13" s="23">
        <v>45179</v>
      </c>
      <c r="D13" s="24" t="s">
        <v>40</v>
      </c>
      <c r="E13" s="48">
        <v>194</v>
      </c>
      <c r="F13" s="48">
        <v>191</v>
      </c>
      <c r="G13" s="48">
        <v>196</v>
      </c>
      <c r="H13" s="48">
        <v>190</v>
      </c>
      <c r="I13" s="48">
        <v>193</v>
      </c>
      <c r="J13" s="48">
        <v>195</v>
      </c>
      <c r="K13" s="49">
        <v>6</v>
      </c>
      <c r="L13" s="49">
        <v>1159</v>
      </c>
      <c r="M13" s="50">
        <v>193.16666666666666</v>
      </c>
      <c r="N13" s="51">
        <v>4</v>
      </c>
      <c r="O13" s="52">
        <v>197.16666666666666</v>
      </c>
    </row>
    <row r="14" spans="1:17" x14ac:dyDescent="0.25">
      <c r="A14" s="15" t="s">
        <v>42</v>
      </c>
      <c r="B14" s="22" t="s">
        <v>52</v>
      </c>
      <c r="C14" s="23">
        <v>45242</v>
      </c>
      <c r="D14" s="24" t="s">
        <v>40</v>
      </c>
      <c r="E14" s="48">
        <v>185</v>
      </c>
      <c r="F14" s="48">
        <v>187</v>
      </c>
      <c r="G14" s="48">
        <v>187</v>
      </c>
      <c r="H14" s="48">
        <v>186</v>
      </c>
      <c r="I14" s="48"/>
      <c r="J14" s="48"/>
      <c r="K14" s="49">
        <v>4</v>
      </c>
      <c r="L14" s="49">
        <v>745</v>
      </c>
      <c r="M14" s="50">
        <v>186.25</v>
      </c>
      <c r="N14" s="51">
        <v>3</v>
      </c>
      <c r="O14" s="52">
        <v>189.25</v>
      </c>
    </row>
    <row r="17" spans="11:15" x14ac:dyDescent="0.25">
      <c r="K17" s="7">
        <f>SUM(K12:K16)</f>
        <v>16</v>
      </c>
      <c r="L17" s="7">
        <f>SUM(L12:L16)</f>
        <v>3030</v>
      </c>
      <c r="M17" s="12">
        <f>SUM(L17/K17)</f>
        <v>189.375</v>
      </c>
      <c r="N17" s="7">
        <f>SUM(N12:N16)</f>
        <v>11</v>
      </c>
      <c r="O17" s="12">
        <f>SUM(M17+N17)</f>
        <v>200.375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I12:J12 B12:C12" name="Range1_17"/>
    <protectedRange algorithmName="SHA-512" hashValue="ON39YdpmFHfN9f47KpiRvqrKx0V9+erV1CNkpWzYhW/Qyc6aT8rEyCrvauWSYGZK2ia3o7vd3akF07acHAFpOA==" saltValue="yVW9XmDwTqEnmpSGai0KYg==" spinCount="100000" sqref="D12" name="Range1_1_12"/>
    <protectedRange algorithmName="SHA-512" hashValue="ON39YdpmFHfN9f47KpiRvqrKx0V9+erV1CNkpWzYhW/Qyc6aT8rEyCrvauWSYGZK2ia3o7vd3akF07acHAFpOA==" saltValue="yVW9XmDwTqEnmpSGai0KYg==" spinCount="100000" sqref="E12:H12" name="Range1_3_6"/>
    <protectedRange algorithmName="SHA-512" hashValue="ON39YdpmFHfN9f47KpiRvqrKx0V9+erV1CNkpWzYhW/Qyc6aT8rEyCrvauWSYGZK2ia3o7vd3akF07acHAFpOA==" saltValue="yVW9XmDwTqEnmpSGai0KYg==" spinCount="100000" sqref="I13:J13 B13:C13" name="Range1_21"/>
    <protectedRange algorithmName="SHA-512" hashValue="ON39YdpmFHfN9f47KpiRvqrKx0V9+erV1CNkpWzYhW/Qyc6aT8rEyCrvauWSYGZK2ia3o7vd3akF07acHAFpOA==" saltValue="yVW9XmDwTqEnmpSGai0KYg==" spinCount="100000" sqref="D13" name="Range1_1_16"/>
    <protectedRange algorithmName="SHA-512" hashValue="ON39YdpmFHfN9f47KpiRvqrKx0V9+erV1CNkpWzYhW/Qyc6aT8rEyCrvauWSYGZK2ia3o7vd3akF07acHAFpOA==" saltValue="yVW9XmDwTqEnmpSGai0KYg==" spinCount="100000" sqref="E13:H13" name="Range1_3_7"/>
  </protectedRanges>
  <hyperlinks>
    <hyperlink ref="Q1" location="'Ohio Adult Rankings 2023'!A1" display="Back to Ranking" xr:uid="{B9C9EA5A-C86C-461C-B2D2-220CAF8C68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7CF214-2126-4663-A8EC-75B54D120029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7E0E4-D741-438E-8781-08D368812B22}">
  <dimension ref="A1:Q8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24</v>
      </c>
      <c r="B2" s="37" t="s">
        <v>76</v>
      </c>
      <c r="C2" s="23">
        <v>45052</v>
      </c>
      <c r="D2" s="29" t="s">
        <v>26</v>
      </c>
      <c r="E2" s="48">
        <v>199.0001</v>
      </c>
      <c r="F2" s="48">
        <v>197.00299999999999</v>
      </c>
      <c r="G2" s="48">
        <v>198.00059999999999</v>
      </c>
      <c r="H2" s="48"/>
      <c r="I2" s="48"/>
      <c r="J2" s="48"/>
      <c r="K2" s="49">
        <f t="shared" ref="K2" si="0">COUNT(E2:J2)</f>
        <v>3</v>
      </c>
      <c r="L2" s="49">
        <f t="shared" ref="L2" si="1">SUM(E2:J2)</f>
        <v>594.00369999999998</v>
      </c>
      <c r="M2" s="50">
        <f t="shared" ref="M2" si="2">IFERROR(L2/K2,0)</f>
        <v>198.00123333333332</v>
      </c>
      <c r="N2" s="51">
        <v>5</v>
      </c>
      <c r="O2" s="52">
        <f t="shared" ref="O2" si="3">SUM(M2+N2)</f>
        <v>203.00123333333332</v>
      </c>
    </row>
    <row r="3" spans="1:17" x14ac:dyDescent="0.25">
      <c r="A3" s="15" t="s">
        <v>24</v>
      </c>
      <c r="B3" s="22" t="s">
        <v>76</v>
      </c>
      <c r="C3" s="23">
        <v>45087</v>
      </c>
      <c r="D3" s="24" t="s">
        <v>26</v>
      </c>
      <c r="E3" s="48">
        <v>198.006</v>
      </c>
      <c r="F3" s="48">
        <v>199.12</v>
      </c>
      <c r="G3" s="48">
        <v>196.006</v>
      </c>
      <c r="H3" s="48"/>
      <c r="I3" s="48"/>
      <c r="J3" s="48"/>
      <c r="K3" s="49">
        <v>3</v>
      </c>
      <c r="L3" s="49">
        <v>593.13199999999995</v>
      </c>
      <c r="M3" s="50">
        <v>197.71066666666664</v>
      </c>
      <c r="N3" s="51">
        <v>7</v>
      </c>
      <c r="O3" s="52">
        <v>204.71066666666664</v>
      </c>
    </row>
    <row r="4" spans="1:17" x14ac:dyDescent="0.25">
      <c r="A4" s="15" t="s">
        <v>24</v>
      </c>
      <c r="B4" s="22" t="s">
        <v>76</v>
      </c>
      <c r="C4" s="23">
        <v>45115</v>
      </c>
      <c r="D4" s="24" t="s">
        <v>26</v>
      </c>
      <c r="E4" s="48">
        <v>196.00049999999999</v>
      </c>
      <c r="F4" s="48">
        <v>195.0001</v>
      </c>
      <c r="G4" s="48">
        <v>198.00059999999999</v>
      </c>
      <c r="H4" s="48"/>
      <c r="I4" s="48"/>
      <c r="J4" s="48"/>
      <c r="K4" s="49">
        <v>3</v>
      </c>
      <c r="L4" s="49">
        <v>589.00119999999993</v>
      </c>
      <c r="M4" s="50">
        <v>196.3337333333333</v>
      </c>
      <c r="N4" s="51">
        <v>2</v>
      </c>
      <c r="O4" s="52">
        <v>198.3337333333333</v>
      </c>
    </row>
    <row r="5" spans="1:17" x14ac:dyDescent="0.25">
      <c r="A5" s="15" t="s">
        <v>24</v>
      </c>
      <c r="B5" s="22" t="s">
        <v>76</v>
      </c>
      <c r="C5" s="23">
        <v>45213</v>
      </c>
      <c r="D5" s="24" t="s">
        <v>26</v>
      </c>
      <c r="E5" s="48">
        <v>199.00149999999999</v>
      </c>
      <c r="F5" s="48">
        <v>196.0001</v>
      </c>
      <c r="G5" s="48">
        <v>195.0001</v>
      </c>
      <c r="H5" s="48"/>
      <c r="I5" s="48"/>
      <c r="J5" s="48"/>
      <c r="K5" s="49">
        <v>3</v>
      </c>
      <c r="L5" s="49">
        <v>590.00170000000003</v>
      </c>
      <c r="M5" s="50">
        <v>196.66723333333334</v>
      </c>
      <c r="N5" s="51">
        <v>6</v>
      </c>
      <c r="O5" s="52">
        <v>202.66723333333334</v>
      </c>
    </row>
    <row r="8" spans="1:17" x14ac:dyDescent="0.25">
      <c r="K8" s="7">
        <f>SUM(K2:K7)</f>
        <v>12</v>
      </c>
      <c r="L8" s="7">
        <f>SUM(L2:L7)</f>
        <v>2366.1385999999998</v>
      </c>
      <c r="M8" s="12">
        <f>SUM(L8/K8)</f>
        <v>197.17821666666666</v>
      </c>
      <c r="N8" s="7">
        <f>SUM(N2:N7)</f>
        <v>20</v>
      </c>
      <c r="O8" s="12">
        <f>SUM(M8+N8)</f>
        <v>217.17821666666666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5:J5 B5:C5" name="Range1_26"/>
    <protectedRange algorithmName="SHA-512" hashValue="ON39YdpmFHfN9f47KpiRvqrKx0V9+erV1CNkpWzYhW/Qyc6aT8rEyCrvauWSYGZK2ia3o7vd3akF07acHAFpOA==" saltValue="yVW9XmDwTqEnmpSGai0KYg==" spinCount="100000" sqref="D5" name="Range1_1_20"/>
    <protectedRange algorithmName="SHA-512" hashValue="ON39YdpmFHfN9f47KpiRvqrKx0V9+erV1CNkpWzYhW/Qyc6aT8rEyCrvauWSYGZK2ia3o7vd3akF07acHAFpOA==" saltValue="yVW9XmDwTqEnmpSGai0KYg==" spinCount="100000" sqref="E5:H5" name="Range1_3_8"/>
  </protectedRanges>
  <conditionalFormatting sqref="H2">
    <cfRule type="top10" dxfId="217" priority="20" rank="1"/>
  </conditionalFormatting>
  <conditionalFormatting sqref="H4">
    <cfRule type="top10" dxfId="216" priority="12" rank="1"/>
  </conditionalFormatting>
  <conditionalFormatting sqref="H5">
    <cfRule type="top10" dxfId="215" priority="4" rank="1"/>
  </conditionalFormatting>
  <conditionalFormatting sqref="H2:J2">
    <cfRule type="cellIs" dxfId="214" priority="17" operator="greaterThanOrEqual">
      <formula>200</formula>
    </cfRule>
  </conditionalFormatting>
  <conditionalFormatting sqref="H4:J5">
    <cfRule type="cellIs" dxfId="213" priority="1" operator="greaterThanOrEqual">
      <formula>200</formula>
    </cfRule>
  </conditionalFormatting>
  <conditionalFormatting sqref="I2">
    <cfRule type="top10" dxfId="212" priority="19" rank="1"/>
    <cfRule type="top10" dxfId="211" priority="24" rank="1"/>
  </conditionalFormatting>
  <conditionalFormatting sqref="I4">
    <cfRule type="top10" dxfId="210" priority="11" rank="1"/>
    <cfRule type="top10" dxfId="209" priority="16" rank="1"/>
  </conditionalFormatting>
  <conditionalFormatting sqref="I5">
    <cfRule type="top10" dxfId="208" priority="3" rank="1"/>
    <cfRule type="top10" dxfId="207" priority="8" rank="1"/>
  </conditionalFormatting>
  <conditionalFormatting sqref="J2">
    <cfRule type="top10" dxfId="206" priority="18" rank="1"/>
  </conditionalFormatting>
  <conditionalFormatting sqref="J4">
    <cfRule type="top10" dxfId="205" priority="10" rank="1"/>
  </conditionalFormatting>
  <conditionalFormatting sqref="J5">
    <cfRule type="top10" dxfId="204" priority="2" rank="1"/>
  </conditionalFormatting>
  <hyperlinks>
    <hyperlink ref="Q1" location="'Ohio Adult Rankings 2023'!A1" display="Back to Ranking" xr:uid="{C99F1EC4-50A9-4218-8FD3-7A6C2732608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88AF32-BF84-4589-9F3F-654E9171406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D5A33-360B-485D-943A-3BC092F10C5B}">
  <dimension ref="A1:Q14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24</v>
      </c>
      <c r="B2" s="22" t="s">
        <v>141</v>
      </c>
      <c r="C2" s="23">
        <v>45024</v>
      </c>
      <c r="D2" s="24" t="s">
        <v>26</v>
      </c>
      <c r="E2" s="48">
        <v>191.00200000000001</v>
      </c>
      <c r="F2" s="48">
        <v>191.001</v>
      </c>
      <c r="G2" s="48">
        <v>195.001</v>
      </c>
      <c r="H2" s="48"/>
      <c r="I2" s="48"/>
      <c r="J2" s="48"/>
      <c r="K2" s="49">
        <v>3</v>
      </c>
      <c r="L2" s="49">
        <v>577.00400000000002</v>
      </c>
      <c r="M2" s="50">
        <v>192.33466666666666</v>
      </c>
      <c r="N2" s="51">
        <v>2</v>
      </c>
      <c r="O2" s="52">
        <v>194.33466666666666</v>
      </c>
    </row>
    <row r="3" spans="1:17" x14ac:dyDescent="0.25">
      <c r="A3" s="15" t="s">
        <v>24</v>
      </c>
      <c r="B3" s="22" t="s">
        <v>141</v>
      </c>
      <c r="C3" s="23">
        <v>45052</v>
      </c>
      <c r="D3" s="24" t="s">
        <v>26</v>
      </c>
      <c r="E3" s="48">
        <v>199.0016</v>
      </c>
      <c r="F3" s="48">
        <v>196.0001</v>
      </c>
      <c r="G3" s="48">
        <v>198.00030000000001</v>
      </c>
      <c r="H3" s="48"/>
      <c r="I3" s="48"/>
      <c r="J3" s="48"/>
      <c r="K3" s="49">
        <f t="shared" ref="K3" si="0">COUNT(E3:J3)</f>
        <v>3</v>
      </c>
      <c r="L3" s="49">
        <f t="shared" ref="L3" si="1">SUM(E3:J3)</f>
        <v>593.00200000000007</v>
      </c>
      <c r="M3" s="50">
        <f t="shared" ref="M3" si="2">IFERROR(L3/K3,0)</f>
        <v>197.66733333333335</v>
      </c>
      <c r="N3" s="51">
        <v>6</v>
      </c>
      <c r="O3" s="52">
        <f t="shared" ref="O3" si="3">SUM(M3+N3)</f>
        <v>203.66733333333335</v>
      </c>
    </row>
    <row r="4" spans="1:17" x14ac:dyDescent="0.25">
      <c r="A4" s="15" t="s">
        <v>24</v>
      </c>
      <c r="B4" s="22" t="s">
        <v>141</v>
      </c>
      <c r="C4" s="23">
        <v>45087</v>
      </c>
      <c r="D4" s="24" t="s">
        <v>26</v>
      </c>
      <c r="E4" s="48">
        <v>195.001</v>
      </c>
      <c r="F4" s="48">
        <v>194.00200000000001</v>
      </c>
      <c r="G4" s="48">
        <v>197.00800000000001</v>
      </c>
      <c r="H4" s="48"/>
      <c r="I4" s="48"/>
      <c r="J4" s="48"/>
      <c r="K4" s="49">
        <v>3</v>
      </c>
      <c r="L4" s="49">
        <v>586.01100000000008</v>
      </c>
      <c r="M4" s="50">
        <v>195.33700000000002</v>
      </c>
      <c r="N4" s="51">
        <v>2</v>
      </c>
      <c r="O4" s="52">
        <v>197.33700000000002</v>
      </c>
    </row>
    <row r="7" spans="1:17" x14ac:dyDescent="0.25">
      <c r="K7" s="7">
        <f>SUM(K2:K6)</f>
        <v>9</v>
      </c>
      <c r="L7" s="7">
        <f>SUM(L2:L6)</f>
        <v>1756.0170000000003</v>
      </c>
      <c r="M7" s="12">
        <f>SUM(L7/K7)</f>
        <v>195.11300000000003</v>
      </c>
      <c r="N7" s="7">
        <f>SUM(N2:N6)</f>
        <v>10</v>
      </c>
      <c r="O7" s="12">
        <f>SUM(M7+N7)</f>
        <v>205.11300000000003</v>
      </c>
    </row>
    <row r="10" spans="1:17" x14ac:dyDescent="0.25">
      <c r="A10" s="39"/>
      <c r="B10" s="40"/>
      <c r="C10" s="40"/>
      <c r="D10" s="41"/>
      <c r="E10" s="42"/>
      <c r="F10" s="42"/>
      <c r="G10" s="42"/>
      <c r="H10" s="42"/>
      <c r="I10" s="42"/>
      <c r="J10" s="42"/>
      <c r="K10" s="42"/>
      <c r="L10" s="41"/>
      <c r="M10" s="43"/>
      <c r="N10" s="40"/>
      <c r="O10" s="44"/>
    </row>
    <row r="11" spans="1:17" x14ac:dyDescent="0.25">
      <c r="A11" s="45"/>
      <c r="B11" s="46"/>
      <c r="C11" s="47"/>
      <c r="D11" s="46"/>
      <c r="E11" s="46"/>
      <c r="F11" s="46"/>
      <c r="G11" s="46"/>
      <c r="H11" s="46"/>
      <c r="I11" s="46"/>
      <c r="J11" s="46"/>
      <c r="K11" s="46"/>
      <c r="L11" s="46"/>
      <c r="M11" s="12"/>
      <c r="N11" s="46"/>
      <c r="O11" s="12"/>
    </row>
    <row r="14" spans="1:17" x14ac:dyDescent="0.25">
      <c r="K14" s="7"/>
      <c r="L14" s="7"/>
      <c r="M14" s="12"/>
      <c r="N14" s="7"/>
      <c r="O14" s="12"/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I3:J3 C3" name="Range1_2_1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E3">
    <cfRule type="top10" dxfId="203" priority="7" rank="1"/>
  </conditionalFormatting>
  <conditionalFormatting sqref="E3:J3">
    <cfRule type="cellIs" dxfId="202" priority="1" operator="greaterThanOrEqual">
      <formula>200</formula>
    </cfRule>
  </conditionalFormatting>
  <conditionalFormatting sqref="F3">
    <cfRule type="top10" dxfId="201" priority="6" rank="1"/>
  </conditionalFormatting>
  <conditionalFormatting sqref="G3">
    <cfRule type="top10" dxfId="200" priority="5" rank="1"/>
  </conditionalFormatting>
  <conditionalFormatting sqref="H3">
    <cfRule type="top10" dxfId="199" priority="4" rank="1"/>
  </conditionalFormatting>
  <conditionalFormatting sqref="I3">
    <cfRule type="top10" dxfId="198" priority="3" rank="1"/>
    <cfRule type="top10" dxfId="197" priority="8" rank="1"/>
  </conditionalFormatting>
  <conditionalFormatting sqref="J3">
    <cfRule type="top10" dxfId="196" priority="2" rank="1"/>
  </conditionalFormatting>
  <hyperlinks>
    <hyperlink ref="Q1" location="'Ohio Adult Rankings 2023'!A1" display="Back to Ranking" xr:uid="{57043CAB-0205-4931-BAAA-4BA79F8BFC0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291890-9CB0-42B3-BC6C-0CF1FE0BB814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676B0-78BF-4495-957A-4DCDF7B0ED9F}">
  <dimension ref="A1:Q19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42</v>
      </c>
      <c r="B2" s="37" t="s">
        <v>69</v>
      </c>
      <c r="C2" s="23">
        <v>45046</v>
      </c>
      <c r="D2" s="24" t="s">
        <v>68</v>
      </c>
      <c r="E2" s="48">
        <v>179</v>
      </c>
      <c r="F2" s="48">
        <v>183</v>
      </c>
      <c r="G2" s="48">
        <v>186</v>
      </c>
      <c r="H2" s="48">
        <v>187</v>
      </c>
      <c r="I2" s="48"/>
      <c r="J2" s="48"/>
      <c r="K2" s="49">
        <v>4</v>
      </c>
      <c r="L2" s="49">
        <v>735</v>
      </c>
      <c r="M2" s="50">
        <v>183.75</v>
      </c>
      <c r="N2" s="51">
        <v>2</v>
      </c>
      <c r="O2" s="52">
        <v>185.75</v>
      </c>
    </row>
    <row r="3" spans="1:17" x14ac:dyDescent="0.25">
      <c r="A3" s="15" t="s">
        <v>24</v>
      </c>
      <c r="B3" s="22" t="s">
        <v>69</v>
      </c>
      <c r="C3" s="23">
        <v>45074</v>
      </c>
      <c r="D3" s="24" t="s">
        <v>68</v>
      </c>
      <c r="E3" s="48">
        <v>181</v>
      </c>
      <c r="F3" s="48">
        <v>187</v>
      </c>
      <c r="G3" s="48">
        <v>189</v>
      </c>
      <c r="H3" s="48">
        <v>186</v>
      </c>
      <c r="I3" s="48"/>
      <c r="J3" s="48"/>
      <c r="K3" s="49">
        <v>4</v>
      </c>
      <c r="L3" s="49">
        <v>743</v>
      </c>
      <c r="M3" s="50">
        <v>185.75</v>
      </c>
      <c r="N3" s="51">
        <v>2</v>
      </c>
      <c r="O3" s="52">
        <v>187.75</v>
      </c>
    </row>
    <row r="4" spans="1:17" x14ac:dyDescent="0.25">
      <c r="A4" s="15" t="s">
        <v>24</v>
      </c>
      <c r="B4" s="22" t="s">
        <v>69</v>
      </c>
      <c r="C4" s="23">
        <v>45102</v>
      </c>
      <c r="D4" s="24" t="s">
        <v>68</v>
      </c>
      <c r="E4" s="48">
        <v>172</v>
      </c>
      <c r="F4" s="48">
        <v>179</v>
      </c>
      <c r="G4" s="48">
        <v>188</v>
      </c>
      <c r="H4" s="48">
        <v>177</v>
      </c>
      <c r="I4" s="48"/>
      <c r="J4" s="48"/>
      <c r="K4" s="49">
        <v>4</v>
      </c>
      <c r="L4" s="49">
        <v>716</v>
      </c>
      <c r="M4" s="50">
        <v>179</v>
      </c>
      <c r="N4" s="51">
        <v>3</v>
      </c>
      <c r="O4" s="52">
        <v>182</v>
      </c>
    </row>
    <row r="5" spans="1:17" x14ac:dyDescent="0.25">
      <c r="A5" s="15" t="s">
        <v>24</v>
      </c>
      <c r="B5" s="22" t="s">
        <v>69</v>
      </c>
      <c r="C5" s="23">
        <v>45130</v>
      </c>
      <c r="D5" s="24" t="s">
        <v>68</v>
      </c>
      <c r="E5" s="48">
        <v>187</v>
      </c>
      <c r="F5" s="48">
        <v>190</v>
      </c>
      <c r="G5" s="48">
        <v>183</v>
      </c>
      <c r="H5" s="48">
        <v>185</v>
      </c>
      <c r="I5" s="48">
        <v>185</v>
      </c>
      <c r="J5" s="48">
        <v>185</v>
      </c>
      <c r="K5" s="49">
        <v>6</v>
      </c>
      <c r="L5" s="49">
        <v>1115</v>
      </c>
      <c r="M5" s="50">
        <v>185.83333333333334</v>
      </c>
      <c r="N5" s="51">
        <v>4</v>
      </c>
      <c r="O5" s="52">
        <v>189.83333333333334</v>
      </c>
    </row>
    <row r="6" spans="1:17" x14ac:dyDescent="0.25">
      <c r="A6" s="15" t="s">
        <v>42</v>
      </c>
      <c r="B6" s="22" t="s">
        <v>69</v>
      </c>
      <c r="C6" s="23">
        <v>45151</v>
      </c>
      <c r="D6" s="24" t="s">
        <v>40</v>
      </c>
      <c r="E6" s="48">
        <v>181</v>
      </c>
      <c r="F6" s="48">
        <v>185</v>
      </c>
      <c r="G6" s="48">
        <v>176</v>
      </c>
      <c r="H6" s="48">
        <v>174</v>
      </c>
      <c r="I6" s="48">
        <v>179</v>
      </c>
      <c r="J6" s="48">
        <v>175</v>
      </c>
      <c r="K6" s="49">
        <v>6</v>
      </c>
      <c r="L6" s="49">
        <v>1070</v>
      </c>
      <c r="M6" s="50">
        <v>178.33333333333334</v>
      </c>
      <c r="N6" s="51">
        <v>4</v>
      </c>
      <c r="O6" s="52">
        <v>182.33333333333334</v>
      </c>
    </row>
    <row r="7" spans="1:17" x14ac:dyDescent="0.25">
      <c r="A7" s="15" t="s">
        <v>24</v>
      </c>
      <c r="B7" s="22" t="s">
        <v>69</v>
      </c>
      <c r="C7" s="23">
        <v>45165</v>
      </c>
      <c r="D7" s="24" t="s">
        <v>68</v>
      </c>
      <c r="E7" s="48">
        <v>188</v>
      </c>
      <c r="F7" s="48">
        <v>189</v>
      </c>
      <c r="G7" s="48">
        <v>188</v>
      </c>
      <c r="H7" s="48">
        <v>191</v>
      </c>
      <c r="I7" s="48"/>
      <c r="J7" s="48"/>
      <c r="K7" s="49">
        <v>4</v>
      </c>
      <c r="L7" s="49">
        <v>756</v>
      </c>
      <c r="M7" s="50">
        <v>189</v>
      </c>
      <c r="N7" s="51">
        <v>2</v>
      </c>
      <c r="O7" s="52">
        <v>191</v>
      </c>
    </row>
    <row r="8" spans="1:17" x14ac:dyDescent="0.25">
      <c r="A8" s="15" t="s">
        <v>24</v>
      </c>
      <c r="B8" s="22" t="s">
        <v>69</v>
      </c>
      <c r="C8" s="23">
        <v>45193</v>
      </c>
      <c r="D8" s="24" t="s">
        <v>68</v>
      </c>
      <c r="E8" s="48">
        <v>190</v>
      </c>
      <c r="F8" s="48">
        <v>191</v>
      </c>
      <c r="G8" s="48">
        <v>187</v>
      </c>
      <c r="H8" s="48">
        <v>186</v>
      </c>
      <c r="I8" s="48"/>
      <c r="J8" s="48"/>
      <c r="K8" s="49">
        <v>4</v>
      </c>
      <c r="L8" s="49">
        <v>754</v>
      </c>
      <c r="M8" s="50">
        <v>188.5</v>
      </c>
      <c r="N8" s="51">
        <v>2</v>
      </c>
      <c r="O8" s="52">
        <v>190.5</v>
      </c>
    </row>
    <row r="9" spans="1:17" x14ac:dyDescent="0.25">
      <c r="A9" s="15" t="s">
        <v>24</v>
      </c>
      <c r="B9" s="22" t="s">
        <v>69</v>
      </c>
      <c r="C9" s="23">
        <v>45221</v>
      </c>
      <c r="D9" s="24" t="s">
        <v>68</v>
      </c>
      <c r="E9" s="48">
        <v>192</v>
      </c>
      <c r="F9" s="48">
        <v>189</v>
      </c>
      <c r="G9" s="48">
        <v>192</v>
      </c>
      <c r="H9" s="48">
        <v>181</v>
      </c>
      <c r="I9" s="48"/>
      <c r="J9" s="48"/>
      <c r="K9" s="49">
        <v>4</v>
      </c>
      <c r="L9" s="49">
        <v>754</v>
      </c>
      <c r="M9" s="50">
        <v>188.5</v>
      </c>
      <c r="N9" s="51">
        <v>4</v>
      </c>
      <c r="O9" s="52">
        <v>192.5</v>
      </c>
    </row>
    <row r="12" spans="1:17" x14ac:dyDescent="0.25">
      <c r="K12" s="7">
        <f>SUM(K2:K11)</f>
        <v>36</v>
      </c>
      <c r="L12" s="7">
        <f>SUM(L2:L11)</f>
        <v>6643</v>
      </c>
      <c r="M12" s="12">
        <f>SUM(L12/K12)</f>
        <v>184.52777777777777</v>
      </c>
      <c r="N12" s="7">
        <f>SUM(N2:N11)</f>
        <v>23</v>
      </c>
      <c r="O12" s="12">
        <f>SUM(M12+N12)</f>
        <v>207.52777777777777</v>
      </c>
    </row>
    <row r="15" spans="1:17" x14ac:dyDescent="0.25">
      <c r="A15" s="39"/>
      <c r="B15" s="40"/>
      <c r="C15" s="40"/>
      <c r="D15" s="41"/>
      <c r="E15" s="42"/>
      <c r="F15" s="42"/>
      <c r="G15" s="42"/>
      <c r="H15" s="42"/>
      <c r="I15" s="42"/>
      <c r="J15" s="42"/>
      <c r="K15" s="42"/>
      <c r="L15" s="41"/>
      <c r="M15" s="43"/>
      <c r="N15" s="40"/>
      <c r="O15" s="44"/>
    </row>
    <row r="16" spans="1:17" x14ac:dyDescent="0.25">
      <c r="A16" s="45"/>
      <c r="B16" s="46"/>
      <c r="C16" s="47"/>
      <c r="D16" s="46"/>
      <c r="E16" s="46"/>
      <c r="F16" s="46"/>
      <c r="G16" s="46"/>
      <c r="H16" s="46"/>
      <c r="I16" s="46"/>
      <c r="J16" s="46"/>
      <c r="K16" s="46"/>
      <c r="L16" s="46"/>
      <c r="M16" s="12"/>
      <c r="N16" s="46"/>
      <c r="O16" s="12"/>
    </row>
    <row r="19" spans="11:15" x14ac:dyDescent="0.25">
      <c r="K19" s="7"/>
      <c r="L19" s="7"/>
      <c r="M19" s="12"/>
      <c r="N19" s="7"/>
      <c r="O19" s="12"/>
    </row>
  </sheetData>
  <protectedRanges>
    <protectedRange algorithmName="SHA-512" hashValue="ON39YdpmFHfN9f47KpiRvqrKx0V9+erV1CNkpWzYhW/Qyc6aT8rEyCrvauWSYGZK2ia3o7vd3akF07acHAFpOA==" saltValue="yVW9XmDwTqEnmpSGai0KYg==" spinCount="100000" sqref="B1 B15" name="Range1_2"/>
    <protectedRange algorithmName="SHA-512" hashValue="ON39YdpmFHfN9f47KpiRvqrKx0V9+erV1CNkpWzYhW/Qyc6aT8rEyCrvauWSYGZK2ia3o7vd3akF07acHAFpOA==" saltValue="yVW9XmDwTqEnmpSGai0KYg==" spinCount="100000" sqref="B6:C6" name="Range1_17"/>
    <protectedRange algorithmName="SHA-512" hashValue="ON39YdpmFHfN9f47KpiRvqrKx0V9+erV1CNkpWzYhW/Qyc6aT8rEyCrvauWSYGZK2ia3o7vd3akF07acHAFpOA==" saltValue="yVW9XmDwTqEnmpSGai0KYg==" spinCount="100000" sqref="D6" name="Range1_1_12"/>
    <protectedRange algorithmName="SHA-512" hashValue="ON39YdpmFHfN9f47KpiRvqrKx0V9+erV1CNkpWzYhW/Qyc6aT8rEyCrvauWSYGZK2ia3o7vd3akF07acHAFpOA==" saltValue="yVW9XmDwTqEnmpSGai0KYg==" spinCount="100000" sqref="E6:J6" name="Range1_3_6"/>
  </protectedRanges>
  <hyperlinks>
    <hyperlink ref="Q1" location="'Ohio Adult Rankings 2023'!A1" display="Back to Ranking" xr:uid="{1B52AF73-E388-44B4-94D7-83038437B64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1A1060-B2A3-4F19-99C8-67A32C7717A5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27E02-921D-409F-8AB2-0C83F2AA00FA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36</v>
      </c>
      <c r="B2" s="22" t="s">
        <v>138</v>
      </c>
      <c r="C2" s="23">
        <v>45144</v>
      </c>
      <c r="D2" s="67" t="s">
        <v>84</v>
      </c>
      <c r="E2" s="48">
        <v>155</v>
      </c>
      <c r="F2" s="48">
        <v>145</v>
      </c>
      <c r="G2" s="48">
        <v>97</v>
      </c>
      <c r="H2" s="48">
        <v>110</v>
      </c>
      <c r="I2" s="48"/>
      <c r="J2" s="48"/>
      <c r="K2" s="49">
        <v>4</v>
      </c>
      <c r="L2" s="49">
        <v>507</v>
      </c>
      <c r="M2" s="50">
        <v>126.75</v>
      </c>
      <c r="N2" s="51">
        <v>2</v>
      </c>
      <c r="O2" s="52">
        <v>128.75</v>
      </c>
    </row>
    <row r="5" spans="1:17" x14ac:dyDescent="0.25">
      <c r="K5" s="7">
        <f>SUM(K2:K4)</f>
        <v>4</v>
      </c>
      <c r="L5" s="7">
        <f>SUM(L2:L4)</f>
        <v>507</v>
      </c>
      <c r="M5" s="12">
        <f>SUM(L5/K5)</f>
        <v>126.75</v>
      </c>
      <c r="N5" s="7">
        <f>SUM(N2:N4)</f>
        <v>2</v>
      </c>
      <c r="O5" s="12">
        <f>SUM(M5+N5)</f>
        <v>128.75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5"/>
    <protectedRange algorithmName="SHA-512" hashValue="ON39YdpmFHfN9f47KpiRvqrKx0V9+erV1CNkpWzYhW/Qyc6aT8rEyCrvauWSYGZK2ia3o7vd3akF07acHAFpOA==" saltValue="yVW9XmDwTqEnmpSGai0KYg==" spinCount="100000" sqref="D2" name="Range1_1_10"/>
  </protectedRanges>
  <conditionalFormatting sqref="E2">
    <cfRule type="top10" dxfId="195" priority="7" rank="1"/>
  </conditionalFormatting>
  <conditionalFormatting sqref="E2:J2">
    <cfRule type="cellIs" dxfId="194" priority="1" operator="greaterThanOrEqual">
      <formula>200</formula>
    </cfRule>
  </conditionalFormatting>
  <conditionalFormatting sqref="F2">
    <cfRule type="top10" dxfId="193" priority="2" rank="1"/>
  </conditionalFormatting>
  <conditionalFormatting sqref="G2">
    <cfRule type="top10" dxfId="192" priority="3" rank="1"/>
  </conditionalFormatting>
  <conditionalFormatting sqref="H2">
    <cfRule type="top10" dxfId="191" priority="4" rank="1"/>
  </conditionalFormatting>
  <conditionalFormatting sqref="I2">
    <cfRule type="top10" dxfId="190" priority="5" rank="1"/>
  </conditionalFormatting>
  <conditionalFormatting sqref="J2">
    <cfRule type="top10" dxfId="189" priority="6" rank="1"/>
  </conditionalFormatting>
  <hyperlinks>
    <hyperlink ref="Q1" location="'Ohio Adult Rankings 2023'!A1" display="Back to Ranking" xr:uid="{FE3C0821-AD40-4543-A542-B5230634DF7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DE8C26-3048-40DB-B0BB-0D98CA1B574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19C7A-243C-4E43-BB98-5318C812B124}">
  <dimension ref="A1:Q13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24</v>
      </c>
      <c r="B2" s="37" t="s">
        <v>80</v>
      </c>
      <c r="C2" s="38">
        <v>45052</v>
      </c>
      <c r="D2" s="29" t="s">
        <v>26</v>
      </c>
      <c r="E2" s="30">
        <v>193.00020000000001</v>
      </c>
      <c r="F2" s="30">
        <v>196.00040000000001</v>
      </c>
      <c r="G2" s="30">
        <v>192.0001</v>
      </c>
      <c r="H2" s="30"/>
      <c r="I2" s="30"/>
      <c r="J2" s="30"/>
      <c r="K2" s="32">
        <f t="shared" ref="K2" si="0">COUNT(E2:J2)</f>
        <v>3</v>
      </c>
      <c r="L2" s="32">
        <f t="shared" ref="L2" si="1">SUM(E2:J2)</f>
        <v>581.00070000000005</v>
      </c>
      <c r="M2" s="33">
        <f t="shared" ref="M2" si="2">IFERROR(L2/K2,0)</f>
        <v>193.66690000000003</v>
      </c>
      <c r="N2" s="34">
        <v>2</v>
      </c>
      <c r="O2" s="35">
        <f t="shared" ref="O2" si="3">SUM(M2+N2)</f>
        <v>195.66690000000003</v>
      </c>
    </row>
    <row r="3" spans="1:17" x14ac:dyDescent="0.25">
      <c r="A3" s="15" t="s">
        <v>24</v>
      </c>
      <c r="B3" s="22" t="s">
        <v>80</v>
      </c>
      <c r="C3" s="23">
        <v>45087</v>
      </c>
      <c r="D3" s="24" t="s">
        <v>26</v>
      </c>
      <c r="E3" s="48">
        <v>195.001</v>
      </c>
      <c r="F3" s="48">
        <v>197.001</v>
      </c>
      <c r="G3" s="48">
        <v>197.001</v>
      </c>
      <c r="H3" s="48"/>
      <c r="I3" s="48"/>
      <c r="J3" s="48"/>
      <c r="K3" s="49">
        <v>3</v>
      </c>
      <c r="L3" s="49">
        <v>589.00300000000004</v>
      </c>
      <c r="M3" s="50">
        <v>196.33433333333335</v>
      </c>
      <c r="N3" s="51">
        <v>3</v>
      </c>
      <c r="O3" s="52">
        <v>199.33433333333335</v>
      </c>
    </row>
    <row r="6" spans="1:17" x14ac:dyDescent="0.25">
      <c r="K6" s="7">
        <f>SUM(K2:K5)</f>
        <v>6</v>
      </c>
      <c r="L6" s="7">
        <f>SUM(L2:L5)</f>
        <v>1170.0037000000002</v>
      </c>
      <c r="M6" s="12">
        <f>SUM(L6/K6)</f>
        <v>195.0006166666667</v>
      </c>
      <c r="N6" s="7">
        <f>SUM(N2:N5)</f>
        <v>5</v>
      </c>
      <c r="O6" s="12">
        <f>SUM(M6+N6)</f>
        <v>200.0006166666667</v>
      </c>
    </row>
    <row r="9" spans="1:17" x14ac:dyDescent="0.25">
      <c r="A9" s="39"/>
      <c r="B9" s="40"/>
      <c r="C9" s="40"/>
      <c r="D9" s="41"/>
      <c r="E9" s="42"/>
      <c r="F9" s="42"/>
      <c r="G9" s="42"/>
      <c r="H9" s="42"/>
      <c r="I9" s="42"/>
      <c r="J9" s="42"/>
      <c r="K9" s="42"/>
      <c r="L9" s="41"/>
      <c r="M9" s="43"/>
      <c r="N9" s="40"/>
      <c r="O9" s="44"/>
    </row>
    <row r="10" spans="1:17" x14ac:dyDescent="0.25">
      <c r="A10" s="45"/>
      <c r="B10" s="46"/>
      <c r="C10" s="47"/>
      <c r="D10" s="46"/>
      <c r="E10" s="46"/>
      <c r="F10" s="46"/>
      <c r="G10" s="46"/>
      <c r="H10" s="46"/>
      <c r="I10" s="46"/>
      <c r="J10" s="46"/>
      <c r="K10" s="46"/>
      <c r="L10" s="46"/>
      <c r="M10" s="12"/>
      <c r="N10" s="46"/>
      <c r="O10" s="12"/>
    </row>
    <row r="13" spans="1:17" x14ac:dyDescent="0.25">
      <c r="K13" s="7"/>
      <c r="L13" s="7"/>
      <c r="M13" s="12"/>
      <c r="N13" s="7"/>
      <c r="O13" s="12"/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  <protectedRange algorithmName="SHA-512" hashValue="ON39YdpmFHfN9f47KpiRvqrKx0V9+erV1CNkpWzYhW/Qyc6aT8rEyCrvauWSYGZK2ia3o7vd3akF07acHAFpOA==" saltValue="yVW9XmDwTqEnmpSGai0KYg==" spinCount="100000" sqref="I2:J2 B2:C2" name="Range1_2_2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E2">
    <cfRule type="top10" dxfId="188" priority="7" rank="1"/>
  </conditionalFormatting>
  <conditionalFormatting sqref="E2:J2">
    <cfRule type="cellIs" dxfId="187" priority="1" operator="greaterThanOrEqual">
      <formula>200</formula>
    </cfRule>
  </conditionalFormatting>
  <conditionalFormatting sqref="F2">
    <cfRule type="top10" dxfId="186" priority="6" rank="1"/>
  </conditionalFormatting>
  <conditionalFormatting sqref="G2">
    <cfRule type="top10" dxfId="185" priority="5" rank="1"/>
  </conditionalFormatting>
  <conditionalFormatting sqref="H2">
    <cfRule type="top10" dxfId="184" priority="4" rank="1"/>
  </conditionalFormatting>
  <conditionalFormatting sqref="I2">
    <cfRule type="top10" dxfId="183" priority="3" rank="1"/>
    <cfRule type="top10" dxfId="182" priority="8" rank="1"/>
  </conditionalFormatting>
  <conditionalFormatting sqref="J2">
    <cfRule type="top10" dxfId="181" priority="2" rank="1"/>
  </conditionalFormatting>
  <hyperlinks>
    <hyperlink ref="Q1" location="'Ohio Adult Rankings 2023'!A1" display="Back to Ranking" xr:uid="{DD48B075-E3F7-480A-94E9-A5572D7DF97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2D939AF-0408-4245-8E75-C6BE767FD889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144C6-62B8-4868-9F64-3985C262D6EB}">
  <dimension ref="A1:Q1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42</v>
      </c>
      <c r="B2" s="37" t="s">
        <v>83</v>
      </c>
      <c r="C2" s="23">
        <v>45053</v>
      </c>
      <c r="D2" s="24" t="s">
        <v>84</v>
      </c>
      <c r="E2" s="48">
        <v>199</v>
      </c>
      <c r="F2" s="48">
        <v>195</v>
      </c>
      <c r="G2" s="48">
        <v>195</v>
      </c>
      <c r="H2" s="48">
        <v>197</v>
      </c>
      <c r="I2" s="48"/>
      <c r="J2" s="48"/>
      <c r="K2" s="49">
        <v>4</v>
      </c>
      <c r="L2" s="49">
        <v>786</v>
      </c>
      <c r="M2" s="50">
        <v>196.5</v>
      </c>
      <c r="N2" s="51">
        <v>9</v>
      </c>
      <c r="O2" s="52">
        <v>205.5</v>
      </c>
    </row>
    <row r="3" spans="1:17" x14ac:dyDescent="0.25">
      <c r="A3" s="15" t="s">
        <v>24</v>
      </c>
      <c r="B3" s="22" t="s">
        <v>83</v>
      </c>
      <c r="C3" s="23">
        <v>45081</v>
      </c>
      <c r="D3" s="24" t="s">
        <v>84</v>
      </c>
      <c r="E3" s="48">
        <v>197</v>
      </c>
      <c r="F3" s="48">
        <v>195</v>
      </c>
      <c r="G3" s="48">
        <v>190</v>
      </c>
      <c r="H3" s="48">
        <v>193</v>
      </c>
      <c r="I3" s="48"/>
      <c r="J3" s="48"/>
      <c r="K3" s="49">
        <v>4</v>
      </c>
      <c r="L3" s="49">
        <v>775</v>
      </c>
      <c r="M3" s="50">
        <v>193.75</v>
      </c>
      <c r="N3" s="51">
        <v>13</v>
      </c>
      <c r="O3" s="52">
        <v>206.75</v>
      </c>
    </row>
    <row r="4" spans="1:17" x14ac:dyDescent="0.25">
      <c r="A4" s="15" t="s">
        <v>24</v>
      </c>
      <c r="B4" s="22" t="s">
        <v>83</v>
      </c>
      <c r="C4" s="23">
        <v>45144</v>
      </c>
      <c r="D4" s="24" t="s">
        <v>84</v>
      </c>
      <c r="E4" s="48">
        <v>197</v>
      </c>
      <c r="F4" s="48">
        <v>196.001</v>
      </c>
      <c r="G4" s="48">
        <v>197</v>
      </c>
      <c r="H4" s="48">
        <v>197</v>
      </c>
      <c r="I4" s="48"/>
      <c r="J4" s="48"/>
      <c r="K4" s="49">
        <v>4</v>
      </c>
      <c r="L4" s="49">
        <v>787.00099999999998</v>
      </c>
      <c r="M4" s="50">
        <v>196.75024999999999</v>
      </c>
      <c r="N4" s="51">
        <v>13</v>
      </c>
      <c r="O4" s="52">
        <v>209.75024999999999</v>
      </c>
    </row>
    <row r="5" spans="1:17" x14ac:dyDescent="0.25">
      <c r="A5" s="15" t="s">
        <v>24</v>
      </c>
      <c r="B5" s="22" t="s">
        <v>143</v>
      </c>
      <c r="C5" s="23">
        <v>45179</v>
      </c>
      <c r="D5" s="24" t="s">
        <v>84</v>
      </c>
      <c r="E5" s="48">
        <v>197</v>
      </c>
      <c r="F5" s="48">
        <v>194</v>
      </c>
      <c r="G5" s="48">
        <v>197</v>
      </c>
      <c r="H5" s="48">
        <v>192</v>
      </c>
      <c r="I5" s="48"/>
      <c r="J5" s="48"/>
      <c r="K5" s="49">
        <v>4</v>
      </c>
      <c r="L5" s="49">
        <v>780</v>
      </c>
      <c r="M5" s="50">
        <v>195</v>
      </c>
      <c r="N5" s="51">
        <v>13</v>
      </c>
      <c r="O5" s="52">
        <v>208</v>
      </c>
    </row>
    <row r="8" spans="1:17" x14ac:dyDescent="0.25">
      <c r="K8" s="7">
        <f>SUM(K2:K7)</f>
        <v>16</v>
      </c>
      <c r="L8" s="7">
        <f>SUM(L2:L7)</f>
        <v>3128.0010000000002</v>
      </c>
      <c r="M8" s="12">
        <f>SUM(L8/K8)</f>
        <v>195.50006250000001</v>
      </c>
      <c r="N8" s="7">
        <f>SUM(N2:N7)</f>
        <v>48</v>
      </c>
      <c r="O8" s="12">
        <f>SUM(M8+N8)</f>
        <v>243.50006250000001</v>
      </c>
    </row>
    <row r="11" spans="1:17" x14ac:dyDescent="0.25">
      <c r="A11" s="39"/>
      <c r="B11" s="40"/>
      <c r="C11" s="40"/>
      <c r="D11" s="41"/>
      <c r="E11" s="42"/>
      <c r="F11" s="42"/>
      <c r="G11" s="42"/>
      <c r="H11" s="42"/>
      <c r="I11" s="42"/>
      <c r="J11" s="42"/>
      <c r="K11" s="42"/>
      <c r="L11" s="41"/>
      <c r="M11" s="43"/>
      <c r="N11" s="40"/>
      <c r="O11" s="44"/>
    </row>
    <row r="12" spans="1:17" x14ac:dyDescent="0.25">
      <c r="A12" s="45"/>
      <c r="B12" s="46"/>
      <c r="C12" s="47"/>
      <c r="D12" s="46"/>
      <c r="E12" s="46"/>
      <c r="F12" s="46"/>
      <c r="G12" s="46"/>
      <c r="H12" s="46"/>
      <c r="I12" s="46"/>
      <c r="J12" s="46"/>
      <c r="K12" s="46"/>
      <c r="L12" s="46"/>
      <c r="M12" s="12"/>
      <c r="N12" s="46"/>
      <c r="O12" s="12"/>
    </row>
    <row r="15" spans="1:17" x14ac:dyDescent="0.25">
      <c r="K15" s="7"/>
      <c r="L15" s="7"/>
      <c r="M15" s="12"/>
      <c r="N15" s="7"/>
      <c r="O15" s="12"/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2:J2" name="Range1_4"/>
    <protectedRange algorithmName="SHA-512" hashValue="ON39YdpmFHfN9f47KpiRvqrKx0V9+erV1CNkpWzYhW/Qyc6aT8rEyCrvauWSYGZK2ia3o7vd3akF07acHAFpOA==" saltValue="yVW9XmDwTqEnmpSGai0KYg==" spinCount="100000" sqref="B3:C3" name="Range1_5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J3" name="Range1_3_2"/>
    <protectedRange algorithmName="SHA-512" hashValue="ON39YdpmFHfN9f47KpiRvqrKx0V9+erV1CNkpWzYhW/Qyc6aT8rEyCrvauWSYGZK2ia3o7vd3akF07acHAFpOA==" saltValue="yVW9XmDwTqEnmpSGai0KYg==" spinCount="100000" sqref="B4:C4" name="Range1_13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ON39YdpmFHfN9f47KpiRvqrKx0V9+erV1CNkpWzYhW/Qyc6aT8rEyCrvauWSYGZK2ia3o7vd3akF07acHAFpOA==" saltValue="yVW9XmDwTqEnmpSGai0KYg==" spinCount="100000" sqref="E4:J4" name="Range1_3_4"/>
  </protectedRanges>
  <conditionalFormatting sqref="I2">
    <cfRule type="top10" dxfId="180" priority="16" rank="1"/>
  </conditionalFormatting>
  <conditionalFormatting sqref="I3">
    <cfRule type="top10" dxfId="179" priority="11" rank="1"/>
  </conditionalFormatting>
  <conditionalFormatting sqref="I4">
    <cfRule type="top10" dxfId="178" priority="4" rank="1"/>
  </conditionalFormatting>
  <conditionalFormatting sqref="I2:J2">
    <cfRule type="cellIs" dxfId="177" priority="15" operator="equal">
      <formula>200</formula>
    </cfRule>
  </conditionalFormatting>
  <conditionalFormatting sqref="I3:J4">
    <cfRule type="cellIs" dxfId="176" priority="2" operator="greaterThanOrEqual">
      <formula>200</formula>
    </cfRule>
  </conditionalFormatting>
  <conditionalFormatting sqref="J2">
    <cfRule type="top10" dxfId="175" priority="17" rank="1"/>
  </conditionalFormatting>
  <conditionalFormatting sqref="J3">
    <cfRule type="top10" dxfId="174" priority="10" rank="1"/>
  </conditionalFormatting>
  <conditionalFormatting sqref="J4">
    <cfRule type="top10" dxfId="173" priority="3" rank="1"/>
  </conditionalFormatting>
  <hyperlinks>
    <hyperlink ref="Q1" location="'Ohio Adult Rankings 2023'!A1" display="Back to Ranking" xr:uid="{616ACE34-BB5A-44A7-B137-BD500E400D2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33E8DA-C92C-41D6-A386-115FDD7B3548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7532C-F50C-4D75-80D7-0A54B4060FB7}">
  <dimension ref="A1:Q12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21.7109375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35</v>
      </c>
      <c r="B2" s="22" t="s">
        <v>127</v>
      </c>
      <c r="C2" s="23">
        <v>45116</v>
      </c>
      <c r="D2" s="24" t="s">
        <v>40</v>
      </c>
      <c r="E2" s="48">
        <v>182</v>
      </c>
      <c r="F2" s="48">
        <v>186</v>
      </c>
      <c r="G2" s="48">
        <v>192.0001</v>
      </c>
      <c r="H2" s="48">
        <v>184</v>
      </c>
      <c r="I2" s="48"/>
      <c r="J2" s="48"/>
      <c r="K2" s="49">
        <v>4</v>
      </c>
      <c r="L2" s="49">
        <v>744.00009999999997</v>
      </c>
      <c r="M2" s="50">
        <v>186.00002499999999</v>
      </c>
      <c r="N2" s="51">
        <v>2</v>
      </c>
      <c r="O2" s="52">
        <v>188.00002499999999</v>
      </c>
    </row>
    <row r="5" spans="1:17" x14ac:dyDescent="0.25">
      <c r="K5" s="7">
        <f>SUM(K2:K4)</f>
        <v>4</v>
      </c>
      <c r="L5" s="7">
        <f>SUM(L2:L4)</f>
        <v>744.00009999999997</v>
      </c>
      <c r="M5" s="12">
        <f>SUM(L5/K5)</f>
        <v>186.00002499999999</v>
      </c>
      <c r="N5" s="7">
        <f>SUM(N2:N4)</f>
        <v>2</v>
      </c>
      <c r="O5" s="12">
        <f>SUM(M5+N5)</f>
        <v>188.00002499999999</v>
      </c>
    </row>
    <row r="8" spans="1:17" x14ac:dyDescent="0.25">
      <c r="A8" s="39"/>
      <c r="B8" s="40"/>
      <c r="C8" s="40"/>
      <c r="D8" s="41"/>
      <c r="E8" s="42"/>
      <c r="F8" s="42"/>
      <c r="G8" s="42"/>
      <c r="H8" s="42"/>
      <c r="I8" s="42"/>
      <c r="J8" s="42"/>
      <c r="K8" s="42"/>
      <c r="L8" s="41"/>
      <c r="M8" s="43"/>
      <c r="N8" s="40"/>
      <c r="O8" s="44"/>
    </row>
    <row r="9" spans="1:17" x14ac:dyDescent="0.25">
      <c r="A9" s="45"/>
      <c r="B9" s="46"/>
      <c r="C9" s="47"/>
      <c r="D9" s="46"/>
      <c r="E9" s="46"/>
      <c r="F9" s="46"/>
      <c r="G9" s="46"/>
      <c r="H9" s="46"/>
      <c r="I9" s="46"/>
      <c r="J9" s="46"/>
      <c r="K9" s="46"/>
      <c r="L9" s="46"/>
      <c r="M9" s="12"/>
      <c r="N9" s="46"/>
      <c r="O9" s="12"/>
    </row>
    <row r="12" spans="1:17" x14ac:dyDescent="0.25">
      <c r="K12" s="7"/>
      <c r="L12" s="7"/>
      <c r="M12" s="12"/>
      <c r="N12" s="7"/>
      <c r="O12" s="12"/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</protectedRanges>
  <hyperlinks>
    <hyperlink ref="Q1" location="'Ohio Adult Rankings 2023'!A1" display="Back to Ranking" xr:uid="{5C4A83FC-D18C-431F-915D-7C3B030BA8A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2A2CC3-D1C4-4C82-AF41-D660FB785E67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7C187-6E25-42B7-8035-0FD671543DC4}">
  <dimension ref="A1:Q12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21.7109375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24</v>
      </c>
      <c r="B2" s="37" t="s">
        <v>111</v>
      </c>
      <c r="C2" s="38">
        <v>45087</v>
      </c>
      <c r="D2" s="29" t="s">
        <v>26</v>
      </c>
      <c r="E2" s="30">
        <v>193.00200000000001</v>
      </c>
      <c r="F2" s="30">
        <v>197.00299999999999</v>
      </c>
      <c r="G2" s="30">
        <v>198.01</v>
      </c>
      <c r="H2" s="30"/>
      <c r="I2" s="30"/>
      <c r="J2" s="30"/>
      <c r="K2" s="32">
        <v>3</v>
      </c>
      <c r="L2" s="32">
        <v>588.01499999999999</v>
      </c>
      <c r="M2" s="33">
        <v>196.005</v>
      </c>
      <c r="N2" s="34">
        <v>2</v>
      </c>
      <c r="O2" s="35">
        <v>198.005</v>
      </c>
    </row>
    <row r="5" spans="1:17" x14ac:dyDescent="0.25">
      <c r="K5" s="7">
        <f>SUM(K2:K4)</f>
        <v>3</v>
      </c>
      <c r="L5" s="7">
        <f>SUM(L2:L4)</f>
        <v>588.01499999999999</v>
      </c>
      <c r="M5" s="12">
        <f>SUM(L5/K5)</f>
        <v>196.005</v>
      </c>
      <c r="N5" s="7">
        <f>SUM(N2:N4)</f>
        <v>2</v>
      </c>
      <c r="O5" s="12">
        <f>SUM(M5+N5)</f>
        <v>198.005</v>
      </c>
    </row>
    <row r="8" spans="1:17" x14ac:dyDescent="0.25">
      <c r="A8" s="39"/>
      <c r="B8" s="40"/>
      <c r="C8" s="40"/>
      <c r="D8" s="41"/>
      <c r="E8" s="42"/>
      <c r="F8" s="42"/>
      <c r="G8" s="42"/>
      <c r="H8" s="42"/>
      <c r="I8" s="42"/>
      <c r="J8" s="42"/>
      <c r="K8" s="42"/>
      <c r="L8" s="41"/>
      <c r="M8" s="43"/>
      <c r="N8" s="40"/>
      <c r="O8" s="44"/>
    </row>
    <row r="9" spans="1:17" x14ac:dyDescent="0.25">
      <c r="A9" s="45"/>
      <c r="B9" s="46"/>
      <c r="C9" s="47"/>
      <c r="D9" s="46"/>
      <c r="E9" s="46"/>
      <c r="F9" s="46"/>
      <c r="G9" s="46"/>
      <c r="H9" s="46"/>
      <c r="I9" s="46"/>
      <c r="J9" s="46"/>
      <c r="K9" s="46"/>
      <c r="L9" s="46"/>
      <c r="M9" s="12"/>
      <c r="N9" s="46"/>
      <c r="O9" s="12"/>
    </row>
    <row r="12" spans="1:17" x14ac:dyDescent="0.25">
      <c r="K12" s="7"/>
      <c r="L12" s="7"/>
      <c r="M12" s="12"/>
      <c r="N12" s="7"/>
      <c r="O12" s="12"/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</protectedRanges>
  <hyperlinks>
    <hyperlink ref="Q1" location="'Ohio Adult Rankings 2023'!A1" display="Back to Ranking" xr:uid="{9B1EBA0A-FDC6-4F56-9114-84738BD790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7F0AFC-3968-47D5-A4C7-06EC702F8927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87C13-7CDF-48D4-BF29-7E2F89C5E79B}">
  <dimension ref="A1:Q21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24</v>
      </c>
      <c r="B2" s="37" t="s">
        <v>39</v>
      </c>
      <c r="C2" s="23">
        <v>44661</v>
      </c>
      <c r="D2" s="24" t="s">
        <v>40</v>
      </c>
      <c r="E2" s="48">
        <v>194</v>
      </c>
      <c r="F2" s="48">
        <v>194</v>
      </c>
      <c r="G2" s="48">
        <v>196</v>
      </c>
      <c r="H2" s="48">
        <v>198</v>
      </c>
      <c r="I2" s="48"/>
      <c r="J2" s="48"/>
      <c r="K2" s="49">
        <v>4</v>
      </c>
      <c r="L2" s="49">
        <v>782</v>
      </c>
      <c r="M2" s="50">
        <v>195.5</v>
      </c>
      <c r="N2" s="51">
        <v>9</v>
      </c>
      <c r="O2" s="52">
        <v>204.5</v>
      </c>
    </row>
    <row r="3" spans="1:17" x14ac:dyDescent="0.25">
      <c r="A3" s="15" t="s">
        <v>42</v>
      </c>
      <c r="B3" s="22" t="s">
        <v>39</v>
      </c>
      <c r="C3" s="23">
        <v>45046</v>
      </c>
      <c r="D3" s="24" t="s">
        <v>68</v>
      </c>
      <c r="E3" s="48">
        <v>195</v>
      </c>
      <c r="F3" s="48">
        <v>191</v>
      </c>
      <c r="G3" s="48">
        <v>196</v>
      </c>
      <c r="H3" s="48">
        <v>196</v>
      </c>
      <c r="I3" s="48"/>
      <c r="J3" s="48"/>
      <c r="K3" s="49">
        <v>4</v>
      </c>
      <c r="L3" s="49">
        <v>778</v>
      </c>
      <c r="M3" s="50">
        <v>194.5</v>
      </c>
      <c r="N3" s="51">
        <v>3</v>
      </c>
      <c r="O3" s="52">
        <v>197.5</v>
      </c>
    </row>
    <row r="4" spans="1:17" x14ac:dyDescent="0.25">
      <c r="A4" s="36" t="s">
        <v>42</v>
      </c>
      <c r="B4" s="37" t="s">
        <v>39</v>
      </c>
      <c r="C4" s="38">
        <v>45060</v>
      </c>
      <c r="D4" s="29" t="s">
        <v>40</v>
      </c>
      <c r="E4" s="48">
        <v>193</v>
      </c>
      <c r="F4" s="48">
        <v>185</v>
      </c>
      <c r="G4" s="48">
        <v>192</v>
      </c>
      <c r="H4" s="48">
        <v>184</v>
      </c>
      <c r="I4" s="48"/>
      <c r="J4" s="48"/>
      <c r="K4" s="32">
        <v>4</v>
      </c>
      <c r="L4" s="32">
        <v>754</v>
      </c>
      <c r="M4" s="33">
        <v>188.5</v>
      </c>
      <c r="N4" s="34">
        <v>2</v>
      </c>
      <c r="O4" s="35">
        <v>190.5</v>
      </c>
    </row>
    <row r="5" spans="1:17" x14ac:dyDescent="0.25">
      <c r="A5" s="15" t="s">
        <v>24</v>
      </c>
      <c r="B5" s="22" t="s">
        <v>39</v>
      </c>
      <c r="C5" s="23">
        <v>45074</v>
      </c>
      <c r="D5" s="24" t="s">
        <v>68</v>
      </c>
      <c r="E5" s="48">
        <v>191</v>
      </c>
      <c r="F5" s="48">
        <v>196</v>
      </c>
      <c r="G5" s="48">
        <v>196</v>
      </c>
      <c r="H5" s="48">
        <v>195</v>
      </c>
      <c r="I5" s="48"/>
      <c r="J5" s="48"/>
      <c r="K5" s="49">
        <v>4</v>
      </c>
      <c r="L5" s="49">
        <v>778</v>
      </c>
      <c r="M5" s="50">
        <v>194.5</v>
      </c>
      <c r="N5" s="51">
        <v>4</v>
      </c>
      <c r="O5" s="52">
        <v>198.5</v>
      </c>
    </row>
    <row r="6" spans="1:17" x14ac:dyDescent="0.25">
      <c r="A6" s="15" t="s">
        <v>42</v>
      </c>
      <c r="B6" s="22" t="s">
        <v>39</v>
      </c>
      <c r="C6" s="23">
        <v>45088</v>
      </c>
      <c r="D6" s="24" t="s">
        <v>40</v>
      </c>
      <c r="E6" s="48">
        <v>199</v>
      </c>
      <c r="F6" s="48">
        <v>198</v>
      </c>
      <c r="G6" s="48">
        <v>197</v>
      </c>
      <c r="H6" s="48">
        <v>193</v>
      </c>
      <c r="I6" s="48"/>
      <c r="J6" s="48"/>
      <c r="K6" s="49">
        <v>4</v>
      </c>
      <c r="L6" s="49">
        <v>787</v>
      </c>
      <c r="M6" s="50">
        <v>196.75</v>
      </c>
      <c r="N6" s="51">
        <v>11</v>
      </c>
      <c r="O6" s="52">
        <v>207.75</v>
      </c>
    </row>
    <row r="7" spans="1:17" x14ac:dyDescent="0.25">
      <c r="A7" s="15" t="s">
        <v>42</v>
      </c>
      <c r="B7" s="22" t="s">
        <v>39</v>
      </c>
      <c r="C7" s="23">
        <v>45116</v>
      </c>
      <c r="D7" s="24" t="s">
        <v>40</v>
      </c>
      <c r="E7" s="48">
        <v>199</v>
      </c>
      <c r="F7" s="48">
        <v>197</v>
      </c>
      <c r="G7" s="48">
        <v>196</v>
      </c>
      <c r="H7" s="48">
        <v>196</v>
      </c>
      <c r="I7" s="48"/>
      <c r="J7" s="48"/>
      <c r="K7" s="49">
        <v>4</v>
      </c>
      <c r="L7" s="49">
        <v>788</v>
      </c>
      <c r="M7" s="50">
        <v>197</v>
      </c>
      <c r="N7" s="51">
        <v>7</v>
      </c>
      <c r="O7" s="52">
        <v>204</v>
      </c>
    </row>
    <row r="8" spans="1:17" x14ac:dyDescent="0.25">
      <c r="A8" s="15" t="s">
        <v>24</v>
      </c>
      <c r="B8" s="22" t="s">
        <v>39</v>
      </c>
      <c r="C8" s="23">
        <v>45130</v>
      </c>
      <c r="D8" s="24" t="s">
        <v>68</v>
      </c>
      <c r="E8" s="48">
        <v>195</v>
      </c>
      <c r="F8" s="48">
        <v>196</v>
      </c>
      <c r="G8" s="48">
        <v>193</v>
      </c>
      <c r="H8" s="48">
        <v>193</v>
      </c>
      <c r="I8" s="48">
        <v>198</v>
      </c>
      <c r="J8" s="48">
        <v>195</v>
      </c>
      <c r="K8" s="49">
        <v>6</v>
      </c>
      <c r="L8" s="49">
        <v>1170</v>
      </c>
      <c r="M8" s="50">
        <v>195</v>
      </c>
      <c r="N8" s="51">
        <v>10</v>
      </c>
      <c r="O8" s="52">
        <v>205</v>
      </c>
    </row>
    <row r="9" spans="1:17" x14ac:dyDescent="0.25">
      <c r="A9" s="15" t="s">
        <v>42</v>
      </c>
      <c r="B9" s="22" t="s">
        <v>39</v>
      </c>
      <c r="C9" s="23">
        <v>45151</v>
      </c>
      <c r="D9" s="24" t="s">
        <v>40</v>
      </c>
      <c r="E9" s="48">
        <v>195</v>
      </c>
      <c r="F9" s="48">
        <v>191</v>
      </c>
      <c r="G9" s="48">
        <v>196</v>
      </c>
      <c r="H9" s="48">
        <v>192</v>
      </c>
      <c r="I9" s="48">
        <v>193</v>
      </c>
      <c r="J9" s="48">
        <v>193</v>
      </c>
      <c r="K9" s="49">
        <v>6</v>
      </c>
      <c r="L9" s="49">
        <v>1160</v>
      </c>
      <c r="M9" s="50">
        <v>193.33333333333334</v>
      </c>
      <c r="N9" s="51">
        <v>4</v>
      </c>
      <c r="O9" s="52">
        <v>197.33333333333334</v>
      </c>
    </row>
    <row r="10" spans="1:17" x14ac:dyDescent="0.25">
      <c r="A10" s="15" t="s">
        <v>42</v>
      </c>
      <c r="B10" s="22" t="s">
        <v>39</v>
      </c>
      <c r="C10" s="23">
        <v>45179</v>
      </c>
      <c r="D10" s="24" t="s">
        <v>40</v>
      </c>
      <c r="E10" s="48">
        <v>199</v>
      </c>
      <c r="F10" s="48">
        <v>195</v>
      </c>
      <c r="G10" s="48">
        <v>197.001</v>
      </c>
      <c r="H10" s="48">
        <v>195</v>
      </c>
      <c r="I10" s="48">
        <v>197</v>
      </c>
      <c r="J10" s="48">
        <v>197</v>
      </c>
      <c r="K10" s="49">
        <v>6</v>
      </c>
      <c r="L10" s="49">
        <v>1180.001</v>
      </c>
      <c r="M10" s="50">
        <v>196.66683333333333</v>
      </c>
      <c r="N10" s="51">
        <v>16</v>
      </c>
      <c r="O10" s="52">
        <v>212.66683333333333</v>
      </c>
    </row>
    <row r="11" spans="1:17" x14ac:dyDescent="0.25">
      <c r="A11" s="15" t="s">
        <v>42</v>
      </c>
      <c r="B11" s="22" t="s">
        <v>39</v>
      </c>
      <c r="C11" s="23">
        <v>45207</v>
      </c>
      <c r="D11" s="24" t="s">
        <v>40</v>
      </c>
      <c r="E11" s="48">
        <v>193</v>
      </c>
      <c r="F11" s="48">
        <v>188</v>
      </c>
      <c r="G11" s="48">
        <v>191</v>
      </c>
      <c r="H11" s="48">
        <v>193</v>
      </c>
      <c r="I11" s="48"/>
      <c r="J11" s="48"/>
      <c r="K11" s="49">
        <v>4</v>
      </c>
      <c r="L11" s="49">
        <v>765</v>
      </c>
      <c r="M11" s="50">
        <v>191.25</v>
      </c>
      <c r="N11" s="51">
        <v>5</v>
      </c>
      <c r="O11" s="52">
        <v>196.25</v>
      </c>
    </row>
    <row r="14" spans="1:17" x14ac:dyDescent="0.25">
      <c r="K14" s="7">
        <f>SUM(K2:K13)</f>
        <v>46</v>
      </c>
      <c r="L14" s="7">
        <f>SUM(L2:L13)</f>
        <v>8942.0010000000002</v>
      </c>
      <c r="M14" s="12">
        <f>SUM(L14/K14)</f>
        <v>194.39132608695652</v>
      </c>
      <c r="N14" s="7">
        <f>SUM(N2:N13)</f>
        <v>71</v>
      </c>
      <c r="O14" s="12">
        <f>SUM(M14+N14)</f>
        <v>265.3913260869565</v>
      </c>
    </row>
    <row r="17" spans="1:15" x14ac:dyDescent="0.25">
      <c r="A17" s="39"/>
      <c r="B17" s="40"/>
      <c r="C17" s="40"/>
      <c r="D17" s="41"/>
      <c r="E17" s="42"/>
      <c r="F17" s="42"/>
      <c r="G17" s="42"/>
      <c r="H17" s="42"/>
      <c r="I17" s="42"/>
      <c r="J17" s="42"/>
      <c r="K17" s="42"/>
      <c r="L17" s="41"/>
      <c r="M17" s="43"/>
      <c r="N17" s="40"/>
      <c r="O17" s="44"/>
    </row>
    <row r="18" spans="1:15" x14ac:dyDescent="0.25">
      <c r="A18" s="45"/>
      <c r="B18" s="46"/>
      <c r="C18" s="47"/>
      <c r="D18" s="46"/>
      <c r="E18" s="46"/>
      <c r="F18" s="46"/>
      <c r="G18" s="46"/>
      <c r="H18" s="46"/>
      <c r="I18" s="46"/>
      <c r="J18" s="46"/>
      <c r="K18" s="46"/>
      <c r="L18" s="46"/>
      <c r="M18" s="12"/>
      <c r="N18" s="46"/>
      <c r="O18" s="12"/>
    </row>
    <row r="21" spans="1:15" x14ac:dyDescent="0.25">
      <c r="K21" s="7"/>
      <c r="L21" s="7"/>
      <c r="M21" s="12"/>
      <c r="N21" s="7"/>
      <c r="O21" s="12"/>
    </row>
  </sheetData>
  <protectedRanges>
    <protectedRange algorithmName="SHA-512" hashValue="ON39YdpmFHfN9f47KpiRvqrKx0V9+erV1CNkpWzYhW/Qyc6aT8rEyCrvauWSYGZK2ia3o7vd3akF07acHAFpOA==" saltValue="yVW9XmDwTqEnmpSGai0KYg==" spinCount="100000" sqref="B1 B17" name="Range1_2"/>
    <protectedRange algorithmName="SHA-512" hashValue="ON39YdpmFHfN9f47KpiRvqrKx0V9+erV1CNkpWzYhW/Qyc6aT8rEyCrvauWSYGZK2ia3o7vd3akF07acHAFpOA==" saltValue="yVW9XmDwTqEnmpSGai0KYg==" spinCount="100000" sqref="I9:J9 B9:C9" name="Range1_17"/>
    <protectedRange algorithmName="SHA-512" hashValue="ON39YdpmFHfN9f47KpiRvqrKx0V9+erV1CNkpWzYhW/Qyc6aT8rEyCrvauWSYGZK2ia3o7vd3akF07acHAFpOA==" saltValue="yVW9XmDwTqEnmpSGai0KYg==" spinCount="100000" sqref="D9" name="Range1_1_12"/>
    <protectedRange algorithmName="SHA-512" hashValue="ON39YdpmFHfN9f47KpiRvqrKx0V9+erV1CNkpWzYhW/Qyc6aT8rEyCrvauWSYGZK2ia3o7vd3akF07acHAFpOA==" saltValue="yVW9XmDwTqEnmpSGai0KYg==" spinCount="100000" sqref="E9:H9" name="Range1_3_6"/>
    <protectedRange algorithmName="SHA-512" hashValue="ON39YdpmFHfN9f47KpiRvqrKx0V9+erV1CNkpWzYhW/Qyc6aT8rEyCrvauWSYGZK2ia3o7vd3akF07acHAFpOA==" saltValue="yVW9XmDwTqEnmpSGai0KYg==" spinCount="100000" sqref="I10:J10 B10:C10" name="Range1_21"/>
    <protectedRange algorithmName="SHA-512" hashValue="ON39YdpmFHfN9f47KpiRvqrKx0V9+erV1CNkpWzYhW/Qyc6aT8rEyCrvauWSYGZK2ia3o7vd3akF07acHAFpOA==" saltValue="yVW9XmDwTqEnmpSGai0KYg==" spinCount="100000" sqref="D10" name="Range1_1_16"/>
    <protectedRange algorithmName="SHA-512" hashValue="ON39YdpmFHfN9f47KpiRvqrKx0V9+erV1CNkpWzYhW/Qyc6aT8rEyCrvauWSYGZK2ia3o7vd3akF07acHAFpOA==" saltValue="yVW9XmDwTqEnmpSGai0KYg==" spinCount="100000" sqref="E10:H10" name="Range1_3_7"/>
  </protectedRanges>
  <hyperlinks>
    <hyperlink ref="Q1" location="'Ohio Adult Rankings 2023'!A1" display="Back to Ranking" xr:uid="{8FCE6A7E-972E-4908-BFB8-5D5E199CDB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4D0E7A-23FF-47BA-B08C-23F917BC9779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C43D4-AC6B-4A08-932E-EC6808889F26}">
  <dimension ref="A1:Q28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57</v>
      </c>
      <c r="B2" s="37" t="s">
        <v>59</v>
      </c>
      <c r="C2" s="38">
        <v>44661</v>
      </c>
      <c r="D2" s="29" t="s">
        <v>40</v>
      </c>
      <c r="E2" s="30">
        <v>151</v>
      </c>
      <c r="F2" s="30">
        <v>177</v>
      </c>
      <c r="G2" s="30">
        <v>178</v>
      </c>
      <c r="H2" s="30">
        <v>182</v>
      </c>
      <c r="I2" s="30"/>
      <c r="J2" s="30"/>
      <c r="K2" s="32">
        <v>4</v>
      </c>
      <c r="L2" s="32">
        <v>688</v>
      </c>
      <c r="M2" s="33">
        <v>172</v>
      </c>
      <c r="N2" s="34">
        <v>2</v>
      </c>
      <c r="O2" s="35">
        <v>174</v>
      </c>
    </row>
    <row r="3" spans="1:17" x14ac:dyDescent="0.25">
      <c r="A3" s="15" t="s">
        <v>57</v>
      </c>
      <c r="B3" s="22" t="s">
        <v>59</v>
      </c>
      <c r="C3" s="23">
        <v>45046</v>
      </c>
      <c r="D3" s="24" t="s">
        <v>68</v>
      </c>
      <c r="E3" s="48">
        <v>179</v>
      </c>
      <c r="F3" s="48">
        <v>183</v>
      </c>
      <c r="G3" s="48">
        <v>182</v>
      </c>
      <c r="H3" s="48">
        <v>181</v>
      </c>
      <c r="I3" s="48"/>
      <c r="J3" s="48"/>
      <c r="K3" s="49">
        <v>4</v>
      </c>
      <c r="L3" s="49">
        <v>725</v>
      </c>
      <c r="M3" s="50">
        <v>181.25</v>
      </c>
      <c r="N3" s="51">
        <v>2</v>
      </c>
      <c r="O3" s="52">
        <v>183.25</v>
      </c>
    </row>
    <row r="4" spans="1:17" x14ac:dyDescent="0.25">
      <c r="A4" s="36" t="s">
        <v>57</v>
      </c>
      <c r="B4" s="37" t="s">
        <v>59</v>
      </c>
      <c r="C4" s="38">
        <v>45179</v>
      </c>
      <c r="D4" s="29" t="s">
        <v>40</v>
      </c>
      <c r="E4" s="30">
        <v>179</v>
      </c>
      <c r="F4" s="30">
        <v>179</v>
      </c>
      <c r="G4" s="30">
        <v>176</v>
      </c>
      <c r="H4" s="30">
        <v>176</v>
      </c>
      <c r="I4" s="30"/>
      <c r="J4" s="30"/>
      <c r="K4" s="32">
        <v>4</v>
      </c>
      <c r="L4" s="32">
        <v>710</v>
      </c>
      <c r="M4" s="33">
        <v>177.5</v>
      </c>
      <c r="N4" s="34">
        <v>2</v>
      </c>
      <c r="O4" s="35">
        <v>179.5</v>
      </c>
    </row>
    <row r="7" spans="1:17" x14ac:dyDescent="0.25">
      <c r="K7" s="7">
        <f>SUM(K2:K6)</f>
        <v>12</v>
      </c>
      <c r="L7" s="7">
        <f>SUM(L2:L6)</f>
        <v>2123</v>
      </c>
      <c r="M7" s="12">
        <f>SUM(L7/K7)</f>
        <v>176.91666666666666</v>
      </c>
      <c r="N7" s="7">
        <f>SUM(N2:N6)</f>
        <v>6</v>
      </c>
      <c r="O7" s="12">
        <f>SUM(M7+N7)</f>
        <v>182.91666666666666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36" t="s">
        <v>35</v>
      </c>
      <c r="B11" s="37" t="s">
        <v>117</v>
      </c>
      <c r="C11" s="38">
        <v>45088</v>
      </c>
      <c r="D11" s="29" t="s">
        <v>40</v>
      </c>
      <c r="E11" s="30">
        <v>192</v>
      </c>
      <c r="F11" s="30">
        <v>192</v>
      </c>
      <c r="G11" s="30">
        <v>189</v>
      </c>
      <c r="H11" s="30">
        <v>189</v>
      </c>
      <c r="I11" s="30"/>
      <c r="J11" s="30"/>
      <c r="K11" s="32">
        <v>4</v>
      </c>
      <c r="L11" s="32">
        <v>762</v>
      </c>
      <c r="M11" s="33">
        <v>190.5</v>
      </c>
      <c r="N11" s="34">
        <v>6</v>
      </c>
      <c r="O11" s="35">
        <v>196.5</v>
      </c>
    </row>
    <row r="12" spans="1:17" x14ac:dyDescent="0.25">
      <c r="A12" s="15" t="s">
        <v>35</v>
      </c>
      <c r="B12" s="22" t="s">
        <v>117</v>
      </c>
      <c r="C12" s="23">
        <v>45116</v>
      </c>
      <c r="D12" s="24" t="s">
        <v>40</v>
      </c>
      <c r="E12" s="48">
        <v>189</v>
      </c>
      <c r="F12" s="48">
        <v>187</v>
      </c>
      <c r="G12" s="48">
        <v>185</v>
      </c>
      <c r="H12" s="48">
        <v>185</v>
      </c>
      <c r="I12" s="48"/>
      <c r="J12" s="48"/>
      <c r="K12" s="49">
        <v>4</v>
      </c>
      <c r="L12" s="49">
        <v>746</v>
      </c>
      <c r="M12" s="50">
        <v>186.5</v>
      </c>
      <c r="N12" s="51">
        <v>2</v>
      </c>
      <c r="O12" s="52">
        <v>188.5</v>
      </c>
    </row>
    <row r="13" spans="1:17" x14ac:dyDescent="0.25">
      <c r="A13" s="15" t="s">
        <v>35</v>
      </c>
      <c r="B13" s="22" t="s">
        <v>59</v>
      </c>
      <c r="C13" s="23">
        <v>45151</v>
      </c>
      <c r="D13" s="24" t="s">
        <v>40</v>
      </c>
      <c r="E13" s="48">
        <v>187</v>
      </c>
      <c r="F13" s="48">
        <v>185</v>
      </c>
      <c r="G13" s="48">
        <v>188</v>
      </c>
      <c r="H13" s="48">
        <v>182</v>
      </c>
      <c r="I13" s="48">
        <v>184</v>
      </c>
      <c r="J13" s="48">
        <v>190</v>
      </c>
      <c r="K13" s="49">
        <v>6</v>
      </c>
      <c r="L13" s="49">
        <v>1116</v>
      </c>
      <c r="M13" s="50">
        <v>186</v>
      </c>
      <c r="N13" s="51">
        <v>4</v>
      </c>
      <c r="O13" s="52">
        <v>190</v>
      </c>
    </row>
    <row r="14" spans="1:17" x14ac:dyDescent="0.25">
      <c r="A14" s="15" t="s">
        <v>35</v>
      </c>
      <c r="B14" s="22" t="s">
        <v>59</v>
      </c>
      <c r="C14" s="23">
        <v>45165</v>
      </c>
      <c r="D14" s="24" t="s">
        <v>68</v>
      </c>
      <c r="E14" s="48">
        <v>185</v>
      </c>
      <c r="F14" s="48">
        <v>189</v>
      </c>
      <c r="G14" s="48">
        <v>189</v>
      </c>
      <c r="H14" s="48">
        <v>188</v>
      </c>
      <c r="I14" s="48"/>
      <c r="J14" s="48"/>
      <c r="K14" s="49">
        <v>4</v>
      </c>
      <c r="L14" s="49">
        <v>751</v>
      </c>
      <c r="M14" s="50">
        <v>187.75</v>
      </c>
      <c r="N14" s="51">
        <v>2</v>
      </c>
      <c r="O14" s="52">
        <v>189.75</v>
      </c>
    </row>
    <row r="15" spans="1:17" x14ac:dyDescent="0.25">
      <c r="A15" s="15" t="s">
        <v>35</v>
      </c>
      <c r="B15" s="22" t="s">
        <v>59</v>
      </c>
      <c r="C15" s="23">
        <v>45179</v>
      </c>
      <c r="D15" s="24" t="s">
        <v>40</v>
      </c>
      <c r="E15" s="48">
        <v>188.001</v>
      </c>
      <c r="F15" s="48">
        <v>182</v>
      </c>
      <c r="G15" s="48">
        <v>182</v>
      </c>
      <c r="H15" s="48">
        <v>191</v>
      </c>
      <c r="I15" s="48">
        <v>189</v>
      </c>
      <c r="J15" s="48">
        <v>189</v>
      </c>
      <c r="K15" s="49">
        <v>6</v>
      </c>
      <c r="L15" s="49">
        <v>1121.001</v>
      </c>
      <c r="M15" s="50">
        <v>186.83349999999999</v>
      </c>
      <c r="N15" s="51">
        <v>4</v>
      </c>
      <c r="O15" s="52">
        <v>190.83349999999999</v>
      </c>
    </row>
    <row r="16" spans="1:17" x14ac:dyDescent="0.25">
      <c r="A16" s="15" t="s">
        <v>35</v>
      </c>
      <c r="B16" s="22" t="s">
        <v>59</v>
      </c>
      <c r="C16" s="23">
        <v>45193</v>
      </c>
      <c r="D16" s="24" t="s">
        <v>68</v>
      </c>
      <c r="E16" s="48">
        <v>183</v>
      </c>
      <c r="F16" s="48">
        <v>184</v>
      </c>
      <c r="G16" s="48">
        <v>187</v>
      </c>
      <c r="H16" s="48">
        <v>187</v>
      </c>
      <c r="I16" s="48"/>
      <c r="J16" s="48"/>
      <c r="K16" s="49">
        <v>4</v>
      </c>
      <c r="L16" s="49">
        <v>741</v>
      </c>
      <c r="M16" s="50">
        <v>185.25</v>
      </c>
      <c r="N16" s="51">
        <v>2</v>
      </c>
      <c r="O16" s="52">
        <v>187.25</v>
      </c>
    </row>
    <row r="17" spans="1:15" x14ac:dyDescent="0.25">
      <c r="A17" s="15" t="s">
        <v>35</v>
      </c>
      <c r="B17" s="22" t="s">
        <v>59</v>
      </c>
      <c r="C17" s="23">
        <v>45207</v>
      </c>
      <c r="D17" s="24" t="s">
        <v>40</v>
      </c>
      <c r="E17" s="48">
        <v>171</v>
      </c>
      <c r="F17" s="48">
        <v>187</v>
      </c>
      <c r="G17" s="48">
        <v>190</v>
      </c>
      <c r="H17" s="48">
        <v>188</v>
      </c>
      <c r="I17" s="48"/>
      <c r="J17" s="48"/>
      <c r="K17" s="49">
        <v>4</v>
      </c>
      <c r="L17" s="49">
        <v>736</v>
      </c>
      <c r="M17" s="50">
        <v>184</v>
      </c>
      <c r="N17" s="51">
        <v>2</v>
      </c>
      <c r="O17" s="52">
        <v>186</v>
      </c>
    </row>
    <row r="20" spans="1:15" x14ac:dyDescent="0.25">
      <c r="K20" s="7">
        <f>SUM(K11:K19)</f>
        <v>32</v>
      </c>
      <c r="L20" s="7">
        <f>SUM(L11:L19)</f>
        <v>5973.0010000000002</v>
      </c>
      <c r="M20" s="12">
        <f>SUM(L20/K20)</f>
        <v>186.65628125000001</v>
      </c>
      <c r="N20" s="7">
        <f>SUM(N11:N19)</f>
        <v>22</v>
      </c>
      <c r="O20" s="12">
        <f>SUM(M20+N20)</f>
        <v>208.65628125000001</v>
      </c>
    </row>
    <row r="23" spans="1:15" ht="30" x14ac:dyDescent="0.25">
      <c r="A23" s="1" t="s">
        <v>1</v>
      </c>
      <c r="B23" s="2" t="s">
        <v>2</v>
      </c>
      <c r="C23" s="2" t="s">
        <v>3</v>
      </c>
      <c r="D23" s="3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3" t="s">
        <v>12</v>
      </c>
      <c r="M23" s="5" t="s">
        <v>13</v>
      </c>
      <c r="N23" s="2" t="s">
        <v>14</v>
      </c>
      <c r="O23" s="6" t="s">
        <v>15</v>
      </c>
    </row>
    <row r="24" spans="1:15" x14ac:dyDescent="0.25">
      <c r="A24" s="15" t="s">
        <v>100</v>
      </c>
      <c r="B24" s="22" t="s">
        <v>59</v>
      </c>
      <c r="C24" s="23">
        <v>45102</v>
      </c>
      <c r="D24" s="24" t="s">
        <v>68</v>
      </c>
      <c r="E24" s="48">
        <v>187</v>
      </c>
      <c r="F24" s="48">
        <v>180</v>
      </c>
      <c r="G24" s="48">
        <v>179</v>
      </c>
      <c r="H24" s="48">
        <v>180</v>
      </c>
      <c r="I24" s="48"/>
      <c r="J24" s="48"/>
      <c r="K24" s="49">
        <v>4</v>
      </c>
      <c r="L24" s="49">
        <v>726</v>
      </c>
      <c r="M24" s="50">
        <v>181.5</v>
      </c>
      <c r="N24" s="51">
        <v>8</v>
      </c>
      <c r="O24" s="52">
        <v>189.5</v>
      </c>
    </row>
    <row r="25" spans="1:15" x14ac:dyDescent="0.25">
      <c r="A25" s="15" t="s">
        <v>61</v>
      </c>
      <c r="B25" s="22" t="s">
        <v>117</v>
      </c>
      <c r="C25" s="23">
        <v>45242</v>
      </c>
      <c r="D25" s="24" t="s">
        <v>40</v>
      </c>
      <c r="E25" s="48">
        <v>180</v>
      </c>
      <c r="F25" s="48">
        <v>177</v>
      </c>
      <c r="G25" s="48">
        <v>185</v>
      </c>
      <c r="H25" s="48">
        <v>183</v>
      </c>
      <c r="I25" s="48"/>
      <c r="J25" s="48"/>
      <c r="K25" s="49">
        <v>4</v>
      </c>
      <c r="L25" s="49">
        <v>725</v>
      </c>
      <c r="M25" s="50">
        <v>181.25</v>
      </c>
      <c r="N25" s="51">
        <v>2</v>
      </c>
      <c r="O25" s="52">
        <v>183.25</v>
      </c>
    </row>
    <row r="28" spans="1:15" x14ac:dyDescent="0.25">
      <c r="K28" s="7">
        <f>SUM(K24:K27)</f>
        <v>8</v>
      </c>
      <c r="L28" s="7">
        <f>SUM(L24:L27)</f>
        <v>1451</v>
      </c>
      <c r="M28" s="12">
        <f>SUM(L28/K28)</f>
        <v>181.375</v>
      </c>
      <c r="N28" s="7">
        <f>SUM(N24:N27)</f>
        <v>10</v>
      </c>
      <c r="O28" s="12">
        <f>SUM(M28+N28)</f>
        <v>191.375</v>
      </c>
    </row>
  </sheetData>
  <protectedRanges>
    <protectedRange algorithmName="SHA-512" hashValue="ON39YdpmFHfN9f47KpiRvqrKx0V9+erV1CNkpWzYhW/Qyc6aT8rEyCrvauWSYGZK2ia3o7vd3akF07acHAFpOA==" saltValue="yVW9XmDwTqEnmpSGai0KYg==" spinCount="100000" sqref="B1 B10 B23" name="Range1_2"/>
    <protectedRange algorithmName="SHA-512" hashValue="ON39YdpmFHfN9f47KpiRvqrKx0V9+erV1CNkpWzYhW/Qyc6aT8rEyCrvauWSYGZK2ia3o7vd3akF07acHAFpOA==" saltValue="yVW9XmDwTqEnmpSGai0KYg==" spinCount="100000" sqref="C13" name="Range1_17"/>
    <protectedRange algorithmName="SHA-512" hashValue="ON39YdpmFHfN9f47KpiRvqrKx0V9+erV1CNkpWzYhW/Qyc6aT8rEyCrvauWSYGZK2ia3o7vd3akF07acHAFpOA==" saltValue="yVW9XmDwTqEnmpSGai0KYg==" spinCount="100000" sqref="E13:J13 B13" name="Range1_18"/>
    <protectedRange algorithmName="SHA-512" hashValue="ON39YdpmFHfN9f47KpiRvqrKx0V9+erV1CNkpWzYhW/Qyc6aT8rEyCrvauWSYGZK2ia3o7vd3akF07acHAFpOA==" saltValue="yVW9XmDwTqEnmpSGai0KYg==" spinCount="100000" sqref="D13" name="Range1_1_13"/>
    <protectedRange algorithmName="SHA-512" hashValue="ON39YdpmFHfN9f47KpiRvqrKx0V9+erV1CNkpWzYhW/Qyc6aT8rEyCrvauWSYGZK2ia3o7vd3akF07acHAFpOA==" saltValue="yVW9XmDwTqEnmpSGai0KYg==" spinCount="100000" sqref="E15:J15 B15:C15" name="Range1_22"/>
    <protectedRange algorithmName="SHA-512" hashValue="ON39YdpmFHfN9f47KpiRvqrKx0V9+erV1CNkpWzYhW/Qyc6aT8rEyCrvauWSYGZK2ia3o7vd3akF07acHAFpOA==" saltValue="yVW9XmDwTqEnmpSGai0KYg==" spinCount="100000" sqref="D15" name="Range1_1_17"/>
  </protectedRanges>
  <hyperlinks>
    <hyperlink ref="Q1" location="'Ohio Adult Rankings 2023'!A1" display="Back to Ranking" xr:uid="{7F6BBDE7-246C-4556-B3E2-EB0C994DF89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30429D-3A92-4C71-A349-27A3C3D7985B}">
          <x14:formula1>
            <xm:f>'C:\Users\abra2\Desktop\ABRA Files and More\AUTO BENCH REST ASSOCIATION FILE\ABRA 2019\Georgia\[Georgia Results 01 19 20.xlsm]DATA SHEET'!#REF!</xm:f>
          </x14:formula1>
          <xm:sqref>B1 B10 B23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E4D8B-35C6-43DD-9725-5E8A11A997C6}">
  <dimension ref="A1:Q44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24</v>
      </c>
      <c r="B2" s="22" t="s">
        <v>31</v>
      </c>
      <c r="C2" s="23">
        <v>45024</v>
      </c>
      <c r="D2" s="24" t="s">
        <v>26</v>
      </c>
      <c r="E2" s="48">
        <v>186.001</v>
      </c>
      <c r="F2" s="48">
        <v>192.00299999999999</v>
      </c>
      <c r="G2" s="48">
        <v>195.00700000000001</v>
      </c>
      <c r="H2" s="48"/>
      <c r="I2" s="48"/>
      <c r="J2" s="48"/>
      <c r="K2" s="49">
        <v>3</v>
      </c>
      <c r="L2" s="49">
        <v>573.01099999999997</v>
      </c>
      <c r="M2" s="50">
        <v>191.00366666666665</v>
      </c>
      <c r="N2" s="51">
        <v>2</v>
      </c>
      <c r="O2" s="52">
        <v>193.00366666666665</v>
      </c>
    </row>
    <row r="3" spans="1:17" x14ac:dyDescent="0.25">
      <c r="A3" s="15" t="s">
        <v>42</v>
      </c>
      <c r="B3" s="22" t="s">
        <v>31</v>
      </c>
      <c r="C3" s="23">
        <v>44661</v>
      </c>
      <c r="D3" s="24" t="s">
        <v>40</v>
      </c>
      <c r="E3" s="48">
        <v>192</v>
      </c>
      <c r="F3" s="48">
        <v>192</v>
      </c>
      <c r="G3" s="48">
        <v>193</v>
      </c>
      <c r="H3" s="48">
        <v>194</v>
      </c>
      <c r="I3" s="48"/>
      <c r="J3" s="48"/>
      <c r="K3" s="49">
        <v>4</v>
      </c>
      <c r="L3" s="49">
        <v>771</v>
      </c>
      <c r="M3" s="50">
        <v>192.75</v>
      </c>
      <c r="N3" s="51">
        <v>2</v>
      </c>
      <c r="O3" s="52">
        <v>194.75</v>
      </c>
    </row>
    <row r="4" spans="1:17" x14ac:dyDescent="0.25">
      <c r="A4" s="15" t="s">
        <v>42</v>
      </c>
      <c r="B4" s="22" t="s">
        <v>31</v>
      </c>
      <c r="C4" s="23">
        <v>45046</v>
      </c>
      <c r="D4" s="24" t="s">
        <v>68</v>
      </c>
      <c r="E4" s="48">
        <v>190</v>
      </c>
      <c r="F4" s="48">
        <v>189</v>
      </c>
      <c r="G4" s="48">
        <v>195</v>
      </c>
      <c r="H4" s="48">
        <v>187</v>
      </c>
      <c r="I4" s="48"/>
      <c r="J4" s="48"/>
      <c r="K4" s="49">
        <v>4</v>
      </c>
      <c r="L4" s="49">
        <v>761</v>
      </c>
      <c r="M4" s="50">
        <v>190.25</v>
      </c>
      <c r="N4" s="51">
        <v>2</v>
      </c>
      <c r="O4" s="52">
        <v>192.25</v>
      </c>
    </row>
    <row r="5" spans="1:17" x14ac:dyDescent="0.25">
      <c r="A5" s="15" t="s">
        <v>24</v>
      </c>
      <c r="B5" s="22" t="s">
        <v>31</v>
      </c>
      <c r="C5" s="23">
        <v>45052</v>
      </c>
      <c r="D5" s="24" t="s">
        <v>26</v>
      </c>
      <c r="E5" s="48">
        <v>195.00020000000001</v>
      </c>
      <c r="F5" s="48">
        <v>191.0001</v>
      </c>
      <c r="G5" s="48">
        <v>198.0009</v>
      </c>
      <c r="H5" s="48"/>
      <c r="I5" s="48"/>
      <c r="J5" s="48"/>
      <c r="K5" s="49">
        <f t="shared" ref="K5" si="0">COUNT(E5:J5)</f>
        <v>3</v>
      </c>
      <c r="L5" s="49">
        <f t="shared" ref="L5" si="1">SUM(E5:J5)</f>
        <v>584.00120000000004</v>
      </c>
      <c r="M5" s="50">
        <f t="shared" ref="M5" si="2">IFERROR(L5/K5,0)</f>
        <v>194.66706666666667</v>
      </c>
      <c r="N5" s="51">
        <v>2</v>
      </c>
      <c r="O5" s="52">
        <f t="shared" ref="O5" si="3">SUM(M5+N5)</f>
        <v>196.66706666666667</v>
      </c>
    </row>
    <row r="6" spans="1:17" x14ac:dyDescent="0.25">
      <c r="A6" s="36" t="s">
        <v>42</v>
      </c>
      <c r="B6" s="37" t="s">
        <v>31</v>
      </c>
      <c r="C6" s="38">
        <v>45060</v>
      </c>
      <c r="D6" s="29" t="s">
        <v>40</v>
      </c>
      <c r="E6" s="48">
        <v>186</v>
      </c>
      <c r="F6" s="48">
        <v>179</v>
      </c>
      <c r="G6" s="48">
        <v>184</v>
      </c>
      <c r="H6" s="48">
        <v>182</v>
      </c>
      <c r="I6" s="48"/>
      <c r="J6" s="48"/>
      <c r="K6" s="32">
        <v>4</v>
      </c>
      <c r="L6" s="32">
        <v>731</v>
      </c>
      <c r="M6" s="33">
        <v>182.75</v>
      </c>
      <c r="N6" s="34">
        <v>2</v>
      </c>
      <c r="O6" s="35">
        <v>184.75</v>
      </c>
    </row>
    <row r="7" spans="1:17" x14ac:dyDescent="0.25">
      <c r="A7" s="15" t="s">
        <v>24</v>
      </c>
      <c r="B7" s="22" t="s">
        <v>31</v>
      </c>
      <c r="C7" s="23">
        <v>45074</v>
      </c>
      <c r="D7" s="24" t="s">
        <v>68</v>
      </c>
      <c r="E7" s="48">
        <v>194</v>
      </c>
      <c r="F7" s="48">
        <v>195</v>
      </c>
      <c r="G7" s="48">
        <v>192</v>
      </c>
      <c r="H7" s="48">
        <v>193</v>
      </c>
      <c r="I7" s="48"/>
      <c r="J7" s="48"/>
      <c r="K7" s="49">
        <v>4</v>
      </c>
      <c r="L7" s="49">
        <v>774</v>
      </c>
      <c r="M7" s="50">
        <v>193.5</v>
      </c>
      <c r="N7" s="51">
        <v>2</v>
      </c>
      <c r="O7" s="52">
        <v>195.5</v>
      </c>
    </row>
    <row r="8" spans="1:17" x14ac:dyDescent="0.25">
      <c r="A8" s="15" t="s">
        <v>24</v>
      </c>
      <c r="B8" s="22" t="s">
        <v>31</v>
      </c>
      <c r="C8" s="23">
        <v>45087</v>
      </c>
      <c r="D8" s="24" t="s">
        <v>26</v>
      </c>
      <c r="E8" s="48">
        <v>193.001</v>
      </c>
      <c r="F8" s="48">
        <v>196.00399999999999</v>
      </c>
      <c r="G8" s="48">
        <v>192.00399999999999</v>
      </c>
      <c r="H8" s="48"/>
      <c r="I8" s="48"/>
      <c r="J8" s="48"/>
      <c r="K8" s="49">
        <v>3</v>
      </c>
      <c r="L8" s="49">
        <v>581.00900000000001</v>
      </c>
      <c r="M8" s="50">
        <v>193.66966666666667</v>
      </c>
      <c r="N8" s="51">
        <v>2</v>
      </c>
      <c r="O8" s="52">
        <v>195.66966666666667</v>
      </c>
    </row>
    <row r="9" spans="1:17" x14ac:dyDescent="0.25">
      <c r="A9" s="15" t="s">
        <v>42</v>
      </c>
      <c r="B9" s="22" t="s">
        <v>116</v>
      </c>
      <c r="C9" s="23">
        <v>45088</v>
      </c>
      <c r="D9" s="24" t="s">
        <v>40</v>
      </c>
      <c r="E9" s="48">
        <v>192</v>
      </c>
      <c r="F9" s="48">
        <v>187</v>
      </c>
      <c r="G9" s="48">
        <v>196</v>
      </c>
      <c r="H9" s="48">
        <v>192</v>
      </c>
      <c r="I9" s="48"/>
      <c r="J9" s="48"/>
      <c r="K9" s="49">
        <v>4</v>
      </c>
      <c r="L9" s="49">
        <v>767</v>
      </c>
      <c r="M9" s="50">
        <v>191.75</v>
      </c>
      <c r="N9" s="51">
        <v>2</v>
      </c>
      <c r="O9" s="52">
        <v>193.75</v>
      </c>
    </row>
    <row r="10" spans="1:17" x14ac:dyDescent="0.25">
      <c r="A10" s="15" t="s">
        <v>42</v>
      </c>
      <c r="B10" s="22" t="s">
        <v>116</v>
      </c>
      <c r="C10" s="23">
        <v>45116</v>
      </c>
      <c r="D10" s="24" t="s">
        <v>40</v>
      </c>
      <c r="E10" s="48">
        <v>184</v>
      </c>
      <c r="F10" s="48">
        <v>196.0001</v>
      </c>
      <c r="G10" s="48">
        <v>194</v>
      </c>
      <c r="H10" s="48">
        <v>192</v>
      </c>
      <c r="I10" s="48"/>
      <c r="J10" s="48"/>
      <c r="K10" s="49">
        <v>4</v>
      </c>
      <c r="L10" s="49">
        <v>766.00009999999997</v>
      </c>
      <c r="M10" s="50">
        <v>191.50002499999999</v>
      </c>
      <c r="N10" s="51">
        <v>2</v>
      </c>
      <c r="O10" s="52">
        <v>193.50002499999999</v>
      </c>
    </row>
    <row r="11" spans="1:17" x14ac:dyDescent="0.25">
      <c r="A11" s="15" t="s">
        <v>24</v>
      </c>
      <c r="B11" s="22" t="s">
        <v>31</v>
      </c>
      <c r="C11" s="23">
        <v>45130</v>
      </c>
      <c r="D11" s="24" t="s">
        <v>68</v>
      </c>
      <c r="E11" s="48">
        <v>191</v>
      </c>
      <c r="F11" s="48">
        <v>194</v>
      </c>
      <c r="G11" s="48">
        <v>195</v>
      </c>
      <c r="H11" s="48">
        <v>193</v>
      </c>
      <c r="I11" s="48">
        <v>194</v>
      </c>
      <c r="J11" s="48">
        <v>191</v>
      </c>
      <c r="K11" s="49">
        <v>6</v>
      </c>
      <c r="L11" s="49">
        <v>1158</v>
      </c>
      <c r="M11" s="50">
        <v>193</v>
      </c>
      <c r="N11" s="51">
        <v>4</v>
      </c>
      <c r="O11" s="52">
        <v>197</v>
      </c>
    </row>
    <row r="12" spans="1:17" x14ac:dyDescent="0.25">
      <c r="A12" s="15" t="s">
        <v>42</v>
      </c>
      <c r="B12" s="22" t="s">
        <v>31</v>
      </c>
      <c r="C12" s="23">
        <v>45151</v>
      </c>
      <c r="D12" s="24" t="s">
        <v>40</v>
      </c>
      <c r="E12" s="48">
        <v>196</v>
      </c>
      <c r="F12" s="48">
        <v>195</v>
      </c>
      <c r="G12" s="48">
        <v>195.0001</v>
      </c>
      <c r="H12" s="48">
        <v>190</v>
      </c>
      <c r="I12" s="48">
        <v>198</v>
      </c>
      <c r="J12" s="48">
        <v>196.0001</v>
      </c>
      <c r="K12" s="49">
        <v>6</v>
      </c>
      <c r="L12" s="49">
        <v>1170.0001999999999</v>
      </c>
      <c r="M12" s="50">
        <v>195.00003333333333</v>
      </c>
      <c r="N12" s="51">
        <v>12</v>
      </c>
      <c r="O12" s="52">
        <v>207.00003333333333</v>
      </c>
    </row>
    <row r="13" spans="1:17" x14ac:dyDescent="0.25">
      <c r="A13" s="15" t="s">
        <v>24</v>
      </c>
      <c r="B13" s="22" t="s">
        <v>31</v>
      </c>
      <c r="C13" s="23">
        <v>45165</v>
      </c>
      <c r="D13" s="24" t="s">
        <v>68</v>
      </c>
      <c r="E13" s="48">
        <v>194</v>
      </c>
      <c r="F13" s="48">
        <v>188</v>
      </c>
      <c r="G13" s="48">
        <v>195</v>
      </c>
      <c r="H13" s="48">
        <v>192</v>
      </c>
      <c r="I13" s="48"/>
      <c r="J13" s="48"/>
      <c r="K13" s="49">
        <v>4</v>
      </c>
      <c r="L13" s="49">
        <v>769</v>
      </c>
      <c r="M13" s="50">
        <v>192.25</v>
      </c>
      <c r="N13" s="51">
        <v>2</v>
      </c>
      <c r="O13" s="52">
        <v>194.25</v>
      </c>
    </row>
    <row r="14" spans="1:17" x14ac:dyDescent="0.25">
      <c r="A14" s="15" t="s">
        <v>42</v>
      </c>
      <c r="B14" s="22" t="s">
        <v>31</v>
      </c>
      <c r="C14" s="23">
        <v>45179</v>
      </c>
      <c r="D14" s="24" t="s">
        <v>40</v>
      </c>
      <c r="E14" s="48">
        <v>189</v>
      </c>
      <c r="F14" s="48">
        <v>196</v>
      </c>
      <c r="G14" s="48">
        <v>193</v>
      </c>
      <c r="H14" s="48">
        <v>195.001</v>
      </c>
      <c r="I14" s="48">
        <v>195</v>
      </c>
      <c r="J14" s="48">
        <v>193</v>
      </c>
      <c r="K14" s="49">
        <v>6</v>
      </c>
      <c r="L14" s="49">
        <v>1161.001</v>
      </c>
      <c r="M14" s="50">
        <v>193.50016666666667</v>
      </c>
      <c r="N14" s="51">
        <v>4</v>
      </c>
      <c r="O14" s="52">
        <v>197.50016666666667</v>
      </c>
    </row>
    <row r="15" spans="1:17" x14ac:dyDescent="0.25">
      <c r="A15" s="15" t="s">
        <v>24</v>
      </c>
      <c r="B15" s="22" t="s">
        <v>31</v>
      </c>
      <c r="C15" s="23">
        <v>45193</v>
      </c>
      <c r="D15" s="24" t="s">
        <v>68</v>
      </c>
      <c r="E15" s="48">
        <v>192</v>
      </c>
      <c r="F15" s="48">
        <v>190</v>
      </c>
      <c r="G15" s="48">
        <v>192</v>
      </c>
      <c r="H15" s="48">
        <v>195</v>
      </c>
      <c r="I15" s="48"/>
      <c r="J15" s="48"/>
      <c r="K15" s="49">
        <v>4</v>
      </c>
      <c r="L15" s="49">
        <v>769</v>
      </c>
      <c r="M15" s="50">
        <v>192.25</v>
      </c>
      <c r="N15" s="51">
        <v>2</v>
      </c>
      <c r="O15" s="52">
        <v>194.25</v>
      </c>
    </row>
    <row r="16" spans="1:17" x14ac:dyDescent="0.25">
      <c r="A16" s="15" t="s">
        <v>42</v>
      </c>
      <c r="B16" s="22" t="s">
        <v>31</v>
      </c>
      <c r="C16" s="23">
        <v>45207</v>
      </c>
      <c r="D16" s="24" t="s">
        <v>40</v>
      </c>
      <c r="E16" s="48">
        <v>192.001</v>
      </c>
      <c r="F16" s="48">
        <v>190</v>
      </c>
      <c r="G16" s="48">
        <v>191.001</v>
      </c>
      <c r="H16" s="48">
        <v>196</v>
      </c>
      <c r="I16" s="48"/>
      <c r="J16" s="48"/>
      <c r="K16" s="49">
        <v>4</v>
      </c>
      <c r="L16" s="49">
        <v>769.00199999999995</v>
      </c>
      <c r="M16" s="50">
        <v>192.25049999999999</v>
      </c>
      <c r="N16" s="51">
        <v>6</v>
      </c>
      <c r="O16" s="52">
        <v>198.25049999999999</v>
      </c>
    </row>
    <row r="19" spans="1:15" x14ac:dyDescent="0.25">
      <c r="K19" s="7">
        <f>SUM(K2:K18)</f>
        <v>63</v>
      </c>
      <c r="L19" s="7">
        <f>SUM(L2:L18)</f>
        <v>12104.024500000001</v>
      </c>
      <c r="M19" s="12">
        <f>SUM(L19/K19)</f>
        <v>192.12737301587305</v>
      </c>
      <c r="N19" s="7">
        <f>SUM(N2:N18)</f>
        <v>48</v>
      </c>
      <c r="O19" s="12">
        <f>SUM(M19+N19)</f>
        <v>240.12737301587305</v>
      </c>
    </row>
    <row r="22" spans="1:15" ht="30" x14ac:dyDescent="0.25">
      <c r="A22" s="1" t="s">
        <v>1</v>
      </c>
      <c r="B22" s="2" t="s">
        <v>2</v>
      </c>
      <c r="C22" s="2" t="s">
        <v>3</v>
      </c>
      <c r="D22" s="3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3" t="s">
        <v>12</v>
      </c>
      <c r="M22" s="5" t="s">
        <v>13</v>
      </c>
      <c r="N22" s="2" t="s">
        <v>14</v>
      </c>
      <c r="O22" s="6" t="s">
        <v>15</v>
      </c>
    </row>
    <row r="23" spans="1:15" x14ac:dyDescent="0.25">
      <c r="A23" s="36" t="s">
        <v>36</v>
      </c>
      <c r="B23" s="37" t="s">
        <v>31</v>
      </c>
      <c r="C23" s="38">
        <v>45024</v>
      </c>
      <c r="D23" s="24" t="s">
        <v>26</v>
      </c>
      <c r="E23" s="48">
        <v>185.001</v>
      </c>
      <c r="F23" s="48">
        <v>187.001</v>
      </c>
      <c r="G23" s="48">
        <v>193.006</v>
      </c>
      <c r="H23" s="48"/>
      <c r="I23" s="48"/>
      <c r="J23" s="48"/>
      <c r="K23" s="49">
        <v>3</v>
      </c>
      <c r="L23" s="49">
        <v>565.00800000000004</v>
      </c>
      <c r="M23" s="50">
        <v>188.33600000000001</v>
      </c>
      <c r="N23" s="51">
        <v>5</v>
      </c>
      <c r="O23" s="52">
        <v>193.33600000000001</v>
      </c>
    </row>
    <row r="24" spans="1:15" x14ac:dyDescent="0.25">
      <c r="A24" s="15" t="s">
        <v>57</v>
      </c>
      <c r="B24" s="22" t="s">
        <v>31</v>
      </c>
      <c r="C24" s="23">
        <v>44661</v>
      </c>
      <c r="D24" s="24" t="s">
        <v>40</v>
      </c>
      <c r="E24" s="48">
        <v>183</v>
      </c>
      <c r="F24" s="48">
        <v>189</v>
      </c>
      <c r="G24" s="48">
        <v>191</v>
      </c>
      <c r="H24" s="48">
        <v>188</v>
      </c>
      <c r="I24" s="48"/>
      <c r="J24" s="48"/>
      <c r="K24" s="49">
        <v>4</v>
      </c>
      <c r="L24" s="49">
        <v>751</v>
      </c>
      <c r="M24" s="50">
        <v>187.75</v>
      </c>
      <c r="N24" s="51">
        <v>3</v>
      </c>
      <c r="O24" s="52">
        <v>190.75</v>
      </c>
    </row>
    <row r="25" spans="1:15" x14ac:dyDescent="0.25">
      <c r="A25" s="15" t="s">
        <v>57</v>
      </c>
      <c r="B25" s="22" t="s">
        <v>31</v>
      </c>
      <c r="C25" s="23">
        <v>45046</v>
      </c>
      <c r="D25" s="24" t="s">
        <v>68</v>
      </c>
      <c r="E25" s="48">
        <v>190</v>
      </c>
      <c r="F25" s="48">
        <v>181</v>
      </c>
      <c r="G25" s="48">
        <v>192</v>
      </c>
      <c r="H25" s="48">
        <v>191</v>
      </c>
      <c r="I25" s="48"/>
      <c r="J25" s="48"/>
      <c r="K25" s="49">
        <v>4</v>
      </c>
      <c r="L25" s="49">
        <v>754</v>
      </c>
      <c r="M25" s="50">
        <v>188.5</v>
      </c>
      <c r="N25" s="51">
        <v>8</v>
      </c>
      <c r="O25" s="52">
        <v>196.5</v>
      </c>
    </row>
    <row r="26" spans="1:15" x14ac:dyDescent="0.25">
      <c r="A26" s="15" t="s">
        <v>36</v>
      </c>
      <c r="B26" s="22" t="s">
        <v>31</v>
      </c>
      <c r="C26" s="23">
        <v>45052</v>
      </c>
      <c r="D26" s="24" t="s">
        <v>26</v>
      </c>
      <c r="E26" s="48">
        <v>184.00020000000001</v>
      </c>
      <c r="F26" s="48">
        <v>191.00020000000001</v>
      </c>
      <c r="G26" s="48">
        <v>195.0001</v>
      </c>
      <c r="H26" s="48"/>
      <c r="I26" s="48"/>
      <c r="J26" s="48"/>
      <c r="K26" s="49">
        <f t="shared" ref="K26" si="4">COUNT(E26:J26)</f>
        <v>3</v>
      </c>
      <c r="L26" s="49">
        <f t="shared" ref="L26" si="5">SUM(E26:J26)</f>
        <v>570.00049999999999</v>
      </c>
      <c r="M26" s="50">
        <f t="shared" ref="M26" si="6">IFERROR(L26/K26,0)</f>
        <v>190.00016666666667</v>
      </c>
      <c r="N26" s="51">
        <v>5</v>
      </c>
      <c r="O26" s="52">
        <f t="shared" ref="O26" si="7">SUM(M26+N26)</f>
        <v>195.00016666666667</v>
      </c>
    </row>
    <row r="27" spans="1:15" x14ac:dyDescent="0.25">
      <c r="A27" s="36" t="s">
        <v>57</v>
      </c>
      <c r="B27" s="37" t="s">
        <v>31</v>
      </c>
      <c r="C27" s="38">
        <v>45060</v>
      </c>
      <c r="D27" s="29" t="s">
        <v>40</v>
      </c>
      <c r="E27" s="48">
        <v>197</v>
      </c>
      <c r="F27" s="48">
        <v>193</v>
      </c>
      <c r="G27" s="48">
        <v>189</v>
      </c>
      <c r="H27" s="48">
        <v>190</v>
      </c>
      <c r="I27" s="48"/>
      <c r="J27" s="48"/>
      <c r="K27" s="32">
        <v>4</v>
      </c>
      <c r="L27" s="32">
        <v>769</v>
      </c>
      <c r="M27" s="33">
        <v>192.25</v>
      </c>
      <c r="N27" s="34">
        <v>13</v>
      </c>
      <c r="O27" s="35">
        <v>205.25</v>
      </c>
    </row>
    <row r="28" spans="1:15" x14ac:dyDescent="0.25">
      <c r="A28" s="15" t="s">
        <v>36</v>
      </c>
      <c r="B28" s="22" t="s">
        <v>31</v>
      </c>
      <c r="C28" s="23">
        <v>45074</v>
      </c>
      <c r="D28" s="67" t="s">
        <v>68</v>
      </c>
      <c r="E28" s="48">
        <v>190</v>
      </c>
      <c r="F28" s="48">
        <v>191</v>
      </c>
      <c r="G28" s="48">
        <v>189</v>
      </c>
      <c r="H28" s="48">
        <v>192</v>
      </c>
      <c r="I28" s="48"/>
      <c r="J28" s="48"/>
      <c r="K28" s="49">
        <v>4</v>
      </c>
      <c r="L28" s="49">
        <v>762</v>
      </c>
      <c r="M28" s="50">
        <v>190.5</v>
      </c>
      <c r="N28" s="51">
        <v>4</v>
      </c>
      <c r="O28" s="52">
        <v>194.5</v>
      </c>
    </row>
    <row r="29" spans="1:15" x14ac:dyDescent="0.25">
      <c r="A29" s="15" t="s">
        <v>36</v>
      </c>
      <c r="B29" s="22" t="s">
        <v>31</v>
      </c>
      <c r="C29" s="23">
        <v>45087</v>
      </c>
      <c r="D29" s="24" t="s">
        <v>26</v>
      </c>
      <c r="E29" s="48">
        <v>192.001</v>
      </c>
      <c r="F29" s="48">
        <v>186.001</v>
      </c>
      <c r="G29" s="48">
        <v>182.00200000000001</v>
      </c>
      <c r="H29" s="48"/>
      <c r="I29" s="48"/>
      <c r="J29" s="48"/>
      <c r="K29" s="49">
        <v>3</v>
      </c>
      <c r="L29" s="49">
        <v>560.00400000000002</v>
      </c>
      <c r="M29" s="50">
        <v>186.66800000000001</v>
      </c>
      <c r="N29" s="51">
        <v>4</v>
      </c>
      <c r="O29" s="52">
        <v>190.66800000000001</v>
      </c>
    </row>
    <row r="30" spans="1:15" x14ac:dyDescent="0.25">
      <c r="A30" s="15" t="s">
        <v>57</v>
      </c>
      <c r="B30" s="22" t="s">
        <v>116</v>
      </c>
      <c r="C30" s="23">
        <v>45088</v>
      </c>
      <c r="D30" s="24" t="s">
        <v>40</v>
      </c>
      <c r="E30" s="48">
        <v>196</v>
      </c>
      <c r="F30" s="48">
        <v>192</v>
      </c>
      <c r="G30" s="48">
        <v>194</v>
      </c>
      <c r="H30" s="48">
        <v>195</v>
      </c>
      <c r="I30" s="48"/>
      <c r="J30" s="48"/>
      <c r="K30" s="49">
        <v>4</v>
      </c>
      <c r="L30" s="49">
        <v>777</v>
      </c>
      <c r="M30" s="50">
        <v>194.25</v>
      </c>
      <c r="N30" s="51">
        <v>11</v>
      </c>
      <c r="O30" s="52">
        <v>205.25</v>
      </c>
    </row>
    <row r="31" spans="1:15" x14ac:dyDescent="0.25">
      <c r="A31" s="15" t="s">
        <v>36</v>
      </c>
      <c r="B31" s="22" t="s">
        <v>31</v>
      </c>
      <c r="C31" s="23">
        <v>45102</v>
      </c>
      <c r="D31" s="67" t="s">
        <v>68</v>
      </c>
      <c r="E31" s="48">
        <v>192</v>
      </c>
      <c r="F31" s="48">
        <v>196</v>
      </c>
      <c r="G31" s="48">
        <v>187</v>
      </c>
      <c r="H31" s="48">
        <v>190</v>
      </c>
      <c r="I31" s="48"/>
      <c r="J31" s="48"/>
      <c r="K31" s="49">
        <v>4</v>
      </c>
      <c r="L31" s="49">
        <v>765</v>
      </c>
      <c r="M31" s="50">
        <v>191.25</v>
      </c>
      <c r="N31" s="51">
        <v>7</v>
      </c>
      <c r="O31" s="52">
        <v>198.25</v>
      </c>
    </row>
    <row r="32" spans="1:15" x14ac:dyDescent="0.25">
      <c r="A32" s="15" t="s">
        <v>36</v>
      </c>
      <c r="B32" s="22" t="s">
        <v>31</v>
      </c>
      <c r="C32" s="23">
        <v>45115</v>
      </c>
      <c r="D32" s="24" t="s">
        <v>26</v>
      </c>
      <c r="E32" s="48">
        <v>191</v>
      </c>
      <c r="F32" s="48">
        <v>189.00020000000001</v>
      </c>
      <c r="G32" s="48">
        <v>194.0001</v>
      </c>
      <c r="H32" s="48"/>
      <c r="I32" s="48"/>
      <c r="J32" s="48"/>
      <c r="K32" s="49">
        <v>3</v>
      </c>
      <c r="L32" s="49">
        <v>574</v>
      </c>
      <c r="M32" s="50">
        <v>191.33</v>
      </c>
      <c r="N32" s="51">
        <v>5</v>
      </c>
      <c r="O32" s="52">
        <v>196.33</v>
      </c>
    </row>
    <row r="33" spans="1:15" x14ac:dyDescent="0.25">
      <c r="A33" s="15" t="s">
        <v>57</v>
      </c>
      <c r="B33" s="22" t="s">
        <v>116</v>
      </c>
      <c r="C33" s="23">
        <v>45116</v>
      </c>
      <c r="D33" s="24" t="s">
        <v>40</v>
      </c>
      <c r="E33" s="48">
        <v>197</v>
      </c>
      <c r="F33" s="48">
        <v>191</v>
      </c>
      <c r="G33" s="48">
        <v>193</v>
      </c>
      <c r="H33" s="48">
        <v>194</v>
      </c>
      <c r="I33" s="48"/>
      <c r="J33" s="48"/>
      <c r="K33" s="49">
        <v>4</v>
      </c>
      <c r="L33" s="49">
        <v>775</v>
      </c>
      <c r="M33" s="50">
        <v>193.75</v>
      </c>
      <c r="N33" s="51">
        <v>11</v>
      </c>
      <c r="O33" s="52">
        <v>204.75</v>
      </c>
    </row>
    <row r="34" spans="1:15" x14ac:dyDescent="0.25">
      <c r="A34" s="15" t="s">
        <v>36</v>
      </c>
      <c r="B34" s="22" t="s">
        <v>31</v>
      </c>
      <c r="C34" s="23">
        <v>45130</v>
      </c>
      <c r="D34" s="67" t="s">
        <v>68</v>
      </c>
      <c r="E34" s="48">
        <v>195</v>
      </c>
      <c r="F34" s="48">
        <v>199</v>
      </c>
      <c r="G34" s="48">
        <v>193</v>
      </c>
      <c r="H34" s="48">
        <v>197</v>
      </c>
      <c r="I34" s="48">
        <v>192</v>
      </c>
      <c r="J34" s="48">
        <v>190</v>
      </c>
      <c r="K34" s="49">
        <v>6</v>
      </c>
      <c r="L34" s="49">
        <v>1166</v>
      </c>
      <c r="M34" s="50">
        <v>194.33333333333334</v>
      </c>
      <c r="N34" s="51">
        <v>22</v>
      </c>
      <c r="O34" s="52">
        <v>216.33333333333334</v>
      </c>
    </row>
    <row r="35" spans="1:15" x14ac:dyDescent="0.25">
      <c r="A35" s="15" t="s">
        <v>57</v>
      </c>
      <c r="B35" s="22" t="s">
        <v>31</v>
      </c>
      <c r="C35" s="23">
        <v>45151</v>
      </c>
      <c r="D35" s="24" t="s">
        <v>40</v>
      </c>
      <c r="E35" s="48">
        <v>193</v>
      </c>
      <c r="F35" s="48">
        <v>196</v>
      </c>
      <c r="G35" s="48">
        <v>191.0001</v>
      </c>
      <c r="H35" s="48">
        <v>198</v>
      </c>
      <c r="I35" s="48">
        <v>194</v>
      </c>
      <c r="J35" s="48">
        <v>196</v>
      </c>
      <c r="K35" s="49">
        <v>6</v>
      </c>
      <c r="L35" s="49">
        <v>1168.0001</v>
      </c>
      <c r="M35" s="50">
        <v>194.66668333333334</v>
      </c>
      <c r="N35" s="51">
        <v>34</v>
      </c>
      <c r="O35" s="52">
        <v>228.66668333333334</v>
      </c>
    </row>
    <row r="36" spans="1:15" x14ac:dyDescent="0.25">
      <c r="A36" s="15" t="s">
        <v>36</v>
      </c>
      <c r="B36" s="22" t="s">
        <v>31</v>
      </c>
      <c r="C36" s="23">
        <v>45165</v>
      </c>
      <c r="D36" s="67" t="s">
        <v>68</v>
      </c>
      <c r="E36" s="48">
        <v>196</v>
      </c>
      <c r="F36" s="48">
        <v>194</v>
      </c>
      <c r="G36" s="48">
        <v>193</v>
      </c>
      <c r="H36" s="48">
        <v>197</v>
      </c>
      <c r="I36" s="48"/>
      <c r="J36" s="48"/>
      <c r="K36" s="49">
        <v>4</v>
      </c>
      <c r="L36" s="49">
        <v>780</v>
      </c>
      <c r="M36" s="50">
        <v>195</v>
      </c>
      <c r="N36" s="51">
        <v>13</v>
      </c>
      <c r="O36" s="52">
        <v>208</v>
      </c>
    </row>
    <row r="37" spans="1:15" x14ac:dyDescent="0.25">
      <c r="A37" s="15" t="s">
        <v>57</v>
      </c>
      <c r="B37" s="22" t="s">
        <v>31</v>
      </c>
      <c r="C37" s="23">
        <v>45179</v>
      </c>
      <c r="D37" s="24" t="s">
        <v>40</v>
      </c>
      <c r="E37" s="48">
        <v>194</v>
      </c>
      <c r="F37" s="48">
        <v>196</v>
      </c>
      <c r="G37" s="48">
        <v>195</v>
      </c>
      <c r="H37" s="48">
        <v>193</v>
      </c>
      <c r="I37" s="48">
        <v>192</v>
      </c>
      <c r="J37" s="48">
        <v>195</v>
      </c>
      <c r="K37" s="49">
        <v>6</v>
      </c>
      <c r="L37" s="49">
        <v>1165</v>
      </c>
      <c r="M37" s="50">
        <v>194.16666666666666</v>
      </c>
      <c r="N37" s="51">
        <v>18</v>
      </c>
      <c r="O37" s="52">
        <v>212.16666666666666</v>
      </c>
    </row>
    <row r="38" spans="1:15" x14ac:dyDescent="0.25">
      <c r="A38" s="15" t="s">
        <v>36</v>
      </c>
      <c r="B38" s="22" t="s">
        <v>31</v>
      </c>
      <c r="C38" s="23">
        <v>45193</v>
      </c>
      <c r="D38" s="67" t="s">
        <v>68</v>
      </c>
      <c r="E38" s="48">
        <v>191</v>
      </c>
      <c r="F38" s="48">
        <v>192</v>
      </c>
      <c r="G38" s="48">
        <v>197</v>
      </c>
      <c r="H38" s="48">
        <v>192</v>
      </c>
      <c r="I38" s="48"/>
      <c r="J38" s="48"/>
      <c r="K38" s="49">
        <v>4</v>
      </c>
      <c r="L38" s="49">
        <v>772</v>
      </c>
      <c r="M38" s="50">
        <v>193</v>
      </c>
      <c r="N38" s="51">
        <v>11</v>
      </c>
      <c r="O38" s="52">
        <v>204</v>
      </c>
    </row>
    <row r="39" spans="1:15" x14ac:dyDescent="0.25">
      <c r="A39" s="15" t="s">
        <v>57</v>
      </c>
      <c r="B39" s="22" t="s">
        <v>31</v>
      </c>
      <c r="C39" s="23">
        <v>45207</v>
      </c>
      <c r="D39" s="24" t="s">
        <v>40</v>
      </c>
      <c r="E39" s="48">
        <v>194</v>
      </c>
      <c r="F39" s="48">
        <v>199</v>
      </c>
      <c r="G39" s="48">
        <v>193</v>
      </c>
      <c r="H39" s="48">
        <v>190</v>
      </c>
      <c r="I39" s="48"/>
      <c r="J39" s="48"/>
      <c r="K39" s="49">
        <v>4</v>
      </c>
      <c r="L39" s="49">
        <v>776</v>
      </c>
      <c r="M39" s="50">
        <v>194</v>
      </c>
      <c r="N39" s="51">
        <v>13</v>
      </c>
      <c r="O39" s="52">
        <v>207</v>
      </c>
    </row>
    <row r="40" spans="1:15" x14ac:dyDescent="0.25">
      <c r="A40" s="91" t="s">
        <v>57</v>
      </c>
      <c r="B40" s="92" t="s">
        <v>116</v>
      </c>
      <c r="C40" s="93">
        <v>45242</v>
      </c>
      <c r="D40" s="94" t="s">
        <v>40</v>
      </c>
      <c r="E40" s="95">
        <v>190</v>
      </c>
      <c r="F40" s="95">
        <v>192</v>
      </c>
      <c r="G40" s="95">
        <v>190</v>
      </c>
      <c r="H40" s="95">
        <v>192</v>
      </c>
      <c r="I40" s="95"/>
      <c r="J40" s="95"/>
      <c r="K40" s="96">
        <v>4</v>
      </c>
      <c r="L40" s="96">
        <v>764</v>
      </c>
      <c r="M40" s="97">
        <v>191</v>
      </c>
      <c r="N40" s="98">
        <v>9</v>
      </c>
      <c r="O40" s="99">
        <v>200</v>
      </c>
    </row>
    <row r="41" spans="1:15" x14ac:dyDescent="0.25">
      <c r="A41" s="64"/>
      <c r="B41" s="57"/>
      <c r="C41" s="58"/>
      <c r="D41" s="59"/>
      <c r="E41" s="85"/>
      <c r="F41" s="85"/>
      <c r="G41" s="85"/>
      <c r="H41" s="85"/>
      <c r="I41" s="85"/>
      <c r="J41" s="85"/>
      <c r="K41" s="60"/>
      <c r="L41" s="60"/>
      <c r="M41" s="61"/>
      <c r="N41" s="62"/>
      <c r="O41" s="63"/>
    </row>
    <row r="44" spans="1:15" x14ac:dyDescent="0.25">
      <c r="K44" s="7">
        <f>SUM(K23:K43)</f>
        <v>74</v>
      </c>
      <c r="L44" s="7">
        <f>SUM(L23:L43)</f>
        <v>14213.0126</v>
      </c>
      <c r="M44" s="12">
        <f>SUM(L44/K44)</f>
        <v>192.06773783783783</v>
      </c>
      <c r="N44" s="7">
        <f>SUM(N23:N43)</f>
        <v>196</v>
      </c>
      <c r="O44" s="12">
        <f>SUM(M44+N44)</f>
        <v>388.06773783783785</v>
      </c>
    </row>
  </sheetData>
  <protectedRanges>
    <protectedRange algorithmName="SHA-512" hashValue="ON39YdpmFHfN9f47KpiRvqrKx0V9+erV1CNkpWzYhW/Qyc6aT8rEyCrvauWSYGZK2ia3o7vd3akF07acHAFpOA==" saltValue="yVW9XmDwTqEnmpSGai0KYg==" spinCount="100000" sqref="B1 B22" name="Range1_2"/>
    <protectedRange algorithmName="SHA-512" hashValue="ON39YdpmFHfN9f47KpiRvqrKx0V9+erV1CNkpWzYhW/Qyc6aT8rEyCrvauWSYGZK2ia3o7vd3akF07acHAFpOA==" saltValue="yVW9XmDwTqEnmpSGai0KYg==" spinCount="100000" sqref="I5:J5 B5:C5" name="Range1_2_1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C26" name="Range1_2_2"/>
    <protectedRange algorithmName="SHA-512" hashValue="ON39YdpmFHfN9f47KpiRvqrKx0V9+erV1CNkpWzYhW/Qyc6aT8rEyCrvauWSYGZK2ia3o7vd3akF07acHAFpOA==" saltValue="yVW9XmDwTqEnmpSGai0KYg==" spinCount="100000" sqref="B26 E26:J26" name="Range1_4"/>
    <protectedRange algorithmName="SHA-512" hashValue="ON39YdpmFHfN9f47KpiRvqrKx0V9+erV1CNkpWzYhW/Qyc6aT8rEyCrvauWSYGZK2ia3o7vd3akF07acHAFpOA==" saltValue="yVW9XmDwTqEnmpSGai0KYg==" spinCount="100000" sqref="B32:C32 E32:J32" name="Range1_12"/>
    <protectedRange algorithmName="SHA-512" hashValue="ON39YdpmFHfN9f47KpiRvqrKx0V9+erV1CNkpWzYhW/Qyc6aT8rEyCrvauWSYGZK2ia3o7vd3akF07acHAFpOA==" saltValue="yVW9XmDwTqEnmpSGai0KYg==" spinCount="100000" sqref="D32" name="Range1_1_7"/>
    <protectedRange algorithmName="SHA-512" hashValue="ON39YdpmFHfN9f47KpiRvqrKx0V9+erV1CNkpWzYhW/Qyc6aT8rEyCrvauWSYGZK2ia3o7vd3akF07acHAFpOA==" saltValue="yVW9XmDwTqEnmpSGai0KYg==" spinCount="100000" sqref="I12:J12 B12:C12" name="Range1_17"/>
    <protectedRange algorithmName="SHA-512" hashValue="ON39YdpmFHfN9f47KpiRvqrKx0V9+erV1CNkpWzYhW/Qyc6aT8rEyCrvauWSYGZK2ia3o7vd3akF07acHAFpOA==" saltValue="yVW9XmDwTqEnmpSGai0KYg==" spinCount="100000" sqref="D12" name="Range1_1_12"/>
    <protectedRange algorithmName="SHA-512" hashValue="ON39YdpmFHfN9f47KpiRvqrKx0V9+erV1CNkpWzYhW/Qyc6aT8rEyCrvauWSYGZK2ia3o7vd3akF07acHAFpOA==" saltValue="yVW9XmDwTqEnmpSGai0KYg==" spinCount="100000" sqref="E12:H12" name="Range1_3_6"/>
    <protectedRange algorithmName="SHA-512" hashValue="ON39YdpmFHfN9f47KpiRvqrKx0V9+erV1CNkpWzYhW/Qyc6aT8rEyCrvauWSYGZK2ia3o7vd3akF07acHAFpOA==" saltValue="yVW9XmDwTqEnmpSGai0KYg==" spinCount="100000" sqref="C35" name="Range1_17_1"/>
    <protectedRange algorithmName="SHA-512" hashValue="ON39YdpmFHfN9f47KpiRvqrKx0V9+erV1CNkpWzYhW/Qyc6aT8rEyCrvauWSYGZK2ia3o7vd3akF07acHAFpOA==" saltValue="yVW9XmDwTqEnmpSGai0KYg==" spinCount="100000" sqref="E35:J35 B35" name="Range1_19"/>
    <protectedRange algorithmName="SHA-512" hashValue="ON39YdpmFHfN9f47KpiRvqrKx0V9+erV1CNkpWzYhW/Qyc6aT8rEyCrvauWSYGZK2ia3o7vd3akF07acHAFpOA==" saltValue="yVW9XmDwTqEnmpSGai0KYg==" spinCount="100000" sqref="D35" name="Range1_1_14"/>
    <protectedRange algorithmName="SHA-512" hashValue="ON39YdpmFHfN9f47KpiRvqrKx0V9+erV1CNkpWzYhW/Qyc6aT8rEyCrvauWSYGZK2ia3o7vd3akF07acHAFpOA==" saltValue="yVW9XmDwTqEnmpSGai0KYg==" spinCount="100000" sqref="I14:J14 B14:C14" name="Range1_21"/>
    <protectedRange algorithmName="SHA-512" hashValue="ON39YdpmFHfN9f47KpiRvqrKx0V9+erV1CNkpWzYhW/Qyc6aT8rEyCrvauWSYGZK2ia3o7vd3akF07acHAFpOA==" saltValue="yVW9XmDwTqEnmpSGai0KYg==" spinCount="100000" sqref="D14" name="Range1_1_16"/>
    <protectedRange algorithmName="SHA-512" hashValue="ON39YdpmFHfN9f47KpiRvqrKx0V9+erV1CNkpWzYhW/Qyc6aT8rEyCrvauWSYGZK2ia3o7vd3akF07acHAFpOA==" saltValue="yVW9XmDwTqEnmpSGai0KYg==" spinCount="100000" sqref="E14:H14" name="Range1_3_7"/>
    <protectedRange algorithmName="SHA-512" hashValue="ON39YdpmFHfN9f47KpiRvqrKx0V9+erV1CNkpWzYhW/Qyc6aT8rEyCrvauWSYGZK2ia3o7vd3akF07acHAFpOA==" saltValue="yVW9XmDwTqEnmpSGai0KYg==" spinCount="100000" sqref="E37:J37 B37:C37" name="Range1_23"/>
    <protectedRange algorithmName="SHA-512" hashValue="ON39YdpmFHfN9f47KpiRvqrKx0V9+erV1CNkpWzYhW/Qyc6aT8rEyCrvauWSYGZK2ia3o7vd3akF07acHAFpOA==" saltValue="yVW9XmDwTqEnmpSGai0KYg==" spinCount="100000" sqref="D37" name="Range1_1_18"/>
  </protectedRanges>
  <hyperlinks>
    <hyperlink ref="Q1" location="'Ohio Adult Rankings 2023'!A1" display="Back to Ranking" xr:uid="{CBBDC213-B0B4-400C-A02B-03D897CA7D1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622186-72B3-49A8-888D-BAE8A4C8F805}">
          <x14:formula1>
            <xm:f>'C:\Users\abra2\Desktop\ABRA Files and More\AUTO BENCH REST ASSOCIATION FILE\ABRA 2019\Georgia\[Georgia Results 01 19 20.xlsm]DATA SHEET'!#REF!</xm:f>
          </x14:formula1>
          <xm:sqref>B1 B22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18AC9-32E3-4F72-BB12-C1E6CA2D01FB}">
  <dimension ref="A1:Q12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21.7109375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24</v>
      </c>
      <c r="B2" s="37" t="s">
        <v>124</v>
      </c>
      <c r="C2" s="38">
        <v>45115</v>
      </c>
      <c r="D2" s="29" t="s">
        <v>26</v>
      </c>
      <c r="E2" s="30">
        <v>197.00030000000001</v>
      </c>
      <c r="F2" s="30">
        <v>198.00020000000001</v>
      </c>
      <c r="G2" s="30">
        <v>195.0008</v>
      </c>
      <c r="H2" s="30"/>
      <c r="I2" s="30"/>
      <c r="J2" s="30"/>
      <c r="K2" s="32">
        <v>3</v>
      </c>
      <c r="L2" s="32">
        <v>590.00130000000001</v>
      </c>
      <c r="M2" s="33">
        <v>196.6671</v>
      </c>
      <c r="N2" s="34">
        <v>2</v>
      </c>
      <c r="O2" s="35">
        <v>198.6671</v>
      </c>
    </row>
    <row r="5" spans="1:17" x14ac:dyDescent="0.25">
      <c r="K5" s="7">
        <f>SUM(K2:K4)</f>
        <v>3</v>
      </c>
      <c r="L5" s="7">
        <f>SUM(L2:L4)</f>
        <v>590.00130000000001</v>
      </c>
      <c r="M5" s="12">
        <f>SUM(L5/K5)</f>
        <v>196.6671</v>
      </c>
      <c r="N5" s="7">
        <f>SUM(N2:N4)</f>
        <v>2</v>
      </c>
      <c r="O5" s="12">
        <f>SUM(M5+N5)</f>
        <v>198.6671</v>
      </c>
    </row>
    <row r="8" spans="1:17" x14ac:dyDescent="0.25">
      <c r="A8" s="39"/>
      <c r="B8" s="40"/>
      <c r="C8" s="40"/>
      <c r="D8" s="41"/>
      <c r="E8" s="42"/>
      <c r="F8" s="42"/>
      <c r="G8" s="42"/>
      <c r="H8" s="42"/>
      <c r="I8" s="42"/>
      <c r="J8" s="42"/>
      <c r="K8" s="42"/>
      <c r="L8" s="41"/>
      <c r="M8" s="43"/>
      <c r="N8" s="40"/>
      <c r="O8" s="44"/>
    </row>
    <row r="9" spans="1:17" x14ac:dyDescent="0.25">
      <c r="A9" s="45"/>
      <c r="B9" s="46"/>
      <c r="C9" s="47"/>
      <c r="D9" s="46"/>
      <c r="E9" s="46"/>
      <c r="F9" s="46"/>
      <c r="G9" s="46"/>
      <c r="H9" s="46"/>
      <c r="I9" s="46"/>
      <c r="J9" s="46"/>
      <c r="K9" s="46"/>
      <c r="L9" s="46"/>
      <c r="M9" s="12"/>
      <c r="N9" s="46"/>
      <c r="O9" s="12"/>
    </row>
    <row r="12" spans="1:17" x14ac:dyDescent="0.25">
      <c r="K12" s="7"/>
      <c r="L12" s="7"/>
      <c r="M12" s="12"/>
      <c r="N12" s="7"/>
      <c r="O12" s="12"/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E2">
    <cfRule type="top10" dxfId="172" priority="7" rank="1"/>
  </conditionalFormatting>
  <conditionalFormatting sqref="E2:J2">
    <cfRule type="cellIs" dxfId="171" priority="1" operator="greaterThanOrEqual">
      <formula>200</formula>
    </cfRule>
  </conditionalFormatting>
  <conditionalFormatting sqref="F2">
    <cfRule type="top10" dxfId="170" priority="6" rank="1"/>
  </conditionalFormatting>
  <conditionalFormatting sqref="G2">
    <cfRule type="top10" dxfId="169" priority="5" rank="1"/>
  </conditionalFormatting>
  <conditionalFormatting sqref="H2">
    <cfRule type="top10" dxfId="168" priority="4" rank="1"/>
  </conditionalFormatting>
  <conditionalFormatting sqref="I2">
    <cfRule type="top10" dxfId="167" priority="3" rank="1"/>
    <cfRule type="top10" dxfId="166" priority="8" rank="1"/>
  </conditionalFormatting>
  <conditionalFormatting sqref="J2">
    <cfRule type="top10" dxfId="165" priority="2" rank="1"/>
  </conditionalFormatting>
  <hyperlinks>
    <hyperlink ref="Q1" location="'Ohio Adult Rankings 2023'!A1" display="Back to Ranking" xr:uid="{C8E19264-26C0-4D5C-B47E-65AB8CFCC69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787387-88C0-411E-8B12-8A224C240F73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CB105-AFF3-455F-9FCF-F61F31CC9D73}">
  <dimension ref="A1:Q19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35</v>
      </c>
      <c r="B2" s="37" t="s">
        <v>49</v>
      </c>
      <c r="C2" s="23">
        <v>44661</v>
      </c>
      <c r="D2" s="24" t="s">
        <v>40</v>
      </c>
      <c r="E2" s="48">
        <v>191</v>
      </c>
      <c r="F2" s="48">
        <v>185</v>
      </c>
      <c r="G2" s="48">
        <v>186</v>
      </c>
      <c r="H2" s="48">
        <v>189</v>
      </c>
      <c r="I2" s="48"/>
      <c r="J2" s="48"/>
      <c r="K2" s="49">
        <v>4</v>
      </c>
      <c r="L2" s="49">
        <v>751</v>
      </c>
      <c r="M2" s="50">
        <v>187.75</v>
      </c>
      <c r="N2" s="51">
        <v>2</v>
      </c>
      <c r="O2" s="52">
        <v>189.75</v>
      </c>
    </row>
    <row r="3" spans="1:17" x14ac:dyDescent="0.25">
      <c r="A3" s="36" t="s">
        <v>35</v>
      </c>
      <c r="B3" s="37" t="s">
        <v>49</v>
      </c>
      <c r="C3" s="38">
        <v>45060</v>
      </c>
      <c r="D3" s="29" t="s">
        <v>40</v>
      </c>
      <c r="E3" s="30">
        <v>176</v>
      </c>
      <c r="F3" s="30">
        <v>171</v>
      </c>
      <c r="G3" s="30">
        <v>177</v>
      </c>
      <c r="H3" s="30">
        <v>177</v>
      </c>
      <c r="I3" s="30"/>
      <c r="J3" s="30"/>
      <c r="K3" s="32">
        <v>4</v>
      </c>
      <c r="L3" s="32">
        <v>701</v>
      </c>
      <c r="M3" s="33">
        <v>175.25</v>
      </c>
      <c r="N3" s="34">
        <v>2</v>
      </c>
      <c r="O3" s="35">
        <v>177.25</v>
      </c>
    </row>
    <row r="4" spans="1:17" x14ac:dyDescent="0.25">
      <c r="A4" s="15" t="s">
        <v>35</v>
      </c>
      <c r="B4" s="22" t="s">
        <v>49</v>
      </c>
      <c r="C4" s="23">
        <v>45088</v>
      </c>
      <c r="D4" s="24" t="s">
        <v>40</v>
      </c>
      <c r="E4" s="48">
        <v>186</v>
      </c>
      <c r="F4" s="48">
        <v>183</v>
      </c>
      <c r="G4" s="48">
        <v>183</v>
      </c>
      <c r="H4" s="48">
        <v>187</v>
      </c>
      <c r="I4" s="48"/>
      <c r="J4" s="48"/>
      <c r="K4" s="49">
        <v>4</v>
      </c>
      <c r="L4" s="49">
        <v>739</v>
      </c>
      <c r="M4" s="50">
        <v>184.75</v>
      </c>
      <c r="N4" s="51">
        <v>2</v>
      </c>
      <c r="O4" s="52">
        <v>186.75</v>
      </c>
    </row>
    <row r="5" spans="1:17" x14ac:dyDescent="0.25">
      <c r="A5" s="15" t="s">
        <v>35</v>
      </c>
      <c r="B5" s="22" t="s">
        <v>49</v>
      </c>
      <c r="C5" s="23">
        <v>45116</v>
      </c>
      <c r="D5" s="24" t="s">
        <v>40</v>
      </c>
      <c r="E5" s="48">
        <v>189</v>
      </c>
      <c r="F5" s="48">
        <v>184</v>
      </c>
      <c r="G5" s="48">
        <v>192</v>
      </c>
      <c r="H5" s="48">
        <v>186</v>
      </c>
      <c r="I5" s="48"/>
      <c r="J5" s="48"/>
      <c r="K5" s="49">
        <v>4</v>
      </c>
      <c r="L5" s="49">
        <v>751</v>
      </c>
      <c r="M5" s="50">
        <v>187.75</v>
      </c>
      <c r="N5" s="51">
        <v>2</v>
      </c>
      <c r="O5" s="52">
        <v>189.75</v>
      </c>
    </row>
    <row r="6" spans="1:17" x14ac:dyDescent="0.25">
      <c r="A6" s="15" t="s">
        <v>35</v>
      </c>
      <c r="B6" s="22" t="s">
        <v>139</v>
      </c>
      <c r="C6" s="23">
        <v>45151</v>
      </c>
      <c r="D6" s="24" t="s">
        <v>40</v>
      </c>
      <c r="E6" s="48">
        <v>187.0001</v>
      </c>
      <c r="F6" s="48">
        <v>186</v>
      </c>
      <c r="G6" s="48">
        <v>182</v>
      </c>
      <c r="H6" s="48">
        <v>184</v>
      </c>
      <c r="I6" s="48">
        <v>188</v>
      </c>
      <c r="J6" s="48">
        <v>186</v>
      </c>
      <c r="K6" s="49">
        <v>6</v>
      </c>
      <c r="L6" s="49">
        <v>1113.0001</v>
      </c>
      <c r="M6" s="50">
        <v>185.50001666666665</v>
      </c>
      <c r="N6" s="51">
        <v>4</v>
      </c>
      <c r="O6" s="52">
        <v>189.50001666666665</v>
      </c>
    </row>
    <row r="7" spans="1:17" x14ac:dyDescent="0.25">
      <c r="A7" s="15" t="s">
        <v>35</v>
      </c>
      <c r="B7" s="22" t="s">
        <v>49</v>
      </c>
      <c r="C7" s="23">
        <v>45179</v>
      </c>
      <c r="D7" s="24" t="s">
        <v>40</v>
      </c>
      <c r="E7" s="48">
        <v>183</v>
      </c>
      <c r="F7" s="48">
        <v>179</v>
      </c>
      <c r="G7" s="48">
        <v>188</v>
      </c>
      <c r="H7" s="48">
        <v>185</v>
      </c>
      <c r="I7" s="48">
        <v>181</v>
      </c>
      <c r="J7" s="48">
        <v>193.001</v>
      </c>
      <c r="K7" s="49">
        <v>6</v>
      </c>
      <c r="L7" s="49">
        <v>1109.001</v>
      </c>
      <c r="M7" s="50">
        <v>184.83349999999999</v>
      </c>
      <c r="N7" s="51">
        <v>4</v>
      </c>
      <c r="O7" s="52">
        <v>188.83349999999999</v>
      </c>
    </row>
    <row r="8" spans="1:17" x14ac:dyDescent="0.25">
      <c r="A8" s="15" t="s">
        <v>35</v>
      </c>
      <c r="B8" s="22" t="s">
        <v>49</v>
      </c>
      <c r="C8" s="23">
        <v>45207</v>
      </c>
      <c r="D8" s="24" t="s">
        <v>40</v>
      </c>
      <c r="E8" s="48">
        <v>188</v>
      </c>
      <c r="F8" s="48">
        <v>186</v>
      </c>
      <c r="G8" s="48">
        <v>184</v>
      </c>
      <c r="H8" s="48">
        <v>189</v>
      </c>
      <c r="I8" s="48"/>
      <c r="J8" s="48"/>
      <c r="K8" s="49">
        <v>4</v>
      </c>
      <c r="L8" s="49">
        <v>747</v>
      </c>
      <c r="M8" s="50">
        <v>186.75</v>
      </c>
      <c r="N8" s="51">
        <v>4</v>
      </c>
      <c r="O8" s="52">
        <v>190.75</v>
      </c>
    </row>
    <row r="9" spans="1:17" x14ac:dyDescent="0.25">
      <c r="A9" s="15" t="s">
        <v>35</v>
      </c>
      <c r="B9" s="22" t="s">
        <v>49</v>
      </c>
      <c r="C9" s="23">
        <v>45242</v>
      </c>
      <c r="D9" s="24" t="s">
        <v>40</v>
      </c>
      <c r="E9" s="55">
        <v>188</v>
      </c>
      <c r="F9" s="55">
        <v>186</v>
      </c>
      <c r="G9" s="55">
        <v>185</v>
      </c>
      <c r="H9" s="55">
        <v>188</v>
      </c>
      <c r="I9" s="55"/>
      <c r="J9" s="55"/>
      <c r="K9" s="49">
        <v>4</v>
      </c>
      <c r="L9" s="49">
        <v>747</v>
      </c>
      <c r="M9" s="50">
        <v>186.75</v>
      </c>
      <c r="N9" s="51">
        <v>2</v>
      </c>
      <c r="O9" s="52">
        <v>188.75</v>
      </c>
    </row>
    <row r="12" spans="1:17" x14ac:dyDescent="0.25">
      <c r="K12" s="7">
        <f>SUM(K2:K11)</f>
        <v>36</v>
      </c>
      <c r="L12" s="7">
        <f>SUM(L2:L11)</f>
        <v>6658.0011000000004</v>
      </c>
      <c r="M12" s="12">
        <f>SUM(L12/K12)</f>
        <v>184.94447500000001</v>
      </c>
      <c r="N12" s="7">
        <f>SUM(N2:N11)</f>
        <v>22</v>
      </c>
      <c r="O12" s="12">
        <f>SUM(M12+N12)</f>
        <v>206.94447500000001</v>
      </c>
    </row>
    <row r="15" spans="1:17" x14ac:dyDescent="0.25">
      <c r="A15" s="39"/>
      <c r="B15" s="40"/>
      <c r="C15" s="40"/>
      <c r="D15" s="41"/>
      <c r="E15" s="42"/>
      <c r="F15" s="42"/>
      <c r="G15" s="42"/>
      <c r="H15" s="42"/>
      <c r="I15" s="42"/>
      <c r="J15" s="42"/>
      <c r="K15" s="42"/>
      <c r="L15" s="41"/>
      <c r="M15" s="43"/>
      <c r="N15" s="40"/>
      <c r="O15" s="44"/>
    </row>
    <row r="16" spans="1:17" x14ac:dyDescent="0.25">
      <c r="A16" s="45"/>
      <c r="B16" s="46"/>
      <c r="C16" s="47"/>
      <c r="D16" s="46"/>
      <c r="E16" s="46"/>
      <c r="F16" s="46"/>
      <c r="G16" s="46"/>
      <c r="H16" s="46"/>
      <c r="I16" s="46"/>
      <c r="J16" s="46"/>
      <c r="K16" s="46"/>
      <c r="L16" s="46"/>
      <c r="M16" s="12"/>
      <c r="N16" s="46"/>
      <c r="O16" s="12"/>
    </row>
    <row r="19" spans="11:15" x14ac:dyDescent="0.25">
      <c r="K19" s="7"/>
      <c r="L19" s="7"/>
      <c r="M19" s="12"/>
      <c r="N19" s="7"/>
      <c r="O19" s="12"/>
    </row>
  </sheetData>
  <protectedRanges>
    <protectedRange algorithmName="SHA-512" hashValue="ON39YdpmFHfN9f47KpiRvqrKx0V9+erV1CNkpWzYhW/Qyc6aT8rEyCrvauWSYGZK2ia3o7vd3akF07acHAFpOA==" saltValue="yVW9XmDwTqEnmpSGai0KYg==" spinCount="100000" sqref="B1 B15" name="Range1_2"/>
    <protectedRange algorithmName="SHA-512" hashValue="ON39YdpmFHfN9f47KpiRvqrKx0V9+erV1CNkpWzYhW/Qyc6aT8rEyCrvauWSYGZK2ia3o7vd3akF07acHAFpOA==" saltValue="yVW9XmDwTqEnmpSGai0KYg==" spinCount="100000" sqref="C6" name="Range1_17"/>
    <protectedRange algorithmName="SHA-512" hashValue="ON39YdpmFHfN9f47KpiRvqrKx0V9+erV1CNkpWzYhW/Qyc6aT8rEyCrvauWSYGZK2ia3o7vd3akF07acHAFpOA==" saltValue="yVW9XmDwTqEnmpSGai0KYg==" spinCount="100000" sqref="E6:J6 B6" name="Range1_18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7:J7 B7:C7" name="Range1_22"/>
    <protectedRange algorithmName="SHA-512" hashValue="ON39YdpmFHfN9f47KpiRvqrKx0V9+erV1CNkpWzYhW/Qyc6aT8rEyCrvauWSYGZK2ia3o7vd3akF07acHAFpOA==" saltValue="yVW9XmDwTqEnmpSGai0KYg==" spinCount="100000" sqref="D7" name="Range1_1_17"/>
  </protectedRanges>
  <hyperlinks>
    <hyperlink ref="Q1" location="'Ohio Adult Rankings 2023'!A1" display="Back to Ranking" xr:uid="{3E36F876-DE65-4A80-B398-BA6ED1733A0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034B51-72C6-475F-824E-752AA638B161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F6C2E-424B-4033-9F11-028E4C60CF74}">
  <dimension ref="A1:Q12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21.7109375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35</v>
      </c>
      <c r="B2" s="22" t="s">
        <v>144</v>
      </c>
      <c r="C2" s="23">
        <v>45179</v>
      </c>
      <c r="D2" s="24" t="s">
        <v>84</v>
      </c>
      <c r="E2" s="48">
        <v>179</v>
      </c>
      <c r="F2" s="48">
        <v>181</v>
      </c>
      <c r="G2" s="48">
        <v>183</v>
      </c>
      <c r="H2" s="48">
        <v>187</v>
      </c>
      <c r="I2" s="48"/>
      <c r="J2" s="48"/>
      <c r="K2" s="49">
        <v>4</v>
      </c>
      <c r="L2" s="49">
        <v>730</v>
      </c>
      <c r="M2" s="50">
        <v>182.5</v>
      </c>
      <c r="N2" s="51">
        <v>2</v>
      </c>
      <c r="O2" s="52">
        <v>184.5</v>
      </c>
    </row>
    <row r="5" spans="1:17" x14ac:dyDescent="0.25">
      <c r="K5" s="7">
        <f>SUM(K2:K4)</f>
        <v>4</v>
      </c>
      <c r="L5" s="7">
        <f>SUM(L2:L4)</f>
        <v>730</v>
      </c>
      <c r="M5" s="12">
        <f>SUM(L5/K5)</f>
        <v>182.5</v>
      </c>
      <c r="N5" s="7">
        <f>SUM(N2:N4)</f>
        <v>2</v>
      </c>
      <c r="O5" s="12">
        <f>SUM(M5+N5)</f>
        <v>184.5</v>
      </c>
    </row>
    <row r="8" spans="1:17" x14ac:dyDescent="0.25">
      <c r="A8" s="39"/>
      <c r="B8" s="40"/>
      <c r="C8" s="40"/>
      <c r="D8" s="41"/>
      <c r="E8" s="42"/>
      <c r="F8" s="42"/>
      <c r="G8" s="42"/>
      <c r="H8" s="42"/>
      <c r="I8" s="42"/>
      <c r="J8" s="42"/>
      <c r="K8" s="42"/>
      <c r="L8" s="41"/>
      <c r="M8" s="43"/>
      <c r="N8" s="40"/>
      <c r="O8" s="44"/>
    </row>
    <row r="9" spans="1:17" x14ac:dyDescent="0.25">
      <c r="A9" s="45"/>
      <c r="B9" s="46"/>
      <c r="C9" s="47"/>
      <c r="D9" s="46"/>
      <c r="E9" s="46"/>
      <c r="F9" s="46"/>
      <c r="G9" s="46"/>
      <c r="H9" s="46"/>
      <c r="I9" s="46"/>
      <c r="J9" s="46"/>
      <c r="K9" s="46"/>
      <c r="L9" s="46"/>
      <c r="M9" s="12"/>
      <c r="N9" s="46"/>
      <c r="O9" s="12"/>
    </row>
    <row r="12" spans="1:17" x14ac:dyDescent="0.25">
      <c r="K12" s="7"/>
      <c r="L12" s="7"/>
      <c r="M12" s="12"/>
      <c r="N12" s="7"/>
      <c r="O12" s="12"/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</protectedRanges>
  <hyperlinks>
    <hyperlink ref="Q1" location="'Ohio Adult Rankings 2023'!A1" display="Back to Ranking" xr:uid="{0556806D-DAEF-49DC-95CB-C6B3F693EC0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F59801-7360-4375-AA5E-486C4592B04E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47B26-6822-4DA6-B9EF-3B610F3BC608}">
  <dimension ref="A1:Q2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61</v>
      </c>
      <c r="B2" s="37" t="s">
        <v>66</v>
      </c>
      <c r="C2" s="23">
        <v>44661</v>
      </c>
      <c r="D2" s="24" t="s">
        <v>40</v>
      </c>
      <c r="E2" s="48">
        <v>166</v>
      </c>
      <c r="F2" s="48">
        <v>161</v>
      </c>
      <c r="G2" s="48">
        <v>167</v>
      </c>
      <c r="H2" s="48">
        <v>169</v>
      </c>
      <c r="I2" s="48"/>
      <c r="J2" s="48"/>
      <c r="K2" s="49">
        <v>4</v>
      </c>
      <c r="L2" s="49">
        <v>663</v>
      </c>
      <c r="M2" s="50">
        <v>165.75</v>
      </c>
      <c r="N2" s="51">
        <v>2</v>
      </c>
      <c r="O2" s="52">
        <v>167.75</v>
      </c>
    </row>
    <row r="3" spans="1:17" x14ac:dyDescent="0.25">
      <c r="A3" s="36" t="s">
        <v>61</v>
      </c>
      <c r="B3" s="37" t="s">
        <v>66</v>
      </c>
      <c r="C3" s="38">
        <v>45060</v>
      </c>
      <c r="D3" s="29" t="s">
        <v>40</v>
      </c>
      <c r="E3" s="30">
        <v>172</v>
      </c>
      <c r="F3" s="30">
        <v>162</v>
      </c>
      <c r="G3" s="30">
        <v>170</v>
      </c>
      <c r="H3" s="30">
        <v>173</v>
      </c>
      <c r="I3" s="30"/>
      <c r="J3" s="30"/>
      <c r="K3" s="32">
        <v>4</v>
      </c>
      <c r="L3" s="32">
        <v>677</v>
      </c>
      <c r="M3" s="33">
        <v>169.25</v>
      </c>
      <c r="N3" s="34">
        <v>2</v>
      </c>
      <c r="O3" s="35">
        <v>171.25</v>
      </c>
    </row>
    <row r="4" spans="1:17" x14ac:dyDescent="0.25">
      <c r="A4" s="15" t="s">
        <v>61</v>
      </c>
      <c r="B4" s="22" t="s">
        <v>120</v>
      </c>
      <c r="C4" s="23">
        <v>45088</v>
      </c>
      <c r="D4" s="24" t="s">
        <v>40</v>
      </c>
      <c r="E4" s="48">
        <v>178</v>
      </c>
      <c r="F4" s="48">
        <v>182</v>
      </c>
      <c r="G4" s="48">
        <v>175</v>
      </c>
      <c r="H4" s="48">
        <v>175</v>
      </c>
      <c r="I4" s="48"/>
      <c r="J4" s="48"/>
      <c r="K4" s="49">
        <v>4</v>
      </c>
      <c r="L4" s="49">
        <v>710</v>
      </c>
      <c r="M4" s="50">
        <v>177.5</v>
      </c>
      <c r="N4" s="51">
        <v>2</v>
      </c>
      <c r="O4" s="52">
        <v>179.5</v>
      </c>
    </row>
    <row r="7" spans="1:17" x14ac:dyDescent="0.25">
      <c r="K7" s="7">
        <f>SUM(K2:K6)</f>
        <v>12</v>
      </c>
      <c r="L7" s="7">
        <f>SUM(L2:L6)</f>
        <v>2050</v>
      </c>
      <c r="M7" s="12">
        <f>SUM(L7/K7)</f>
        <v>170.83333333333334</v>
      </c>
      <c r="N7" s="7">
        <f>SUM(N2:N6)</f>
        <v>6</v>
      </c>
      <c r="O7" s="12">
        <f>SUM(M7+N7)</f>
        <v>176.83333333333334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15" t="s">
        <v>57</v>
      </c>
      <c r="B11" s="22" t="s">
        <v>120</v>
      </c>
      <c r="C11" s="23">
        <v>45116</v>
      </c>
      <c r="D11" s="24" t="s">
        <v>40</v>
      </c>
      <c r="E11" s="48">
        <v>182</v>
      </c>
      <c r="F11" s="48">
        <v>184</v>
      </c>
      <c r="G11" s="48">
        <v>187</v>
      </c>
      <c r="H11" s="48">
        <v>179</v>
      </c>
      <c r="I11" s="48"/>
      <c r="J11" s="48"/>
      <c r="K11" s="49">
        <v>4</v>
      </c>
      <c r="L11" s="49">
        <v>732</v>
      </c>
      <c r="M11" s="50">
        <v>183</v>
      </c>
      <c r="N11" s="51">
        <v>2</v>
      </c>
      <c r="O11" s="52">
        <v>185</v>
      </c>
    </row>
    <row r="12" spans="1:17" x14ac:dyDescent="0.25">
      <c r="A12" s="15" t="s">
        <v>57</v>
      </c>
      <c r="B12" s="22" t="s">
        <v>66</v>
      </c>
      <c r="C12" s="23">
        <v>45151</v>
      </c>
      <c r="D12" s="24" t="s">
        <v>40</v>
      </c>
      <c r="E12" s="48">
        <v>182</v>
      </c>
      <c r="F12" s="48">
        <v>177</v>
      </c>
      <c r="G12" s="48">
        <v>183</v>
      </c>
      <c r="H12" s="48">
        <v>183</v>
      </c>
      <c r="I12" s="48">
        <v>189</v>
      </c>
      <c r="J12" s="48">
        <v>171</v>
      </c>
      <c r="K12" s="49">
        <v>6</v>
      </c>
      <c r="L12" s="49">
        <v>1085</v>
      </c>
      <c r="M12" s="50">
        <v>180.83333333333334</v>
      </c>
      <c r="N12" s="51">
        <v>4</v>
      </c>
      <c r="O12" s="52">
        <v>184.83333333333334</v>
      </c>
    </row>
    <row r="13" spans="1:17" x14ac:dyDescent="0.25">
      <c r="A13" s="15" t="s">
        <v>57</v>
      </c>
      <c r="B13" s="22" t="s">
        <v>120</v>
      </c>
      <c r="C13" s="23">
        <v>45179</v>
      </c>
      <c r="D13" s="24" t="s">
        <v>40</v>
      </c>
      <c r="E13" s="48">
        <v>185</v>
      </c>
      <c r="F13" s="48">
        <v>188</v>
      </c>
      <c r="G13" s="48">
        <v>184</v>
      </c>
      <c r="H13" s="48">
        <v>192</v>
      </c>
      <c r="I13" s="48">
        <v>187</v>
      </c>
      <c r="J13" s="48">
        <v>186</v>
      </c>
      <c r="K13" s="49">
        <v>6</v>
      </c>
      <c r="L13" s="49">
        <v>1122</v>
      </c>
      <c r="M13" s="50">
        <v>187</v>
      </c>
      <c r="N13" s="51">
        <v>4</v>
      </c>
      <c r="O13" s="52">
        <v>191</v>
      </c>
    </row>
    <row r="14" spans="1:17" x14ac:dyDescent="0.25">
      <c r="A14" s="15" t="s">
        <v>57</v>
      </c>
      <c r="B14" s="22" t="s">
        <v>120</v>
      </c>
      <c r="C14" s="23">
        <v>45207</v>
      </c>
      <c r="D14" s="24" t="s">
        <v>40</v>
      </c>
      <c r="E14" s="48">
        <v>179</v>
      </c>
      <c r="F14" s="48">
        <v>166</v>
      </c>
      <c r="G14" s="48">
        <v>173</v>
      </c>
      <c r="H14" s="48">
        <v>177</v>
      </c>
      <c r="I14" s="48"/>
      <c r="J14" s="48"/>
      <c r="K14" s="49">
        <v>4</v>
      </c>
      <c r="L14" s="49">
        <v>695</v>
      </c>
      <c r="M14" s="50">
        <v>173.75</v>
      </c>
      <c r="N14" s="51">
        <v>2</v>
      </c>
      <c r="O14" s="52">
        <v>175.75</v>
      </c>
    </row>
    <row r="15" spans="1:17" x14ac:dyDescent="0.25">
      <c r="A15" s="15" t="s">
        <v>57</v>
      </c>
      <c r="B15" s="22" t="s">
        <v>120</v>
      </c>
      <c r="C15" s="23">
        <v>45242</v>
      </c>
      <c r="D15" s="24" t="s">
        <v>40</v>
      </c>
      <c r="E15" s="48">
        <v>180</v>
      </c>
      <c r="F15" s="48">
        <v>177</v>
      </c>
      <c r="G15" s="48">
        <v>185.001</v>
      </c>
      <c r="H15" s="48">
        <v>181</v>
      </c>
      <c r="I15" s="48"/>
      <c r="J15" s="48"/>
      <c r="K15" s="49">
        <v>4</v>
      </c>
      <c r="L15" s="49">
        <v>723.00099999999998</v>
      </c>
      <c r="M15" s="50">
        <v>180.75024999999999</v>
      </c>
      <c r="N15" s="51">
        <v>2</v>
      </c>
      <c r="O15" s="52">
        <v>182.75024999999999</v>
      </c>
    </row>
    <row r="18" spans="1:15" x14ac:dyDescent="0.25">
      <c r="K18" s="7">
        <f>SUM(K11:K17)</f>
        <v>24</v>
      </c>
      <c r="L18" s="7">
        <f>SUM(L11:L17)</f>
        <v>4357.0010000000002</v>
      </c>
      <c r="M18" s="12">
        <f>SUM(L18/K18)</f>
        <v>181.54170833333333</v>
      </c>
      <c r="N18" s="7">
        <f>SUM(N11:N17)</f>
        <v>14</v>
      </c>
      <c r="O18" s="12">
        <f>SUM(M18+N18)</f>
        <v>195.54170833333333</v>
      </c>
    </row>
    <row r="21" spans="1:15" ht="30" x14ac:dyDescent="0.25">
      <c r="A21" s="1" t="s">
        <v>1</v>
      </c>
      <c r="B21" s="2" t="s">
        <v>2</v>
      </c>
      <c r="C21" s="2" t="s">
        <v>3</v>
      </c>
      <c r="D21" s="3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  <c r="K21" s="4" t="s">
        <v>11</v>
      </c>
      <c r="L21" s="3" t="s">
        <v>12</v>
      </c>
      <c r="M21" s="5" t="s">
        <v>13</v>
      </c>
      <c r="N21" s="2" t="s">
        <v>14</v>
      </c>
      <c r="O21" s="6" t="s">
        <v>15</v>
      </c>
    </row>
    <row r="22" spans="1:15" x14ac:dyDescent="0.25">
      <c r="A22" s="15" t="s">
        <v>35</v>
      </c>
      <c r="B22" s="22" t="s">
        <v>66</v>
      </c>
      <c r="C22" s="23">
        <v>45151</v>
      </c>
      <c r="D22" s="24" t="s">
        <v>40</v>
      </c>
      <c r="E22" s="48">
        <v>163</v>
      </c>
      <c r="F22" s="48">
        <v>175</v>
      </c>
      <c r="G22" s="48">
        <v>157</v>
      </c>
      <c r="H22" s="48">
        <v>164</v>
      </c>
      <c r="I22" s="48">
        <v>171</v>
      </c>
      <c r="J22" s="48">
        <v>164</v>
      </c>
      <c r="K22" s="49">
        <v>6</v>
      </c>
      <c r="L22" s="49">
        <v>994</v>
      </c>
      <c r="M22" s="50">
        <v>165.66666666666666</v>
      </c>
      <c r="N22" s="51">
        <v>4</v>
      </c>
      <c r="O22" s="52">
        <v>169.66666666666666</v>
      </c>
    </row>
    <row r="25" spans="1:15" x14ac:dyDescent="0.25">
      <c r="K25" s="7">
        <f>SUM(K22:K24)</f>
        <v>6</v>
      </c>
      <c r="L25" s="7">
        <f>SUM(L22:L24)</f>
        <v>994</v>
      </c>
      <c r="M25" s="12">
        <f>SUM(L25/K25)</f>
        <v>165.66666666666666</v>
      </c>
      <c r="N25" s="7">
        <f>SUM(N22:N24)</f>
        <v>4</v>
      </c>
      <c r="O25" s="12">
        <f>SUM(M25+N25)</f>
        <v>169.66666666666666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0 B21" name="Range1_2"/>
    <protectedRange algorithmName="SHA-512" hashValue="ON39YdpmFHfN9f47KpiRvqrKx0V9+erV1CNkpWzYhW/Qyc6aT8rEyCrvauWSYGZK2ia3o7vd3akF07acHAFpOA==" saltValue="yVW9XmDwTqEnmpSGai0KYg==" spinCount="100000" sqref="C22" name="Range1_17"/>
    <protectedRange algorithmName="SHA-512" hashValue="ON39YdpmFHfN9f47KpiRvqrKx0V9+erV1CNkpWzYhW/Qyc6aT8rEyCrvauWSYGZK2ia3o7vd3akF07acHAFpOA==" saltValue="yVW9XmDwTqEnmpSGai0KYg==" spinCount="100000" sqref="E22:J22 B22" name="Range1_18"/>
    <protectedRange algorithmName="SHA-512" hashValue="ON39YdpmFHfN9f47KpiRvqrKx0V9+erV1CNkpWzYhW/Qyc6aT8rEyCrvauWSYGZK2ia3o7vd3akF07acHAFpOA==" saltValue="yVW9XmDwTqEnmpSGai0KYg==" spinCount="100000" sqref="D22" name="Range1_1_13"/>
    <protectedRange algorithmName="SHA-512" hashValue="ON39YdpmFHfN9f47KpiRvqrKx0V9+erV1CNkpWzYhW/Qyc6aT8rEyCrvauWSYGZK2ia3o7vd3akF07acHAFpOA==" saltValue="yVW9XmDwTqEnmpSGai0KYg==" spinCount="100000" sqref="C12" name="Range1_17_1"/>
    <protectedRange algorithmName="SHA-512" hashValue="ON39YdpmFHfN9f47KpiRvqrKx0V9+erV1CNkpWzYhW/Qyc6aT8rEyCrvauWSYGZK2ia3o7vd3akF07acHAFpOA==" saltValue="yVW9XmDwTqEnmpSGai0KYg==" spinCount="100000" sqref="E12:J12 B12" name="Range1_19"/>
    <protectedRange algorithmName="SHA-512" hashValue="ON39YdpmFHfN9f47KpiRvqrKx0V9+erV1CNkpWzYhW/Qyc6aT8rEyCrvauWSYGZK2ia3o7vd3akF07acHAFpOA==" saltValue="yVW9XmDwTqEnmpSGai0KYg==" spinCount="100000" sqref="D12" name="Range1_1_14"/>
    <protectedRange algorithmName="SHA-512" hashValue="ON39YdpmFHfN9f47KpiRvqrKx0V9+erV1CNkpWzYhW/Qyc6aT8rEyCrvauWSYGZK2ia3o7vd3akF07acHAFpOA==" saltValue="yVW9XmDwTqEnmpSGai0KYg==" spinCount="100000" sqref="E13:J13 B13:C13" name="Range1_23"/>
    <protectedRange algorithmName="SHA-512" hashValue="ON39YdpmFHfN9f47KpiRvqrKx0V9+erV1CNkpWzYhW/Qyc6aT8rEyCrvauWSYGZK2ia3o7vd3akF07acHAFpOA==" saltValue="yVW9XmDwTqEnmpSGai0KYg==" spinCount="100000" sqref="D13" name="Range1_1_18"/>
  </protectedRanges>
  <hyperlinks>
    <hyperlink ref="Q1" location="'Ohio Adult Rankings 2023'!A1" display="Back to Ranking" xr:uid="{7D43102A-BBAE-407E-8203-866318A4A1E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17C3D4-8091-44C2-BB3C-1CB7A4C8852D}">
          <x14:formula1>
            <xm:f>'C:\Users\abra2\Desktop\ABRA Files and More\AUTO BENCH REST ASSOCIATION FILE\ABRA 2019\Georgia\[Georgia Results 01 19 20.xlsm]DATA SHEET'!#REF!</xm:f>
          </x14:formula1>
          <xm:sqref>B1 B10 B21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181BD-8E27-4622-9A16-75A14FB38B26}">
  <dimension ref="A1:Q14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21.7109375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100</v>
      </c>
      <c r="B2" s="22" t="s">
        <v>108</v>
      </c>
      <c r="C2" s="23">
        <v>45081</v>
      </c>
      <c r="D2" s="24" t="s">
        <v>84</v>
      </c>
      <c r="E2" s="48">
        <v>183</v>
      </c>
      <c r="F2" s="48">
        <v>175</v>
      </c>
      <c r="G2" s="48">
        <v>158</v>
      </c>
      <c r="H2" s="48">
        <v>175</v>
      </c>
      <c r="I2" s="48"/>
      <c r="J2" s="48"/>
      <c r="K2" s="49">
        <v>4</v>
      </c>
      <c r="L2" s="49">
        <v>691</v>
      </c>
      <c r="M2" s="50">
        <v>172.75</v>
      </c>
      <c r="N2" s="51">
        <v>13</v>
      </c>
      <c r="O2" s="52">
        <v>185.75</v>
      </c>
    </row>
    <row r="3" spans="1:17" x14ac:dyDescent="0.25">
      <c r="A3" s="15" t="s">
        <v>100</v>
      </c>
      <c r="B3" s="22" t="s">
        <v>108</v>
      </c>
      <c r="C3" s="23">
        <v>45144</v>
      </c>
      <c r="D3" s="24" t="s">
        <v>84</v>
      </c>
      <c r="E3" s="48">
        <v>172</v>
      </c>
      <c r="F3" s="48">
        <v>171</v>
      </c>
      <c r="G3" s="48">
        <v>181</v>
      </c>
      <c r="H3" s="48">
        <v>168</v>
      </c>
      <c r="I3" s="48"/>
      <c r="J3" s="48"/>
      <c r="K3" s="49">
        <v>4</v>
      </c>
      <c r="L3" s="49">
        <v>692</v>
      </c>
      <c r="M3" s="50">
        <v>173</v>
      </c>
      <c r="N3" s="51">
        <v>4</v>
      </c>
      <c r="O3" s="52">
        <v>177</v>
      </c>
    </row>
    <row r="4" spans="1:17" x14ac:dyDescent="0.25">
      <c r="A4" s="15" t="s">
        <v>100</v>
      </c>
      <c r="B4" s="22" t="s">
        <v>108</v>
      </c>
      <c r="C4" s="23">
        <v>45179</v>
      </c>
      <c r="D4" s="24" t="s">
        <v>84</v>
      </c>
      <c r="E4" s="48">
        <v>176</v>
      </c>
      <c r="F4" s="48">
        <v>163</v>
      </c>
      <c r="G4" s="48">
        <v>169</v>
      </c>
      <c r="H4" s="48">
        <v>178</v>
      </c>
      <c r="I4" s="48"/>
      <c r="J4" s="48"/>
      <c r="K4" s="49">
        <v>4</v>
      </c>
      <c r="L4" s="49">
        <v>686</v>
      </c>
      <c r="M4" s="50">
        <v>171.5</v>
      </c>
      <c r="N4" s="51">
        <v>3</v>
      </c>
      <c r="O4" s="52">
        <v>174.5</v>
      </c>
    </row>
    <row r="7" spans="1:17" x14ac:dyDescent="0.25">
      <c r="K7" s="7">
        <f>SUM(K2:K6)</f>
        <v>12</v>
      </c>
      <c r="L7" s="7">
        <f>SUM(L2:L6)</f>
        <v>2069</v>
      </c>
      <c r="M7" s="12">
        <f>SUM(L7/K7)</f>
        <v>172.41666666666666</v>
      </c>
      <c r="N7" s="7">
        <f>SUM(N2:N6)</f>
        <v>20</v>
      </c>
      <c r="O7" s="12">
        <f>SUM(M7+N7)</f>
        <v>192.41666666666666</v>
      </c>
    </row>
    <row r="10" spans="1:17" x14ac:dyDescent="0.25">
      <c r="A10" s="39"/>
      <c r="B10" s="40"/>
      <c r="C10" s="40"/>
      <c r="D10" s="41"/>
      <c r="E10" s="42"/>
      <c r="F10" s="42"/>
      <c r="G10" s="42"/>
      <c r="H10" s="42"/>
      <c r="I10" s="42"/>
      <c r="J10" s="42"/>
      <c r="K10" s="42"/>
      <c r="L10" s="41"/>
      <c r="M10" s="43"/>
      <c r="N10" s="40"/>
      <c r="O10" s="44"/>
    </row>
    <row r="11" spans="1:17" x14ac:dyDescent="0.25">
      <c r="A11" s="45"/>
      <c r="B11" s="46"/>
      <c r="C11" s="47"/>
      <c r="D11" s="46"/>
      <c r="E11" s="46"/>
      <c r="F11" s="46"/>
      <c r="G11" s="46"/>
      <c r="H11" s="46"/>
      <c r="I11" s="46"/>
      <c r="J11" s="46"/>
      <c r="K11" s="46"/>
      <c r="L11" s="46"/>
      <c r="M11" s="12"/>
      <c r="N11" s="46"/>
      <c r="O11" s="12"/>
    </row>
    <row r="14" spans="1:17" x14ac:dyDescent="0.25">
      <c r="K14" s="7"/>
      <c r="L14" s="7"/>
      <c r="M14" s="12"/>
      <c r="N14" s="7"/>
      <c r="O14" s="12"/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B2:C2 E2:J2" name="Range1_9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B3:C3 E3:J3" name="Range1_16"/>
    <protectedRange algorithmName="SHA-512" hashValue="ON39YdpmFHfN9f47KpiRvqrKx0V9+erV1CNkpWzYhW/Qyc6aT8rEyCrvauWSYGZK2ia3o7vd3akF07acHAFpOA==" saltValue="yVW9XmDwTqEnmpSGai0KYg==" spinCount="100000" sqref="D3" name="Range1_1_11"/>
  </protectedRanges>
  <conditionalFormatting sqref="I2">
    <cfRule type="top10" dxfId="164" priority="13" rank="1"/>
  </conditionalFormatting>
  <conditionalFormatting sqref="I3">
    <cfRule type="top10" dxfId="163" priority="4" rank="1"/>
  </conditionalFormatting>
  <conditionalFormatting sqref="I2:J3">
    <cfRule type="cellIs" dxfId="162" priority="1" operator="greaterThanOrEqual">
      <formula>193</formula>
    </cfRule>
  </conditionalFormatting>
  <conditionalFormatting sqref="J2">
    <cfRule type="top10" dxfId="161" priority="14" rank="1"/>
  </conditionalFormatting>
  <conditionalFormatting sqref="J3">
    <cfRule type="top10" dxfId="160" priority="5" rank="1"/>
  </conditionalFormatting>
  <hyperlinks>
    <hyperlink ref="Q1" location="'Ohio Adult Rankings 2023'!A1" display="Back to Ranking" xr:uid="{CAD9A228-9B48-4EC8-8574-B29B94B6A9B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914B45-5D02-4BEC-810C-B919AEE57DE8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F0D3F-4DBB-4967-9649-332CB06125F1}">
  <dimension ref="A1:Q12"/>
  <sheetViews>
    <sheetView workbookViewId="0"/>
  </sheetViews>
  <sheetFormatPr defaultRowHeight="15" x14ac:dyDescent="0.25"/>
  <cols>
    <col min="1" max="1" width="16.85546875" bestFit="1" customWidth="1"/>
    <col min="2" max="2" width="21.7109375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35</v>
      </c>
      <c r="B2" s="22" t="s">
        <v>130</v>
      </c>
      <c r="C2" s="23">
        <v>45116</v>
      </c>
      <c r="D2" s="24" t="s">
        <v>40</v>
      </c>
      <c r="E2" s="48">
        <v>169</v>
      </c>
      <c r="F2" s="48">
        <v>173</v>
      </c>
      <c r="G2" s="48">
        <v>188</v>
      </c>
      <c r="H2" s="48">
        <v>161</v>
      </c>
      <c r="I2" s="48"/>
      <c r="J2" s="48"/>
      <c r="K2" s="49">
        <v>4</v>
      </c>
      <c r="L2" s="49">
        <v>691</v>
      </c>
      <c r="M2" s="50">
        <v>172.75</v>
      </c>
      <c r="N2" s="51">
        <v>2</v>
      </c>
      <c r="O2" s="52">
        <v>174.75</v>
      </c>
    </row>
    <row r="5" spans="1:17" x14ac:dyDescent="0.25">
      <c r="K5" s="7">
        <f>SUM(K2:K4)</f>
        <v>4</v>
      </c>
      <c r="L5" s="7">
        <f>SUM(L2:L4)</f>
        <v>691</v>
      </c>
      <c r="M5" s="12">
        <f>SUM(L5/K5)</f>
        <v>172.75</v>
      </c>
      <c r="N5" s="7">
        <f>SUM(N2:N4)</f>
        <v>2</v>
      </c>
      <c r="O5" s="12">
        <f>SUM(M5+N5)</f>
        <v>174.75</v>
      </c>
    </row>
    <row r="8" spans="1:17" x14ac:dyDescent="0.25">
      <c r="A8" s="39"/>
      <c r="B8" s="40"/>
      <c r="C8" s="40"/>
      <c r="D8" s="41"/>
      <c r="E8" s="42"/>
      <c r="F8" s="42"/>
      <c r="G8" s="42"/>
      <c r="H8" s="42"/>
      <c r="I8" s="42"/>
      <c r="J8" s="42"/>
      <c r="K8" s="42"/>
      <c r="L8" s="41"/>
      <c r="M8" s="43"/>
      <c r="N8" s="40"/>
      <c r="O8" s="44"/>
    </row>
    <row r="9" spans="1:17" x14ac:dyDescent="0.25">
      <c r="A9" s="45"/>
      <c r="B9" s="46"/>
      <c r="C9" s="47"/>
      <c r="D9" s="46"/>
      <c r="E9" s="46"/>
      <c r="F9" s="46"/>
      <c r="G9" s="46"/>
      <c r="H9" s="46"/>
      <c r="I9" s="46"/>
      <c r="J9" s="46"/>
      <c r="K9" s="46"/>
      <c r="L9" s="46"/>
      <c r="M9" s="12"/>
      <c r="N9" s="46"/>
      <c r="O9" s="12"/>
    </row>
    <row r="12" spans="1:17" x14ac:dyDescent="0.25">
      <c r="K12" s="7"/>
      <c r="L12" s="7"/>
      <c r="M12" s="12"/>
      <c r="N12" s="7"/>
      <c r="O12" s="12"/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</protectedRanges>
  <hyperlinks>
    <hyperlink ref="Q1" location="'Ohio Adult Rankings 2023'!A1" display="Back to Ranking" xr:uid="{56D58F21-72F0-4473-8368-D08D28C664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28DBA5-E763-43CA-855F-18D33B423A49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7F90A-AC90-47E7-AA18-FC920CA98D1A}">
  <dimension ref="A1:Q13"/>
  <sheetViews>
    <sheetView workbookViewId="0"/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42</v>
      </c>
      <c r="B2" s="37" t="s">
        <v>86</v>
      </c>
      <c r="C2" s="23">
        <v>45053</v>
      </c>
      <c r="D2" s="24" t="s">
        <v>84</v>
      </c>
      <c r="E2" s="48">
        <v>192</v>
      </c>
      <c r="F2" s="48">
        <v>192</v>
      </c>
      <c r="G2" s="48">
        <v>187</v>
      </c>
      <c r="H2" s="48">
        <v>188</v>
      </c>
      <c r="I2" s="48"/>
      <c r="J2" s="48"/>
      <c r="K2" s="49">
        <v>4</v>
      </c>
      <c r="L2" s="49">
        <v>759</v>
      </c>
      <c r="M2" s="50">
        <v>189.75</v>
      </c>
      <c r="N2" s="51">
        <v>3</v>
      </c>
      <c r="O2" s="52">
        <v>192.75</v>
      </c>
    </row>
    <row r="3" spans="1:17" x14ac:dyDescent="0.25">
      <c r="A3" s="15" t="s">
        <v>24</v>
      </c>
      <c r="B3" s="22" t="s">
        <v>86</v>
      </c>
      <c r="C3" s="23">
        <v>45144</v>
      </c>
      <c r="D3" s="24" t="s">
        <v>84</v>
      </c>
      <c r="E3" s="48">
        <v>189</v>
      </c>
      <c r="F3" s="48">
        <v>190</v>
      </c>
      <c r="G3" s="48">
        <v>196</v>
      </c>
      <c r="H3" s="48">
        <v>192</v>
      </c>
      <c r="I3" s="48"/>
      <c r="J3" s="48"/>
      <c r="K3" s="49">
        <v>4</v>
      </c>
      <c r="L3" s="49">
        <v>767</v>
      </c>
      <c r="M3" s="50">
        <v>191.75</v>
      </c>
      <c r="N3" s="51">
        <v>3</v>
      </c>
      <c r="O3" s="52">
        <v>194.75</v>
      </c>
    </row>
    <row r="6" spans="1:17" x14ac:dyDescent="0.25">
      <c r="K6" s="7">
        <f>SUM(K2:K5)</f>
        <v>8</v>
      </c>
      <c r="L6" s="7">
        <f>SUM(L2:L5)</f>
        <v>1526</v>
      </c>
      <c r="M6" s="12">
        <f>SUM(L6/K6)</f>
        <v>190.75</v>
      </c>
      <c r="N6" s="7">
        <f>SUM(N2:N5)</f>
        <v>6</v>
      </c>
      <c r="O6" s="12">
        <f>SUM(M6+N6)</f>
        <v>196.75</v>
      </c>
    </row>
    <row r="9" spans="1:17" ht="30" x14ac:dyDescent="0.25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25">
      <c r="A10" s="36" t="s">
        <v>36</v>
      </c>
      <c r="B10" s="37" t="s">
        <v>86</v>
      </c>
      <c r="C10" s="38">
        <v>45081</v>
      </c>
      <c r="D10" s="78" t="s">
        <v>84</v>
      </c>
      <c r="E10" s="30">
        <v>179</v>
      </c>
      <c r="F10" s="30">
        <v>179</v>
      </c>
      <c r="G10" s="30">
        <v>185</v>
      </c>
      <c r="H10" s="30">
        <v>163</v>
      </c>
      <c r="I10" s="30"/>
      <c r="J10" s="30"/>
      <c r="K10" s="32">
        <v>4</v>
      </c>
      <c r="L10" s="32">
        <v>706</v>
      </c>
      <c r="M10" s="33">
        <v>176.5</v>
      </c>
      <c r="N10" s="34">
        <v>3</v>
      </c>
      <c r="O10" s="35">
        <v>179.5</v>
      </c>
    </row>
    <row r="13" spans="1:17" x14ac:dyDescent="0.25">
      <c r="K13" s="7">
        <f>SUM(K10:K12)</f>
        <v>4</v>
      </c>
      <c r="L13" s="7">
        <f>SUM(L10:L12)</f>
        <v>706</v>
      </c>
      <c r="M13" s="12">
        <f>SUM(L13/K13)</f>
        <v>176.5</v>
      </c>
      <c r="N13" s="7">
        <f>SUM(N10:N12)</f>
        <v>3</v>
      </c>
      <c r="O13" s="12">
        <f>SUM(M13+N13)</f>
        <v>179.5</v>
      </c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E10:J10 B10:C10" name="Range1_8"/>
    <protectedRange algorithmName="SHA-512" hashValue="ON39YdpmFHfN9f47KpiRvqrKx0V9+erV1CNkpWzYhW/Qyc6aT8rEyCrvauWSYGZK2ia3o7vd3akF07acHAFpOA==" saltValue="yVW9XmDwTqEnmpSGai0KYg==" spinCount="100000" sqref="D10" name="Range1_1_3"/>
    <protectedRange algorithmName="SHA-512" hashValue="ON39YdpmFHfN9f47KpiRvqrKx0V9+erV1CNkpWzYhW/Qyc6aT8rEyCrvauWSYGZK2ia3o7vd3akF07acHAFpOA==" saltValue="yVW9XmDwTqEnmpSGai0KYg==" spinCount="100000" sqref="B3:C3" name="Range1_13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3:J3" name="Range1_3_4"/>
  </protectedRanges>
  <conditionalFormatting sqref="E2">
    <cfRule type="top10" dxfId="159" priority="29" rank="1"/>
  </conditionalFormatting>
  <conditionalFormatting sqref="E3">
    <cfRule type="top10" dxfId="158" priority="7" rank="1"/>
  </conditionalFormatting>
  <conditionalFormatting sqref="E10">
    <cfRule type="top10" dxfId="157" priority="9" rank="1"/>
  </conditionalFormatting>
  <conditionalFormatting sqref="E2:J3">
    <cfRule type="cellIs" dxfId="156" priority="2" operator="greaterThanOrEqual">
      <formula>200</formula>
    </cfRule>
  </conditionalFormatting>
  <conditionalFormatting sqref="E10:J10">
    <cfRule type="cellIs" dxfId="155" priority="8" operator="greaterThanOrEqual">
      <formula>200</formula>
    </cfRule>
  </conditionalFormatting>
  <conditionalFormatting sqref="F2">
    <cfRule type="top10" dxfId="154" priority="28" rank="1"/>
  </conditionalFormatting>
  <conditionalFormatting sqref="F3">
    <cfRule type="top10" dxfId="153" priority="1" rank="1"/>
  </conditionalFormatting>
  <conditionalFormatting sqref="F10">
    <cfRule type="top10" dxfId="152" priority="10" rank="1"/>
  </conditionalFormatting>
  <conditionalFormatting sqref="G2">
    <cfRule type="top10" dxfId="151" priority="27" rank="1"/>
  </conditionalFormatting>
  <conditionalFormatting sqref="G3">
    <cfRule type="top10" dxfId="150" priority="6" rank="1"/>
  </conditionalFormatting>
  <conditionalFormatting sqref="G10">
    <cfRule type="top10" dxfId="149" priority="11" rank="1"/>
  </conditionalFormatting>
  <conditionalFormatting sqref="H2">
    <cfRule type="top10" dxfId="148" priority="26" rank="1"/>
  </conditionalFormatting>
  <conditionalFormatting sqref="H3">
    <cfRule type="top10" dxfId="147" priority="5" rank="1"/>
  </conditionalFormatting>
  <conditionalFormatting sqref="H10">
    <cfRule type="top10" dxfId="146" priority="12" rank="1"/>
  </conditionalFormatting>
  <conditionalFormatting sqref="I2">
    <cfRule type="top10" dxfId="145" priority="25" rank="1"/>
    <cfRule type="top10" dxfId="144" priority="30" rank="1"/>
  </conditionalFormatting>
  <conditionalFormatting sqref="I3">
    <cfRule type="top10" dxfId="143" priority="4" rank="1"/>
  </conditionalFormatting>
  <conditionalFormatting sqref="I10">
    <cfRule type="top10" dxfId="142" priority="13" rank="1"/>
  </conditionalFormatting>
  <conditionalFormatting sqref="J2">
    <cfRule type="top10" dxfId="141" priority="24" rank="1"/>
  </conditionalFormatting>
  <conditionalFormatting sqref="J3">
    <cfRule type="top10" dxfId="140" priority="3" rank="1"/>
  </conditionalFormatting>
  <conditionalFormatting sqref="J10">
    <cfRule type="top10" dxfId="139" priority="14" rank="1"/>
  </conditionalFormatting>
  <hyperlinks>
    <hyperlink ref="Q1" location="'Ohio Adult Rankings 2023'!A1" display="Back to Ranking" xr:uid="{93900EE5-4D9B-491A-8DE8-5DB92B0265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D87D5D-ABF7-45D2-BF1A-5EF8D0D66BAD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38451-6DFA-4B06-8AEF-33CB833DD4C3}">
  <dimension ref="A1:Q14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35</v>
      </c>
      <c r="B2" s="37" t="s">
        <v>56</v>
      </c>
      <c r="C2" s="38">
        <v>44661</v>
      </c>
      <c r="D2" s="29" t="s">
        <v>40</v>
      </c>
      <c r="E2" s="30">
        <v>177</v>
      </c>
      <c r="F2" s="30">
        <v>182</v>
      </c>
      <c r="G2" s="30">
        <v>163</v>
      </c>
      <c r="H2" s="30">
        <v>177</v>
      </c>
      <c r="I2" s="30"/>
      <c r="J2" s="30"/>
      <c r="K2" s="32">
        <v>4</v>
      </c>
      <c r="L2" s="32">
        <v>699</v>
      </c>
      <c r="M2" s="33">
        <v>174.75</v>
      </c>
      <c r="N2" s="34">
        <v>2</v>
      </c>
      <c r="O2" s="35">
        <v>176.75</v>
      </c>
    </row>
    <row r="3" spans="1:17" x14ac:dyDescent="0.25">
      <c r="A3" s="15" t="s">
        <v>35</v>
      </c>
      <c r="B3" s="22" t="s">
        <v>56</v>
      </c>
      <c r="C3" s="23">
        <v>45179</v>
      </c>
      <c r="D3" s="24" t="s">
        <v>40</v>
      </c>
      <c r="E3" s="48">
        <v>185</v>
      </c>
      <c r="F3" s="48">
        <v>177</v>
      </c>
      <c r="G3" s="48">
        <v>176</v>
      </c>
      <c r="H3" s="48">
        <v>141</v>
      </c>
      <c r="I3" s="48">
        <v>178</v>
      </c>
      <c r="J3" s="48">
        <v>169</v>
      </c>
      <c r="K3" s="49">
        <v>6</v>
      </c>
      <c r="L3" s="49">
        <v>1026</v>
      </c>
      <c r="M3" s="50">
        <v>171</v>
      </c>
      <c r="N3" s="51">
        <v>4</v>
      </c>
      <c r="O3" s="52">
        <v>175</v>
      </c>
    </row>
    <row r="4" spans="1:17" x14ac:dyDescent="0.25">
      <c r="A4" s="15" t="s">
        <v>35</v>
      </c>
      <c r="B4" s="22" t="s">
        <v>56</v>
      </c>
      <c r="C4" s="23">
        <v>45207</v>
      </c>
      <c r="D4" s="24" t="s">
        <v>40</v>
      </c>
      <c r="E4" s="48">
        <v>176</v>
      </c>
      <c r="F4" s="48">
        <v>195</v>
      </c>
      <c r="G4" s="48">
        <v>176</v>
      </c>
      <c r="H4" s="48">
        <v>184</v>
      </c>
      <c r="I4" s="48"/>
      <c r="J4" s="48"/>
      <c r="K4" s="49">
        <v>4</v>
      </c>
      <c r="L4" s="49">
        <v>731</v>
      </c>
      <c r="M4" s="50">
        <v>182.75</v>
      </c>
      <c r="N4" s="51">
        <v>4</v>
      </c>
      <c r="O4" s="52">
        <v>186.75</v>
      </c>
    </row>
    <row r="7" spans="1:17" x14ac:dyDescent="0.25">
      <c r="K7" s="7">
        <f>SUM(K2:K6)</f>
        <v>14</v>
      </c>
      <c r="L7" s="7">
        <f>SUM(L2:L6)</f>
        <v>2456</v>
      </c>
      <c r="M7" s="12">
        <f>SUM(L7/K7)</f>
        <v>175.42857142857142</v>
      </c>
      <c r="N7" s="7">
        <f>SUM(N2:N6)</f>
        <v>10</v>
      </c>
      <c r="O7" s="12">
        <f>SUM(M7+N7)</f>
        <v>185.42857142857142</v>
      </c>
    </row>
    <row r="10" spans="1:17" x14ac:dyDescent="0.25">
      <c r="A10" s="39"/>
      <c r="B10" s="40"/>
      <c r="C10" s="40"/>
      <c r="D10" s="41"/>
      <c r="E10" s="42"/>
      <c r="F10" s="42"/>
      <c r="G10" s="42"/>
      <c r="H10" s="42"/>
      <c r="I10" s="42"/>
      <c r="J10" s="42"/>
      <c r="K10" s="42"/>
      <c r="L10" s="41"/>
      <c r="M10" s="43"/>
      <c r="N10" s="40"/>
      <c r="O10" s="44"/>
    </row>
    <row r="11" spans="1:17" x14ac:dyDescent="0.25">
      <c r="A11" s="45"/>
      <c r="B11" s="46"/>
      <c r="C11" s="47"/>
      <c r="D11" s="46"/>
      <c r="E11" s="46"/>
      <c r="F11" s="46"/>
      <c r="G11" s="46"/>
      <c r="H11" s="46"/>
      <c r="I11" s="46"/>
      <c r="J11" s="46"/>
      <c r="K11" s="46"/>
      <c r="L11" s="46"/>
      <c r="M11" s="12"/>
      <c r="N11" s="46"/>
      <c r="O11" s="12"/>
    </row>
    <row r="14" spans="1:17" x14ac:dyDescent="0.25">
      <c r="K14" s="7"/>
      <c r="L14" s="7"/>
      <c r="M14" s="12"/>
      <c r="N14" s="7"/>
      <c r="O14" s="12"/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E3:J3 B3:C3" name="Range1_22"/>
    <protectedRange algorithmName="SHA-512" hashValue="ON39YdpmFHfN9f47KpiRvqrKx0V9+erV1CNkpWzYhW/Qyc6aT8rEyCrvauWSYGZK2ia3o7vd3akF07acHAFpOA==" saltValue="yVW9XmDwTqEnmpSGai0KYg==" spinCount="100000" sqref="D3" name="Range1_1_17"/>
  </protectedRanges>
  <hyperlinks>
    <hyperlink ref="Q1" location="'Ohio Adult Rankings 2023'!A1" display="Back to Ranking" xr:uid="{81EF43ED-7B5E-43AB-BF52-D5C288026BD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785BE2-0404-48B3-A53B-094997E6AE67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0C4E3-27E3-4670-B286-101778118644}">
  <dimension ref="A1:Q24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35</v>
      </c>
      <c r="B2" s="37" t="s">
        <v>48</v>
      </c>
      <c r="C2" s="23">
        <v>44661</v>
      </c>
      <c r="D2" s="24" t="s">
        <v>40</v>
      </c>
      <c r="E2" s="48">
        <v>187</v>
      </c>
      <c r="F2" s="48">
        <v>192</v>
      </c>
      <c r="G2" s="48">
        <v>191</v>
      </c>
      <c r="H2" s="48">
        <v>185</v>
      </c>
      <c r="I2" s="48"/>
      <c r="J2" s="48"/>
      <c r="K2" s="49">
        <v>4</v>
      </c>
      <c r="L2" s="49">
        <v>755</v>
      </c>
      <c r="M2" s="50">
        <v>188.75</v>
      </c>
      <c r="N2" s="51">
        <v>2</v>
      </c>
      <c r="O2" s="52">
        <v>190.75</v>
      </c>
    </row>
    <row r="3" spans="1:17" x14ac:dyDescent="0.25">
      <c r="A3" s="36" t="s">
        <v>35</v>
      </c>
      <c r="B3" s="37" t="s">
        <v>48</v>
      </c>
      <c r="C3" s="38">
        <v>45060</v>
      </c>
      <c r="D3" s="29" t="s">
        <v>40</v>
      </c>
      <c r="E3" s="48">
        <v>179</v>
      </c>
      <c r="F3" s="48">
        <v>183</v>
      </c>
      <c r="G3" s="48">
        <v>182</v>
      </c>
      <c r="H3" s="48">
        <v>181</v>
      </c>
      <c r="I3" s="48"/>
      <c r="J3" s="48"/>
      <c r="K3" s="32">
        <v>4</v>
      </c>
      <c r="L3" s="32">
        <v>725</v>
      </c>
      <c r="M3" s="33">
        <v>181.25</v>
      </c>
      <c r="N3" s="34">
        <v>2</v>
      </c>
      <c r="O3" s="35">
        <v>183.25</v>
      </c>
    </row>
    <row r="4" spans="1:17" x14ac:dyDescent="0.25">
      <c r="A4" s="15" t="s">
        <v>35</v>
      </c>
      <c r="B4" s="22" t="s">
        <v>48</v>
      </c>
      <c r="C4" s="23">
        <v>45088</v>
      </c>
      <c r="D4" s="24" t="s">
        <v>40</v>
      </c>
      <c r="E4" s="48">
        <v>187</v>
      </c>
      <c r="F4" s="48">
        <v>178</v>
      </c>
      <c r="G4" s="48">
        <v>183</v>
      </c>
      <c r="H4" s="48">
        <v>194</v>
      </c>
      <c r="I4" s="48"/>
      <c r="J4" s="48"/>
      <c r="K4" s="49">
        <v>4</v>
      </c>
      <c r="L4" s="49">
        <v>742</v>
      </c>
      <c r="M4" s="50">
        <v>185.5</v>
      </c>
      <c r="N4" s="51">
        <v>4</v>
      </c>
      <c r="O4" s="52">
        <v>189.5</v>
      </c>
    </row>
    <row r="5" spans="1:17" x14ac:dyDescent="0.25">
      <c r="A5" s="15" t="s">
        <v>35</v>
      </c>
      <c r="B5" s="22" t="s">
        <v>48</v>
      </c>
      <c r="C5" s="23">
        <v>45116</v>
      </c>
      <c r="D5" s="24" t="s">
        <v>40</v>
      </c>
      <c r="E5" s="48">
        <v>190</v>
      </c>
      <c r="F5" s="48">
        <v>180</v>
      </c>
      <c r="G5" s="48">
        <v>182</v>
      </c>
      <c r="H5" s="48">
        <v>193</v>
      </c>
      <c r="I5" s="48"/>
      <c r="J5" s="48"/>
      <c r="K5" s="49">
        <v>4</v>
      </c>
      <c r="L5" s="49">
        <v>745</v>
      </c>
      <c r="M5" s="50">
        <v>186.25</v>
      </c>
      <c r="N5" s="51">
        <v>2</v>
      </c>
      <c r="O5" s="52">
        <v>188.25</v>
      </c>
    </row>
    <row r="6" spans="1:17" x14ac:dyDescent="0.25">
      <c r="A6" s="15" t="s">
        <v>35</v>
      </c>
      <c r="B6" s="22" t="s">
        <v>48</v>
      </c>
      <c r="C6" s="23">
        <v>45151</v>
      </c>
      <c r="D6" s="24" t="s">
        <v>40</v>
      </c>
      <c r="E6" s="48">
        <v>185</v>
      </c>
      <c r="F6" s="48">
        <v>192</v>
      </c>
      <c r="G6" s="48">
        <v>191</v>
      </c>
      <c r="H6" s="48">
        <v>188</v>
      </c>
      <c r="I6" s="48">
        <v>190</v>
      </c>
      <c r="J6" s="48">
        <v>185</v>
      </c>
      <c r="K6" s="49">
        <v>6</v>
      </c>
      <c r="L6" s="49">
        <v>1131</v>
      </c>
      <c r="M6" s="50">
        <v>188.5</v>
      </c>
      <c r="N6" s="51">
        <v>4</v>
      </c>
      <c r="O6" s="52">
        <v>192.5</v>
      </c>
    </row>
    <row r="7" spans="1:17" x14ac:dyDescent="0.25">
      <c r="A7" s="15" t="s">
        <v>35</v>
      </c>
      <c r="B7" s="22" t="s">
        <v>48</v>
      </c>
      <c r="C7" s="23">
        <v>45179</v>
      </c>
      <c r="D7" s="24" t="s">
        <v>40</v>
      </c>
      <c r="E7" s="48">
        <v>188</v>
      </c>
      <c r="F7" s="48">
        <v>192</v>
      </c>
      <c r="G7" s="48">
        <v>186</v>
      </c>
      <c r="H7" s="48">
        <v>195</v>
      </c>
      <c r="I7" s="48">
        <v>192</v>
      </c>
      <c r="J7" s="48">
        <v>185</v>
      </c>
      <c r="K7" s="49">
        <v>6</v>
      </c>
      <c r="L7" s="49">
        <v>1138</v>
      </c>
      <c r="M7" s="50">
        <v>189.66666666666666</v>
      </c>
      <c r="N7" s="51">
        <v>4</v>
      </c>
      <c r="O7" s="52">
        <v>193.66666666666666</v>
      </c>
    </row>
    <row r="10" spans="1:17" x14ac:dyDescent="0.25">
      <c r="K10" s="7">
        <f>SUM(K2:K9)</f>
        <v>28</v>
      </c>
      <c r="L10" s="7">
        <f>SUM(L2:L9)</f>
        <v>5236</v>
      </c>
      <c r="M10" s="12">
        <f>SUM(L10/K10)</f>
        <v>187</v>
      </c>
      <c r="N10" s="7">
        <f>SUM(N2:N9)</f>
        <v>18</v>
      </c>
      <c r="O10" s="12">
        <f>SUM(M10+N10)</f>
        <v>205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15" t="s">
        <v>42</v>
      </c>
      <c r="B14" s="22" t="s">
        <v>48</v>
      </c>
      <c r="C14" s="23">
        <v>45088</v>
      </c>
      <c r="D14" s="24" t="s">
        <v>40</v>
      </c>
      <c r="E14" s="48">
        <v>194</v>
      </c>
      <c r="F14" s="48">
        <v>193</v>
      </c>
      <c r="G14" s="48">
        <v>192</v>
      </c>
      <c r="H14" s="48">
        <v>195</v>
      </c>
      <c r="I14" s="48"/>
      <c r="J14" s="48"/>
      <c r="K14" s="49">
        <v>4</v>
      </c>
      <c r="L14" s="49">
        <v>774</v>
      </c>
      <c r="M14" s="50">
        <v>193.5</v>
      </c>
      <c r="N14" s="51">
        <v>6</v>
      </c>
      <c r="O14" s="52">
        <v>199.5</v>
      </c>
    </row>
    <row r="17" spans="1:15" x14ac:dyDescent="0.25">
      <c r="K17" s="7">
        <f>SUM(K14:K16)</f>
        <v>4</v>
      </c>
      <c r="L17" s="7">
        <f>SUM(L14:L16)</f>
        <v>774</v>
      </c>
      <c r="M17" s="12">
        <f>SUM(L17/K17)</f>
        <v>193.5</v>
      </c>
      <c r="N17" s="7">
        <f>SUM(N14:N16)</f>
        <v>6</v>
      </c>
      <c r="O17" s="12">
        <f>SUM(M17+N17)</f>
        <v>199.5</v>
      </c>
    </row>
    <row r="20" spans="1:15" ht="30" x14ac:dyDescent="0.25">
      <c r="A20" s="1" t="s">
        <v>1</v>
      </c>
      <c r="B20" s="2" t="s">
        <v>2</v>
      </c>
      <c r="C20" s="2" t="s">
        <v>3</v>
      </c>
      <c r="D20" s="3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3" t="s">
        <v>12</v>
      </c>
      <c r="M20" s="5" t="s">
        <v>13</v>
      </c>
      <c r="N20" s="2" t="s">
        <v>14</v>
      </c>
      <c r="O20" s="6" t="s">
        <v>15</v>
      </c>
    </row>
    <row r="21" spans="1:15" x14ac:dyDescent="0.25">
      <c r="A21" s="15" t="s">
        <v>57</v>
      </c>
      <c r="B21" s="22" t="s">
        <v>48</v>
      </c>
      <c r="C21" s="23">
        <v>45179</v>
      </c>
      <c r="D21" s="24" t="s">
        <v>40</v>
      </c>
      <c r="E21" s="48">
        <v>190</v>
      </c>
      <c r="F21" s="48">
        <v>186</v>
      </c>
      <c r="G21" s="48">
        <v>190</v>
      </c>
      <c r="H21" s="48">
        <v>186</v>
      </c>
      <c r="I21" s="48">
        <v>192</v>
      </c>
      <c r="J21" s="48">
        <v>189</v>
      </c>
      <c r="K21" s="49">
        <v>6</v>
      </c>
      <c r="L21" s="49">
        <v>1133</v>
      </c>
      <c r="M21" s="50">
        <v>188.83333333333334</v>
      </c>
      <c r="N21" s="51">
        <v>4</v>
      </c>
      <c r="O21" s="52">
        <v>192.83333333333334</v>
      </c>
    </row>
    <row r="24" spans="1:15" x14ac:dyDescent="0.25">
      <c r="K24" s="7">
        <f>SUM(K21:K23)</f>
        <v>6</v>
      </c>
      <c r="L24" s="7">
        <f>SUM(L21:L23)</f>
        <v>1133</v>
      </c>
      <c r="M24" s="12">
        <f>SUM(L24/K24)</f>
        <v>188.83333333333334</v>
      </c>
      <c r="N24" s="7">
        <f>SUM(N21:N23)</f>
        <v>4</v>
      </c>
      <c r="O24" s="12">
        <f>SUM(M24+N24)</f>
        <v>192.83333333333334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3 B20" name="Range1_2"/>
    <protectedRange algorithmName="SHA-512" hashValue="ON39YdpmFHfN9f47KpiRvqrKx0V9+erV1CNkpWzYhW/Qyc6aT8rEyCrvauWSYGZK2ia3o7vd3akF07acHAFpOA==" saltValue="yVW9XmDwTqEnmpSGai0KYg==" spinCount="100000" sqref="C6" name="Range1_17"/>
    <protectedRange algorithmName="SHA-512" hashValue="ON39YdpmFHfN9f47KpiRvqrKx0V9+erV1CNkpWzYhW/Qyc6aT8rEyCrvauWSYGZK2ia3o7vd3akF07acHAFpOA==" saltValue="yVW9XmDwTqEnmpSGai0KYg==" spinCount="100000" sqref="E6:J6 B6" name="Range1_18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7:J7 B7:C7" name="Range1_22"/>
    <protectedRange algorithmName="SHA-512" hashValue="ON39YdpmFHfN9f47KpiRvqrKx0V9+erV1CNkpWzYhW/Qyc6aT8rEyCrvauWSYGZK2ia3o7vd3akF07acHAFpOA==" saltValue="yVW9XmDwTqEnmpSGai0KYg==" spinCount="100000" sqref="D7" name="Range1_1_17"/>
    <protectedRange algorithmName="SHA-512" hashValue="ON39YdpmFHfN9f47KpiRvqrKx0V9+erV1CNkpWzYhW/Qyc6aT8rEyCrvauWSYGZK2ia3o7vd3akF07acHAFpOA==" saltValue="yVW9XmDwTqEnmpSGai0KYg==" spinCount="100000" sqref="E21:J21 B21:C21" name="Range1_23"/>
    <protectedRange algorithmName="SHA-512" hashValue="ON39YdpmFHfN9f47KpiRvqrKx0V9+erV1CNkpWzYhW/Qyc6aT8rEyCrvauWSYGZK2ia3o7vd3akF07acHAFpOA==" saltValue="yVW9XmDwTqEnmpSGai0KYg==" spinCount="100000" sqref="D21" name="Range1_1_18"/>
  </protectedRanges>
  <hyperlinks>
    <hyperlink ref="Q1" location="'Ohio Adult Rankings 2023'!A1" display="Back to Ranking" xr:uid="{CEEF5300-80D6-4C1F-B6FB-3935C733903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34DBD4-6AA3-4040-9534-C3474EDEF779}">
          <x14:formula1>
            <xm:f>'C:\Users\abra2\Desktop\ABRA Files and More\AUTO BENCH REST ASSOCIATION FILE\ABRA 2019\Georgia\[Georgia Results 01 19 20.xlsm]DATA SHEET'!#REF!</xm:f>
          </x14:formula1>
          <xm:sqref>B1 B13 B20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AE137-0D6E-4436-A112-321FC479649B}">
  <dimension ref="A1:Q14"/>
  <sheetViews>
    <sheetView workbookViewId="0"/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24</v>
      </c>
      <c r="B2" s="22" t="s">
        <v>30</v>
      </c>
      <c r="C2" s="23">
        <v>45024</v>
      </c>
      <c r="D2" s="24" t="s">
        <v>26</v>
      </c>
      <c r="E2" s="48">
        <v>188.001</v>
      </c>
      <c r="F2" s="48">
        <v>194.00200000000001</v>
      </c>
      <c r="G2" s="48">
        <v>193.001</v>
      </c>
      <c r="H2" s="48"/>
      <c r="I2" s="48"/>
      <c r="J2" s="48"/>
      <c r="K2" s="49">
        <v>3</v>
      </c>
      <c r="L2" s="49">
        <v>575.00400000000002</v>
      </c>
      <c r="M2" s="50">
        <v>191.66800000000001</v>
      </c>
      <c r="N2" s="51">
        <v>2</v>
      </c>
      <c r="O2" s="52">
        <v>193.66800000000001</v>
      </c>
    </row>
    <row r="3" spans="1:17" x14ac:dyDescent="0.25">
      <c r="A3" s="15" t="s">
        <v>24</v>
      </c>
      <c r="B3" s="22" t="s">
        <v>30</v>
      </c>
      <c r="C3" s="23">
        <v>45052</v>
      </c>
      <c r="D3" s="24" t="s">
        <v>26</v>
      </c>
      <c r="E3" s="30">
        <v>190.00020000000001</v>
      </c>
      <c r="F3" s="30">
        <v>191.0001</v>
      </c>
      <c r="G3" s="30">
        <v>188.00049999999999</v>
      </c>
      <c r="H3" s="48"/>
      <c r="I3" s="48"/>
      <c r="J3" s="48"/>
      <c r="K3" s="49">
        <f t="shared" ref="K3" si="0">COUNT(E3:J3)</f>
        <v>3</v>
      </c>
      <c r="L3" s="49">
        <f t="shared" ref="L3" si="1">SUM(E3:J3)</f>
        <v>569.00080000000003</v>
      </c>
      <c r="M3" s="50">
        <f t="shared" ref="M3" si="2">IFERROR(L3/K3,0)</f>
        <v>189.66693333333333</v>
      </c>
      <c r="N3" s="51">
        <v>2</v>
      </c>
      <c r="O3" s="52">
        <f t="shared" ref="O3" si="3">SUM(M3+N3)</f>
        <v>191.66693333333333</v>
      </c>
    </row>
    <row r="4" spans="1:17" x14ac:dyDescent="0.25">
      <c r="A4" s="15" t="s">
        <v>24</v>
      </c>
      <c r="B4" s="22" t="s">
        <v>30</v>
      </c>
      <c r="C4" s="23">
        <v>45115</v>
      </c>
      <c r="D4" s="24" t="s">
        <v>26</v>
      </c>
      <c r="E4" s="48">
        <v>196.0008</v>
      </c>
      <c r="F4" s="48">
        <v>195.0001</v>
      </c>
      <c r="G4" s="48">
        <v>190.00040000000001</v>
      </c>
      <c r="H4" s="48"/>
      <c r="I4" s="48"/>
      <c r="J4" s="48"/>
      <c r="K4" s="49">
        <v>3</v>
      </c>
      <c r="L4" s="49">
        <v>581.00130000000001</v>
      </c>
      <c r="M4" s="50">
        <v>193.6671</v>
      </c>
      <c r="N4" s="51">
        <v>2</v>
      </c>
      <c r="O4" s="52">
        <v>195.6671</v>
      </c>
    </row>
    <row r="7" spans="1:17" x14ac:dyDescent="0.25">
      <c r="K7" s="7">
        <f>SUM(K2:K6)</f>
        <v>9</v>
      </c>
      <c r="L7" s="7">
        <f>SUM(L2:L6)</f>
        <v>1725.0061000000001</v>
      </c>
      <c r="M7" s="12">
        <f>SUM(L7/K7)</f>
        <v>191.66734444444444</v>
      </c>
      <c r="N7" s="7">
        <f>SUM(N2:N6)</f>
        <v>6</v>
      </c>
      <c r="O7" s="12">
        <f>SUM(M7+N7)</f>
        <v>197.66734444444444</v>
      </c>
    </row>
    <row r="10" spans="1:17" x14ac:dyDescent="0.25">
      <c r="A10" s="39"/>
      <c r="B10" s="40"/>
      <c r="C10" s="40"/>
      <c r="D10" s="41"/>
      <c r="E10" s="42"/>
      <c r="F10" s="42"/>
      <c r="G10" s="42"/>
      <c r="H10" s="42"/>
      <c r="I10" s="42"/>
      <c r="J10" s="42"/>
      <c r="K10" s="42"/>
      <c r="L10" s="41"/>
      <c r="M10" s="43"/>
      <c r="N10" s="40"/>
      <c r="O10" s="44"/>
    </row>
    <row r="11" spans="1:17" x14ac:dyDescent="0.25">
      <c r="A11" s="45"/>
      <c r="B11" s="46"/>
      <c r="C11" s="47"/>
      <c r="D11" s="46"/>
      <c r="E11" s="46"/>
      <c r="F11" s="46"/>
      <c r="G11" s="46"/>
      <c r="H11" s="46"/>
      <c r="I11" s="46"/>
      <c r="J11" s="46"/>
      <c r="K11" s="46"/>
      <c r="L11" s="46"/>
      <c r="M11" s="12"/>
      <c r="N11" s="46"/>
      <c r="O11" s="12"/>
    </row>
    <row r="14" spans="1:17" x14ac:dyDescent="0.25">
      <c r="K14" s="7"/>
      <c r="L14" s="7"/>
      <c r="M14" s="12"/>
      <c r="N14" s="7"/>
      <c r="O14" s="12"/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3"/>
  </protectedRanges>
  <conditionalFormatting sqref="E3">
    <cfRule type="top10" dxfId="138" priority="15" rank="1"/>
  </conditionalFormatting>
  <conditionalFormatting sqref="E4">
    <cfRule type="top10" dxfId="137" priority="7" rank="1"/>
  </conditionalFormatting>
  <conditionalFormatting sqref="E3:J4">
    <cfRule type="cellIs" dxfId="136" priority="1" operator="greaterThanOrEqual">
      <formula>200</formula>
    </cfRule>
  </conditionalFormatting>
  <conditionalFormatting sqref="F3">
    <cfRule type="top10" dxfId="135" priority="14" rank="1"/>
  </conditionalFormatting>
  <conditionalFormatting sqref="F4">
    <cfRule type="top10" dxfId="134" priority="6" rank="1"/>
  </conditionalFormatting>
  <conditionalFormatting sqref="G3">
    <cfRule type="top10" dxfId="133" priority="13" rank="1"/>
  </conditionalFormatting>
  <conditionalFormatting sqref="G4">
    <cfRule type="top10" dxfId="132" priority="5" rank="1"/>
  </conditionalFormatting>
  <conditionalFormatting sqref="H3">
    <cfRule type="top10" dxfId="131" priority="12" rank="1"/>
  </conditionalFormatting>
  <conditionalFormatting sqref="H4">
    <cfRule type="top10" dxfId="130" priority="4" rank="1"/>
  </conditionalFormatting>
  <conditionalFormatting sqref="I3">
    <cfRule type="top10" dxfId="129" priority="11" rank="1"/>
    <cfRule type="top10" dxfId="128" priority="16" rank="1"/>
  </conditionalFormatting>
  <conditionalFormatting sqref="I4">
    <cfRule type="top10" dxfId="127" priority="3" rank="1"/>
    <cfRule type="top10" dxfId="126" priority="8" rank="1"/>
  </conditionalFormatting>
  <conditionalFormatting sqref="J3">
    <cfRule type="top10" dxfId="125" priority="10" rank="1"/>
  </conditionalFormatting>
  <conditionalFormatting sqref="J4">
    <cfRule type="top10" dxfId="124" priority="2" rank="1"/>
  </conditionalFormatting>
  <hyperlinks>
    <hyperlink ref="Q1" location="'Ohio Adult Rankings 2023'!A1" display="Back to Ranking" xr:uid="{A79A75A5-AAA5-4892-B8EB-59A1A1A8231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A26DF2-F6B8-4E5D-BA1E-F062CF736155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A744F-41FB-4754-9285-F2D39C5DFD97}">
  <dimension ref="A1:Q28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35</v>
      </c>
      <c r="B2" s="37" t="s">
        <v>46</v>
      </c>
      <c r="C2" s="23">
        <v>44661</v>
      </c>
      <c r="D2" s="24" t="s">
        <v>40</v>
      </c>
      <c r="E2" s="48">
        <v>188</v>
      </c>
      <c r="F2" s="48">
        <v>190</v>
      </c>
      <c r="G2" s="48">
        <v>189</v>
      </c>
      <c r="H2" s="48">
        <v>198</v>
      </c>
      <c r="I2" s="48"/>
      <c r="J2" s="48"/>
      <c r="K2" s="49">
        <v>4</v>
      </c>
      <c r="L2" s="49">
        <v>765</v>
      </c>
      <c r="M2" s="50">
        <v>191.25</v>
      </c>
      <c r="N2" s="51">
        <v>6</v>
      </c>
      <c r="O2" s="52">
        <v>197.25</v>
      </c>
    </row>
    <row r="3" spans="1:17" x14ac:dyDescent="0.25">
      <c r="A3" s="15" t="s">
        <v>35</v>
      </c>
      <c r="B3" s="22" t="s">
        <v>46</v>
      </c>
      <c r="C3" s="23">
        <v>45046</v>
      </c>
      <c r="D3" s="24" t="s">
        <v>68</v>
      </c>
      <c r="E3" s="48">
        <v>195</v>
      </c>
      <c r="F3" s="48">
        <v>193.001</v>
      </c>
      <c r="G3" s="48">
        <v>194</v>
      </c>
      <c r="H3" s="48">
        <v>193</v>
      </c>
      <c r="I3" s="48"/>
      <c r="J3" s="48"/>
      <c r="K3" s="49">
        <v>4</v>
      </c>
      <c r="L3" s="49">
        <v>775.00099999999998</v>
      </c>
      <c r="M3" s="50">
        <v>193.75024999999999</v>
      </c>
      <c r="N3" s="51">
        <v>13</v>
      </c>
      <c r="O3" s="52">
        <v>206.75024999999999</v>
      </c>
    </row>
    <row r="4" spans="1:17" x14ac:dyDescent="0.25">
      <c r="A4" s="15" t="s">
        <v>35</v>
      </c>
      <c r="B4" s="37" t="s">
        <v>46</v>
      </c>
      <c r="C4" s="23">
        <v>45074</v>
      </c>
      <c r="D4" s="24" t="s">
        <v>68</v>
      </c>
      <c r="E4" s="48">
        <v>196</v>
      </c>
      <c r="F4" s="48">
        <v>194</v>
      </c>
      <c r="G4" s="48">
        <v>184</v>
      </c>
      <c r="H4" s="48">
        <v>194</v>
      </c>
      <c r="I4" s="48"/>
      <c r="J4" s="48"/>
      <c r="K4" s="49">
        <v>4</v>
      </c>
      <c r="L4" s="49">
        <v>768</v>
      </c>
      <c r="M4" s="50">
        <v>192</v>
      </c>
      <c r="N4" s="51">
        <v>5</v>
      </c>
      <c r="O4" s="52">
        <v>197</v>
      </c>
    </row>
    <row r="5" spans="1:17" x14ac:dyDescent="0.25">
      <c r="A5" s="15" t="s">
        <v>35</v>
      </c>
      <c r="B5" s="22" t="s">
        <v>46</v>
      </c>
      <c r="C5" s="23">
        <v>45102</v>
      </c>
      <c r="D5" s="24" t="s">
        <v>68</v>
      </c>
      <c r="E5" s="48">
        <v>196</v>
      </c>
      <c r="F5" s="48">
        <v>189</v>
      </c>
      <c r="G5" s="48">
        <v>193</v>
      </c>
      <c r="H5" s="48">
        <v>189</v>
      </c>
      <c r="I5" s="48"/>
      <c r="J5" s="48"/>
      <c r="K5" s="49">
        <v>4</v>
      </c>
      <c r="L5" s="49">
        <v>767</v>
      </c>
      <c r="M5" s="50">
        <v>191.75</v>
      </c>
      <c r="N5" s="51">
        <v>9</v>
      </c>
      <c r="O5" s="52">
        <v>200.75</v>
      </c>
    </row>
    <row r="6" spans="1:17" x14ac:dyDescent="0.25">
      <c r="A6" s="15" t="s">
        <v>35</v>
      </c>
      <c r="B6" s="22" t="s">
        <v>46</v>
      </c>
      <c r="C6" s="23">
        <v>45116</v>
      </c>
      <c r="D6" s="24" t="s">
        <v>40</v>
      </c>
      <c r="E6" s="48">
        <v>194</v>
      </c>
      <c r="F6" s="48">
        <v>189</v>
      </c>
      <c r="G6" s="48">
        <v>189</v>
      </c>
      <c r="H6" s="48">
        <v>180</v>
      </c>
      <c r="I6" s="48"/>
      <c r="J6" s="48"/>
      <c r="K6" s="49">
        <v>4</v>
      </c>
      <c r="L6" s="49">
        <v>752</v>
      </c>
      <c r="M6" s="50">
        <v>188</v>
      </c>
      <c r="N6" s="51">
        <v>4</v>
      </c>
      <c r="O6" s="52">
        <v>192</v>
      </c>
    </row>
    <row r="7" spans="1:17" x14ac:dyDescent="0.25">
      <c r="A7" s="15" t="s">
        <v>35</v>
      </c>
      <c r="B7" s="22" t="s">
        <v>46</v>
      </c>
      <c r="C7" s="23">
        <v>45130</v>
      </c>
      <c r="D7" s="24" t="s">
        <v>68</v>
      </c>
      <c r="E7" s="48">
        <v>188</v>
      </c>
      <c r="F7" s="48">
        <v>192.001</v>
      </c>
      <c r="G7" s="48">
        <v>189</v>
      </c>
      <c r="H7" s="48">
        <v>190</v>
      </c>
      <c r="I7" s="48">
        <v>195</v>
      </c>
      <c r="J7" s="48">
        <v>191</v>
      </c>
      <c r="K7" s="49">
        <v>6</v>
      </c>
      <c r="L7" s="49">
        <v>1145.001</v>
      </c>
      <c r="M7" s="50">
        <v>190.83349999999999</v>
      </c>
      <c r="N7" s="51">
        <v>10</v>
      </c>
      <c r="O7" s="52">
        <v>200.83349999999999</v>
      </c>
    </row>
    <row r="8" spans="1:17" x14ac:dyDescent="0.25">
      <c r="A8" s="15" t="s">
        <v>35</v>
      </c>
      <c r="B8" s="22" t="s">
        <v>46</v>
      </c>
      <c r="C8" s="23">
        <v>45151</v>
      </c>
      <c r="D8" s="24" t="s">
        <v>40</v>
      </c>
      <c r="E8" s="48">
        <v>184</v>
      </c>
      <c r="F8" s="48">
        <v>180.0001</v>
      </c>
      <c r="G8" s="48">
        <v>193</v>
      </c>
      <c r="H8" s="48">
        <v>192</v>
      </c>
      <c r="I8" s="48">
        <v>195</v>
      </c>
      <c r="J8" s="48">
        <v>191</v>
      </c>
      <c r="K8" s="49">
        <v>6</v>
      </c>
      <c r="L8" s="49">
        <v>1135.0001</v>
      </c>
      <c r="M8" s="50">
        <v>189.16668333333334</v>
      </c>
      <c r="N8" s="51">
        <v>4</v>
      </c>
      <c r="O8" s="52">
        <v>193.16668333333334</v>
      </c>
    </row>
    <row r="9" spans="1:17" x14ac:dyDescent="0.25">
      <c r="A9" s="15" t="s">
        <v>35</v>
      </c>
      <c r="B9" s="22" t="s">
        <v>46</v>
      </c>
      <c r="C9" s="23">
        <v>45165</v>
      </c>
      <c r="D9" s="24" t="s">
        <v>68</v>
      </c>
      <c r="E9" s="48">
        <v>184</v>
      </c>
      <c r="F9" s="48">
        <v>183</v>
      </c>
      <c r="G9" s="48">
        <v>187</v>
      </c>
      <c r="H9" s="48">
        <v>188</v>
      </c>
      <c r="I9" s="48"/>
      <c r="J9" s="48"/>
      <c r="K9" s="49">
        <v>4</v>
      </c>
      <c r="L9" s="49">
        <v>742</v>
      </c>
      <c r="M9" s="50">
        <v>185.5</v>
      </c>
      <c r="N9" s="51">
        <v>2</v>
      </c>
      <c r="O9" s="52">
        <v>187.5</v>
      </c>
    </row>
    <row r="10" spans="1:17" x14ac:dyDescent="0.25">
      <c r="A10" s="15" t="s">
        <v>35</v>
      </c>
      <c r="B10" s="22" t="s">
        <v>46</v>
      </c>
      <c r="C10" s="23">
        <v>45179</v>
      </c>
      <c r="D10" s="24" t="s">
        <v>40</v>
      </c>
      <c r="E10" s="48">
        <v>195</v>
      </c>
      <c r="F10" s="48">
        <v>193</v>
      </c>
      <c r="G10" s="48">
        <v>193</v>
      </c>
      <c r="H10" s="48">
        <v>195.001</v>
      </c>
      <c r="I10" s="48">
        <v>195</v>
      </c>
      <c r="J10" s="48">
        <v>188</v>
      </c>
      <c r="K10" s="49">
        <v>6</v>
      </c>
      <c r="L10" s="49">
        <v>1159.001</v>
      </c>
      <c r="M10" s="50">
        <v>193.16683333333333</v>
      </c>
      <c r="N10" s="51">
        <v>12</v>
      </c>
      <c r="O10" s="52">
        <v>205.16683333333333</v>
      </c>
    </row>
    <row r="11" spans="1:17" x14ac:dyDescent="0.25">
      <c r="A11" s="15" t="s">
        <v>35</v>
      </c>
      <c r="B11" s="22" t="s">
        <v>46</v>
      </c>
      <c r="C11" s="23">
        <v>45242</v>
      </c>
      <c r="D11" s="24" t="s">
        <v>40</v>
      </c>
      <c r="E11" s="48">
        <v>184</v>
      </c>
      <c r="F11" s="48">
        <v>191</v>
      </c>
      <c r="G11" s="48">
        <v>193</v>
      </c>
      <c r="H11" s="48">
        <v>192</v>
      </c>
      <c r="I11" s="48"/>
      <c r="J11" s="48"/>
      <c r="K11" s="49">
        <v>4</v>
      </c>
      <c r="L11" s="49">
        <v>760</v>
      </c>
      <c r="M11" s="50">
        <v>190</v>
      </c>
      <c r="N11" s="51">
        <v>3</v>
      </c>
      <c r="O11" s="52">
        <v>193</v>
      </c>
    </row>
    <row r="14" spans="1:17" x14ac:dyDescent="0.25">
      <c r="K14" s="7">
        <f>SUM(K2:K13)</f>
        <v>46</v>
      </c>
      <c r="L14" s="7">
        <f>SUM(L2:L13)</f>
        <v>8768.0031000000017</v>
      </c>
      <c r="M14" s="12">
        <f>SUM(L14/K14)</f>
        <v>190.60876304347829</v>
      </c>
      <c r="N14" s="7">
        <f>SUM(N2:N13)</f>
        <v>68</v>
      </c>
      <c r="O14" s="12">
        <f>SUM(M14+N14)</f>
        <v>258.60876304347829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36" t="s">
        <v>57</v>
      </c>
      <c r="B18" s="37" t="s">
        <v>46</v>
      </c>
      <c r="C18" s="38">
        <v>44661</v>
      </c>
      <c r="D18" s="29" t="s">
        <v>40</v>
      </c>
      <c r="E18" s="48">
        <v>175</v>
      </c>
      <c r="F18" s="48">
        <v>185</v>
      </c>
      <c r="G18" s="48">
        <v>187</v>
      </c>
      <c r="H18" s="48">
        <v>191</v>
      </c>
      <c r="I18" s="48"/>
      <c r="J18" s="48"/>
      <c r="K18" s="32">
        <v>4</v>
      </c>
      <c r="L18" s="32">
        <v>738</v>
      </c>
      <c r="M18" s="33">
        <v>184.5</v>
      </c>
      <c r="N18" s="34">
        <v>2</v>
      </c>
      <c r="O18" s="35">
        <v>186.5</v>
      </c>
    </row>
    <row r="19" spans="1:15" x14ac:dyDescent="0.25">
      <c r="A19" s="15" t="s">
        <v>57</v>
      </c>
      <c r="B19" s="56" t="s">
        <v>46</v>
      </c>
      <c r="C19" s="23">
        <v>45046</v>
      </c>
      <c r="D19" s="24" t="s">
        <v>68</v>
      </c>
      <c r="E19" s="48">
        <v>186</v>
      </c>
      <c r="F19" s="48">
        <v>188</v>
      </c>
      <c r="G19" s="48">
        <v>185</v>
      </c>
      <c r="H19" s="48">
        <v>178</v>
      </c>
      <c r="I19" s="48"/>
      <c r="J19" s="48"/>
      <c r="K19" s="49">
        <v>4</v>
      </c>
      <c r="L19" s="49">
        <v>737</v>
      </c>
      <c r="M19" s="50">
        <v>184.25</v>
      </c>
      <c r="N19" s="51">
        <v>2</v>
      </c>
      <c r="O19" s="52">
        <v>186.25</v>
      </c>
    </row>
    <row r="20" spans="1:15" x14ac:dyDescent="0.25">
      <c r="A20" s="15" t="s">
        <v>36</v>
      </c>
      <c r="B20" s="22" t="s">
        <v>46</v>
      </c>
      <c r="C20" s="23">
        <v>45102</v>
      </c>
      <c r="D20" s="67" t="s">
        <v>68</v>
      </c>
      <c r="E20" s="48">
        <v>191</v>
      </c>
      <c r="F20" s="48">
        <v>193</v>
      </c>
      <c r="G20" s="48">
        <v>188</v>
      </c>
      <c r="H20" s="48">
        <v>193</v>
      </c>
      <c r="I20" s="48"/>
      <c r="J20" s="48"/>
      <c r="K20" s="49">
        <v>4</v>
      </c>
      <c r="L20" s="49">
        <v>765</v>
      </c>
      <c r="M20" s="50">
        <v>191.25</v>
      </c>
      <c r="N20" s="51">
        <v>5</v>
      </c>
      <c r="O20" s="52">
        <v>196.25</v>
      </c>
    </row>
    <row r="21" spans="1:15" x14ac:dyDescent="0.25">
      <c r="A21" s="15" t="s">
        <v>57</v>
      </c>
      <c r="B21" s="22" t="s">
        <v>46</v>
      </c>
      <c r="C21" s="23">
        <v>45116</v>
      </c>
      <c r="D21" s="24" t="s">
        <v>40</v>
      </c>
      <c r="E21" s="48">
        <v>192</v>
      </c>
      <c r="F21" s="48">
        <v>192</v>
      </c>
      <c r="G21" s="48">
        <v>192</v>
      </c>
      <c r="H21" s="48">
        <v>192</v>
      </c>
      <c r="I21" s="48"/>
      <c r="J21" s="48"/>
      <c r="K21" s="49">
        <v>4</v>
      </c>
      <c r="L21" s="49">
        <v>768</v>
      </c>
      <c r="M21" s="50">
        <v>192</v>
      </c>
      <c r="N21" s="51">
        <v>4</v>
      </c>
      <c r="O21" s="52">
        <v>196</v>
      </c>
    </row>
    <row r="22" spans="1:15" x14ac:dyDescent="0.25">
      <c r="A22" s="15" t="s">
        <v>36</v>
      </c>
      <c r="B22" s="22" t="s">
        <v>46</v>
      </c>
      <c r="C22" s="23">
        <v>45130</v>
      </c>
      <c r="D22" s="67" t="s">
        <v>68</v>
      </c>
      <c r="E22" s="48">
        <v>194</v>
      </c>
      <c r="F22" s="48">
        <v>189</v>
      </c>
      <c r="G22" s="48">
        <v>193</v>
      </c>
      <c r="H22" s="48">
        <v>189</v>
      </c>
      <c r="I22" s="48">
        <v>195</v>
      </c>
      <c r="J22" s="48">
        <v>191</v>
      </c>
      <c r="K22" s="49">
        <v>6</v>
      </c>
      <c r="L22" s="49">
        <v>1151</v>
      </c>
      <c r="M22" s="50">
        <v>191.83333333333334</v>
      </c>
      <c r="N22" s="51">
        <v>10</v>
      </c>
      <c r="O22" s="52">
        <v>201.83333333333334</v>
      </c>
    </row>
    <row r="23" spans="1:15" x14ac:dyDescent="0.25">
      <c r="A23" s="15" t="s">
        <v>57</v>
      </c>
      <c r="B23" s="22" t="s">
        <v>46</v>
      </c>
      <c r="C23" s="23">
        <v>45151</v>
      </c>
      <c r="D23" s="24" t="s">
        <v>40</v>
      </c>
      <c r="E23" s="48">
        <v>190</v>
      </c>
      <c r="F23" s="48">
        <v>191</v>
      </c>
      <c r="G23" s="48">
        <v>189</v>
      </c>
      <c r="H23" s="48">
        <v>190</v>
      </c>
      <c r="I23" s="48">
        <v>191</v>
      </c>
      <c r="J23" s="48">
        <v>191</v>
      </c>
      <c r="K23" s="49">
        <v>6</v>
      </c>
      <c r="L23" s="49">
        <v>1142</v>
      </c>
      <c r="M23" s="50">
        <v>190.33333333333334</v>
      </c>
      <c r="N23" s="51">
        <v>8</v>
      </c>
      <c r="O23" s="52">
        <v>198.33333333333334</v>
      </c>
    </row>
    <row r="24" spans="1:15" x14ac:dyDescent="0.25">
      <c r="A24" s="15" t="s">
        <v>36</v>
      </c>
      <c r="B24" s="22" t="s">
        <v>46</v>
      </c>
      <c r="C24" s="23">
        <v>45165</v>
      </c>
      <c r="D24" s="67" t="s">
        <v>68</v>
      </c>
      <c r="E24" s="48">
        <v>181</v>
      </c>
      <c r="F24" s="48">
        <v>189</v>
      </c>
      <c r="G24" s="48">
        <v>191</v>
      </c>
      <c r="H24" s="48">
        <v>193.001</v>
      </c>
      <c r="I24" s="48"/>
      <c r="J24" s="48"/>
      <c r="K24" s="49">
        <v>4</v>
      </c>
      <c r="L24" s="49">
        <v>754.00099999999998</v>
      </c>
      <c r="M24" s="50">
        <v>188.50024999999999</v>
      </c>
      <c r="N24" s="51">
        <v>4</v>
      </c>
      <c r="O24" s="52">
        <v>192.50024999999999</v>
      </c>
    </row>
    <row r="25" spans="1:15" x14ac:dyDescent="0.25">
      <c r="A25" s="15" t="s">
        <v>57</v>
      </c>
      <c r="B25" s="22" t="s">
        <v>46</v>
      </c>
      <c r="C25" s="23">
        <v>45179</v>
      </c>
      <c r="D25" s="24" t="s">
        <v>40</v>
      </c>
      <c r="E25" s="48">
        <v>190</v>
      </c>
      <c r="F25" s="48">
        <v>195</v>
      </c>
      <c r="G25" s="48">
        <v>187</v>
      </c>
      <c r="H25" s="48">
        <v>191</v>
      </c>
      <c r="I25" s="48">
        <v>193</v>
      </c>
      <c r="J25" s="48">
        <v>192</v>
      </c>
      <c r="K25" s="49">
        <v>6</v>
      </c>
      <c r="L25" s="49">
        <v>1148</v>
      </c>
      <c r="M25" s="50">
        <v>191.33333333333334</v>
      </c>
      <c r="N25" s="51">
        <v>6</v>
      </c>
      <c r="O25" s="52">
        <v>197.33333333333334</v>
      </c>
    </row>
    <row r="28" spans="1:15" x14ac:dyDescent="0.25">
      <c r="K28" s="7">
        <f>SUM(K18:K27)</f>
        <v>38</v>
      </c>
      <c r="L28" s="7">
        <f>SUM(L18:L27)</f>
        <v>7203.0010000000002</v>
      </c>
      <c r="M28" s="12">
        <f>SUM(L28/K28)</f>
        <v>189.55265789473685</v>
      </c>
      <c r="N28" s="7">
        <f>SUM(N18:N27)</f>
        <v>41</v>
      </c>
      <c r="O28" s="12">
        <f>SUM(M28+N28)</f>
        <v>230.55265789473685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"/>
    <protectedRange algorithmName="SHA-512" hashValue="ON39YdpmFHfN9f47KpiRvqrKx0V9+erV1CNkpWzYhW/Qyc6aT8rEyCrvauWSYGZK2ia3o7vd3akF07acHAFpOA==" saltValue="yVW9XmDwTqEnmpSGai0KYg==" spinCount="100000" sqref="C8" name="Range1_17"/>
    <protectedRange algorithmName="SHA-512" hashValue="ON39YdpmFHfN9f47KpiRvqrKx0V9+erV1CNkpWzYhW/Qyc6aT8rEyCrvauWSYGZK2ia3o7vd3akF07acHAFpOA==" saltValue="yVW9XmDwTqEnmpSGai0KYg==" spinCount="100000" sqref="E8:J8 B8" name="Range1_18"/>
    <protectedRange algorithmName="SHA-512" hashValue="ON39YdpmFHfN9f47KpiRvqrKx0V9+erV1CNkpWzYhW/Qyc6aT8rEyCrvauWSYGZK2ia3o7vd3akF07acHAFpOA==" saltValue="yVW9XmDwTqEnmpSGai0KYg==" spinCount="100000" sqref="D8" name="Range1_1_13"/>
    <protectedRange algorithmName="SHA-512" hashValue="ON39YdpmFHfN9f47KpiRvqrKx0V9+erV1CNkpWzYhW/Qyc6aT8rEyCrvauWSYGZK2ia3o7vd3akF07acHAFpOA==" saltValue="yVW9XmDwTqEnmpSGai0KYg==" spinCount="100000" sqref="C23" name="Range1_17_1"/>
    <protectedRange algorithmName="SHA-512" hashValue="ON39YdpmFHfN9f47KpiRvqrKx0V9+erV1CNkpWzYhW/Qyc6aT8rEyCrvauWSYGZK2ia3o7vd3akF07acHAFpOA==" saltValue="yVW9XmDwTqEnmpSGai0KYg==" spinCount="100000" sqref="E23:J23 B23" name="Range1_19"/>
    <protectedRange algorithmName="SHA-512" hashValue="ON39YdpmFHfN9f47KpiRvqrKx0V9+erV1CNkpWzYhW/Qyc6aT8rEyCrvauWSYGZK2ia3o7vd3akF07acHAFpOA==" saltValue="yVW9XmDwTqEnmpSGai0KYg==" spinCount="100000" sqref="D23" name="Range1_1_14"/>
    <protectedRange algorithmName="SHA-512" hashValue="ON39YdpmFHfN9f47KpiRvqrKx0V9+erV1CNkpWzYhW/Qyc6aT8rEyCrvauWSYGZK2ia3o7vd3akF07acHAFpOA==" saltValue="yVW9XmDwTqEnmpSGai0KYg==" spinCount="100000" sqref="E10:J10 B10:C10" name="Range1_22"/>
    <protectedRange algorithmName="SHA-512" hashValue="ON39YdpmFHfN9f47KpiRvqrKx0V9+erV1CNkpWzYhW/Qyc6aT8rEyCrvauWSYGZK2ia3o7vd3akF07acHAFpOA==" saltValue="yVW9XmDwTqEnmpSGai0KYg==" spinCount="100000" sqref="D10" name="Range1_1_17"/>
    <protectedRange algorithmName="SHA-512" hashValue="ON39YdpmFHfN9f47KpiRvqrKx0V9+erV1CNkpWzYhW/Qyc6aT8rEyCrvauWSYGZK2ia3o7vd3akF07acHAFpOA==" saltValue="yVW9XmDwTqEnmpSGai0KYg==" spinCount="100000" sqref="E25:J25 B25:C25" name="Range1_23"/>
    <protectedRange algorithmName="SHA-512" hashValue="ON39YdpmFHfN9f47KpiRvqrKx0V9+erV1CNkpWzYhW/Qyc6aT8rEyCrvauWSYGZK2ia3o7vd3akF07acHAFpOA==" saltValue="yVW9XmDwTqEnmpSGai0KYg==" spinCount="100000" sqref="D25" name="Range1_1_18"/>
  </protectedRanges>
  <hyperlinks>
    <hyperlink ref="Q1" location="'Ohio Adult Rankings 2023'!A1" display="Back to Ranking" xr:uid="{5DBF8E22-504A-442A-8897-9A04BB4FB15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EB20A60-A205-411E-853B-83C02DFDFF2F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9A875-4700-4A14-9DFB-1F695428C4C5}">
  <dimension ref="A1:Q6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5" max="5" width="9.14062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35</v>
      </c>
      <c r="B2" s="22" t="s">
        <v>135</v>
      </c>
      <c r="C2" s="23">
        <v>45144</v>
      </c>
      <c r="D2" s="24" t="s">
        <v>84</v>
      </c>
      <c r="E2" s="48">
        <v>192</v>
      </c>
      <c r="F2" s="48">
        <v>188</v>
      </c>
      <c r="G2" s="48">
        <v>182</v>
      </c>
      <c r="H2" s="48">
        <v>187</v>
      </c>
      <c r="I2" s="48"/>
      <c r="J2" s="48"/>
      <c r="K2" s="49">
        <v>4</v>
      </c>
      <c r="L2" s="49">
        <v>749</v>
      </c>
      <c r="M2" s="50">
        <v>187.25</v>
      </c>
      <c r="N2" s="51">
        <v>2</v>
      </c>
      <c r="O2" s="52">
        <v>189.25</v>
      </c>
    </row>
    <row r="3" spans="1:17" x14ac:dyDescent="0.25">
      <c r="A3" s="15" t="s">
        <v>35</v>
      </c>
      <c r="B3" s="22" t="s">
        <v>135</v>
      </c>
      <c r="C3" s="23">
        <v>45179</v>
      </c>
      <c r="D3" s="24" t="s">
        <v>84</v>
      </c>
      <c r="E3" s="48">
        <v>188</v>
      </c>
      <c r="F3" s="48">
        <v>187</v>
      </c>
      <c r="G3" s="48">
        <v>184</v>
      </c>
      <c r="H3" s="48">
        <v>191</v>
      </c>
      <c r="I3" s="48"/>
      <c r="J3" s="48"/>
      <c r="K3" s="49">
        <v>4</v>
      </c>
      <c r="L3" s="49">
        <v>750</v>
      </c>
      <c r="M3" s="50">
        <v>187.5</v>
      </c>
      <c r="N3" s="51">
        <v>8</v>
      </c>
      <c r="O3" s="52">
        <v>195.5</v>
      </c>
    </row>
    <row r="6" spans="1:17" x14ac:dyDescent="0.25">
      <c r="K6" s="7">
        <f>SUM(K2:K5)</f>
        <v>8</v>
      </c>
      <c r="L6" s="7">
        <f>SUM(L2:L5)</f>
        <v>1499</v>
      </c>
      <c r="M6" s="12">
        <f>SUM(L6/K6)</f>
        <v>187.375</v>
      </c>
      <c r="N6" s="7">
        <f>SUM(N2:N5)</f>
        <v>10</v>
      </c>
      <c r="O6" s="12">
        <f>SUM(M6+N6)</f>
        <v>197.375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4_2"/>
    <protectedRange algorithmName="SHA-512" hashValue="ON39YdpmFHfN9f47KpiRvqrKx0V9+erV1CNkpWzYhW/Qyc6aT8rEyCrvauWSYGZK2ia3o7vd3akF07acHAFpOA==" saltValue="yVW9XmDwTqEnmpSGai0KYg==" spinCount="100000" sqref="D2" name="Range1_1_9_2"/>
  </protectedRanges>
  <conditionalFormatting sqref="I2">
    <cfRule type="top10" dxfId="123" priority="3" rank="1"/>
  </conditionalFormatting>
  <conditionalFormatting sqref="I2:J2">
    <cfRule type="cellIs" dxfId="122" priority="2" operator="greaterThanOrEqual">
      <formula>200</formula>
    </cfRule>
  </conditionalFormatting>
  <conditionalFormatting sqref="J2">
    <cfRule type="top10" dxfId="121" priority="7" rank="1"/>
  </conditionalFormatting>
  <hyperlinks>
    <hyperlink ref="Q1" location="'Ohio Adult Rankings 2023'!A1" display="Back to Ranking" xr:uid="{57EC17D7-E499-456A-88D5-C6236E836A8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8A7506-82EA-4836-91D3-BDA06ACD5BC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27ADB-0F8F-4058-A0A3-93EFE0CAD814}">
  <dimension ref="A1:Q17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35</v>
      </c>
      <c r="B2" s="37" t="s">
        <v>70</v>
      </c>
      <c r="C2" s="38">
        <v>45046</v>
      </c>
      <c r="D2" s="29" t="s">
        <v>68</v>
      </c>
      <c r="E2" s="30">
        <v>191</v>
      </c>
      <c r="F2" s="30">
        <v>186</v>
      </c>
      <c r="G2" s="30">
        <v>191</v>
      </c>
      <c r="H2" s="30">
        <v>190</v>
      </c>
      <c r="I2" s="30"/>
      <c r="J2" s="30"/>
      <c r="K2" s="32">
        <v>4</v>
      </c>
      <c r="L2" s="32">
        <v>758</v>
      </c>
      <c r="M2" s="33">
        <v>189.5</v>
      </c>
      <c r="N2" s="34">
        <v>3</v>
      </c>
      <c r="O2" s="35">
        <v>192.5</v>
      </c>
    </row>
    <row r="3" spans="1:17" x14ac:dyDescent="0.25">
      <c r="A3" s="15" t="s">
        <v>35</v>
      </c>
      <c r="B3" s="22" t="s">
        <v>70</v>
      </c>
      <c r="C3" s="23">
        <v>45102</v>
      </c>
      <c r="D3" s="24" t="s">
        <v>68</v>
      </c>
      <c r="E3" s="48">
        <v>194</v>
      </c>
      <c r="F3" s="48">
        <v>194</v>
      </c>
      <c r="G3" s="48">
        <v>189</v>
      </c>
      <c r="H3" s="48">
        <v>187</v>
      </c>
      <c r="I3" s="48"/>
      <c r="J3" s="48"/>
      <c r="K3" s="49">
        <v>4</v>
      </c>
      <c r="L3" s="49">
        <v>764</v>
      </c>
      <c r="M3" s="50">
        <v>191</v>
      </c>
      <c r="N3" s="51">
        <v>3</v>
      </c>
      <c r="O3" s="52">
        <v>194</v>
      </c>
    </row>
    <row r="4" spans="1:17" x14ac:dyDescent="0.25">
      <c r="A4" s="15" t="s">
        <v>35</v>
      </c>
      <c r="B4" s="22" t="s">
        <v>70</v>
      </c>
      <c r="C4" s="23">
        <v>45130</v>
      </c>
      <c r="D4" s="24" t="s">
        <v>68</v>
      </c>
      <c r="E4" s="48">
        <v>185</v>
      </c>
      <c r="F4" s="48">
        <v>191</v>
      </c>
      <c r="G4" s="48">
        <v>188</v>
      </c>
      <c r="H4" s="48">
        <v>192</v>
      </c>
      <c r="I4" s="48">
        <v>193</v>
      </c>
      <c r="J4" s="48">
        <v>188</v>
      </c>
      <c r="K4" s="49">
        <v>6</v>
      </c>
      <c r="L4" s="49">
        <v>1137</v>
      </c>
      <c r="M4" s="50">
        <v>189.5</v>
      </c>
      <c r="N4" s="51">
        <v>4</v>
      </c>
      <c r="O4" s="52">
        <v>193.5</v>
      </c>
    </row>
    <row r="5" spans="1:17" x14ac:dyDescent="0.25">
      <c r="A5" s="15" t="s">
        <v>35</v>
      </c>
      <c r="B5" s="22" t="s">
        <v>70</v>
      </c>
      <c r="C5" s="23">
        <v>45165</v>
      </c>
      <c r="D5" s="24" t="s">
        <v>68</v>
      </c>
      <c r="E5" s="48">
        <v>189</v>
      </c>
      <c r="F5" s="48">
        <v>193</v>
      </c>
      <c r="G5" s="48">
        <v>189</v>
      </c>
      <c r="H5" s="48">
        <v>192</v>
      </c>
      <c r="I5" s="48"/>
      <c r="J5" s="48"/>
      <c r="K5" s="49">
        <v>4</v>
      </c>
      <c r="L5" s="49">
        <v>763</v>
      </c>
      <c r="M5" s="50">
        <v>190.75</v>
      </c>
      <c r="N5" s="51">
        <v>3</v>
      </c>
      <c r="O5" s="52">
        <v>193.75</v>
      </c>
    </row>
    <row r="6" spans="1:17" x14ac:dyDescent="0.25">
      <c r="A6" s="15" t="s">
        <v>35</v>
      </c>
      <c r="B6" s="22" t="s">
        <v>70</v>
      </c>
      <c r="C6" s="23">
        <v>45193</v>
      </c>
      <c r="D6" s="24" t="s">
        <v>68</v>
      </c>
      <c r="E6" s="48">
        <v>190</v>
      </c>
      <c r="F6" s="48">
        <v>189</v>
      </c>
      <c r="G6" s="48">
        <v>190</v>
      </c>
      <c r="H6" s="48">
        <v>187</v>
      </c>
      <c r="I6" s="48"/>
      <c r="J6" s="48"/>
      <c r="K6" s="49">
        <v>4</v>
      </c>
      <c r="L6" s="49">
        <v>756</v>
      </c>
      <c r="M6" s="50">
        <v>189</v>
      </c>
      <c r="N6" s="51">
        <v>6</v>
      </c>
      <c r="O6" s="52">
        <v>195</v>
      </c>
    </row>
    <row r="7" spans="1:17" x14ac:dyDescent="0.25">
      <c r="A7" s="15" t="s">
        <v>35</v>
      </c>
      <c r="B7" s="22" t="s">
        <v>70</v>
      </c>
      <c r="C7" s="23">
        <v>45221</v>
      </c>
      <c r="D7" s="24" t="s">
        <v>68</v>
      </c>
      <c r="E7" s="48">
        <v>187</v>
      </c>
      <c r="F7" s="48">
        <v>186</v>
      </c>
      <c r="G7" s="48">
        <v>191</v>
      </c>
      <c r="H7" s="48">
        <v>193</v>
      </c>
      <c r="I7" s="48"/>
      <c r="J7" s="48"/>
      <c r="K7" s="49">
        <v>4</v>
      </c>
      <c r="L7" s="49">
        <v>757</v>
      </c>
      <c r="M7" s="50">
        <v>189.25</v>
      </c>
      <c r="N7" s="51">
        <v>13</v>
      </c>
      <c r="O7" s="52">
        <v>202.25</v>
      </c>
    </row>
    <row r="10" spans="1:17" x14ac:dyDescent="0.25">
      <c r="K10" s="7">
        <f>SUM(K2:K9)</f>
        <v>26</v>
      </c>
      <c r="L10" s="7">
        <f>SUM(L2:L9)</f>
        <v>4935</v>
      </c>
      <c r="M10" s="12">
        <f>SUM(L10/K10)</f>
        <v>189.80769230769232</v>
      </c>
      <c r="N10" s="7">
        <f>SUM(N2:N9)</f>
        <v>32</v>
      </c>
      <c r="O10" s="12">
        <f>SUM(M10+N10)</f>
        <v>221.80769230769232</v>
      </c>
    </row>
    <row r="13" spans="1:17" x14ac:dyDescent="0.25">
      <c r="A13" s="39"/>
      <c r="B13" s="40"/>
      <c r="C13" s="40"/>
      <c r="D13" s="41"/>
      <c r="E13" s="42"/>
      <c r="F13" s="42"/>
      <c r="G13" s="42"/>
      <c r="H13" s="42"/>
      <c r="I13" s="42"/>
      <c r="J13" s="42"/>
      <c r="K13" s="42"/>
      <c r="L13" s="41"/>
      <c r="M13" s="43"/>
      <c r="N13" s="40"/>
      <c r="O13" s="44"/>
    </row>
    <row r="14" spans="1:17" x14ac:dyDescent="0.25">
      <c r="A14" s="45"/>
      <c r="B14" s="46"/>
      <c r="C14" s="47"/>
      <c r="D14" s="46"/>
      <c r="E14" s="46"/>
      <c r="F14" s="46"/>
      <c r="G14" s="46"/>
      <c r="H14" s="46"/>
      <c r="I14" s="46"/>
      <c r="J14" s="46"/>
      <c r="K14" s="46"/>
      <c r="L14" s="46"/>
      <c r="M14" s="12"/>
      <c r="N14" s="46"/>
      <c r="O14" s="12"/>
    </row>
    <row r="17" spans="11:15" x14ac:dyDescent="0.25">
      <c r="K17" s="7"/>
      <c r="L17" s="7"/>
      <c r="M17" s="12"/>
      <c r="N17" s="7"/>
      <c r="O17" s="12"/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</protectedRanges>
  <hyperlinks>
    <hyperlink ref="Q1" location="'Ohio Adult Rankings 2023'!A1" display="Back to Ranking" xr:uid="{0959C98B-2767-439F-AC4F-3442C77ED97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CB2810-5420-4679-A7A9-061C63E07289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2761B-95A3-4070-AC4F-21E7A4C7C1D3}">
  <dimension ref="A1:Q34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61</v>
      </c>
      <c r="B2" s="37" t="s">
        <v>62</v>
      </c>
      <c r="C2" s="23">
        <v>44661</v>
      </c>
      <c r="D2" s="24" t="s">
        <v>40</v>
      </c>
      <c r="E2" s="48">
        <v>190</v>
      </c>
      <c r="F2" s="48">
        <v>180</v>
      </c>
      <c r="G2" s="48">
        <v>185</v>
      </c>
      <c r="H2" s="48">
        <v>187</v>
      </c>
      <c r="I2" s="48"/>
      <c r="J2" s="48"/>
      <c r="K2" s="49">
        <v>4</v>
      </c>
      <c r="L2" s="49">
        <v>742</v>
      </c>
      <c r="M2" s="50">
        <v>185.5</v>
      </c>
      <c r="N2" s="51">
        <v>9</v>
      </c>
      <c r="O2" s="52">
        <v>194.5</v>
      </c>
    </row>
    <row r="3" spans="1:17" x14ac:dyDescent="0.25">
      <c r="A3" s="15" t="s">
        <v>61</v>
      </c>
      <c r="B3" s="22" t="s">
        <v>62</v>
      </c>
      <c r="C3" s="23">
        <v>45046</v>
      </c>
      <c r="D3" s="29" t="s">
        <v>68</v>
      </c>
      <c r="E3" s="48">
        <v>177</v>
      </c>
      <c r="F3" s="48">
        <v>180</v>
      </c>
      <c r="G3" s="48">
        <v>184</v>
      </c>
      <c r="H3" s="48">
        <v>181</v>
      </c>
      <c r="I3" s="48"/>
      <c r="J3" s="48"/>
      <c r="K3" s="49">
        <v>4</v>
      </c>
      <c r="L3" s="49">
        <v>722</v>
      </c>
      <c r="M3" s="50">
        <v>180.5</v>
      </c>
      <c r="N3" s="51">
        <v>13</v>
      </c>
      <c r="O3" s="52">
        <v>193.5</v>
      </c>
    </row>
    <row r="4" spans="1:17" x14ac:dyDescent="0.25">
      <c r="A4" s="36" t="s">
        <v>61</v>
      </c>
      <c r="B4" s="37" t="s">
        <v>62</v>
      </c>
      <c r="C4" s="38">
        <v>45060</v>
      </c>
      <c r="D4" s="29" t="s">
        <v>40</v>
      </c>
      <c r="E4" s="48">
        <v>175</v>
      </c>
      <c r="F4" s="48">
        <v>187</v>
      </c>
      <c r="G4" s="48">
        <v>182</v>
      </c>
      <c r="H4" s="48">
        <v>187</v>
      </c>
      <c r="I4" s="48"/>
      <c r="J4" s="48"/>
      <c r="K4" s="32">
        <v>4</v>
      </c>
      <c r="L4" s="32">
        <v>731</v>
      </c>
      <c r="M4" s="33">
        <v>182.75</v>
      </c>
      <c r="N4" s="34">
        <v>8</v>
      </c>
      <c r="O4" s="35">
        <v>190.75</v>
      </c>
    </row>
    <row r="5" spans="1:17" x14ac:dyDescent="0.25">
      <c r="A5" s="15" t="s">
        <v>100</v>
      </c>
      <c r="B5" s="22" t="s">
        <v>62</v>
      </c>
      <c r="C5" s="23">
        <v>45074</v>
      </c>
      <c r="D5" s="24" t="s">
        <v>68</v>
      </c>
      <c r="E5" s="48">
        <v>185</v>
      </c>
      <c r="F5" s="48">
        <v>184</v>
      </c>
      <c r="G5" s="48">
        <v>182</v>
      </c>
      <c r="H5" s="48">
        <v>187</v>
      </c>
      <c r="I5" s="48"/>
      <c r="J5" s="48"/>
      <c r="K5" s="49">
        <v>4</v>
      </c>
      <c r="L5" s="49">
        <v>738</v>
      </c>
      <c r="M5" s="50">
        <v>184.5</v>
      </c>
      <c r="N5" s="51">
        <v>13</v>
      </c>
      <c r="O5" s="52">
        <v>197.5</v>
      </c>
    </row>
    <row r="6" spans="1:17" x14ac:dyDescent="0.25">
      <c r="A6" s="15" t="s">
        <v>61</v>
      </c>
      <c r="B6" s="22" t="s">
        <v>62</v>
      </c>
      <c r="C6" s="23">
        <v>45088</v>
      </c>
      <c r="D6" s="24" t="s">
        <v>40</v>
      </c>
      <c r="E6" s="48">
        <v>186</v>
      </c>
      <c r="F6" s="48">
        <v>188</v>
      </c>
      <c r="G6" s="48">
        <v>188</v>
      </c>
      <c r="H6" s="48">
        <v>184</v>
      </c>
      <c r="I6" s="48"/>
      <c r="J6" s="48"/>
      <c r="K6" s="49">
        <v>4</v>
      </c>
      <c r="L6" s="49">
        <v>746</v>
      </c>
      <c r="M6" s="50">
        <v>186.5</v>
      </c>
      <c r="N6" s="51">
        <v>7</v>
      </c>
      <c r="O6" s="52">
        <v>193.5</v>
      </c>
    </row>
    <row r="7" spans="1:17" x14ac:dyDescent="0.25">
      <c r="A7" s="15" t="s">
        <v>100</v>
      </c>
      <c r="B7" s="22" t="s">
        <v>62</v>
      </c>
      <c r="C7" s="23">
        <v>45102</v>
      </c>
      <c r="D7" s="24" t="s">
        <v>68</v>
      </c>
      <c r="E7" s="48">
        <v>185</v>
      </c>
      <c r="F7" s="48">
        <v>178</v>
      </c>
      <c r="G7" s="48">
        <v>183</v>
      </c>
      <c r="H7" s="48">
        <v>183</v>
      </c>
      <c r="I7" s="48"/>
      <c r="J7" s="48"/>
      <c r="K7" s="49">
        <v>4</v>
      </c>
      <c r="L7" s="49">
        <v>729</v>
      </c>
      <c r="M7" s="50">
        <v>182.25</v>
      </c>
      <c r="N7" s="51">
        <v>9</v>
      </c>
      <c r="O7" s="52">
        <v>191.25</v>
      </c>
    </row>
    <row r="8" spans="1:17" x14ac:dyDescent="0.25">
      <c r="A8" s="15" t="s">
        <v>61</v>
      </c>
      <c r="B8" s="22" t="s">
        <v>62</v>
      </c>
      <c r="C8" s="23">
        <v>45116</v>
      </c>
      <c r="D8" s="24" t="s">
        <v>40</v>
      </c>
      <c r="E8" s="48">
        <v>182</v>
      </c>
      <c r="F8" s="48">
        <v>173</v>
      </c>
      <c r="G8" s="48">
        <v>185</v>
      </c>
      <c r="H8" s="48">
        <v>179</v>
      </c>
      <c r="I8" s="48"/>
      <c r="J8" s="48"/>
      <c r="K8" s="49">
        <v>4</v>
      </c>
      <c r="L8" s="49">
        <v>719</v>
      </c>
      <c r="M8" s="50">
        <v>179.75</v>
      </c>
      <c r="N8" s="51">
        <v>3</v>
      </c>
      <c r="O8" s="52">
        <v>182.75</v>
      </c>
    </row>
    <row r="9" spans="1:17" x14ac:dyDescent="0.25">
      <c r="A9" s="15" t="s">
        <v>100</v>
      </c>
      <c r="B9" s="22" t="s">
        <v>62</v>
      </c>
      <c r="C9" s="23">
        <v>45130</v>
      </c>
      <c r="D9" s="24" t="s">
        <v>68</v>
      </c>
      <c r="E9" s="48">
        <v>185</v>
      </c>
      <c r="F9" s="48">
        <v>186</v>
      </c>
      <c r="G9" s="48">
        <v>190</v>
      </c>
      <c r="H9" s="48">
        <v>192</v>
      </c>
      <c r="I9" s="48">
        <v>187</v>
      </c>
      <c r="J9" s="48">
        <v>187</v>
      </c>
      <c r="K9" s="49">
        <v>6</v>
      </c>
      <c r="L9" s="49">
        <v>1127</v>
      </c>
      <c r="M9" s="50">
        <v>187.83333333333334</v>
      </c>
      <c r="N9" s="51">
        <v>8</v>
      </c>
      <c r="O9" s="52">
        <v>195.83333333333334</v>
      </c>
    </row>
    <row r="10" spans="1:17" x14ac:dyDescent="0.25">
      <c r="A10" s="15" t="s">
        <v>61</v>
      </c>
      <c r="B10" s="22" t="s">
        <v>62</v>
      </c>
      <c r="C10" s="23">
        <v>45151</v>
      </c>
      <c r="D10" s="24" t="s">
        <v>40</v>
      </c>
      <c r="E10" s="48">
        <v>188</v>
      </c>
      <c r="F10" s="48">
        <v>182</v>
      </c>
      <c r="G10" s="48">
        <v>179</v>
      </c>
      <c r="H10" s="48">
        <v>186</v>
      </c>
      <c r="I10" s="48">
        <v>182</v>
      </c>
      <c r="J10" s="48">
        <v>191</v>
      </c>
      <c r="K10" s="49">
        <v>6</v>
      </c>
      <c r="L10" s="49">
        <v>1108</v>
      </c>
      <c r="M10" s="50">
        <v>184.66666666666666</v>
      </c>
      <c r="N10" s="51">
        <v>12</v>
      </c>
      <c r="O10" s="52">
        <v>196.66666666666666</v>
      </c>
    </row>
    <row r="11" spans="1:17" x14ac:dyDescent="0.25">
      <c r="A11" s="15" t="s">
        <v>100</v>
      </c>
      <c r="B11" s="22" t="s">
        <v>62</v>
      </c>
      <c r="C11" s="23">
        <v>45165</v>
      </c>
      <c r="D11" s="24" t="s">
        <v>68</v>
      </c>
      <c r="E11" s="48">
        <v>168</v>
      </c>
      <c r="F11" s="48">
        <v>182</v>
      </c>
      <c r="G11" s="48">
        <v>178</v>
      </c>
      <c r="H11" s="48">
        <v>186</v>
      </c>
      <c r="I11" s="48"/>
      <c r="J11" s="48"/>
      <c r="K11" s="49">
        <v>4</v>
      </c>
      <c r="L11" s="49">
        <v>714</v>
      </c>
      <c r="M11" s="50">
        <v>178.5</v>
      </c>
      <c r="N11" s="51">
        <v>4</v>
      </c>
      <c r="O11" s="52">
        <v>182.5</v>
      </c>
    </row>
    <row r="12" spans="1:17" x14ac:dyDescent="0.25">
      <c r="A12" s="15" t="s">
        <v>61</v>
      </c>
      <c r="B12" s="22" t="s">
        <v>62</v>
      </c>
      <c r="C12" s="23">
        <v>45179</v>
      </c>
      <c r="D12" s="24" t="s">
        <v>40</v>
      </c>
      <c r="E12" s="48">
        <v>194</v>
      </c>
      <c r="F12" s="48">
        <v>185</v>
      </c>
      <c r="G12" s="48">
        <v>191.001</v>
      </c>
      <c r="H12" s="48">
        <v>186.001</v>
      </c>
      <c r="I12" s="48">
        <v>188</v>
      </c>
      <c r="J12" s="48">
        <v>185</v>
      </c>
      <c r="K12" s="49">
        <v>6</v>
      </c>
      <c r="L12" s="49">
        <v>1129.002</v>
      </c>
      <c r="M12" s="50">
        <v>188.167</v>
      </c>
      <c r="N12" s="51">
        <v>22</v>
      </c>
      <c r="O12" s="52">
        <v>210.167</v>
      </c>
    </row>
    <row r="13" spans="1:17" x14ac:dyDescent="0.25">
      <c r="A13" s="15" t="s">
        <v>100</v>
      </c>
      <c r="B13" s="22" t="s">
        <v>62</v>
      </c>
      <c r="C13" s="23">
        <v>45193</v>
      </c>
      <c r="D13" s="24" t="s">
        <v>68</v>
      </c>
      <c r="E13" s="48">
        <v>179</v>
      </c>
      <c r="F13" s="48">
        <v>184</v>
      </c>
      <c r="G13" s="48">
        <v>182</v>
      </c>
      <c r="H13" s="48">
        <v>182</v>
      </c>
      <c r="I13" s="48"/>
      <c r="J13" s="48"/>
      <c r="K13" s="49">
        <v>4</v>
      </c>
      <c r="L13" s="49">
        <v>727</v>
      </c>
      <c r="M13" s="50">
        <v>181.75</v>
      </c>
      <c r="N13" s="51">
        <v>8</v>
      </c>
      <c r="O13" s="52">
        <v>189.75</v>
      </c>
    </row>
    <row r="14" spans="1:17" x14ac:dyDescent="0.25">
      <c r="A14" s="15" t="s">
        <v>61</v>
      </c>
      <c r="B14" s="22" t="s">
        <v>62</v>
      </c>
      <c r="C14" s="23">
        <v>45207</v>
      </c>
      <c r="D14" s="24" t="s">
        <v>40</v>
      </c>
      <c r="E14" s="48">
        <v>176</v>
      </c>
      <c r="F14" s="48">
        <v>171</v>
      </c>
      <c r="G14" s="48">
        <v>172</v>
      </c>
      <c r="H14" s="48">
        <v>178</v>
      </c>
      <c r="I14" s="48"/>
      <c r="J14" s="48"/>
      <c r="K14" s="49">
        <v>4</v>
      </c>
      <c r="L14" s="49">
        <v>697</v>
      </c>
      <c r="M14" s="50">
        <v>174.25</v>
      </c>
      <c r="N14" s="51">
        <v>3</v>
      </c>
      <c r="O14" s="52">
        <v>177.25</v>
      </c>
    </row>
    <row r="15" spans="1:17" x14ac:dyDescent="0.25">
      <c r="A15" s="91" t="s">
        <v>61</v>
      </c>
      <c r="B15" s="92" t="s">
        <v>62</v>
      </c>
      <c r="C15" s="93">
        <v>45242</v>
      </c>
      <c r="D15" s="94" t="s">
        <v>40</v>
      </c>
      <c r="E15" s="95">
        <v>185</v>
      </c>
      <c r="F15" s="95">
        <v>185</v>
      </c>
      <c r="G15" s="95">
        <v>193</v>
      </c>
      <c r="H15" s="95">
        <v>187</v>
      </c>
      <c r="I15" s="95"/>
      <c r="J15" s="95"/>
      <c r="K15" s="96">
        <v>4</v>
      </c>
      <c r="L15" s="96">
        <v>750</v>
      </c>
      <c r="M15" s="97">
        <v>187.5</v>
      </c>
      <c r="N15" s="98">
        <v>9</v>
      </c>
      <c r="O15" s="99">
        <v>196.5</v>
      </c>
    </row>
    <row r="18" spans="1:15" x14ac:dyDescent="0.25">
      <c r="K18" s="7">
        <f>SUM(K2:K17)</f>
        <v>62</v>
      </c>
      <c r="L18" s="7">
        <f>SUM(L2:L17)</f>
        <v>11379.002</v>
      </c>
      <c r="M18" s="12">
        <f>SUM(L18/K18)</f>
        <v>183.53229032258065</v>
      </c>
      <c r="N18" s="7">
        <f>SUM(N2:N17)</f>
        <v>128</v>
      </c>
      <c r="O18" s="12">
        <f>SUM(M18+N18)</f>
        <v>311.53229032258065</v>
      </c>
    </row>
    <row r="21" spans="1:15" ht="30" x14ac:dyDescent="0.25">
      <c r="A21" s="1" t="s">
        <v>1</v>
      </c>
      <c r="B21" s="2" t="s">
        <v>2</v>
      </c>
      <c r="C21" s="2" t="s">
        <v>3</v>
      </c>
      <c r="D21" s="3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  <c r="K21" s="4" t="s">
        <v>11</v>
      </c>
      <c r="L21" s="3" t="s">
        <v>12</v>
      </c>
      <c r="M21" s="5" t="s">
        <v>13</v>
      </c>
      <c r="N21" s="2" t="s">
        <v>14</v>
      </c>
      <c r="O21" s="6" t="s">
        <v>15</v>
      </c>
    </row>
    <row r="22" spans="1:15" x14ac:dyDescent="0.25">
      <c r="A22" s="36" t="s">
        <v>35</v>
      </c>
      <c r="B22" s="37" t="s">
        <v>62</v>
      </c>
      <c r="C22" s="38">
        <v>45046</v>
      </c>
      <c r="D22" s="29" t="s">
        <v>68</v>
      </c>
      <c r="E22" s="48">
        <v>186</v>
      </c>
      <c r="F22" s="48">
        <v>191</v>
      </c>
      <c r="G22" s="48">
        <v>190</v>
      </c>
      <c r="H22" s="48">
        <v>190</v>
      </c>
      <c r="I22" s="48"/>
      <c r="J22" s="48"/>
      <c r="K22" s="32">
        <v>4</v>
      </c>
      <c r="L22" s="32">
        <v>757</v>
      </c>
      <c r="M22" s="33">
        <v>189.25</v>
      </c>
      <c r="N22" s="34">
        <v>2</v>
      </c>
      <c r="O22" s="35">
        <v>191.25</v>
      </c>
    </row>
    <row r="23" spans="1:15" x14ac:dyDescent="0.25">
      <c r="A23" s="36" t="s">
        <v>35</v>
      </c>
      <c r="B23" s="37" t="s">
        <v>62</v>
      </c>
      <c r="C23" s="38">
        <v>45060</v>
      </c>
      <c r="D23" s="29" t="s">
        <v>40</v>
      </c>
      <c r="E23" s="48">
        <v>190</v>
      </c>
      <c r="F23" s="48">
        <v>186</v>
      </c>
      <c r="G23" s="48">
        <v>186</v>
      </c>
      <c r="H23" s="48">
        <v>189</v>
      </c>
      <c r="I23" s="48"/>
      <c r="J23" s="48"/>
      <c r="K23" s="32">
        <v>4</v>
      </c>
      <c r="L23" s="32">
        <v>751</v>
      </c>
      <c r="M23" s="33">
        <v>187.75</v>
      </c>
      <c r="N23" s="34">
        <v>5</v>
      </c>
      <c r="O23" s="35">
        <v>192.75</v>
      </c>
    </row>
    <row r="24" spans="1:15" x14ac:dyDescent="0.25">
      <c r="A24" s="15" t="s">
        <v>35</v>
      </c>
      <c r="B24" s="22" t="s">
        <v>62</v>
      </c>
      <c r="C24" s="23">
        <v>45074</v>
      </c>
      <c r="D24" s="24" t="s">
        <v>68</v>
      </c>
      <c r="E24" s="48">
        <v>190</v>
      </c>
      <c r="F24" s="48">
        <v>189</v>
      </c>
      <c r="G24" s="48">
        <v>193</v>
      </c>
      <c r="H24" s="48">
        <v>192</v>
      </c>
      <c r="I24" s="48"/>
      <c r="J24" s="48"/>
      <c r="K24" s="49">
        <v>4</v>
      </c>
      <c r="L24" s="49">
        <v>764</v>
      </c>
      <c r="M24" s="50">
        <v>191</v>
      </c>
      <c r="N24" s="51">
        <v>2</v>
      </c>
      <c r="O24" s="52">
        <v>193</v>
      </c>
    </row>
    <row r="25" spans="1:15" x14ac:dyDescent="0.25">
      <c r="A25" s="15" t="s">
        <v>35</v>
      </c>
      <c r="B25" s="22" t="s">
        <v>62</v>
      </c>
      <c r="C25" s="23">
        <v>45088</v>
      </c>
      <c r="D25" s="24" t="s">
        <v>40</v>
      </c>
      <c r="E25" s="48">
        <v>188</v>
      </c>
      <c r="F25" s="48">
        <v>188</v>
      </c>
      <c r="G25" s="48">
        <v>188</v>
      </c>
      <c r="H25" s="48">
        <v>190</v>
      </c>
      <c r="I25" s="48"/>
      <c r="J25" s="48"/>
      <c r="K25" s="49">
        <v>4</v>
      </c>
      <c r="L25" s="49">
        <v>754</v>
      </c>
      <c r="M25" s="50">
        <v>188.5</v>
      </c>
      <c r="N25" s="51">
        <v>2</v>
      </c>
      <c r="O25" s="52">
        <v>190.5</v>
      </c>
    </row>
    <row r="26" spans="1:15" x14ac:dyDescent="0.25">
      <c r="A26" s="15" t="s">
        <v>35</v>
      </c>
      <c r="B26" s="22" t="s">
        <v>62</v>
      </c>
      <c r="C26" s="23">
        <v>45102</v>
      </c>
      <c r="D26" s="24" t="s">
        <v>68</v>
      </c>
      <c r="E26" s="48">
        <v>191</v>
      </c>
      <c r="F26" s="48">
        <v>194.001</v>
      </c>
      <c r="G26" s="48">
        <v>188</v>
      </c>
      <c r="H26" s="48">
        <v>191</v>
      </c>
      <c r="I26" s="48"/>
      <c r="J26" s="48"/>
      <c r="K26" s="49">
        <v>4</v>
      </c>
      <c r="L26" s="49">
        <v>764.00099999999998</v>
      </c>
      <c r="M26" s="50">
        <v>191.00024999999999</v>
      </c>
      <c r="N26" s="51">
        <v>8</v>
      </c>
      <c r="O26" s="52">
        <v>199.00024999999999</v>
      </c>
    </row>
    <row r="27" spans="1:15" x14ac:dyDescent="0.25">
      <c r="A27" s="15" t="s">
        <v>35</v>
      </c>
      <c r="B27" s="22" t="s">
        <v>62</v>
      </c>
      <c r="C27" s="23">
        <v>45116</v>
      </c>
      <c r="D27" s="24" t="s">
        <v>40</v>
      </c>
      <c r="E27" s="48">
        <v>187</v>
      </c>
      <c r="F27" s="48">
        <v>185</v>
      </c>
      <c r="G27" s="48">
        <v>192</v>
      </c>
      <c r="H27" s="48">
        <v>192</v>
      </c>
      <c r="I27" s="48"/>
      <c r="J27" s="48"/>
      <c r="K27" s="49">
        <v>4</v>
      </c>
      <c r="L27" s="49">
        <v>756</v>
      </c>
      <c r="M27" s="50">
        <v>189</v>
      </c>
      <c r="N27" s="51">
        <v>3</v>
      </c>
      <c r="O27" s="52">
        <v>192</v>
      </c>
    </row>
    <row r="28" spans="1:15" x14ac:dyDescent="0.25">
      <c r="A28" s="15" t="s">
        <v>35</v>
      </c>
      <c r="B28" s="22" t="s">
        <v>62</v>
      </c>
      <c r="C28" s="23">
        <v>45151</v>
      </c>
      <c r="D28" s="24" t="s">
        <v>40</v>
      </c>
      <c r="E28" s="48">
        <v>189</v>
      </c>
      <c r="F28" s="48">
        <v>179</v>
      </c>
      <c r="G28" s="48">
        <v>191</v>
      </c>
      <c r="H28" s="48">
        <v>188</v>
      </c>
      <c r="I28" s="48">
        <v>195.0001</v>
      </c>
      <c r="J28" s="48">
        <v>194</v>
      </c>
      <c r="K28" s="49">
        <v>6</v>
      </c>
      <c r="L28" s="49">
        <v>1136.0001</v>
      </c>
      <c r="M28" s="50">
        <v>189.33335</v>
      </c>
      <c r="N28" s="51">
        <v>4</v>
      </c>
      <c r="O28" s="52">
        <v>193.33335</v>
      </c>
    </row>
    <row r="29" spans="1:15" x14ac:dyDescent="0.25">
      <c r="A29" s="15" t="s">
        <v>35</v>
      </c>
      <c r="B29" s="22" t="s">
        <v>62</v>
      </c>
      <c r="C29" s="23">
        <v>45179</v>
      </c>
      <c r="D29" s="24" t="s">
        <v>40</v>
      </c>
      <c r="E29" s="48">
        <v>186</v>
      </c>
      <c r="F29" s="48">
        <v>194</v>
      </c>
      <c r="G29" s="48">
        <v>192</v>
      </c>
      <c r="H29" s="48">
        <v>194.001</v>
      </c>
      <c r="I29" s="48">
        <v>197</v>
      </c>
      <c r="J29" s="48">
        <v>193</v>
      </c>
      <c r="K29" s="49">
        <v>6</v>
      </c>
      <c r="L29" s="49">
        <v>1156.001</v>
      </c>
      <c r="M29" s="50">
        <v>192.66683333333333</v>
      </c>
      <c r="N29" s="51">
        <v>8</v>
      </c>
      <c r="O29" s="52">
        <v>200.66683333333333</v>
      </c>
    </row>
    <row r="30" spans="1:15" x14ac:dyDescent="0.25">
      <c r="A30" s="15" t="s">
        <v>35</v>
      </c>
      <c r="B30" s="22" t="s">
        <v>62</v>
      </c>
      <c r="C30" s="23">
        <v>45207</v>
      </c>
      <c r="D30" s="24" t="s">
        <v>40</v>
      </c>
      <c r="E30" s="55">
        <v>188.001</v>
      </c>
      <c r="F30" s="55">
        <v>186</v>
      </c>
      <c r="G30" s="55">
        <v>182</v>
      </c>
      <c r="H30" s="55">
        <v>190</v>
      </c>
      <c r="I30" s="55"/>
      <c r="J30" s="55"/>
      <c r="K30" s="49">
        <v>4</v>
      </c>
      <c r="L30" s="49">
        <v>746.00099999999998</v>
      </c>
      <c r="M30" s="50">
        <v>186.50024999999999</v>
      </c>
      <c r="N30" s="51">
        <v>3</v>
      </c>
      <c r="O30" s="52">
        <v>189.50024999999999</v>
      </c>
    </row>
    <row r="31" spans="1:15" x14ac:dyDescent="0.25">
      <c r="A31" s="15" t="s">
        <v>35</v>
      </c>
      <c r="B31" s="22" t="s">
        <v>62</v>
      </c>
      <c r="C31" s="23">
        <v>45242</v>
      </c>
      <c r="D31" s="24" t="s">
        <v>40</v>
      </c>
      <c r="E31" s="48">
        <v>185</v>
      </c>
      <c r="F31" s="48">
        <v>192</v>
      </c>
      <c r="G31" s="48">
        <v>187.001</v>
      </c>
      <c r="H31" s="48">
        <v>190</v>
      </c>
      <c r="I31" s="48"/>
      <c r="J31" s="48"/>
      <c r="K31" s="49">
        <v>4</v>
      </c>
      <c r="L31" s="49">
        <v>754.00099999999998</v>
      </c>
      <c r="M31" s="50">
        <v>188.50024999999999</v>
      </c>
      <c r="N31" s="51">
        <v>2</v>
      </c>
      <c r="O31" s="52">
        <v>190.50024999999999</v>
      </c>
    </row>
    <row r="34" spans="11:15" x14ac:dyDescent="0.25">
      <c r="K34" s="7">
        <f>SUM(K22:K33)</f>
        <v>44</v>
      </c>
      <c r="L34" s="7">
        <f>SUM(L22:L33)</f>
        <v>8338.0041000000001</v>
      </c>
      <c r="M34" s="12">
        <f>SUM(L34/K34)</f>
        <v>189.50009318181819</v>
      </c>
      <c r="N34" s="7">
        <f>SUM(N22:N33)</f>
        <v>39</v>
      </c>
      <c r="O34" s="12">
        <f>SUM(M34+N34)</f>
        <v>228.50009318181819</v>
      </c>
    </row>
  </sheetData>
  <protectedRanges>
    <protectedRange algorithmName="SHA-512" hashValue="ON39YdpmFHfN9f47KpiRvqrKx0V9+erV1CNkpWzYhW/Qyc6aT8rEyCrvauWSYGZK2ia3o7vd3akF07acHAFpOA==" saltValue="yVW9XmDwTqEnmpSGai0KYg==" spinCount="100000" sqref="B1 B21" name="Range1_2"/>
    <protectedRange algorithmName="SHA-512" hashValue="ON39YdpmFHfN9f47KpiRvqrKx0V9+erV1CNkpWzYhW/Qyc6aT8rEyCrvauWSYGZK2ia3o7vd3akF07acHAFpOA==" saltValue="yVW9XmDwTqEnmpSGai0KYg==" spinCount="100000" sqref="C28" name="Range1_17"/>
    <protectedRange algorithmName="SHA-512" hashValue="ON39YdpmFHfN9f47KpiRvqrKx0V9+erV1CNkpWzYhW/Qyc6aT8rEyCrvauWSYGZK2ia3o7vd3akF07acHAFpOA==" saltValue="yVW9XmDwTqEnmpSGai0KYg==" spinCount="100000" sqref="E28:J28 B28" name="Range1_18"/>
    <protectedRange algorithmName="SHA-512" hashValue="ON39YdpmFHfN9f47KpiRvqrKx0V9+erV1CNkpWzYhW/Qyc6aT8rEyCrvauWSYGZK2ia3o7vd3akF07acHAFpOA==" saltValue="yVW9XmDwTqEnmpSGai0KYg==" spinCount="100000" sqref="D28" name="Range1_1_13"/>
    <protectedRange algorithmName="SHA-512" hashValue="ON39YdpmFHfN9f47KpiRvqrKx0V9+erV1CNkpWzYhW/Qyc6aT8rEyCrvauWSYGZK2ia3o7vd3akF07acHAFpOA==" saltValue="yVW9XmDwTqEnmpSGai0KYg==" spinCount="100000" sqref="C10" name="Range1_17_1"/>
    <protectedRange algorithmName="SHA-512" hashValue="ON39YdpmFHfN9f47KpiRvqrKx0V9+erV1CNkpWzYhW/Qyc6aT8rEyCrvauWSYGZK2ia3o7vd3akF07acHAFpOA==" saltValue="yVW9XmDwTqEnmpSGai0KYg==" spinCount="100000" sqref="E10:J10 B10" name="Range1_20"/>
    <protectedRange algorithmName="SHA-512" hashValue="ON39YdpmFHfN9f47KpiRvqrKx0V9+erV1CNkpWzYhW/Qyc6aT8rEyCrvauWSYGZK2ia3o7vd3akF07acHAFpOA==" saltValue="yVW9XmDwTqEnmpSGai0KYg==" spinCount="100000" sqref="D10" name="Range1_1_15"/>
    <protectedRange algorithmName="SHA-512" hashValue="ON39YdpmFHfN9f47KpiRvqrKx0V9+erV1CNkpWzYhW/Qyc6aT8rEyCrvauWSYGZK2ia3o7vd3akF07acHAFpOA==" saltValue="yVW9XmDwTqEnmpSGai0KYg==" spinCount="100000" sqref="E29:J29 B29:C29" name="Range1_22"/>
    <protectedRange algorithmName="SHA-512" hashValue="ON39YdpmFHfN9f47KpiRvqrKx0V9+erV1CNkpWzYhW/Qyc6aT8rEyCrvauWSYGZK2ia3o7vd3akF07acHAFpOA==" saltValue="yVW9XmDwTqEnmpSGai0KYg==" spinCount="100000" sqref="D29" name="Range1_1_17"/>
    <protectedRange algorithmName="SHA-512" hashValue="ON39YdpmFHfN9f47KpiRvqrKx0V9+erV1CNkpWzYhW/Qyc6aT8rEyCrvauWSYGZK2ia3o7vd3akF07acHAFpOA==" saltValue="yVW9XmDwTqEnmpSGai0KYg==" spinCount="100000" sqref="E12:J12 B12:C12" name="Range1_25"/>
    <protectedRange algorithmName="SHA-512" hashValue="ON39YdpmFHfN9f47KpiRvqrKx0V9+erV1CNkpWzYhW/Qyc6aT8rEyCrvauWSYGZK2ia3o7vd3akF07acHAFpOA==" saltValue="yVW9XmDwTqEnmpSGai0KYg==" spinCount="100000" sqref="D12" name="Range1_1_19"/>
  </protectedRanges>
  <hyperlinks>
    <hyperlink ref="Q1" location="'Ohio Adult Rankings 2023'!A1" display="Back to Ranking" xr:uid="{DF06FC5C-45B5-4078-81DE-450256C758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267866-4F8C-4245-B741-1A24742F4E4B}">
          <x14:formula1>
            <xm:f>'C:\Users\abra2\Desktop\ABRA Files and More\AUTO BENCH REST ASSOCIATION FILE\ABRA 2019\Georgia\[Georgia Results 01 19 20.xlsm]DATA SHEET'!#REF!</xm:f>
          </x14:formula1>
          <xm:sqref>B1 B21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17118-0F45-4E37-8DA3-147E6C11CD81}">
  <dimension ref="A1:Q12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21.7109375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35</v>
      </c>
      <c r="B2" s="22" t="s">
        <v>146</v>
      </c>
      <c r="C2" s="23">
        <v>45193</v>
      </c>
      <c r="D2" s="24" t="s">
        <v>68</v>
      </c>
      <c r="E2" s="48">
        <v>181</v>
      </c>
      <c r="F2" s="48">
        <v>186</v>
      </c>
      <c r="G2" s="48">
        <v>181</v>
      </c>
      <c r="H2" s="48">
        <v>189</v>
      </c>
      <c r="I2" s="48"/>
      <c r="J2" s="48"/>
      <c r="K2" s="49">
        <v>4</v>
      </c>
      <c r="L2" s="49">
        <v>737</v>
      </c>
      <c r="M2" s="50">
        <v>184.25</v>
      </c>
      <c r="N2" s="51">
        <v>2</v>
      </c>
      <c r="O2" s="52">
        <v>186.25</v>
      </c>
    </row>
    <row r="5" spans="1:17" x14ac:dyDescent="0.25">
      <c r="K5" s="7">
        <f>SUM(K2:K4)</f>
        <v>4</v>
      </c>
      <c r="L5" s="7">
        <f>SUM(L2:L4)</f>
        <v>737</v>
      </c>
      <c r="M5" s="12">
        <f>SUM(L5/K5)</f>
        <v>184.25</v>
      </c>
      <c r="N5" s="7">
        <f>SUM(N2:N4)</f>
        <v>2</v>
      </c>
      <c r="O5" s="12">
        <f>SUM(M5+N5)</f>
        <v>186.25</v>
      </c>
    </row>
    <row r="8" spans="1:17" x14ac:dyDescent="0.25">
      <c r="A8" s="39"/>
      <c r="B8" s="40"/>
      <c r="C8" s="40"/>
      <c r="D8" s="41"/>
      <c r="E8" s="42"/>
      <c r="F8" s="42"/>
      <c r="G8" s="42"/>
      <c r="H8" s="42"/>
      <c r="I8" s="42"/>
      <c r="J8" s="42"/>
      <c r="K8" s="42"/>
      <c r="L8" s="41"/>
      <c r="M8" s="43"/>
      <c r="N8" s="40"/>
      <c r="O8" s="44"/>
    </row>
    <row r="9" spans="1:17" x14ac:dyDescent="0.25">
      <c r="A9" s="45"/>
      <c r="B9" s="46"/>
      <c r="C9" s="47"/>
      <c r="D9" s="46"/>
      <c r="E9" s="46"/>
      <c r="F9" s="46"/>
      <c r="G9" s="46"/>
      <c r="H9" s="46"/>
      <c r="I9" s="46"/>
      <c r="J9" s="46"/>
      <c r="K9" s="46"/>
      <c r="L9" s="46"/>
      <c r="M9" s="12"/>
      <c r="N9" s="46"/>
      <c r="O9" s="12"/>
    </row>
    <row r="12" spans="1:17" x14ac:dyDescent="0.25">
      <c r="K12" s="7"/>
      <c r="L12" s="7"/>
      <c r="M12" s="12"/>
      <c r="N12" s="7"/>
      <c r="O12" s="12"/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</protectedRanges>
  <hyperlinks>
    <hyperlink ref="Q1" location="'Ohio Adult Rankings 2023'!A1" display="Back to Ranking" xr:uid="{B4354D49-6E40-46C4-9146-E2A2B777C3A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EBC33C-4FAD-4AA0-90F5-2EAAC3D95DC0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99A1E-480E-4E9E-92BE-2E30165C1C3F}">
  <dimension ref="A1:Q13"/>
  <sheetViews>
    <sheetView workbookViewId="0"/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100</v>
      </c>
      <c r="B2" s="22" t="s">
        <v>99</v>
      </c>
      <c r="C2" s="23">
        <v>45053</v>
      </c>
      <c r="D2" s="24" t="s">
        <v>84</v>
      </c>
      <c r="E2" s="65">
        <v>131</v>
      </c>
      <c r="F2" s="65">
        <v>152</v>
      </c>
      <c r="G2" s="65">
        <v>155</v>
      </c>
      <c r="H2" s="65">
        <v>142</v>
      </c>
      <c r="I2" s="68"/>
      <c r="J2" s="68"/>
      <c r="K2" s="49">
        <v>4</v>
      </c>
      <c r="L2" s="49">
        <v>580</v>
      </c>
      <c r="M2" s="50">
        <v>145</v>
      </c>
      <c r="N2" s="51">
        <v>5</v>
      </c>
      <c r="O2" s="52">
        <v>150</v>
      </c>
    </row>
    <row r="3" spans="1:17" x14ac:dyDescent="0.25">
      <c r="A3" s="15" t="s">
        <v>100</v>
      </c>
      <c r="B3" s="22" t="s">
        <v>99</v>
      </c>
      <c r="C3" s="23">
        <v>45081</v>
      </c>
      <c r="D3" s="24" t="s">
        <v>84</v>
      </c>
      <c r="E3" s="48">
        <v>131</v>
      </c>
      <c r="F3" s="48">
        <v>145</v>
      </c>
      <c r="G3" s="48">
        <v>145</v>
      </c>
      <c r="H3" s="48">
        <v>127</v>
      </c>
      <c r="I3" s="48"/>
      <c r="J3" s="48"/>
      <c r="K3" s="49">
        <v>4</v>
      </c>
      <c r="L3" s="49">
        <v>548</v>
      </c>
      <c r="M3" s="50">
        <v>137</v>
      </c>
      <c r="N3" s="51">
        <v>4</v>
      </c>
      <c r="O3" s="52">
        <v>141</v>
      </c>
    </row>
    <row r="6" spans="1:17" x14ac:dyDescent="0.25">
      <c r="K6" s="7">
        <f>SUM(K2:K5)</f>
        <v>8</v>
      </c>
      <c r="L6" s="7">
        <f>SUM(L2:L5)</f>
        <v>1128</v>
      </c>
      <c r="M6" s="12">
        <f>SUM(L6/K6)</f>
        <v>141</v>
      </c>
      <c r="N6" s="7">
        <f>SUM(N2:N5)</f>
        <v>9</v>
      </c>
      <c r="O6" s="12">
        <f>SUM(M6+N6)</f>
        <v>150</v>
      </c>
    </row>
    <row r="9" spans="1:17" x14ac:dyDescent="0.25">
      <c r="A9" s="39"/>
      <c r="B9" s="40"/>
      <c r="C9" s="40"/>
      <c r="D9" s="41"/>
      <c r="E9" s="42"/>
      <c r="F9" s="42"/>
      <c r="G9" s="42"/>
      <c r="H9" s="42"/>
      <c r="I9" s="42"/>
      <c r="J9" s="42"/>
      <c r="K9" s="42"/>
      <c r="L9" s="41"/>
      <c r="M9" s="43"/>
      <c r="N9" s="40"/>
      <c r="O9" s="44"/>
    </row>
    <row r="10" spans="1:17" x14ac:dyDescent="0.25">
      <c r="A10" s="45"/>
      <c r="B10" s="46"/>
      <c r="C10" s="47"/>
      <c r="D10" s="46"/>
      <c r="E10" s="46"/>
      <c r="F10" s="46"/>
      <c r="G10" s="46"/>
      <c r="H10" s="46"/>
      <c r="I10" s="46"/>
      <c r="J10" s="46"/>
      <c r="K10" s="46"/>
      <c r="L10" s="46"/>
      <c r="M10" s="12"/>
      <c r="N10" s="46"/>
      <c r="O10" s="12"/>
    </row>
    <row r="13" spans="1:17" x14ac:dyDescent="0.25">
      <c r="K13" s="7"/>
      <c r="L13" s="7"/>
      <c r="M13" s="12"/>
      <c r="N13" s="7"/>
      <c r="O13" s="12"/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  <protectedRange algorithmName="SHA-512" hashValue="ON39YdpmFHfN9f47KpiRvqrKx0V9+erV1CNkpWzYhW/Qyc6aT8rEyCrvauWSYGZK2ia3o7vd3akF07acHAFpOA==" saltValue="yVW9XmDwTqEnmpSGai0KYg==" spinCount="100000" sqref="B3:C3 E3:J3" name="Range1_9"/>
    <protectedRange algorithmName="SHA-512" hashValue="ON39YdpmFHfN9f47KpiRvqrKx0V9+erV1CNkpWzYhW/Qyc6aT8rEyCrvauWSYGZK2ia3o7vd3akF07acHAFpOA==" saltValue="yVW9XmDwTqEnmpSGai0KYg==" spinCount="100000" sqref="D3" name="Range1_1_4"/>
  </protectedRanges>
  <conditionalFormatting sqref="E3">
    <cfRule type="top10" dxfId="120" priority="3" rank="1"/>
  </conditionalFormatting>
  <conditionalFormatting sqref="E3:J3">
    <cfRule type="cellIs" dxfId="119" priority="1" operator="greaterThanOrEqual">
      <formula>193</formula>
    </cfRule>
  </conditionalFormatting>
  <conditionalFormatting sqref="F3">
    <cfRule type="top10" dxfId="118" priority="2" rank="1"/>
  </conditionalFormatting>
  <conditionalFormatting sqref="G3">
    <cfRule type="top10" dxfId="117" priority="4" rank="1"/>
  </conditionalFormatting>
  <conditionalFormatting sqref="H3">
    <cfRule type="top10" dxfId="116" priority="5" rank="1"/>
  </conditionalFormatting>
  <conditionalFormatting sqref="I3">
    <cfRule type="top10" dxfId="115" priority="6" rank="1"/>
  </conditionalFormatting>
  <conditionalFormatting sqref="J3">
    <cfRule type="top10" dxfId="114" priority="7" rank="1"/>
  </conditionalFormatting>
  <hyperlinks>
    <hyperlink ref="Q1" location="'Ohio Adult Rankings 2023'!A1" display="Back to Ranking" xr:uid="{C9007F3E-585A-40FD-A18C-520C414AE4E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5C97C8-6E89-4ADB-8031-43706F682D1B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733B2-1B93-49A9-93AD-992B64094D4E}">
  <dimension ref="A1:Q17"/>
  <sheetViews>
    <sheetView workbookViewId="0">
      <selection activeCell="K10" sqref="K10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24</v>
      </c>
      <c r="B2" s="22" t="s">
        <v>29</v>
      </c>
      <c r="C2" s="23">
        <v>45024</v>
      </c>
      <c r="D2" s="24" t="s">
        <v>26</v>
      </c>
      <c r="E2" s="48">
        <v>191.005</v>
      </c>
      <c r="F2" s="48">
        <v>194.001</v>
      </c>
      <c r="G2" s="48">
        <v>190.001</v>
      </c>
      <c r="H2" s="48"/>
      <c r="I2" s="48"/>
      <c r="J2" s="48"/>
      <c r="K2" s="49">
        <v>3</v>
      </c>
      <c r="L2" s="49">
        <v>575.00699999999995</v>
      </c>
      <c r="M2" s="50">
        <v>191.66899999999998</v>
      </c>
      <c r="N2" s="51">
        <v>2</v>
      </c>
      <c r="O2" s="52">
        <v>193.66899999999998</v>
      </c>
    </row>
    <row r="3" spans="1:17" x14ac:dyDescent="0.25">
      <c r="A3" s="15" t="s">
        <v>24</v>
      </c>
      <c r="B3" s="22" t="s">
        <v>29</v>
      </c>
      <c r="C3" s="23">
        <v>45052</v>
      </c>
      <c r="D3" s="24" t="s">
        <v>26</v>
      </c>
      <c r="E3" s="48">
        <v>198.0008</v>
      </c>
      <c r="F3" s="48">
        <v>197.00059999999999</v>
      </c>
      <c r="G3" s="48">
        <v>197.0018</v>
      </c>
      <c r="H3" s="48"/>
      <c r="I3" s="48"/>
      <c r="J3" s="48"/>
      <c r="K3" s="49">
        <f t="shared" ref="K3" si="0">COUNT(E3:J3)</f>
        <v>3</v>
      </c>
      <c r="L3" s="49">
        <f t="shared" ref="L3" si="1">SUM(E3:J3)</f>
        <v>592.00319999999999</v>
      </c>
      <c r="M3" s="50">
        <f t="shared" ref="M3" si="2">IFERROR(L3/K3,0)</f>
        <v>197.33439999999999</v>
      </c>
      <c r="N3" s="51">
        <v>3</v>
      </c>
      <c r="O3" s="52">
        <f t="shared" ref="O3" si="3">SUM(M3+N3)</f>
        <v>200.33439999999999</v>
      </c>
    </row>
    <row r="4" spans="1:17" x14ac:dyDescent="0.25">
      <c r="A4" s="15" t="s">
        <v>24</v>
      </c>
      <c r="B4" s="22" t="s">
        <v>29</v>
      </c>
      <c r="C4" s="23">
        <v>45087</v>
      </c>
      <c r="D4" s="24" t="s">
        <v>26</v>
      </c>
      <c r="E4" s="48">
        <v>197.011</v>
      </c>
      <c r="F4" s="48">
        <v>194.005</v>
      </c>
      <c r="G4" s="48">
        <v>197.00200000000001</v>
      </c>
      <c r="H4" s="48"/>
      <c r="I4" s="48"/>
      <c r="J4" s="48"/>
      <c r="K4" s="49">
        <v>3</v>
      </c>
      <c r="L4" s="49">
        <v>588.01800000000003</v>
      </c>
      <c r="M4" s="50">
        <v>196.006</v>
      </c>
      <c r="N4" s="51">
        <v>2</v>
      </c>
      <c r="O4" s="52">
        <v>198.006</v>
      </c>
    </row>
    <row r="5" spans="1:17" x14ac:dyDescent="0.25">
      <c r="A5" s="15" t="s">
        <v>24</v>
      </c>
      <c r="B5" s="22" t="s">
        <v>29</v>
      </c>
      <c r="C5" s="23">
        <v>45115</v>
      </c>
      <c r="D5" s="24" t="s">
        <v>26</v>
      </c>
      <c r="E5" s="48">
        <v>197.00059999999999</v>
      </c>
      <c r="F5" s="48">
        <v>197.00049999999999</v>
      </c>
      <c r="G5" s="48">
        <v>196.001</v>
      </c>
      <c r="H5" s="48"/>
      <c r="I5" s="48"/>
      <c r="J5" s="48"/>
      <c r="K5" s="49">
        <v>3</v>
      </c>
      <c r="L5" s="49">
        <v>590.00209999999993</v>
      </c>
      <c r="M5" s="50">
        <v>196.66736666666665</v>
      </c>
      <c r="N5" s="51">
        <v>2</v>
      </c>
      <c r="O5" s="52">
        <v>198.66736666666665</v>
      </c>
    </row>
    <row r="6" spans="1:17" x14ac:dyDescent="0.25">
      <c r="A6" s="15" t="s">
        <v>24</v>
      </c>
      <c r="B6" s="22" t="s">
        <v>29</v>
      </c>
      <c r="C6" s="23">
        <v>45178</v>
      </c>
      <c r="D6" s="24" t="s">
        <v>26</v>
      </c>
      <c r="E6" s="48">
        <v>199.0001</v>
      </c>
      <c r="F6" s="48">
        <v>191.00040000000001</v>
      </c>
      <c r="G6" s="48">
        <v>106.0004</v>
      </c>
      <c r="H6" s="48"/>
      <c r="I6" s="48"/>
      <c r="J6" s="48"/>
      <c r="K6" s="49">
        <v>3</v>
      </c>
      <c r="L6" s="49">
        <v>496.0009</v>
      </c>
      <c r="M6" s="50">
        <v>165.33363333333332</v>
      </c>
      <c r="N6" s="51">
        <v>4</v>
      </c>
      <c r="O6" s="52">
        <v>169.33363333333332</v>
      </c>
    </row>
    <row r="7" spans="1:17" x14ac:dyDescent="0.25">
      <c r="A7" s="15" t="s">
        <v>24</v>
      </c>
      <c r="B7" s="22" t="s">
        <v>29</v>
      </c>
      <c r="C7" s="23">
        <v>45213</v>
      </c>
      <c r="D7" s="24" t="s">
        <v>26</v>
      </c>
      <c r="E7" s="48">
        <v>199.00069999999999</v>
      </c>
      <c r="F7" s="84">
        <v>200</v>
      </c>
      <c r="G7" s="84">
        <v>200</v>
      </c>
      <c r="H7" s="48"/>
      <c r="I7" s="48"/>
      <c r="J7" s="48"/>
      <c r="K7" s="49">
        <v>3</v>
      </c>
      <c r="L7" s="49">
        <v>599.00070000000005</v>
      </c>
      <c r="M7" s="50">
        <v>199.66690000000003</v>
      </c>
      <c r="N7" s="51">
        <v>9</v>
      </c>
      <c r="O7" s="52">
        <v>208.66690000000003</v>
      </c>
    </row>
    <row r="10" spans="1:17" x14ac:dyDescent="0.25">
      <c r="K10" s="7">
        <f>SUM(K2:K9)</f>
        <v>18</v>
      </c>
      <c r="L10" s="7">
        <f>SUM(L2:L9)</f>
        <v>3440.0319</v>
      </c>
      <c r="M10" s="12">
        <f>SUM(L10/K10)</f>
        <v>191.11288333333334</v>
      </c>
      <c r="N10" s="7">
        <f>SUM(N2:N9)</f>
        <v>22</v>
      </c>
      <c r="O10" s="12">
        <f>SUM(M10+N10)</f>
        <v>213.11288333333334</v>
      </c>
    </row>
    <row r="13" spans="1:17" x14ac:dyDescent="0.25">
      <c r="A13" s="39"/>
      <c r="B13" s="40"/>
      <c r="C13" s="40"/>
      <c r="D13" s="41"/>
      <c r="E13" s="42"/>
      <c r="F13" s="42"/>
      <c r="G13" s="42"/>
      <c r="H13" s="42"/>
      <c r="I13" s="42"/>
      <c r="J13" s="42"/>
      <c r="K13" s="42"/>
      <c r="L13" s="41"/>
      <c r="M13" s="43"/>
      <c r="N13" s="40"/>
      <c r="O13" s="44"/>
    </row>
    <row r="14" spans="1:17" x14ac:dyDescent="0.25">
      <c r="A14" s="45"/>
      <c r="B14" s="46"/>
      <c r="C14" s="47"/>
      <c r="D14" s="46"/>
      <c r="E14" s="46"/>
      <c r="F14" s="46"/>
      <c r="G14" s="46"/>
      <c r="H14" s="46"/>
      <c r="I14" s="46"/>
      <c r="J14" s="46"/>
      <c r="K14" s="46"/>
      <c r="L14" s="46"/>
      <c r="M14" s="12"/>
      <c r="N14" s="46"/>
      <c r="O14" s="12"/>
    </row>
    <row r="17" spans="11:15" x14ac:dyDescent="0.25">
      <c r="K17" s="7"/>
      <c r="L17" s="7"/>
      <c r="M17" s="12"/>
      <c r="N17" s="7"/>
      <c r="O17" s="12"/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I3:J3 B3:C3" name="Range1_2_2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I5:J5 B5:C5" name="Range1_10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7:J7 B7:C7" name="Range1_26_1"/>
    <protectedRange algorithmName="SHA-512" hashValue="ON39YdpmFHfN9f47KpiRvqrKx0V9+erV1CNkpWzYhW/Qyc6aT8rEyCrvauWSYGZK2ia3o7vd3akF07acHAFpOA==" saltValue="yVW9XmDwTqEnmpSGai0KYg==" spinCount="100000" sqref="D7" name="Range1_1_20_1"/>
    <protectedRange algorithmName="SHA-512" hashValue="ON39YdpmFHfN9f47KpiRvqrKx0V9+erV1CNkpWzYhW/Qyc6aT8rEyCrvauWSYGZK2ia3o7vd3akF07acHAFpOA==" saltValue="yVW9XmDwTqEnmpSGai0KYg==" spinCount="100000" sqref="E7:H7" name="Range1_3_8_1"/>
  </protectedRanges>
  <conditionalFormatting sqref="H3">
    <cfRule type="top10" dxfId="113" priority="20" rank="1"/>
  </conditionalFormatting>
  <conditionalFormatting sqref="H5:H6">
    <cfRule type="top10" dxfId="112" priority="12" rank="1"/>
  </conditionalFormatting>
  <conditionalFormatting sqref="H7">
    <cfRule type="top10" dxfId="111" priority="4" rank="1"/>
  </conditionalFormatting>
  <conditionalFormatting sqref="H3:J3">
    <cfRule type="cellIs" dxfId="110" priority="17" operator="greaterThanOrEqual">
      <formula>200</formula>
    </cfRule>
  </conditionalFormatting>
  <conditionalFormatting sqref="H5:J7">
    <cfRule type="cellIs" dxfId="109" priority="1" operator="greaterThanOrEqual">
      <formula>200</formula>
    </cfRule>
  </conditionalFormatting>
  <conditionalFormatting sqref="I3">
    <cfRule type="top10" dxfId="108" priority="19" rank="1"/>
    <cfRule type="top10" dxfId="107" priority="24" rank="1"/>
  </conditionalFormatting>
  <conditionalFormatting sqref="I5:I6">
    <cfRule type="top10" dxfId="106" priority="11" rank="1"/>
    <cfRule type="top10" dxfId="105" priority="16" rank="1"/>
  </conditionalFormatting>
  <conditionalFormatting sqref="I7">
    <cfRule type="top10" dxfId="104" priority="3" rank="1"/>
    <cfRule type="top10" dxfId="103" priority="8" rank="1"/>
  </conditionalFormatting>
  <conditionalFormatting sqref="J3">
    <cfRule type="top10" dxfId="102" priority="18" rank="1"/>
  </conditionalFormatting>
  <conditionalFormatting sqref="J5:J6">
    <cfRule type="top10" dxfId="101" priority="10" rank="1"/>
  </conditionalFormatting>
  <conditionalFormatting sqref="J7">
    <cfRule type="top10" dxfId="100" priority="2" rank="1"/>
  </conditionalFormatting>
  <hyperlinks>
    <hyperlink ref="Q1" location="'Ohio Adult Rankings 2023'!A1" display="Back to Ranking" xr:uid="{37614726-5CA8-4FE5-90F7-F23047A105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F32835-60F5-46FD-BF52-009502949825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20575-D767-48D3-AF51-5C48DEADAB34}">
  <dimension ref="A1:Q13"/>
  <sheetViews>
    <sheetView workbookViewId="0"/>
  </sheetViews>
  <sheetFormatPr defaultRowHeight="15" x14ac:dyDescent="0.25"/>
  <cols>
    <col min="1" max="1" width="16.85546875" bestFit="1" customWidth="1"/>
    <col min="2" max="2" width="21.7109375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61</v>
      </c>
      <c r="B2" s="37" t="s">
        <v>122</v>
      </c>
      <c r="C2" s="38">
        <v>45088</v>
      </c>
      <c r="D2" s="29" t="s">
        <v>40</v>
      </c>
      <c r="E2" s="30">
        <v>184</v>
      </c>
      <c r="F2" s="30">
        <v>185</v>
      </c>
      <c r="G2" s="30">
        <v>188.0001</v>
      </c>
      <c r="H2" s="30">
        <v>187</v>
      </c>
      <c r="I2" s="30"/>
      <c r="J2" s="30"/>
      <c r="K2" s="32">
        <v>4</v>
      </c>
      <c r="L2" s="32">
        <v>744.00009999999997</v>
      </c>
      <c r="M2" s="33">
        <v>186.00002499999999</v>
      </c>
      <c r="N2" s="34">
        <v>6</v>
      </c>
      <c r="O2" s="35">
        <v>192.00002499999999</v>
      </c>
    </row>
    <row r="3" spans="1:17" x14ac:dyDescent="0.25">
      <c r="A3" s="15" t="s">
        <v>61</v>
      </c>
      <c r="B3" s="22" t="s">
        <v>122</v>
      </c>
      <c r="C3" s="23">
        <v>45151</v>
      </c>
      <c r="D3" s="24" t="s">
        <v>40</v>
      </c>
      <c r="E3" s="48">
        <v>189</v>
      </c>
      <c r="F3" s="48">
        <v>187</v>
      </c>
      <c r="G3" s="48">
        <v>180.0001</v>
      </c>
      <c r="H3" s="48">
        <v>178</v>
      </c>
      <c r="I3" s="48">
        <v>185</v>
      </c>
      <c r="J3" s="48">
        <v>183</v>
      </c>
      <c r="K3" s="49">
        <v>6</v>
      </c>
      <c r="L3" s="49">
        <v>1102.0001</v>
      </c>
      <c r="M3" s="50">
        <v>183.66668333333334</v>
      </c>
      <c r="N3" s="51">
        <v>8</v>
      </c>
      <c r="O3" s="52">
        <v>191.66668333333334</v>
      </c>
    </row>
    <row r="6" spans="1:17" x14ac:dyDescent="0.25">
      <c r="K6" s="7">
        <f>SUM(K2:K5)</f>
        <v>10</v>
      </c>
      <c r="L6" s="7">
        <f>SUM(L2:L5)</f>
        <v>1846.0001999999999</v>
      </c>
      <c r="M6" s="12">
        <f>SUM(L6/K6)</f>
        <v>184.60002</v>
      </c>
      <c r="N6" s="7">
        <f>SUM(N2:N5)</f>
        <v>14</v>
      </c>
      <c r="O6" s="12">
        <f>SUM(M6+N6)</f>
        <v>198.60002</v>
      </c>
    </row>
    <row r="9" spans="1:17" x14ac:dyDescent="0.25">
      <c r="A9" s="39"/>
      <c r="B9" s="40"/>
      <c r="C9" s="40"/>
      <c r="D9" s="41"/>
      <c r="E9" s="42"/>
      <c r="F9" s="42"/>
      <c r="G9" s="42"/>
      <c r="H9" s="42"/>
      <c r="I9" s="42"/>
      <c r="J9" s="42"/>
      <c r="K9" s="42"/>
      <c r="L9" s="41"/>
      <c r="M9" s="43"/>
      <c r="N9" s="40"/>
      <c r="O9" s="44"/>
    </row>
    <row r="10" spans="1:17" x14ac:dyDescent="0.25">
      <c r="A10" s="45"/>
      <c r="B10" s="46"/>
      <c r="C10" s="47"/>
      <c r="D10" s="46"/>
      <c r="E10" s="46"/>
      <c r="F10" s="46"/>
      <c r="G10" s="46"/>
      <c r="H10" s="46"/>
      <c r="I10" s="46"/>
      <c r="J10" s="46"/>
      <c r="K10" s="46"/>
      <c r="L10" s="46"/>
      <c r="M10" s="12"/>
      <c r="N10" s="46"/>
      <c r="O10" s="12"/>
    </row>
    <row r="13" spans="1:17" x14ac:dyDescent="0.25">
      <c r="K13" s="7"/>
      <c r="L13" s="7"/>
      <c r="M13" s="12"/>
      <c r="N13" s="7"/>
      <c r="O13" s="12"/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  <protectedRange algorithmName="SHA-512" hashValue="ON39YdpmFHfN9f47KpiRvqrKx0V9+erV1CNkpWzYhW/Qyc6aT8rEyCrvauWSYGZK2ia3o7vd3akF07acHAFpOA==" saltValue="yVW9XmDwTqEnmpSGai0KYg==" spinCount="100000" sqref="C3" name="Range1_17"/>
    <protectedRange algorithmName="SHA-512" hashValue="ON39YdpmFHfN9f47KpiRvqrKx0V9+erV1CNkpWzYhW/Qyc6aT8rEyCrvauWSYGZK2ia3o7vd3akF07acHAFpOA==" saltValue="yVW9XmDwTqEnmpSGai0KYg==" spinCount="100000" sqref="E3:J3 B3" name="Range1_20"/>
    <protectedRange algorithmName="SHA-512" hashValue="ON39YdpmFHfN9f47KpiRvqrKx0V9+erV1CNkpWzYhW/Qyc6aT8rEyCrvauWSYGZK2ia3o7vd3akF07acHAFpOA==" saltValue="yVW9XmDwTqEnmpSGai0KYg==" spinCount="100000" sqref="D3" name="Range1_1_15"/>
  </protectedRanges>
  <conditionalFormatting sqref="E3">
    <cfRule type="top10" dxfId="99" priority="1" rank="1"/>
  </conditionalFormatting>
  <conditionalFormatting sqref="F3">
    <cfRule type="top10" dxfId="98" priority="4" rank="1"/>
  </conditionalFormatting>
  <conditionalFormatting sqref="G3">
    <cfRule type="top10" dxfId="97" priority="5" rank="1"/>
  </conditionalFormatting>
  <conditionalFormatting sqref="H3">
    <cfRule type="top10" dxfId="96" priority="2" rank="1"/>
  </conditionalFormatting>
  <conditionalFormatting sqref="I3">
    <cfRule type="top10" dxfId="95" priority="6" rank="1"/>
  </conditionalFormatting>
  <conditionalFormatting sqref="J3">
    <cfRule type="top10" dxfId="94" priority="3" rank="1"/>
  </conditionalFormatting>
  <hyperlinks>
    <hyperlink ref="Q1" location="'Ohio Adult Rankings 2023'!A1" display="Back to Ranking" xr:uid="{96F8EA7E-7A92-4DCC-8841-C94F2D4E426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691A3E-41A8-4310-8649-9AAB4FD15B09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DE760-2AF7-4EEE-BDDE-11A037812D05}">
  <dimension ref="A1:Q13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36</v>
      </c>
      <c r="B2" s="22" t="s">
        <v>98</v>
      </c>
      <c r="C2" s="23">
        <v>45053</v>
      </c>
      <c r="D2" s="67" t="s">
        <v>84</v>
      </c>
      <c r="E2" s="48">
        <v>178</v>
      </c>
      <c r="F2" s="48">
        <v>185</v>
      </c>
      <c r="G2" s="48">
        <v>174</v>
      </c>
      <c r="H2" s="48">
        <v>173</v>
      </c>
      <c r="I2" s="68"/>
      <c r="J2" s="68"/>
      <c r="K2" s="49">
        <v>4</v>
      </c>
      <c r="L2" s="49">
        <v>710</v>
      </c>
      <c r="M2" s="50">
        <v>177.5</v>
      </c>
      <c r="N2" s="51">
        <v>2</v>
      </c>
      <c r="O2" s="52">
        <v>179.5</v>
      </c>
    </row>
    <row r="3" spans="1:17" x14ac:dyDescent="0.25">
      <c r="A3" s="15" t="s">
        <v>36</v>
      </c>
      <c r="B3" s="22" t="s">
        <v>98</v>
      </c>
      <c r="C3" s="23">
        <v>45081</v>
      </c>
      <c r="D3" s="67" t="s">
        <v>84</v>
      </c>
      <c r="E3" s="48">
        <v>175</v>
      </c>
      <c r="F3" s="48">
        <v>183</v>
      </c>
      <c r="G3" s="48">
        <v>177</v>
      </c>
      <c r="H3" s="48">
        <v>164</v>
      </c>
      <c r="I3" s="48"/>
      <c r="J3" s="48"/>
      <c r="K3" s="49">
        <v>4</v>
      </c>
      <c r="L3" s="49">
        <v>699</v>
      </c>
      <c r="M3" s="50">
        <v>174.75</v>
      </c>
      <c r="N3" s="51">
        <v>2</v>
      </c>
      <c r="O3" s="52">
        <v>176.75</v>
      </c>
    </row>
    <row r="6" spans="1:17" x14ac:dyDescent="0.25">
      <c r="K6" s="7">
        <f>SUM(K2:K5)</f>
        <v>8</v>
      </c>
      <c r="L6" s="7">
        <f>SUM(L2:L5)</f>
        <v>1409</v>
      </c>
      <c r="M6" s="12">
        <f>SUM(L6/K6)</f>
        <v>176.125</v>
      </c>
      <c r="N6" s="7">
        <f>SUM(N2:N5)</f>
        <v>4</v>
      </c>
      <c r="O6" s="12">
        <f>SUM(M6+N6)</f>
        <v>180.125</v>
      </c>
    </row>
    <row r="9" spans="1:17" ht="30" x14ac:dyDescent="0.25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25">
      <c r="A10" s="15" t="s">
        <v>35</v>
      </c>
      <c r="B10" s="22" t="s">
        <v>98</v>
      </c>
      <c r="C10" s="23">
        <v>45179</v>
      </c>
      <c r="D10" s="24" t="s">
        <v>84</v>
      </c>
      <c r="E10" s="48">
        <v>185</v>
      </c>
      <c r="F10" s="48">
        <v>191</v>
      </c>
      <c r="G10" s="48">
        <v>180</v>
      </c>
      <c r="H10" s="48">
        <v>177</v>
      </c>
      <c r="I10" s="48"/>
      <c r="J10" s="48"/>
      <c r="K10" s="49">
        <v>4</v>
      </c>
      <c r="L10" s="49">
        <v>733</v>
      </c>
      <c r="M10" s="50">
        <v>183.25</v>
      </c>
      <c r="N10" s="51">
        <v>4</v>
      </c>
      <c r="O10" s="52">
        <v>187.25</v>
      </c>
    </row>
    <row r="13" spans="1:17" x14ac:dyDescent="0.25">
      <c r="K13" s="7">
        <f>SUM(K10:K12)</f>
        <v>4</v>
      </c>
      <c r="L13" s="7">
        <f>SUM(L10:L12)</f>
        <v>733</v>
      </c>
      <c r="M13" s="12">
        <f>SUM(L13/K13)</f>
        <v>183.25</v>
      </c>
      <c r="N13" s="7">
        <f>SUM(N10:N12)</f>
        <v>4</v>
      </c>
      <c r="O13" s="12">
        <f>SUM(M13+N13)</f>
        <v>187.25</v>
      </c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  <protectedRange algorithmName="SHA-512" hashValue="ON39YdpmFHfN9f47KpiRvqrKx0V9+erV1CNkpWzYhW/Qyc6aT8rEyCrvauWSYGZK2ia3o7vd3akF07acHAFpOA==" saltValue="yVW9XmDwTqEnmpSGai0KYg==" spinCount="100000" sqref="E3:J3 B3:C3" name="Range1_8"/>
    <protectedRange algorithmName="SHA-512" hashValue="ON39YdpmFHfN9f47KpiRvqrKx0V9+erV1CNkpWzYhW/Qyc6aT8rEyCrvauWSYGZK2ia3o7vd3akF07acHAFpOA==" saltValue="yVW9XmDwTqEnmpSGai0KYg==" spinCount="100000" sqref="D3" name="Range1_1_3"/>
  </protectedRanges>
  <conditionalFormatting sqref="I3">
    <cfRule type="top10" dxfId="93" priority="13" rank="1"/>
  </conditionalFormatting>
  <conditionalFormatting sqref="I3:J3">
    <cfRule type="cellIs" dxfId="92" priority="8" operator="greaterThanOrEqual">
      <formula>200</formula>
    </cfRule>
  </conditionalFormatting>
  <conditionalFormatting sqref="J3">
    <cfRule type="top10" dxfId="91" priority="14" rank="1"/>
  </conditionalFormatting>
  <hyperlinks>
    <hyperlink ref="Q1" location="'Ohio Adult Rankings 2023'!A1" display="Back to Ranking" xr:uid="{A60DC47B-9F1F-4536-9823-843D472EACE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8F257B-DE55-40C6-903F-DDDAF4389F7D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20333-2FC2-4747-A73F-77E72A232EC9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9.5703125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24</v>
      </c>
      <c r="B2" s="22" t="s">
        <v>142</v>
      </c>
      <c r="C2" s="23">
        <v>45178</v>
      </c>
      <c r="D2" s="24" t="s">
        <v>26</v>
      </c>
      <c r="E2" s="48">
        <v>198.00040000000001</v>
      </c>
      <c r="F2" s="48">
        <v>196.00059999999999</v>
      </c>
      <c r="G2" s="48">
        <v>188.00030000000001</v>
      </c>
      <c r="H2" s="48"/>
      <c r="I2" s="48"/>
      <c r="J2" s="48"/>
      <c r="K2" s="49">
        <v>3</v>
      </c>
      <c r="L2" s="49">
        <v>582.00130000000001</v>
      </c>
      <c r="M2" s="50">
        <v>194.00043333333335</v>
      </c>
      <c r="N2" s="51">
        <v>4</v>
      </c>
      <c r="O2" s="52">
        <v>198.00043333333335</v>
      </c>
    </row>
    <row r="5" spans="1:17" x14ac:dyDescent="0.25">
      <c r="K5" s="7">
        <f>SUM(K2:K4)</f>
        <v>3</v>
      </c>
      <c r="L5" s="7">
        <f>SUM(L2:L4)</f>
        <v>582.00130000000001</v>
      </c>
      <c r="M5" s="12">
        <f>SUM(L5/K5)</f>
        <v>194.00043333333335</v>
      </c>
      <c r="N5" s="7">
        <f>SUM(N2:N4)</f>
        <v>4</v>
      </c>
      <c r="O5" s="12">
        <f>SUM(M5+N5)</f>
        <v>198.00043333333335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Ohio Adult Rankings 2023'!A1" display="Back to Ranking" xr:uid="{7B8FAF28-CA50-45FC-BED3-9E79DFD9A4C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E9DAA5-20A5-425E-841A-29FF017994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69F78-0BF3-4643-908E-6926A8E75C08}">
  <dimension ref="A1:Q12"/>
  <sheetViews>
    <sheetView workbookViewId="0"/>
  </sheetViews>
  <sheetFormatPr defaultRowHeight="15" x14ac:dyDescent="0.25"/>
  <cols>
    <col min="1" max="1" width="16.85546875" bestFit="1" customWidth="1"/>
    <col min="2" max="2" width="21.7109375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35</v>
      </c>
      <c r="B2" s="37" t="s">
        <v>114</v>
      </c>
      <c r="C2" s="38">
        <v>45087</v>
      </c>
      <c r="D2" s="29" t="s">
        <v>26</v>
      </c>
      <c r="E2" s="30">
        <v>183.001</v>
      </c>
      <c r="F2" s="30">
        <v>195.001</v>
      </c>
      <c r="G2" s="30">
        <v>190.001</v>
      </c>
      <c r="H2" s="30"/>
      <c r="I2" s="30"/>
      <c r="J2" s="30"/>
      <c r="K2" s="32">
        <v>3</v>
      </c>
      <c r="L2" s="32">
        <v>568.00300000000004</v>
      </c>
      <c r="M2" s="33">
        <v>189.33433333333335</v>
      </c>
      <c r="N2" s="34">
        <v>6</v>
      </c>
      <c r="O2" s="35">
        <v>195.33433333333335</v>
      </c>
    </row>
    <row r="5" spans="1:17" x14ac:dyDescent="0.25">
      <c r="K5" s="7">
        <f>SUM(K2:K4)</f>
        <v>3</v>
      </c>
      <c r="L5" s="7">
        <f>SUM(L2:L4)</f>
        <v>568.00300000000004</v>
      </c>
      <c r="M5" s="12">
        <f>SUM(L5/K5)</f>
        <v>189.33433333333335</v>
      </c>
      <c r="N5" s="7">
        <f>SUM(N2:N4)</f>
        <v>6</v>
      </c>
      <c r="O5" s="12">
        <f>SUM(M5+N5)</f>
        <v>195.33433333333335</v>
      </c>
    </row>
    <row r="8" spans="1:17" x14ac:dyDescent="0.25">
      <c r="A8" s="39"/>
      <c r="B8" s="40"/>
      <c r="C8" s="40"/>
      <c r="D8" s="41"/>
      <c r="E8" s="42"/>
      <c r="F8" s="42"/>
      <c r="G8" s="42"/>
      <c r="H8" s="42"/>
      <c r="I8" s="42"/>
      <c r="J8" s="42"/>
      <c r="K8" s="42"/>
      <c r="L8" s="41"/>
      <c r="M8" s="43"/>
      <c r="N8" s="40"/>
      <c r="O8" s="44"/>
    </row>
    <row r="9" spans="1:17" x14ac:dyDescent="0.25">
      <c r="A9" s="45"/>
      <c r="B9" s="46"/>
      <c r="C9" s="47"/>
      <c r="D9" s="46"/>
      <c r="E9" s="46"/>
      <c r="F9" s="46"/>
      <c r="G9" s="46"/>
      <c r="H9" s="46"/>
      <c r="I9" s="46"/>
      <c r="J9" s="46"/>
      <c r="K9" s="46"/>
      <c r="L9" s="46"/>
      <c r="M9" s="12"/>
      <c r="N9" s="46"/>
      <c r="O9" s="12"/>
    </row>
    <row r="12" spans="1:17" x14ac:dyDescent="0.25">
      <c r="K12" s="7"/>
      <c r="L12" s="7"/>
      <c r="M12" s="12"/>
      <c r="N12" s="7"/>
      <c r="O12" s="12"/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</protectedRanges>
  <hyperlinks>
    <hyperlink ref="Q1" location="'Ohio Adult Rankings 2023'!A1" display="Back to Ranking" xr:uid="{C5B1937D-483B-4FBA-9713-977377C0714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A3DFA3-AA64-4B8F-A9E6-0CB800E75E5E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5B3FC-C4A9-48E5-91AB-672F6002B0C0}">
  <dimension ref="A1:Q19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35</v>
      </c>
      <c r="B2" s="37" t="s">
        <v>47</v>
      </c>
      <c r="C2" s="23">
        <v>44661</v>
      </c>
      <c r="D2" s="24" t="s">
        <v>40</v>
      </c>
      <c r="E2" s="55">
        <v>188</v>
      </c>
      <c r="F2" s="55">
        <v>192</v>
      </c>
      <c r="G2" s="55">
        <v>193</v>
      </c>
      <c r="H2" s="55">
        <v>186</v>
      </c>
      <c r="I2" s="55"/>
      <c r="J2" s="55"/>
      <c r="K2" s="49">
        <v>4</v>
      </c>
      <c r="L2" s="49">
        <v>759</v>
      </c>
      <c r="M2" s="50">
        <v>189.75</v>
      </c>
      <c r="N2" s="51">
        <v>2</v>
      </c>
      <c r="O2" s="52">
        <v>191.75</v>
      </c>
    </row>
    <row r="3" spans="1:17" x14ac:dyDescent="0.25">
      <c r="A3" s="15" t="s">
        <v>35</v>
      </c>
      <c r="B3" s="22" t="s">
        <v>71</v>
      </c>
      <c r="C3" s="23">
        <v>45046</v>
      </c>
      <c r="D3" s="24" t="s">
        <v>68</v>
      </c>
      <c r="E3" s="48">
        <v>188</v>
      </c>
      <c r="F3" s="48">
        <v>191</v>
      </c>
      <c r="G3" s="48">
        <v>187</v>
      </c>
      <c r="H3" s="48">
        <v>191</v>
      </c>
      <c r="I3" s="48"/>
      <c r="J3" s="48"/>
      <c r="K3" s="49">
        <v>4</v>
      </c>
      <c r="L3" s="49">
        <v>757</v>
      </c>
      <c r="M3" s="50">
        <v>189.25</v>
      </c>
      <c r="N3" s="51">
        <v>2</v>
      </c>
      <c r="O3" s="52">
        <v>191.25</v>
      </c>
    </row>
    <row r="4" spans="1:17" x14ac:dyDescent="0.25">
      <c r="A4" s="36" t="s">
        <v>35</v>
      </c>
      <c r="B4" s="37" t="s">
        <v>71</v>
      </c>
      <c r="C4" s="38">
        <v>45060</v>
      </c>
      <c r="D4" s="29" t="s">
        <v>40</v>
      </c>
      <c r="E4" s="30">
        <v>189</v>
      </c>
      <c r="F4" s="48">
        <v>192</v>
      </c>
      <c r="G4" s="48">
        <v>190</v>
      </c>
      <c r="H4" s="48">
        <v>185</v>
      </c>
      <c r="I4" s="30"/>
      <c r="J4" s="30"/>
      <c r="K4" s="32">
        <v>4</v>
      </c>
      <c r="L4" s="32">
        <v>756</v>
      </c>
      <c r="M4" s="33">
        <v>189</v>
      </c>
      <c r="N4" s="34">
        <v>7</v>
      </c>
      <c r="O4" s="35">
        <v>196</v>
      </c>
    </row>
    <row r="5" spans="1:17" x14ac:dyDescent="0.25">
      <c r="A5" s="15" t="s">
        <v>35</v>
      </c>
      <c r="B5" s="22" t="s">
        <v>71</v>
      </c>
      <c r="C5" s="23">
        <v>45074</v>
      </c>
      <c r="D5" s="24" t="s">
        <v>68</v>
      </c>
      <c r="E5" s="48">
        <v>191</v>
      </c>
      <c r="F5" s="48">
        <v>195</v>
      </c>
      <c r="G5" s="48">
        <v>196</v>
      </c>
      <c r="H5" s="48">
        <v>195</v>
      </c>
      <c r="I5" s="48"/>
      <c r="J5" s="48"/>
      <c r="K5" s="49">
        <v>4</v>
      </c>
      <c r="L5" s="49">
        <v>777</v>
      </c>
      <c r="M5" s="50">
        <v>194.25</v>
      </c>
      <c r="N5" s="51">
        <v>6</v>
      </c>
      <c r="O5" s="52">
        <v>200.25</v>
      </c>
    </row>
    <row r="6" spans="1:17" x14ac:dyDescent="0.25">
      <c r="A6" s="15" t="s">
        <v>35</v>
      </c>
      <c r="B6" s="22" t="s">
        <v>71</v>
      </c>
      <c r="C6" s="23">
        <v>45088</v>
      </c>
      <c r="D6" s="24" t="s">
        <v>40</v>
      </c>
      <c r="E6" s="48">
        <v>189</v>
      </c>
      <c r="F6" s="48">
        <v>195</v>
      </c>
      <c r="G6" s="48">
        <v>193</v>
      </c>
      <c r="H6" s="48">
        <v>192</v>
      </c>
      <c r="I6" s="48"/>
      <c r="J6" s="48"/>
      <c r="K6" s="49">
        <v>4</v>
      </c>
      <c r="L6" s="49">
        <v>769</v>
      </c>
      <c r="M6" s="50">
        <v>192.25</v>
      </c>
      <c r="N6" s="51">
        <v>9</v>
      </c>
      <c r="O6" s="52">
        <v>201.25</v>
      </c>
    </row>
    <row r="7" spans="1:17" x14ac:dyDescent="0.25">
      <c r="A7" s="15" t="s">
        <v>35</v>
      </c>
      <c r="B7" s="22" t="s">
        <v>71</v>
      </c>
      <c r="C7" s="23">
        <v>45165</v>
      </c>
      <c r="D7" s="24" t="s">
        <v>68</v>
      </c>
      <c r="E7" s="48">
        <v>186</v>
      </c>
      <c r="F7" s="48">
        <v>185</v>
      </c>
      <c r="G7" s="48">
        <v>191</v>
      </c>
      <c r="H7" s="48">
        <v>193</v>
      </c>
      <c r="I7" s="48"/>
      <c r="J7" s="48"/>
      <c r="K7" s="49">
        <v>4</v>
      </c>
      <c r="L7" s="49">
        <v>755</v>
      </c>
      <c r="M7" s="50">
        <v>188.75</v>
      </c>
      <c r="N7" s="51">
        <v>2</v>
      </c>
      <c r="O7" s="52">
        <v>190.75</v>
      </c>
    </row>
    <row r="8" spans="1:17" x14ac:dyDescent="0.25">
      <c r="A8" s="15" t="s">
        <v>35</v>
      </c>
      <c r="B8" s="22" t="s">
        <v>71</v>
      </c>
      <c r="C8" s="23">
        <v>45207</v>
      </c>
      <c r="D8" s="24" t="s">
        <v>40</v>
      </c>
      <c r="E8" s="48">
        <v>183</v>
      </c>
      <c r="F8" s="48">
        <v>190</v>
      </c>
      <c r="G8" s="48">
        <v>186</v>
      </c>
      <c r="H8" s="48">
        <v>187</v>
      </c>
      <c r="I8" s="48"/>
      <c r="J8" s="48"/>
      <c r="K8" s="49">
        <v>4</v>
      </c>
      <c r="L8" s="49">
        <v>746</v>
      </c>
      <c r="M8" s="50">
        <v>186.5</v>
      </c>
      <c r="N8" s="51">
        <v>2</v>
      </c>
      <c r="O8" s="52">
        <v>188.5</v>
      </c>
    </row>
    <row r="9" spans="1:17" x14ac:dyDescent="0.25">
      <c r="A9" s="91" t="s">
        <v>35</v>
      </c>
      <c r="B9" s="92" t="s">
        <v>71</v>
      </c>
      <c r="C9" s="93">
        <v>45242</v>
      </c>
      <c r="D9" s="94" t="s">
        <v>40</v>
      </c>
      <c r="E9" s="95">
        <v>191</v>
      </c>
      <c r="F9" s="95">
        <v>189</v>
      </c>
      <c r="G9" s="95">
        <v>191</v>
      </c>
      <c r="H9" s="95">
        <v>194</v>
      </c>
      <c r="I9" s="95"/>
      <c r="J9" s="95"/>
      <c r="K9" s="96">
        <v>4</v>
      </c>
      <c r="L9" s="96">
        <v>765</v>
      </c>
      <c r="M9" s="97">
        <v>191.25</v>
      </c>
      <c r="N9" s="98">
        <v>6</v>
      </c>
      <c r="O9" s="99">
        <v>197.25</v>
      </c>
    </row>
    <row r="11" spans="1:17" x14ac:dyDescent="0.25">
      <c r="K11" s="7">
        <f>SUM(K2:K10)</f>
        <v>32</v>
      </c>
      <c r="L11" s="7">
        <f>SUM(L2:L10)</f>
        <v>6084</v>
      </c>
      <c r="M11" s="12">
        <f>SUM(L11/K11)</f>
        <v>190.125</v>
      </c>
      <c r="N11" s="7">
        <f>SUM(N2:N10)</f>
        <v>36</v>
      </c>
      <c r="O11" s="12">
        <f>SUM(M11+N11)</f>
        <v>226.125</v>
      </c>
    </row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25">
      <c r="A15" s="15" t="s">
        <v>24</v>
      </c>
      <c r="B15" s="37" t="s">
        <v>71</v>
      </c>
      <c r="C15" s="23">
        <v>45074</v>
      </c>
      <c r="D15" s="24" t="s">
        <v>68</v>
      </c>
      <c r="E15" s="48">
        <v>193</v>
      </c>
      <c r="F15" s="48">
        <v>195</v>
      </c>
      <c r="G15" s="48">
        <v>191</v>
      </c>
      <c r="H15" s="48">
        <v>191</v>
      </c>
      <c r="I15" s="48"/>
      <c r="J15" s="48"/>
      <c r="K15" s="49">
        <v>4</v>
      </c>
      <c r="L15" s="49">
        <v>770</v>
      </c>
      <c r="M15" s="50">
        <v>192.5</v>
      </c>
      <c r="N15" s="51">
        <v>2</v>
      </c>
      <c r="O15" s="52">
        <v>194.5</v>
      </c>
    </row>
    <row r="16" spans="1:17" x14ac:dyDescent="0.25">
      <c r="A16" s="15" t="s">
        <v>24</v>
      </c>
      <c r="B16" s="22" t="s">
        <v>71</v>
      </c>
      <c r="C16" s="23">
        <v>45165</v>
      </c>
      <c r="D16" s="24" t="s">
        <v>68</v>
      </c>
      <c r="E16" s="48">
        <v>190</v>
      </c>
      <c r="F16" s="48">
        <v>195</v>
      </c>
      <c r="G16" s="48">
        <v>196</v>
      </c>
      <c r="H16" s="48">
        <v>198</v>
      </c>
      <c r="I16" s="48"/>
      <c r="J16" s="48"/>
      <c r="K16" s="49">
        <v>4</v>
      </c>
      <c r="L16" s="49">
        <v>779</v>
      </c>
      <c r="M16" s="50">
        <v>194.75</v>
      </c>
      <c r="N16" s="51">
        <v>6</v>
      </c>
      <c r="O16" s="52">
        <v>200.75</v>
      </c>
    </row>
    <row r="19" spans="11:15" x14ac:dyDescent="0.25">
      <c r="K19" s="7">
        <f>SUM(K15:K18)</f>
        <v>8</v>
      </c>
      <c r="L19" s="7">
        <f>SUM(L15:L18)</f>
        <v>1549</v>
      </c>
      <c r="M19" s="12">
        <f>SUM(L19/K19)</f>
        <v>193.625</v>
      </c>
      <c r="N19" s="7">
        <f>SUM(N15:N18)</f>
        <v>8</v>
      </c>
      <c r="O19" s="12">
        <f>SUM(M19+N19)</f>
        <v>201.625</v>
      </c>
    </row>
  </sheetData>
  <protectedRanges>
    <protectedRange algorithmName="SHA-512" hashValue="ON39YdpmFHfN9f47KpiRvqrKx0V9+erV1CNkpWzYhW/Qyc6aT8rEyCrvauWSYGZK2ia3o7vd3akF07acHAFpOA==" saltValue="yVW9XmDwTqEnmpSGai0KYg==" spinCount="100000" sqref="B1 B14" name="Range1_2"/>
  </protectedRanges>
  <hyperlinks>
    <hyperlink ref="Q1" location="'Ohio Adult Rankings 2023'!A1" display="Back to Ranking" xr:uid="{67817CDD-1FFC-421E-AD98-5766228CB3A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A8F1B9-2288-4730-98FF-34303BA7FB9A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B313E-EF01-46EC-8C69-4C57001F065B}">
  <dimension ref="A1:Q14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35</v>
      </c>
      <c r="B2" s="22" t="s">
        <v>88</v>
      </c>
      <c r="C2" s="23">
        <v>45053</v>
      </c>
      <c r="D2" s="24" t="s">
        <v>84</v>
      </c>
      <c r="E2" s="66">
        <v>191</v>
      </c>
      <c r="F2" s="48">
        <v>183</v>
      </c>
      <c r="G2" s="48">
        <v>179.1</v>
      </c>
      <c r="H2" s="48">
        <v>185</v>
      </c>
      <c r="I2" s="48"/>
      <c r="J2" s="48"/>
      <c r="K2" s="49">
        <v>4</v>
      </c>
      <c r="L2" s="49">
        <v>738.1</v>
      </c>
      <c r="M2" s="50">
        <v>184.52500000000001</v>
      </c>
      <c r="N2" s="51">
        <v>6</v>
      </c>
      <c r="O2" s="52">
        <v>190.52500000000001</v>
      </c>
    </row>
    <row r="3" spans="1:17" x14ac:dyDescent="0.25">
      <c r="A3" s="15" t="s">
        <v>35</v>
      </c>
      <c r="B3" s="22" t="s">
        <v>88</v>
      </c>
      <c r="C3" s="23">
        <v>45081</v>
      </c>
      <c r="D3" s="24" t="s">
        <v>84</v>
      </c>
      <c r="E3" s="48">
        <v>180</v>
      </c>
      <c r="F3" s="48">
        <v>188</v>
      </c>
      <c r="G3" s="48">
        <v>187</v>
      </c>
      <c r="H3" s="48">
        <v>180.001</v>
      </c>
      <c r="I3" s="48"/>
      <c r="J3" s="48"/>
      <c r="K3" s="49">
        <v>4</v>
      </c>
      <c r="L3" s="49">
        <v>735.00099999999998</v>
      </c>
      <c r="M3" s="50">
        <v>183.75024999999999</v>
      </c>
      <c r="N3" s="51">
        <v>9</v>
      </c>
      <c r="O3" s="52">
        <v>192.75024999999999</v>
      </c>
    </row>
    <row r="4" spans="1:17" x14ac:dyDescent="0.25">
      <c r="A4" s="15" t="s">
        <v>35</v>
      </c>
      <c r="B4" s="22" t="s">
        <v>88</v>
      </c>
      <c r="C4" s="23">
        <v>45144</v>
      </c>
      <c r="D4" s="24" t="s">
        <v>84</v>
      </c>
      <c r="E4" s="48">
        <v>186</v>
      </c>
      <c r="F4" s="48">
        <v>192</v>
      </c>
      <c r="G4" s="48">
        <v>178</v>
      </c>
      <c r="H4" s="48">
        <v>183</v>
      </c>
      <c r="I4" s="48"/>
      <c r="J4" s="48"/>
      <c r="K4" s="49">
        <v>4</v>
      </c>
      <c r="L4" s="49">
        <v>739</v>
      </c>
      <c r="M4" s="50">
        <v>184.75</v>
      </c>
      <c r="N4" s="51">
        <v>4</v>
      </c>
      <c r="O4" s="52">
        <v>188.75</v>
      </c>
    </row>
    <row r="7" spans="1:17" x14ac:dyDescent="0.25">
      <c r="K7" s="7">
        <f>SUM(K2:K6)</f>
        <v>12</v>
      </c>
      <c r="L7" s="7">
        <f>SUM(L2:L6)</f>
        <v>2212.1010000000001</v>
      </c>
      <c r="M7" s="12">
        <f>SUM(L7/K7)</f>
        <v>184.34175000000002</v>
      </c>
      <c r="N7" s="7">
        <f>SUM(N2:N6)</f>
        <v>19</v>
      </c>
      <c r="O7" s="12">
        <f>SUM(M7+N7)</f>
        <v>203.34175000000002</v>
      </c>
    </row>
    <row r="10" spans="1:17" x14ac:dyDescent="0.25">
      <c r="A10" s="39"/>
      <c r="B10" s="40"/>
      <c r="C10" s="40"/>
      <c r="D10" s="41"/>
      <c r="E10" s="42"/>
      <c r="F10" s="42"/>
      <c r="G10" s="42"/>
      <c r="H10" s="42"/>
      <c r="I10" s="42"/>
      <c r="J10" s="42"/>
      <c r="K10" s="42"/>
      <c r="L10" s="41"/>
      <c r="M10" s="43"/>
      <c r="N10" s="40"/>
      <c r="O10" s="44"/>
    </row>
    <row r="11" spans="1:17" x14ac:dyDescent="0.25">
      <c r="A11" s="45"/>
      <c r="B11" s="46"/>
      <c r="C11" s="47"/>
      <c r="D11" s="46"/>
      <c r="E11" s="46"/>
      <c r="F11" s="46"/>
      <c r="G11" s="46"/>
      <c r="H11" s="46"/>
      <c r="I11" s="46"/>
      <c r="J11" s="46"/>
      <c r="K11" s="46"/>
      <c r="L11" s="46"/>
      <c r="M11" s="12"/>
      <c r="N11" s="46"/>
      <c r="O11" s="12"/>
    </row>
    <row r="14" spans="1:17" x14ac:dyDescent="0.25">
      <c r="K14" s="7"/>
      <c r="L14" s="7"/>
      <c r="M14" s="12"/>
      <c r="N14" s="7"/>
      <c r="O14" s="12"/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E3:J3" name="Range1_7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B4:C4 E4:J4" name="Range1_14"/>
    <protectedRange algorithmName="SHA-512" hashValue="ON39YdpmFHfN9f47KpiRvqrKx0V9+erV1CNkpWzYhW/Qyc6aT8rEyCrvauWSYGZK2ia3o7vd3akF07acHAFpOA==" saltValue="yVW9XmDwTqEnmpSGai0KYg==" spinCount="100000" sqref="D4" name="Range1_1_9"/>
  </protectedRanges>
  <conditionalFormatting sqref="E2">
    <cfRule type="top10" dxfId="90" priority="21" rank="1"/>
  </conditionalFormatting>
  <conditionalFormatting sqref="E3">
    <cfRule type="top10" dxfId="89" priority="13" rank="1"/>
  </conditionalFormatting>
  <conditionalFormatting sqref="E4">
    <cfRule type="top10" dxfId="88" priority="6" rank="1"/>
  </conditionalFormatting>
  <conditionalFormatting sqref="E2:J4">
    <cfRule type="cellIs" dxfId="87" priority="2" operator="greaterThanOrEqual">
      <formula>200</formula>
    </cfRule>
  </conditionalFormatting>
  <conditionalFormatting sqref="F2">
    <cfRule type="top10" dxfId="86" priority="20" rank="1"/>
  </conditionalFormatting>
  <conditionalFormatting sqref="F3">
    <cfRule type="top10" dxfId="85" priority="8" rank="1"/>
  </conditionalFormatting>
  <conditionalFormatting sqref="F4">
    <cfRule type="top10" dxfId="84" priority="1" rank="1"/>
  </conditionalFormatting>
  <conditionalFormatting sqref="G2">
    <cfRule type="top10" dxfId="83" priority="19" rank="1"/>
  </conditionalFormatting>
  <conditionalFormatting sqref="G3">
    <cfRule type="top10" dxfId="82" priority="12" rank="1"/>
  </conditionalFormatting>
  <conditionalFormatting sqref="G4">
    <cfRule type="top10" dxfId="81" priority="5" rank="1"/>
  </conditionalFormatting>
  <conditionalFormatting sqref="H2">
    <cfRule type="top10" dxfId="80" priority="18" rank="1"/>
  </conditionalFormatting>
  <conditionalFormatting sqref="H3">
    <cfRule type="top10" dxfId="79" priority="11" rank="1"/>
  </conditionalFormatting>
  <conditionalFormatting sqref="H4">
    <cfRule type="top10" dxfId="78" priority="4" rank="1"/>
  </conditionalFormatting>
  <conditionalFormatting sqref="I2">
    <cfRule type="top10" dxfId="77" priority="17" rank="1"/>
    <cfRule type="top10" dxfId="76" priority="22" rank="1"/>
  </conditionalFormatting>
  <conditionalFormatting sqref="I3">
    <cfRule type="top10" dxfId="75" priority="10" rank="1"/>
  </conditionalFormatting>
  <conditionalFormatting sqref="I4">
    <cfRule type="top10" dxfId="74" priority="3" rank="1"/>
  </conditionalFormatting>
  <conditionalFormatting sqref="J2">
    <cfRule type="top10" dxfId="73" priority="16" rank="1"/>
  </conditionalFormatting>
  <conditionalFormatting sqref="J3">
    <cfRule type="top10" dxfId="72" priority="14" rank="1"/>
  </conditionalFormatting>
  <conditionalFormatting sqref="J4">
    <cfRule type="top10" dxfId="71" priority="7" rank="1"/>
  </conditionalFormatting>
  <hyperlinks>
    <hyperlink ref="Q1" location="'Ohio Adult Rankings 2023'!A1" display="Back to Ranking" xr:uid="{9DBA742E-1AB6-4959-BCB6-493A1CF22B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887C81-7A71-4CC3-87F0-BBDB04423EEB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71D05-A985-4D55-B6F9-75D7A09C9F70}">
  <dimension ref="A1:Q18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61</v>
      </c>
      <c r="B2" s="37" t="s">
        <v>63</v>
      </c>
      <c r="C2" s="23">
        <v>44661</v>
      </c>
      <c r="D2" s="24" t="s">
        <v>40</v>
      </c>
      <c r="E2" s="48">
        <v>182</v>
      </c>
      <c r="F2" s="48">
        <v>177</v>
      </c>
      <c r="G2" s="48">
        <v>175</v>
      </c>
      <c r="H2" s="48">
        <v>190</v>
      </c>
      <c r="I2" s="48"/>
      <c r="J2" s="48"/>
      <c r="K2" s="49">
        <v>4</v>
      </c>
      <c r="L2" s="49">
        <v>724</v>
      </c>
      <c r="M2" s="50">
        <v>181</v>
      </c>
      <c r="N2" s="51">
        <v>5</v>
      </c>
      <c r="O2" s="52">
        <v>186</v>
      </c>
    </row>
    <row r="3" spans="1:17" x14ac:dyDescent="0.25">
      <c r="A3" s="36" t="s">
        <v>61</v>
      </c>
      <c r="B3" s="37" t="s">
        <v>63</v>
      </c>
      <c r="C3" s="38">
        <v>45060</v>
      </c>
      <c r="D3" s="29" t="s">
        <v>40</v>
      </c>
      <c r="E3" s="48">
        <v>172</v>
      </c>
      <c r="F3" s="48">
        <v>184</v>
      </c>
      <c r="G3" s="48">
        <v>175</v>
      </c>
      <c r="H3" s="48">
        <v>176</v>
      </c>
      <c r="I3" s="30"/>
      <c r="J3" s="30"/>
      <c r="K3" s="32">
        <v>4</v>
      </c>
      <c r="L3" s="32">
        <v>707</v>
      </c>
      <c r="M3" s="33">
        <v>176.75</v>
      </c>
      <c r="N3" s="34">
        <v>2</v>
      </c>
      <c r="O3" s="35">
        <v>178.75</v>
      </c>
    </row>
    <row r="4" spans="1:17" x14ac:dyDescent="0.25">
      <c r="A4" s="15" t="s">
        <v>61</v>
      </c>
      <c r="B4" s="22" t="s">
        <v>63</v>
      </c>
      <c r="C4" s="23">
        <v>45088</v>
      </c>
      <c r="D4" s="24" t="s">
        <v>40</v>
      </c>
      <c r="E4" s="48">
        <v>183</v>
      </c>
      <c r="F4" s="48">
        <v>187</v>
      </c>
      <c r="G4" s="48">
        <v>186</v>
      </c>
      <c r="H4" s="48">
        <v>182</v>
      </c>
      <c r="I4" s="48"/>
      <c r="J4" s="48"/>
      <c r="K4" s="49">
        <v>4</v>
      </c>
      <c r="L4" s="49">
        <v>738</v>
      </c>
      <c r="M4" s="50">
        <v>184.5</v>
      </c>
      <c r="N4" s="51">
        <v>3</v>
      </c>
      <c r="O4" s="52">
        <v>187.5</v>
      </c>
    </row>
    <row r="5" spans="1:17" x14ac:dyDescent="0.25">
      <c r="A5" s="15" t="s">
        <v>61</v>
      </c>
      <c r="B5" s="22" t="s">
        <v>63</v>
      </c>
      <c r="C5" s="23">
        <v>45116</v>
      </c>
      <c r="D5" s="24" t="s">
        <v>40</v>
      </c>
      <c r="E5" s="48">
        <v>188</v>
      </c>
      <c r="F5" s="48">
        <v>178</v>
      </c>
      <c r="G5" s="48">
        <v>170</v>
      </c>
      <c r="H5" s="48">
        <v>181</v>
      </c>
      <c r="I5" s="48"/>
      <c r="J5" s="48"/>
      <c r="K5" s="49">
        <v>4</v>
      </c>
      <c r="L5" s="49">
        <v>717</v>
      </c>
      <c r="M5" s="50">
        <v>179.25</v>
      </c>
      <c r="N5" s="51">
        <v>4</v>
      </c>
      <c r="O5" s="52">
        <v>183.25</v>
      </c>
    </row>
    <row r="6" spans="1:17" x14ac:dyDescent="0.25">
      <c r="A6" s="15" t="s">
        <v>61</v>
      </c>
      <c r="B6" s="22" t="s">
        <v>63</v>
      </c>
      <c r="C6" s="23">
        <v>45179</v>
      </c>
      <c r="D6" s="24" t="s">
        <v>40</v>
      </c>
      <c r="E6" s="48">
        <v>179</v>
      </c>
      <c r="F6" s="48">
        <v>179</v>
      </c>
      <c r="G6" s="48">
        <v>184</v>
      </c>
      <c r="H6" s="48">
        <v>183</v>
      </c>
      <c r="I6" s="48">
        <v>174</v>
      </c>
      <c r="J6" s="48">
        <v>175</v>
      </c>
      <c r="K6" s="49">
        <v>6</v>
      </c>
      <c r="L6" s="49">
        <v>1074</v>
      </c>
      <c r="M6" s="50">
        <v>179</v>
      </c>
      <c r="N6" s="51">
        <v>4</v>
      </c>
      <c r="O6" s="52">
        <v>183</v>
      </c>
    </row>
    <row r="7" spans="1:17" x14ac:dyDescent="0.25">
      <c r="A7" s="15" t="s">
        <v>61</v>
      </c>
      <c r="B7" s="22" t="s">
        <v>63</v>
      </c>
      <c r="C7" s="23">
        <v>45207</v>
      </c>
      <c r="D7" s="24" t="s">
        <v>40</v>
      </c>
      <c r="E7" s="48">
        <v>187</v>
      </c>
      <c r="F7" s="48">
        <v>178</v>
      </c>
      <c r="G7" s="48">
        <v>185</v>
      </c>
      <c r="H7" s="48">
        <v>189</v>
      </c>
      <c r="I7" s="48"/>
      <c r="J7" s="48"/>
      <c r="K7" s="49">
        <v>4</v>
      </c>
      <c r="L7" s="49">
        <v>739</v>
      </c>
      <c r="M7" s="50">
        <v>184.75</v>
      </c>
      <c r="N7" s="51">
        <v>9</v>
      </c>
      <c r="O7" s="52">
        <v>193.75</v>
      </c>
    </row>
    <row r="8" spans="1:17" x14ac:dyDescent="0.25">
      <c r="A8" s="91" t="s">
        <v>61</v>
      </c>
      <c r="B8" s="92" t="s">
        <v>63</v>
      </c>
      <c r="C8" s="93">
        <v>45242</v>
      </c>
      <c r="D8" s="94" t="s">
        <v>40</v>
      </c>
      <c r="E8" s="95">
        <v>186.001</v>
      </c>
      <c r="F8" s="95">
        <v>181</v>
      </c>
      <c r="G8" s="95">
        <v>183</v>
      </c>
      <c r="H8" s="95">
        <v>182</v>
      </c>
      <c r="I8" s="95"/>
      <c r="J8" s="95"/>
      <c r="K8" s="96">
        <v>4</v>
      </c>
      <c r="L8" s="96">
        <v>732.00099999999998</v>
      </c>
      <c r="M8" s="97">
        <v>183.00024999999999</v>
      </c>
      <c r="N8" s="98">
        <v>5</v>
      </c>
      <c r="O8" s="99">
        <v>188.00024999999999</v>
      </c>
    </row>
    <row r="11" spans="1:17" x14ac:dyDescent="0.25">
      <c r="K11" s="7">
        <f>SUM(K2:K10)</f>
        <v>30</v>
      </c>
      <c r="L11" s="7">
        <f>SUM(L2:L10)</f>
        <v>5431.0010000000002</v>
      </c>
      <c r="M11" s="12">
        <f>SUM(L11/K11)</f>
        <v>181.03336666666667</v>
      </c>
      <c r="N11" s="7">
        <f>SUM(N2:N10)</f>
        <v>32</v>
      </c>
      <c r="O11" s="12">
        <f>SUM(M11+N11)</f>
        <v>213.03336666666667</v>
      </c>
    </row>
    <row r="14" spans="1:17" x14ac:dyDescent="0.25">
      <c r="A14" s="39"/>
      <c r="B14" s="40"/>
      <c r="C14" s="40"/>
      <c r="D14" s="41"/>
      <c r="E14" s="42"/>
      <c r="F14" s="42"/>
      <c r="G14" s="42"/>
      <c r="H14" s="42"/>
      <c r="I14" s="42"/>
      <c r="J14" s="42"/>
      <c r="K14" s="42"/>
      <c r="L14" s="41"/>
      <c r="M14" s="43"/>
      <c r="N14" s="40"/>
      <c r="O14" s="44"/>
    </row>
    <row r="15" spans="1:17" x14ac:dyDescent="0.25">
      <c r="A15" s="45"/>
      <c r="B15" s="46"/>
      <c r="C15" s="47"/>
      <c r="D15" s="46"/>
      <c r="E15" s="46"/>
      <c r="F15" s="46"/>
      <c r="G15" s="46"/>
      <c r="H15" s="46"/>
      <c r="I15" s="46"/>
      <c r="J15" s="46"/>
      <c r="K15" s="46"/>
      <c r="L15" s="46"/>
      <c r="M15" s="12"/>
      <c r="N15" s="46"/>
      <c r="O15" s="12"/>
    </row>
    <row r="18" spans="11:15" x14ac:dyDescent="0.25">
      <c r="K18" s="7"/>
      <c r="L18" s="7"/>
      <c r="M18" s="12"/>
      <c r="N18" s="7"/>
      <c r="O18" s="12"/>
    </row>
  </sheetData>
  <protectedRanges>
    <protectedRange algorithmName="SHA-512" hashValue="ON39YdpmFHfN9f47KpiRvqrKx0V9+erV1CNkpWzYhW/Qyc6aT8rEyCrvauWSYGZK2ia3o7vd3akF07acHAFpOA==" saltValue="yVW9XmDwTqEnmpSGai0KYg==" spinCount="100000" sqref="B1 B14" name="Range1_2"/>
    <protectedRange algorithmName="SHA-512" hashValue="ON39YdpmFHfN9f47KpiRvqrKx0V9+erV1CNkpWzYhW/Qyc6aT8rEyCrvauWSYGZK2ia3o7vd3akF07acHAFpOA==" saltValue="yVW9XmDwTqEnmpSGai0KYg==" spinCount="100000" sqref="E6:J6 B6:C6" name="Range1_25"/>
    <protectedRange algorithmName="SHA-512" hashValue="ON39YdpmFHfN9f47KpiRvqrKx0V9+erV1CNkpWzYhW/Qyc6aT8rEyCrvauWSYGZK2ia3o7vd3akF07acHAFpOA==" saltValue="yVW9XmDwTqEnmpSGai0KYg==" spinCount="100000" sqref="D6" name="Range1_1_19"/>
  </protectedRanges>
  <hyperlinks>
    <hyperlink ref="Q1" location="'Ohio Adult Rankings 2023'!A1" display="Back to Ranking" xr:uid="{68DE8003-C08F-4335-B781-6FDE58505A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3DF39B-90DE-495F-897F-5A894232860E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6ABAE-A7A5-47CD-8EED-52BCA8C58E0A}">
  <dimension ref="A1:Q29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24</v>
      </c>
      <c r="B2" s="37" t="s">
        <v>43</v>
      </c>
      <c r="C2" s="23">
        <v>44661</v>
      </c>
      <c r="D2" s="24" t="s">
        <v>40</v>
      </c>
      <c r="E2" s="84">
        <v>200</v>
      </c>
      <c r="F2" s="48">
        <v>194</v>
      </c>
      <c r="G2" s="48">
        <v>192</v>
      </c>
      <c r="H2" s="48">
        <v>190</v>
      </c>
      <c r="I2" s="48"/>
      <c r="J2" s="48"/>
      <c r="K2" s="49">
        <v>4</v>
      </c>
      <c r="L2" s="49">
        <v>776</v>
      </c>
      <c r="M2" s="50">
        <v>194</v>
      </c>
      <c r="N2" s="51">
        <v>5</v>
      </c>
      <c r="O2" s="52">
        <v>199</v>
      </c>
    </row>
    <row r="3" spans="1:17" x14ac:dyDescent="0.25">
      <c r="A3" s="15" t="s">
        <v>42</v>
      </c>
      <c r="B3" s="22" t="s">
        <v>43</v>
      </c>
      <c r="C3" s="23">
        <v>45046</v>
      </c>
      <c r="D3" s="24" t="s">
        <v>68</v>
      </c>
      <c r="E3" s="48">
        <v>198</v>
      </c>
      <c r="F3" s="48">
        <v>195</v>
      </c>
      <c r="G3" s="48">
        <v>196.001</v>
      </c>
      <c r="H3" s="48">
        <v>196</v>
      </c>
      <c r="I3" s="48"/>
      <c r="J3" s="48"/>
      <c r="K3" s="49">
        <v>4</v>
      </c>
      <c r="L3" s="49">
        <v>785.00099999999998</v>
      </c>
      <c r="M3" s="50">
        <v>196.25024999999999</v>
      </c>
      <c r="N3" s="51">
        <v>9</v>
      </c>
      <c r="O3" s="52">
        <v>205.25024999999999</v>
      </c>
    </row>
    <row r="4" spans="1:17" x14ac:dyDescent="0.25">
      <c r="A4" s="36" t="s">
        <v>42</v>
      </c>
      <c r="B4" s="37" t="s">
        <v>43</v>
      </c>
      <c r="C4" s="38">
        <v>45060</v>
      </c>
      <c r="D4" s="29" t="s">
        <v>40</v>
      </c>
      <c r="E4" s="48">
        <v>194</v>
      </c>
      <c r="F4" s="48">
        <v>196</v>
      </c>
      <c r="G4" s="48">
        <v>190</v>
      </c>
      <c r="H4" s="48">
        <v>190</v>
      </c>
      <c r="I4" s="48"/>
      <c r="J4" s="48"/>
      <c r="K4" s="32">
        <v>4</v>
      </c>
      <c r="L4" s="32">
        <v>770</v>
      </c>
      <c r="M4" s="33">
        <v>192.5</v>
      </c>
      <c r="N4" s="34">
        <v>6</v>
      </c>
      <c r="O4" s="35">
        <v>198.5</v>
      </c>
    </row>
    <row r="5" spans="1:17" x14ac:dyDescent="0.25">
      <c r="A5" s="15" t="s">
        <v>24</v>
      </c>
      <c r="B5" s="22" t="s">
        <v>43</v>
      </c>
      <c r="C5" s="23">
        <v>45074</v>
      </c>
      <c r="D5" s="24" t="s">
        <v>68</v>
      </c>
      <c r="E5" s="48">
        <v>194</v>
      </c>
      <c r="F5" s="48">
        <v>188</v>
      </c>
      <c r="G5" s="48">
        <v>197</v>
      </c>
      <c r="H5" s="48">
        <v>193</v>
      </c>
      <c r="I5" s="48"/>
      <c r="J5" s="48"/>
      <c r="K5" s="49">
        <v>4</v>
      </c>
      <c r="L5" s="49">
        <v>772</v>
      </c>
      <c r="M5" s="50">
        <v>193</v>
      </c>
      <c r="N5" s="51">
        <v>4</v>
      </c>
      <c r="O5" s="52">
        <v>197</v>
      </c>
    </row>
    <row r="6" spans="1:17" x14ac:dyDescent="0.25">
      <c r="A6" s="15" t="s">
        <v>42</v>
      </c>
      <c r="B6" s="22" t="s">
        <v>43</v>
      </c>
      <c r="C6" s="23">
        <v>45116</v>
      </c>
      <c r="D6" s="24" t="s">
        <v>40</v>
      </c>
      <c r="E6" s="48">
        <v>193</v>
      </c>
      <c r="F6" s="48">
        <v>197.001</v>
      </c>
      <c r="G6" s="48">
        <v>196.0001</v>
      </c>
      <c r="H6" s="48">
        <v>189</v>
      </c>
      <c r="I6" s="48"/>
      <c r="J6" s="48"/>
      <c r="K6" s="49">
        <v>4</v>
      </c>
      <c r="L6" s="49">
        <v>775.00109999999995</v>
      </c>
      <c r="M6" s="50">
        <v>193.75027499999999</v>
      </c>
      <c r="N6" s="51">
        <v>7</v>
      </c>
      <c r="O6" s="52">
        <v>200.75027499999999</v>
      </c>
    </row>
    <row r="7" spans="1:17" x14ac:dyDescent="0.25">
      <c r="A7" s="15" t="s">
        <v>24</v>
      </c>
      <c r="B7" s="22" t="s">
        <v>43</v>
      </c>
      <c r="C7" s="23">
        <v>45130</v>
      </c>
      <c r="D7" s="24" t="s">
        <v>68</v>
      </c>
      <c r="E7" s="48">
        <v>197</v>
      </c>
      <c r="F7" s="48">
        <v>198</v>
      </c>
      <c r="G7" s="48">
        <v>193</v>
      </c>
      <c r="H7" s="48">
        <v>195</v>
      </c>
      <c r="I7" s="48">
        <v>194</v>
      </c>
      <c r="J7" s="48">
        <v>194</v>
      </c>
      <c r="K7" s="49">
        <v>6</v>
      </c>
      <c r="L7" s="49">
        <v>1171</v>
      </c>
      <c r="M7" s="50">
        <v>195.16666666666666</v>
      </c>
      <c r="N7" s="51">
        <v>12</v>
      </c>
      <c r="O7" s="52">
        <v>207.16666666666666</v>
      </c>
    </row>
    <row r="8" spans="1:17" x14ac:dyDescent="0.25">
      <c r="A8" s="15" t="s">
        <v>42</v>
      </c>
      <c r="B8" s="22" t="s">
        <v>43</v>
      </c>
      <c r="C8" s="23">
        <v>45151</v>
      </c>
      <c r="D8" s="24" t="s">
        <v>40</v>
      </c>
      <c r="E8" s="48">
        <v>197</v>
      </c>
      <c r="F8" s="48">
        <v>197</v>
      </c>
      <c r="G8" s="48">
        <v>198</v>
      </c>
      <c r="H8" s="48">
        <v>196</v>
      </c>
      <c r="I8" s="48">
        <v>197</v>
      </c>
      <c r="J8" s="48">
        <v>196</v>
      </c>
      <c r="K8" s="49">
        <v>6</v>
      </c>
      <c r="L8" s="49">
        <v>1181</v>
      </c>
      <c r="M8" s="50">
        <v>196.83333333333334</v>
      </c>
      <c r="N8" s="51">
        <v>22</v>
      </c>
      <c r="O8" s="52">
        <v>218.83333333333334</v>
      </c>
    </row>
    <row r="9" spans="1:17" x14ac:dyDescent="0.25">
      <c r="A9" s="15" t="s">
        <v>24</v>
      </c>
      <c r="B9" s="22" t="s">
        <v>43</v>
      </c>
      <c r="C9" s="23">
        <v>45165</v>
      </c>
      <c r="D9" s="24" t="s">
        <v>68</v>
      </c>
      <c r="E9" s="48">
        <v>198</v>
      </c>
      <c r="F9" s="48">
        <v>196</v>
      </c>
      <c r="G9" s="48">
        <v>198</v>
      </c>
      <c r="H9" s="48">
        <v>195</v>
      </c>
      <c r="I9" s="48"/>
      <c r="J9" s="48"/>
      <c r="K9" s="49">
        <v>4</v>
      </c>
      <c r="L9" s="49">
        <v>787</v>
      </c>
      <c r="M9" s="50">
        <v>196.75</v>
      </c>
      <c r="N9" s="51">
        <v>11</v>
      </c>
      <c r="O9" s="52">
        <v>207.75</v>
      </c>
    </row>
    <row r="10" spans="1:17" x14ac:dyDescent="0.25">
      <c r="A10" s="15" t="s">
        <v>42</v>
      </c>
      <c r="B10" s="22" t="s">
        <v>43</v>
      </c>
      <c r="C10" s="23">
        <v>45179</v>
      </c>
      <c r="D10" s="24" t="s">
        <v>40</v>
      </c>
      <c r="E10" s="48">
        <v>197</v>
      </c>
      <c r="F10" s="48">
        <v>198</v>
      </c>
      <c r="G10" s="48">
        <v>197</v>
      </c>
      <c r="H10" s="48">
        <v>198</v>
      </c>
      <c r="I10" s="48">
        <v>196</v>
      </c>
      <c r="J10" s="48">
        <v>196</v>
      </c>
      <c r="K10" s="49">
        <v>6</v>
      </c>
      <c r="L10" s="49">
        <v>1182</v>
      </c>
      <c r="M10" s="50">
        <v>197</v>
      </c>
      <c r="N10" s="51">
        <v>14</v>
      </c>
      <c r="O10" s="52">
        <v>211</v>
      </c>
    </row>
    <row r="11" spans="1:17" x14ac:dyDescent="0.25">
      <c r="A11" s="15" t="s">
        <v>24</v>
      </c>
      <c r="B11" s="22" t="s">
        <v>43</v>
      </c>
      <c r="C11" s="23">
        <v>45193</v>
      </c>
      <c r="D11" s="24" t="s">
        <v>68</v>
      </c>
      <c r="E11" s="48">
        <v>191</v>
      </c>
      <c r="F11" s="48">
        <v>197</v>
      </c>
      <c r="G11" s="48">
        <v>193</v>
      </c>
      <c r="H11" s="48">
        <v>192</v>
      </c>
      <c r="I11" s="48"/>
      <c r="J11" s="48"/>
      <c r="K11" s="49">
        <v>4</v>
      </c>
      <c r="L11" s="49">
        <v>773</v>
      </c>
      <c r="M11" s="50">
        <v>193.25</v>
      </c>
      <c r="N11" s="51">
        <v>5</v>
      </c>
      <c r="O11" s="52">
        <v>198.25</v>
      </c>
    </row>
    <row r="12" spans="1:17" x14ac:dyDescent="0.25">
      <c r="A12" s="15" t="s">
        <v>42</v>
      </c>
      <c r="B12" s="22" t="s">
        <v>43</v>
      </c>
      <c r="C12" s="23">
        <v>45207</v>
      </c>
      <c r="D12" s="24" t="s">
        <v>40</v>
      </c>
      <c r="E12" s="48">
        <v>192</v>
      </c>
      <c r="F12" s="48">
        <v>191</v>
      </c>
      <c r="G12" s="48">
        <v>185</v>
      </c>
      <c r="H12" s="48">
        <v>195</v>
      </c>
      <c r="I12" s="48"/>
      <c r="J12" s="48"/>
      <c r="K12" s="49">
        <v>4</v>
      </c>
      <c r="L12" s="49">
        <v>763</v>
      </c>
      <c r="M12" s="50">
        <v>190.75</v>
      </c>
      <c r="N12" s="51">
        <v>2</v>
      </c>
      <c r="O12" s="52">
        <v>192.75</v>
      </c>
    </row>
    <row r="15" spans="1:17" x14ac:dyDescent="0.25">
      <c r="K15" s="7">
        <f>SUM(K2:K14)</f>
        <v>50</v>
      </c>
      <c r="L15" s="7">
        <f>SUM(L2:L14)</f>
        <v>9735.0020999999997</v>
      </c>
      <c r="M15" s="12">
        <f>SUM(L15/K15)</f>
        <v>194.700042</v>
      </c>
      <c r="N15" s="7">
        <f>SUM(N2:N14)</f>
        <v>97</v>
      </c>
      <c r="O15" s="12">
        <f>SUM(M15+N15)</f>
        <v>291.700042</v>
      </c>
    </row>
    <row r="18" spans="1:15" ht="30" x14ac:dyDescent="0.25">
      <c r="A18" s="1" t="s">
        <v>1</v>
      </c>
      <c r="B18" s="2" t="s">
        <v>2</v>
      </c>
      <c r="C18" s="2" t="s">
        <v>3</v>
      </c>
      <c r="D18" s="3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3" t="s">
        <v>12</v>
      </c>
      <c r="M18" s="5" t="s">
        <v>13</v>
      </c>
      <c r="N18" s="2" t="s">
        <v>14</v>
      </c>
      <c r="O18" s="6" t="s">
        <v>15</v>
      </c>
    </row>
    <row r="19" spans="1:15" x14ac:dyDescent="0.25">
      <c r="A19" s="15" t="s">
        <v>35</v>
      </c>
      <c r="B19" s="37" t="s">
        <v>43</v>
      </c>
      <c r="C19" s="23">
        <v>44661</v>
      </c>
      <c r="D19" s="24" t="s">
        <v>40</v>
      </c>
      <c r="E19" s="48">
        <v>192</v>
      </c>
      <c r="F19" s="48">
        <v>186</v>
      </c>
      <c r="G19" s="48">
        <v>188</v>
      </c>
      <c r="H19" s="48">
        <v>192</v>
      </c>
      <c r="I19" s="48"/>
      <c r="J19" s="48"/>
      <c r="K19" s="49">
        <v>4</v>
      </c>
      <c r="L19" s="49">
        <v>758</v>
      </c>
      <c r="M19" s="50">
        <v>189.5</v>
      </c>
      <c r="N19" s="51">
        <v>4</v>
      </c>
      <c r="O19" s="52">
        <v>193.5</v>
      </c>
    </row>
    <row r="20" spans="1:15" x14ac:dyDescent="0.25">
      <c r="A20" s="36" t="s">
        <v>35</v>
      </c>
      <c r="B20" s="37" t="s">
        <v>43</v>
      </c>
      <c r="C20" s="38">
        <v>45060</v>
      </c>
      <c r="D20" s="29" t="s">
        <v>40</v>
      </c>
      <c r="E20" s="48">
        <v>189</v>
      </c>
      <c r="F20" s="48">
        <v>185</v>
      </c>
      <c r="G20" s="48">
        <v>188</v>
      </c>
      <c r="H20" s="48">
        <v>187</v>
      </c>
      <c r="I20" s="48"/>
      <c r="J20" s="48"/>
      <c r="K20" s="32">
        <v>4</v>
      </c>
      <c r="L20" s="32">
        <v>749</v>
      </c>
      <c r="M20" s="33">
        <v>187.25</v>
      </c>
      <c r="N20" s="34">
        <v>2</v>
      </c>
      <c r="O20" s="35">
        <v>189.25</v>
      </c>
    </row>
    <row r="21" spans="1:15" x14ac:dyDescent="0.25">
      <c r="A21" s="15" t="s">
        <v>35</v>
      </c>
      <c r="B21" s="22" t="s">
        <v>43</v>
      </c>
      <c r="C21" s="23">
        <v>45074</v>
      </c>
      <c r="D21" s="24" t="s">
        <v>68</v>
      </c>
      <c r="E21" s="48">
        <v>193</v>
      </c>
      <c r="F21" s="48">
        <v>197</v>
      </c>
      <c r="G21" s="48">
        <v>198</v>
      </c>
      <c r="H21" s="48">
        <v>194</v>
      </c>
      <c r="I21" s="48"/>
      <c r="J21" s="48"/>
      <c r="K21" s="49">
        <v>4</v>
      </c>
      <c r="L21" s="49">
        <v>782</v>
      </c>
      <c r="M21" s="50">
        <v>195.5</v>
      </c>
      <c r="N21" s="51">
        <v>9</v>
      </c>
      <c r="O21" s="52">
        <v>204.5</v>
      </c>
    </row>
    <row r="22" spans="1:15" x14ac:dyDescent="0.25">
      <c r="A22" s="15" t="s">
        <v>35</v>
      </c>
      <c r="B22" s="22" t="s">
        <v>43</v>
      </c>
      <c r="C22" s="23">
        <v>45116</v>
      </c>
      <c r="D22" s="24" t="s">
        <v>40</v>
      </c>
      <c r="E22" s="48">
        <v>192.0001</v>
      </c>
      <c r="F22" s="48">
        <v>189</v>
      </c>
      <c r="G22" s="48">
        <v>191</v>
      </c>
      <c r="H22" s="48">
        <v>195</v>
      </c>
      <c r="I22" s="48"/>
      <c r="J22" s="48"/>
      <c r="K22" s="49">
        <v>4</v>
      </c>
      <c r="L22" s="49">
        <v>767.00009999999997</v>
      </c>
      <c r="M22" s="50">
        <v>191.75002499999999</v>
      </c>
      <c r="N22" s="51">
        <v>4</v>
      </c>
      <c r="O22" s="52">
        <v>195.75002499999999</v>
      </c>
    </row>
    <row r="23" spans="1:15" x14ac:dyDescent="0.25">
      <c r="A23" s="15" t="s">
        <v>35</v>
      </c>
      <c r="B23" s="22" t="s">
        <v>43</v>
      </c>
      <c r="C23" s="23">
        <v>45130</v>
      </c>
      <c r="D23" s="24" t="s">
        <v>68</v>
      </c>
      <c r="E23" s="48">
        <v>193</v>
      </c>
      <c r="F23" s="48">
        <v>190</v>
      </c>
      <c r="G23" s="48">
        <v>194</v>
      </c>
      <c r="H23" s="48">
        <v>191</v>
      </c>
      <c r="I23" s="48">
        <v>195.001</v>
      </c>
      <c r="J23" s="48">
        <v>192.001</v>
      </c>
      <c r="K23" s="49">
        <v>6</v>
      </c>
      <c r="L23" s="49">
        <v>1155.002</v>
      </c>
      <c r="M23" s="50">
        <v>192.50033333333332</v>
      </c>
      <c r="N23" s="51">
        <v>16</v>
      </c>
      <c r="O23" s="52">
        <v>208.50033333333332</v>
      </c>
    </row>
    <row r="24" spans="1:15" x14ac:dyDescent="0.25">
      <c r="A24" s="15" t="s">
        <v>35</v>
      </c>
      <c r="B24" s="22" t="s">
        <v>43</v>
      </c>
      <c r="C24" s="23">
        <v>45151</v>
      </c>
      <c r="D24" s="24" t="s">
        <v>40</v>
      </c>
      <c r="E24" s="48">
        <v>198</v>
      </c>
      <c r="F24" s="48">
        <v>192</v>
      </c>
      <c r="G24" s="48">
        <v>193.001</v>
      </c>
      <c r="H24" s="48">
        <v>198</v>
      </c>
      <c r="I24" s="48">
        <v>196</v>
      </c>
      <c r="J24" s="48">
        <v>198</v>
      </c>
      <c r="K24" s="49">
        <v>6</v>
      </c>
      <c r="L24" s="49">
        <v>1175.001</v>
      </c>
      <c r="M24" s="50">
        <v>195.83349999999999</v>
      </c>
      <c r="N24" s="51">
        <v>30</v>
      </c>
      <c r="O24" s="52">
        <v>225.83349999999999</v>
      </c>
    </row>
    <row r="25" spans="1:15" x14ac:dyDescent="0.25">
      <c r="A25" s="15" t="s">
        <v>35</v>
      </c>
      <c r="B25" s="22" t="s">
        <v>43</v>
      </c>
      <c r="C25" s="23">
        <v>45165</v>
      </c>
      <c r="D25" s="24" t="s">
        <v>68</v>
      </c>
      <c r="E25" s="48">
        <v>198</v>
      </c>
      <c r="F25" s="48">
        <v>195</v>
      </c>
      <c r="G25" s="48">
        <v>195</v>
      </c>
      <c r="H25" s="48">
        <v>196</v>
      </c>
      <c r="I25" s="48"/>
      <c r="J25" s="48"/>
      <c r="K25" s="49">
        <v>4</v>
      </c>
      <c r="L25" s="49">
        <v>784</v>
      </c>
      <c r="M25" s="50">
        <v>196</v>
      </c>
      <c r="N25" s="51">
        <v>13</v>
      </c>
      <c r="O25" s="52">
        <v>209</v>
      </c>
    </row>
    <row r="26" spans="1:15" x14ac:dyDescent="0.25">
      <c r="A26" s="15" t="s">
        <v>35</v>
      </c>
      <c r="B26" s="22" t="s">
        <v>43</v>
      </c>
      <c r="C26" s="23">
        <v>45179</v>
      </c>
      <c r="D26" s="24" t="s">
        <v>40</v>
      </c>
      <c r="E26" s="48">
        <v>190</v>
      </c>
      <c r="F26" s="48">
        <v>194.001</v>
      </c>
      <c r="G26" s="48">
        <v>191</v>
      </c>
      <c r="H26" s="48">
        <v>188</v>
      </c>
      <c r="I26" s="48">
        <v>195</v>
      </c>
      <c r="J26" s="48">
        <v>199</v>
      </c>
      <c r="K26" s="49">
        <v>6</v>
      </c>
      <c r="L26" s="49">
        <v>1157.001</v>
      </c>
      <c r="M26" s="50">
        <v>192.83349999999999</v>
      </c>
      <c r="N26" s="51">
        <v>8</v>
      </c>
      <c r="O26" s="52">
        <v>200.83349999999999</v>
      </c>
    </row>
    <row r="29" spans="1:15" x14ac:dyDescent="0.25">
      <c r="K29" s="7">
        <f>SUM(K19:K28)</f>
        <v>38</v>
      </c>
      <c r="L29" s="7">
        <f>SUM(L19:L28)</f>
        <v>7327.0041000000001</v>
      </c>
      <c r="M29" s="12">
        <f>SUM(L29/K29)</f>
        <v>192.81589736842105</v>
      </c>
      <c r="N29" s="7">
        <f>SUM(N19:N28)</f>
        <v>86</v>
      </c>
      <c r="O29" s="12">
        <f>SUM(M29+N29)</f>
        <v>278.81589736842102</v>
      </c>
    </row>
  </sheetData>
  <protectedRanges>
    <protectedRange algorithmName="SHA-512" hashValue="ON39YdpmFHfN9f47KpiRvqrKx0V9+erV1CNkpWzYhW/Qyc6aT8rEyCrvauWSYGZK2ia3o7vd3akF07acHAFpOA==" saltValue="yVW9XmDwTqEnmpSGai0KYg==" spinCount="100000" sqref="B1 B18" name="Range1_2"/>
    <protectedRange algorithmName="SHA-512" hashValue="ON39YdpmFHfN9f47KpiRvqrKx0V9+erV1CNkpWzYhW/Qyc6aT8rEyCrvauWSYGZK2ia3o7vd3akF07acHAFpOA==" saltValue="yVW9XmDwTqEnmpSGai0KYg==" spinCount="100000" sqref="I8:J8 B8:C8" name="Range1_17"/>
    <protectedRange algorithmName="SHA-512" hashValue="ON39YdpmFHfN9f47KpiRvqrKx0V9+erV1CNkpWzYhW/Qyc6aT8rEyCrvauWSYGZK2ia3o7vd3akF07acHAFpOA==" saltValue="yVW9XmDwTqEnmpSGai0KYg==" spinCount="100000" sqref="D8" name="Range1_1_12"/>
    <protectedRange algorithmName="SHA-512" hashValue="ON39YdpmFHfN9f47KpiRvqrKx0V9+erV1CNkpWzYhW/Qyc6aT8rEyCrvauWSYGZK2ia3o7vd3akF07acHAFpOA==" saltValue="yVW9XmDwTqEnmpSGai0KYg==" spinCount="100000" sqref="E8:H8" name="Range1_3_6"/>
    <protectedRange algorithmName="SHA-512" hashValue="ON39YdpmFHfN9f47KpiRvqrKx0V9+erV1CNkpWzYhW/Qyc6aT8rEyCrvauWSYGZK2ia3o7vd3akF07acHAFpOA==" saltValue="yVW9XmDwTqEnmpSGai0KYg==" spinCount="100000" sqref="C24" name="Range1_17_1"/>
    <protectedRange algorithmName="SHA-512" hashValue="ON39YdpmFHfN9f47KpiRvqrKx0V9+erV1CNkpWzYhW/Qyc6aT8rEyCrvauWSYGZK2ia3o7vd3akF07acHAFpOA==" saltValue="yVW9XmDwTqEnmpSGai0KYg==" spinCount="100000" sqref="E24:J24 B24" name="Range1_18"/>
    <protectedRange algorithmName="SHA-512" hashValue="ON39YdpmFHfN9f47KpiRvqrKx0V9+erV1CNkpWzYhW/Qyc6aT8rEyCrvauWSYGZK2ia3o7vd3akF07acHAFpOA==" saltValue="yVW9XmDwTqEnmpSGai0KYg==" spinCount="100000" sqref="D24" name="Range1_1_13"/>
    <protectedRange algorithmName="SHA-512" hashValue="ON39YdpmFHfN9f47KpiRvqrKx0V9+erV1CNkpWzYhW/Qyc6aT8rEyCrvauWSYGZK2ia3o7vd3akF07acHAFpOA==" saltValue="yVW9XmDwTqEnmpSGai0KYg==" spinCount="100000" sqref="I10:J10 B10:C10" name="Range1_21"/>
    <protectedRange algorithmName="SHA-512" hashValue="ON39YdpmFHfN9f47KpiRvqrKx0V9+erV1CNkpWzYhW/Qyc6aT8rEyCrvauWSYGZK2ia3o7vd3akF07acHAFpOA==" saltValue="yVW9XmDwTqEnmpSGai0KYg==" spinCount="100000" sqref="D10" name="Range1_1_16"/>
    <protectedRange algorithmName="SHA-512" hashValue="ON39YdpmFHfN9f47KpiRvqrKx0V9+erV1CNkpWzYhW/Qyc6aT8rEyCrvauWSYGZK2ia3o7vd3akF07acHAFpOA==" saltValue="yVW9XmDwTqEnmpSGai0KYg==" spinCount="100000" sqref="E10:H10" name="Range1_3_7"/>
    <protectedRange algorithmName="SHA-512" hashValue="ON39YdpmFHfN9f47KpiRvqrKx0V9+erV1CNkpWzYhW/Qyc6aT8rEyCrvauWSYGZK2ia3o7vd3akF07acHAFpOA==" saltValue="yVW9XmDwTqEnmpSGai0KYg==" spinCount="100000" sqref="E26:J26 B26:C26" name="Range1_22"/>
    <protectedRange algorithmName="SHA-512" hashValue="ON39YdpmFHfN9f47KpiRvqrKx0V9+erV1CNkpWzYhW/Qyc6aT8rEyCrvauWSYGZK2ia3o7vd3akF07acHAFpOA==" saltValue="yVW9XmDwTqEnmpSGai0KYg==" spinCount="100000" sqref="D26" name="Range1_1_17"/>
  </protectedRanges>
  <hyperlinks>
    <hyperlink ref="Q1" location="'Ohio Adult Rankings 2023'!A1" display="Back to Ranking" xr:uid="{BDF75737-ACB3-412F-B336-ABFB7D9DFEA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D25FFB-3399-4CBA-A893-A8495DD6D0C4}">
          <x14:formula1>
            <xm:f>'C:\Users\abra2\Desktop\ABRA Files and More\AUTO BENCH REST ASSOCIATION FILE\ABRA 2019\Georgia\[Georgia Results 01 19 20.xlsm]DATA SHEET'!#REF!</xm:f>
          </x14:formula1>
          <xm:sqref>B1 B18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C5037-C9BC-4F47-82F4-ED19BD8CBAC8}">
  <dimension ref="A1:Q19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61</v>
      </c>
      <c r="B2" s="37" t="s">
        <v>64</v>
      </c>
      <c r="C2" s="23">
        <v>44661</v>
      </c>
      <c r="D2" s="24" t="s">
        <v>40</v>
      </c>
      <c r="E2" s="48">
        <v>177</v>
      </c>
      <c r="F2" s="48">
        <v>181</v>
      </c>
      <c r="G2" s="48">
        <v>180</v>
      </c>
      <c r="H2" s="48">
        <v>186</v>
      </c>
      <c r="I2" s="48"/>
      <c r="J2" s="48"/>
      <c r="K2" s="49">
        <v>4</v>
      </c>
      <c r="L2" s="49">
        <v>724</v>
      </c>
      <c r="M2" s="50">
        <v>181</v>
      </c>
      <c r="N2" s="51">
        <v>5</v>
      </c>
      <c r="O2" s="52">
        <v>186</v>
      </c>
    </row>
    <row r="3" spans="1:17" x14ac:dyDescent="0.25">
      <c r="A3" s="36" t="s">
        <v>61</v>
      </c>
      <c r="B3" s="37" t="s">
        <v>64</v>
      </c>
      <c r="C3" s="38">
        <v>45060</v>
      </c>
      <c r="D3" s="29" t="s">
        <v>40</v>
      </c>
      <c r="E3" s="48">
        <v>177</v>
      </c>
      <c r="F3" s="48">
        <v>178</v>
      </c>
      <c r="G3" s="48">
        <v>169</v>
      </c>
      <c r="H3" s="48">
        <v>172</v>
      </c>
      <c r="I3" s="48"/>
      <c r="J3" s="48"/>
      <c r="K3" s="32">
        <v>4</v>
      </c>
      <c r="L3" s="32">
        <v>696</v>
      </c>
      <c r="M3" s="33">
        <v>174</v>
      </c>
      <c r="N3" s="34">
        <v>2</v>
      </c>
      <c r="O3" s="35">
        <v>176</v>
      </c>
    </row>
    <row r="4" spans="1:17" x14ac:dyDescent="0.25">
      <c r="A4" s="15" t="s">
        <v>61</v>
      </c>
      <c r="B4" s="22" t="s">
        <v>119</v>
      </c>
      <c r="C4" s="23">
        <v>45088</v>
      </c>
      <c r="D4" s="24" t="s">
        <v>40</v>
      </c>
      <c r="E4" s="48">
        <v>186</v>
      </c>
      <c r="F4" s="48">
        <v>179</v>
      </c>
      <c r="G4" s="48">
        <v>183</v>
      </c>
      <c r="H4" s="48">
        <v>189</v>
      </c>
      <c r="I4" s="48"/>
      <c r="J4" s="48"/>
      <c r="K4" s="49">
        <v>4</v>
      </c>
      <c r="L4" s="49">
        <v>737</v>
      </c>
      <c r="M4" s="50">
        <v>184.25</v>
      </c>
      <c r="N4" s="51">
        <v>4</v>
      </c>
      <c r="O4" s="52">
        <v>188.25</v>
      </c>
    </row>
    <row r="5" spans="1:17" x14ac:dyDescent="0.25">
      <c r="A5" s="15" t="s">
        <v>61</v>
      </c>
      <c r="B5" s="22" t="s">
        <v>119</v>
      </c>
      <c r="C5" s="23">
        <v>45116</v>
      </c>
      <c r="D5" s="24" t="s">
        <v>40</v>
      </c>
      <c r="E5" s="48">
        <v>183</v>
      </c>
      <c r="F5" s="48">
        <v>185</v>
      </c>
      <c r="G5" s="48">
        <v>180</v>
      </c>
      <c r="H5" s="48">
        <v>186</v>
      </c>
      <c r="I5" s="48"/>
      <c r="J5" s="48"/>
      <c r="K5" s="49">
        <v>4</v>
      </c>
      <c r="L5" s="49">
        <v>734</v>
      </c>
      <c r="M5" s="50">
        <v>183.5</v>
      </c>
      <c r="N5" s="51">
        <v>6</v>
      </c>
      <c r="O5" s="52">
        <v>189.5</v>
      </c>
    </row>
    <row r="6" spans="1:17" x14ac:dyDescent="0.25">
      <c r="A6" s="15" t="s">
        <v>61</v>
      </c>
      <c r="B6" s="22" t="s">
        <v>64</v>
      </c>
      <c r="C6" s="23">
        <v>45151</v>
      </c>
      <c r="D6" s="24" t="s">
        <v>40</v>
      </c>
      <c r="E6" s="48">
        <v>182</v>
      </c>
      <c r="F6" s="48">
        <v>188</v>
      </c>
      <c r="G6" s="48">
        <v>182</v>
      </c>
      <c r="H6" s="48">
        <v>186</v>
      </c>
      <c r="I6" s="48">
        <v>185.001</v>
      </c>
      <c r="J6" s="48">
        <v>184</v>
      </c>
      <c r="K6" s="49">
        <v>6</v>
      </c>
      <c r="L6" s="49">
        <v>1107.001</v>
      </c>
      <c r="M6" s="50">
        <v>184.50016666666667</v>
      </c>
      <c r="N6" s="51">
        <v>14</v>
      </c>
      <c r="O6" s="52">
        <v>198.50016666666667</v>
      </c>
    </row>
    <row r="7" spans="1:17" x14ac:dyDescent="0.25">
      <c r="A7" s="15" t="s">
        <v>61</v>
      </c>
      <c r="B7" s="22" t="s">
        <v>64</v>
      </c>
      <c r="C7" s="23">
        <v>45179</v>
      </c>
      <c r="D7" s="24" t="s">
        <v>40</v>
      </c>
      <c r="E7" s="48">
        <v>189</v>
      </c>
      <c r="F7" s="48">
        <v>188</v>
      </c>
      <c r="G7" s="48">
        <v>184</v>
      </c>
      <c r="H7" s="48">
        <v>188</v>
      </c>
      <c r="I7" s="48">
        <v>180</v>
      </c>
      <c r="J7" s="48">
        <v>188.001</v>
      </c>
      <c r="K7" s="49">
        <v>6</v>
      </c>
      <c r="L7" s="49">
        <v>1117.001</v>
      </c>
      <c r="M7" s="50">
        <v>186.16683333333333</v>
      </c>
      <c r="N7" s="51">
        <v>18</v>
      </c>
      <c r="O7" s="52">
        <v>204.16683333333333</v>
      </c>
    </row>
    <row r="8" spans="1:17" x14ac:dyDescent="0.25">
      <c r="A8" s="91" t="s">
        <v>61</v>
      </c>
      <c r="B8" s="92" t="s">
        <v>119</v>
      </c>
      <c r="C8" s="93">
        <v>45242</v>
      </c>
      <c r="D8" s="94" t="s">
        <v>40</v>
      </c>
      <c r="E8" s="95">
        <v>179</v>
      </c>
      <c r="F8" s="95">
        <v>184</v>
      </c>
      <c r="G8" s="95">
        <v>186</v>
      </c>
      <c r="H8" s="95">
        <v>188</v>
      </c>
      <c r="I8" s="95"/>
      <c r="J8" s="95"/>
      <c r="K8" s="96">
        <v>4</v>
      </c>
      <c r="L8" s="96">
        <v>737</v>
      </c>
      <c r="M8" s="97">
        <v>184.25</v>
      </c>
      <c r="N8" s="98">
        <v>6</v>
      </c>
      <c r="O8" s="99">
        <v>190.25</v>
      </c>
    </row>
    <row r="11" spans="1:17" x14ac:dyDescent="0.25">
      <c r="K11" s="7">
        <f>SUM(K2:K10)</f>
        <v>32</v>
      </c>
      <c r="L11" s="7">
        <f>SUM(L2:L10)</f>
        <v>5852.0020000000004</v>
      </c>
      <c r="M11" s="12">
        <f>SUM(L11/K11)</f>
        <v>182.87506250000001</v>
      </c>
      <c r="N11" s="7">
        <f>SUM(N2:N10)</f>
        <v>55</v>
      </c>
      <c r="O11" s="12">
        <f>SUM(M11+N11)</f>
        <v>237.87506250000001</v>
      </c>
    </row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25">
      <c r="A15" s="15" t="s">
        <v>57</v>
      </c>
      <c r="B15" s="22" t="s">
        <v>64</v>
      </c>
      <c r="C15" s="23">
        <v>45179</v>
      </c>
      <c r="D15" s="24" t="s">
        <v>40</v>
      </c>
      <c r="E15" s="48">
        <v>192</v>
      </c>
      <c r="F15" s="48">
        <v>191</v>
      </c>
      <c r="G15" s="48">
        <v>190</v>
      </c>
      <c r="H15" s="48">
        <v>190</v>
      </c>
      <c r="I15" s="48">
        <v>195.001</v>
      </c>
      <c r="J15" s="48">
        <v>188</v>
      </c>
      <c r="K15" s="49">
        <v>6</v>
      </c>
      <c r="L15" s="49">
        <v>1146.001</v>
      </c>
      <c r="M15" s="50">
        <v>191.00016666666667</v>
      </c>
      <c r="N15" s="51">
        <v>8</v>
      </c>
      <c r="O15" s="52">
        <v>199.00016666666667</v>
      </c>
    </row>
    <row r="16" spans="1:17" x14ac:dyDescent="0.25">
      <c r="A16" s="91" t="s">
        <v>57</v>
      </c>
      <c r="B16" s="92" t="s">
        <v>119</v>
      </c>
      <c r="C16" s="93">
        <v>45242</v>
      </c>
      <c r="D16" s="94" t="s">
        <v>40</v>
      </c>
      <c r="E16" s="95">
        <v>189</v>
      </c>
      <c r="F16" s="95">
        <v>189</v>
      </c>
      <c r="G16" s="95">
        <v>191</v>
      </c>
      <c r="H16" s="95">
        <v>185</v>
      </c>
      <c r="I16" s="95"/>
      <c r="J16" s="95"/>
      <c r="K16" s="96">
        <v>4</v>
      </c>
      <c r="L16" s="96">
        <v>754</v>
      </c>
      <c r="M16" s="97">
        <v>188.5</v>
      </c>
      <c r="N16" s="98">
        <v>6</v>
      </c>
      <c r="O16" s="99">
        <v>194.5</v>
      </c>
    </row>
    <row r="19" spans="11:15" x14ac:dyDescent="0.25">
      <c r="K19" s="7">
        <f>SUM(K15:K18)</f>
        <v>10</v>
      </c>
      <c r="L19" s="7">
        <f>SUM(L15:L18)</f>
        <v>1900.001</v>
      </c>
      <c r="M19" s="12">
        <f>SUM(L19/K19)</f>
        <v>190.0001</v>
      </c>
      <c r="N19" s="7">
        <f>SUM(N15:N18)</f>
        <v>14</v>
      </c>
      <c r="O19" s="12">
        <f>SUM(M19+N19)</f>
        <v>204.0001</v>
      </c>
    </row>
  </sheetData>
  <protectedRanges>
    <protectedRange algorithmName="SHA-512" hashValue="ON39YdpmFHfN9f47KpiRvqrKx0V9+erV1CNkpWzYhW/Qyc6aT8rEyCrvauWSYGZK2ia3o7vd3akF07acHAFpOA==" saltValue="yVW9XmDwTqEnmpSGai0KYg==" spinCount="100000" sqref="B1 B14" name="Range1_2"/>
    <protectedRange algorithmName="SHA-512" hashValue="ON39YdpmFHfN9f47KpiRvqrKx0V9+erV1CNkpWzYhW/Qyc6aT8rEyCrvauWSYGZK2ia3o7vd3akF07acHAFpOA==" saltValue="yVW9XmDwTqEnmpSGai0KYg==" spinCount="100000" sqref="C6" name="Range1_17"/>
    <protectedRange algorithmName="SHA-512" hashValue="ON39YdpmFHfN9f47KpiRvqrKx0V9+erV1CNkpWzYhW/Qyc6aT8rEyCrvauWSYGZK2ia3o7vd3akF07acHAFpOA==" saltValue="yVW9XmDwTqEnmpSGai0KYg==" spinCount="100000" sqref="E6:J6 B6" name="Range1_20"/>
    <protectedRange algorithmName="SHA-512" hashValue="ON39YdpmFHfN9f47KpiRvqrKx0V9+erV1CNkpWzYhW/Qyc6aT8rEyCrvauWSYGZK2ia3o7vd3akF07acHAFpOA==" saltValue="yVW9XmDwTqEnmpSGai0KYg==" spinCount="100000" sqref="D6" name="Range1_1_15"/>
    <protectedRange algorithmName="SHA-512" hashValue="ON39YdpmFHfN9f47KpiRvqrKx0V9+erV1CNkpWzYhW/Qyc6aT8rEyCrvauWSYGZK2ia3o7vd3akF07acHAFpOA==" saltValue="yVW9XmDwTqEnmpSGai0KYg==" spinCount="100000" sqref="E15:J15 B15:C15" name="Range1_23"/>
    <protectedRange algorithmName="SHA-512" hashValue="ON39YdpmFHfN9f47KpiRvqrKx0V9+erV1CNkpWzYhW/Qyc6aT8rEyCrvauWSYGZK2ia3o7vd3akF07acHAFpOA==" saltValue="yVW9XmDwTqEnmpSGai0KYg==" spinCount="100000" sqref="D15" name="Range1_1_18"/>
    <protectedRange algorithmName="SHA-512" hashValue="ON39YdpmFHfN9f47KpiRvqrKx0V9+erV1CNkpWzYhW/Qyc6aT8rEyCrvauWSYGZK2ia3o7vd3akF07acHAFpOA==" saltValue="yVW9XmDwTqEnmpSGai0KYg==" spinCount="100000" sqref="E7:J7 B7:C7" name="Range1_25"/>
    <protectedRange algorithmName="SHA-512" hashValue="ON39YdpmFHfN9f47KpiRvqrKx0V9+erV1CNkpWzYhW/Qyc6aT8rEyCrvauWSYGZK2ia3o7vd3akF07acHAFpOA==" saltValue="yVW9XmDwTqEnmpSGai0KYg==" spinCount="100000" sqref="D7" name="Range1_1_19"/>
  </protectedRanges>
  <hyperlinks>
    <hyperlink ref="Q1" location="'Ohio Adult Rankings 2023'!A1" display="Back to Ranking" xr:uid="{8734B7B9-5AC1-4ECB-8857-C3ECE69AD4F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DB0F77-4149-45B7-9009-7F08B852F31B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A53F6-2DB6-4163-90E4-A0B8A3C08C29}">
  <dimension ref="A1:Q18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2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57</v>
      </c>
      <c r="B2" s="37" t="s">
        <v>102</v>
      </c>
      <c r="C2" s="38">
        <v>45060</v>
      </c>
      <c r="D2" s="29" t="s">
        <v>40</v>
      </c>
      <c r="E2" s="30">
        <v>176</v>
      </c>
      <c r="F2" s="30">
        <v>185</v>
      </c>
      <c r="G2" s="30">
        <v>177</v>
      </c>
      <c r="H2" s="30">
        <v>180</v>
      </c>
      <c r="I2" s="30"/>
      <c r="J2" s="30"/>
      <c r="K2" s="32">
        <v>4</v>
      </c>
      <c r="L2" s="32">
        <v>718</v>
      </c>
      <c r="M2" s="33">
        <v>179.5</v>
      </c>
      <c r="N2" s="34">
        <v>2</v>
      </c>
      <c r="O2" s="35">
        <v>181.5</v>
      </c>
    </row>
    <row r="3" spans="1:17" x14ac:dyDescent="0.25">
      <c r="A3" s="15" t="s">
        <v>57</v>
      </c>
      <c r="B3" s="22" t="s">
        <v>118</v>
      </c>
      <c r="C3" s="23">
        <v>45088</v>
      </c>
      <c r="D3" s="24" t="s">
        <v>40</v>
      </c>
      <c r="E3" s="48">
        <v>185</v>
      </c>
      <c r="F3" s="48">
        <v>183</v>
      </c>
      <c r="G3" s="48">
        <v>188</v>
      </c>
      <c r="H3" s="48">
        <v>194</v>
      </c>
      <c r="I3" s="48"/>
      <c r="J3" s="48"/>
      <c r="K3" s="49">
        <v>4</v>
      </c>
      <c r="L3" s="49">
        <v>750</v>
      </c>
      <c r="M3" s="50">
        <v>187.5</v>
      </c>
      <c r="N3" s="51">
        <v>3</v>
      </c>
      <c r="O3" s="52">
        <v>190.5</v>
      </c>
    </row>
    <row r="4" spans="1:17" x14ac:dyDescent="0.25">
      <c r="A4" s="15" t="s">
        <v>57</v>
      </c>
      <c r="B4" s="22" t="s">
        <v>118</v>
      </c>
      <c r="C4" s="23">
        <v>45116</v>
      </c>
      <c r="D4" s="24" t="s">
        <v>40</v>
      </c>
      <c r="E4" s="48">
        <v>185</v>
      </c>
      <c r="F4" s="48">
        <v>184</v>
      </c>
      <c r="G4" s="48">
        <v>187</v>
      </c>
      <c r="H4" s="48">
        <v>185</v>
      </c>
      <c r="I4" s="48"/>
      <c r="J4" s="48"/>
      <c r="K4" s="49">
        <v>4</v>
      </c>
      <c r="L4" s="49">
        <v>741</v>
      </c>
      <c r="M4" s="50">
        <v>185.25</v>
      </c>
      <c r="N4" s="51">
        <v>2</v>
      </c>
      <c r="O4" s="52">
        <v>187.25</v>
      </c>
    </row>
    <row r="5" spans="1:17" x14ac:dyDescent="0.25">
      <c r="A5" s="15" t="s">
        <v>57</v>
      </c>
      <c r="B5" s="22" t="s">
        <v>140</v>
      </c>
      <c r="C5" s="23">
        <v>45151</v>
      </c>
      <c r="D5" s="24" t="s">
        <v>40</v>
      </c>
      <c r="E5" s="48">
        <v>175</v>
      </c>
      <c r="F5" s="48">
        <v>183</v>
      </c>
      <c r="G5" s="48">
        <v>190</v>
      </c>
      <c r="H5" s="48">
        <v>188</v>
      </c>
      <c r="I5" s="48">
        <v>178</v>
      </c>
      <c r="J5" s="48">
        <v>186</v>
      </c>
      <c r="K5" s="49">
        <v>6</v>
      </c>
      <c r="L5" s="49">
        <v>1100</v>
      </c>
      <c r="M5" s="50">
        <v>183.33333333333334</v>
      </c>
      <c r="N5" s="51">
        <v>4</v>
      </c>
      <c r="O5" s="52">
        <v>187.33333333333334</v>
      </c>
    </row>
    <row r="6" spans="1:17" x14ac:dyDescent="0.25">
      <c r="A6" s="15" t="s">
        <v>57</v>
      </c>
      <c r="B6" s="22" t="s">
        <v>102</v>
      </c>
      <c r="C6" s="23">
        <v>45179</v>
      </c>
      <c r="D6" s="24" t="s">
        <v>40</v>
      </c>
      <c r="E6" s="48">
        <v>181</v>
      </c>
      <c r="F6" s="48">
        <v>191</v>
      </c>
      <c r="G6" s="48">
        <v>192</v>
      </c>
      <c r="H6" s="48">
        <v>193</v>
      </c>
      <c r="I6" s="48">
        <v>191</v>
      </c>
      <c r="J6" s="48">
        <v>196</v>
      </c>
      <c r="K6" s="49">
        <v>6</v>
      </c>
      <c r="L6" s="49">
        <v>1144</v>
      </c>
      <c r="M6" s="50">
        <v>190.66666666666666</v>
      </c>
      <c r="N6" s="51">
        <v>8</v>
      </c>
      <c r="O6" s="52">
        <v>198.66666666666666</v>
      </c>
    </row>
    <row r="7" spans="1:17" x14ac:dyDescent="0.25">
      <c r="A7" s="15" t="s">
        <v>57</v>
      </c>
      <c r="B7" s="22" t="s">
        <v>102</v>
      </c>
      <c r="C7" s="23">
        <v>45207</v>
      </c>
      <c r="D7" s="24" t="s">
        <v>40</v>
      </c>
      <c r="E7" s="48">
        <v>178</v>
      </c>
      <c r="F7" s="48">
        <v>179</v>
      </c>
      <c r="G7" s="48">
        <v>181</v>
      </c>
      <c r="H7" s="48">
        <v>180</v>
      </c>
      <c r="I7" s="48"/>
      <c r="J7" s="48"/>
      <c r="K7" s="49">
        <v>4</v>
      </c>
      <c r="L7" s="49">
        <v>718</v>
      </c>
      <c r="M7" s="50">
        <v>179.5</v>
      </c>
      <c r="N7" s="51">
        <v>2</v>
      </c>
      <c r="O7" s="52">
        <v>181.5</v>
      </c>
    </row>
    <row r="8" spans="1:17" x14ac:dyDescent="0.25">
      <c r="A8" s="15" t="s">
        <v>57</v>
      </c>
      <c r="B8" s="22" t="s">
        <v>118</v>
      </c>
      <c r="C8" s="23">
        <v>45242</v>
      </c>
      <c r="D8" s="24" t="s">
        <v>40</v>
      </c>
      <c r="E8" s="48">
        <v>183</v>
      </c>
      <c r="F8" s="48">
        <v>182</v>
      </c>
      <c r="G8" s="48">
        <v>184</v>
      </c>
      <c r="H8" s="48">
        <v>178</v>
      </c>
      <c r="I8" s="48"/>
      <c r="J8" s="48"/>
      <c r="K8" s="49">
        <v>4</v>
      </c>
      <c r="L8" s="49">
        <v>727</v>
      </c>
      <c r="M8" s="50">
        <v>181.75</v>
      </c>
      <c r="N8" s="51">
        <v>2</v>
      </c>
      <c r="O8" s="52">
        <v>183.75</v>
      </c>
    </row>
    <row r="11" spans="1:17" x14ac:dyDescent="0.25">
      <c r="K11" s="7">
        <f>SUM(K2:K10)</f>
        <v>32</v>
      </c>
      <c r="L11" s="7">
        <f>SUM(L2:L10)</f>
        <v>5898</v>
      </c>
      <c r="M11" s="12">
        <f>SUM(L11/K11)</f>
        <v>184.3125</v>
      </c>
      <c r="N11" s="7">
        <f>SUM(N2:N10)</f>
        <v>23</v>
      </c>
      <c r="O11" s="12">
        <f>SUM(M11+N11)</f>
        <v>207.3125</v>
      </c>
    </row>
    <row r="14" spans="1:17" x14ac:dyDescent="0.25">
      <c r="A14" s="39"/>
      <c r="B14" s="40"/>
      <c r="C14" s="40"/>
      <c r="D14" s="41"/>
      <c r="E14" s="42"/>
      <c r="F14" s="42"/>
      <c r="G14" s="42"/>
      <c r="H14" s="42"/>
      <c r="I14" s="42"/>
      <c r="J14" s="42"/>
      <c r="K14" s="42"/>
      <c r="L14" s="41"/>
      <c r="M14" s="43"/>
      <c r="N14" s="40"/>
      <c r="O14" s="44"/>
    </row>
    <row r="15" spans="1:17" x14ac:dyDescent="0.25">
      <c r="A15" s="45"/>
      <c r="B15" s="46"/>
      <c r="C15" s="47"/>
      <c r="D15" s="46"/>
      <c r="E15" s="46"/>
      <c r="F15" s="46"/>
      <c r="G15" s="46"/>
      <c r="H15" s="46"/>
      <c r="I15" s="46"/>
      <c r="J15" s="46"/>
      <c r="K15" s="46"/>
      <c r="L15" s="46"/>
      <c r="M15" s="12"/>
      <c r="N15" s="46"/>
      <c r="O15" s="12"/>
    </row>
    <row r="18" spans="11:15" x14ac:dyDescent="0.25">
      <c r="K18" s="7"/>
      <c r="L18" s="7"/>
      <c r="M18" s="12"/>
      <c r="N18" s="7"/>
      <c r="O18" s="12"/>
    </row>
  </sheetData>
  <protectedRanges>
    <protectedRange algorithmName="SHA-512" hashValue="ON39YdpmFHfN9f47KpiRvqrKx0V9+erV1CNkpWzYhW/Qyc6aT8rEyCrvauWSYGZK2ia3o7vd3akF07acHAFpOA==" saltValue="yVW9XmDwTqEnmpSGai0KYg==" spinCount="100000" sqref="B1 B14" name="Range1_2"/>
    <protectedRange algorithmName="SHA-512" hashValue="ON39YdpmFHfN9f47KpiRvqrKx0V9+erV1CNkpWzYhW/Qyc6aT8rEyCrvauWSYGZK2ia3o7vd3akF07acHAFpOA==" saltValue="yVW9XmDwTqEnmpSGai0KYg==" spinCount="100000" sqref="C5" name="Range1_17"/>
    <protectedRange algorithmName="SHA-512" hashValue="ON39YdpmFHfN9f47KpiRvqrKx0V9+erV1CNkpWzYhW/Qyc6aT8rEyCrvauWSYGZK2ia3o7vd3akF07acHAFpOA==" saltValue="yVW9XmDwTqEnmpSGai0KYg==" spinCount="100000" sqref="E5:J5 B5" name="Range1_19"/>
    <protectedRange algorithmName="SHA-512" hashValue="ON39YdpmFHfN9f47KpiRvqrKx0V9+erV1CNkpWzYhW/Qyc6aT8rEyCrvauWSYGZK2ia3o7vd3akF07acHAFpOA==" saltValue="yVW9XmDwTqEnmpSGai0KYg==" spinCount="100000" sqref="D5" name="Range1_1_14"/>
    <protectedRange algorithmName="SHA-512" hashValue="ON39YdpmFHfN9f47KpiRvqrKx0V9+erV1CNkpWzYhW/Qyc6aT8rEyCrvauWSYGZK2ia3o7vd3akF07acHAFpOA==" saltValue="yVW9XmDwTqEnmpSGai0KYg==" spinCount="100000" sqref="E6:J6 B6:C6" name="Range1_23"/>
    <protectedRange algorithmName="SHA-512" hashValue="ON39YdpmFHfN9f47KpiRvqrKx0V9+erV1CNkpWzYhW/Qyc6aT8rEyCrvauWSYGZK2ia3o7vd3akF07acHAFpOA==" saltValue="yVW9XmDwTqEnmpSGai0KYg==" spinCount="100000" sqref="D6" name="Range1_1_18"/>
  </protectedRanges>
  <hyperlinks>
    <hyperlink ref="Q1" location="'Ohio Adult Rankings 2023'!A1" display="Back to Ranking" xr:uid="{3CB6206C-C054-477D-92B9-3A803F2D4C8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39D9F3-585E-439C-898E-3CFA3E4A9CCA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96E0E-5288-495D-ACCD-ED207E4B266A}">
  <dimension ref="A1:Q13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36</v>
      </c>
      <c r="B2" s="22" t="s">
        <v>97</v>
      </c>
      <c r="C2" s="23">
        <v>45053</v>
      </c>
      <c r="D2" s="67" t="s">
        <v>84</v>
      </c>
      <c r="E2" s="48">
        <v>186</v>
      </c>
      <c r="F2" s="48">
        <v>171</v>
      </c>
      <c r="G2" s="48">
        <v>176</v>
      </c>
      <c r="H2" s="48">
        <v>179</v>
      </c>
      <c r="I2" s="68"/>
      <c r="J2" s="68"/>
      <c r="K2" s="49">
        <v>4</v>
      </c>
      <c r="L2" s="49">
        <v>712</v>
      </c>
      <c r="M2" s="50">
        <v>178</v>
      </c>
      <c r="N2" s="51">
        <v>5</v>
      </c>
      <c r="O2" s="52">
        <v>183</v>
      </c>
    </row>
    <row r="3" spans="1:17" x14ac:dyDescent="0.25">
      <c r="A3" s="15" t="s">
        <v>36</v>
      </c>
      <c r="B3" s="22" t="s">
        <v>97</v>
      </c>
      <c r="C3" s="23">
        <v>45179</v>
      </c>
      <c r="D3" s="67" t="s">
        <v>84</v>
      </c>
      <c r="E3" s="48">
        <v>191</v>
      </c>
      <c r="F3" s="48">
        <v>190</v>
      </c>
      <c r="G3" s="48">
        <v>192</v>
      </c>
      <c r="H3" s="48">
        <v>190</v>
      </c>
      <c r="I3" s="48"/>
      <c r="J3" s="48"/>
      <c r="K3" s="49">
        <v>4</v>
      </c>
      <c r="L3" s="49">
        <v>763</v>
      </c>
      <c r="M3" s="50">
        <v>190.75</v>
      </c>
      <c r="N3" s="51">
        <v>7</v>
      </c>
      <c r="O3" s="52">
        <v>197.75</v>
      </c>
    </row>
    <row r="6" spans="1:17" x14ac:dyDescent="0.25">
      <c r="K6" s="7">
        <f>SUM(K2:K5)</f>
        <v>8</v>
      </c>
      <c r="L6" s="7">
        <f>SUM(L2:L5)</f>
        <v>1475</v>
      </c>
      <c r="M6" s="12">
        <f>SUM(L6/K6)</f>
        <v>184.375</v>
      </c>
      <c r="N6" s="7">
        <f>SUM(N2:N5)</f>
        <v>12</v>
      </c>
      <c r="O6" s="12">
        <f>SUM(M6+N6)</f>
        <v>196.375</v>
      </c>
    </row>
    <row r="9" spans="1:17" ht="30" x14ac:dyDescent="0.25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25">
      <c r="A10" s="15" t="s">
        <v>35</v>
      </c>
      <c r="B10" s="22" t="s">
        <v>97</v>
      </c>
      <c r="C10" s="23">
        <v>45144</v>
      </c>
      <c r="D10" s="24" t="s">
        <v>84</v>
      </c>
      <c r="E10" s="48">
        <v>194</v>
      </c>
      <c r="F10" s="48">
        <v>191</v>
      </c>
      <c r="G10" s="48">
        <v>195</v>
      </c>
      <c r="H10" s="48">
        <v>192</v>
      </c>
      <c r="I10" s="48"/>
      <c r="J10" s="48"/>
      <c r="K10" s="49">
        <v>4</v>
      </c>
      <c r="L10" s="49">
        <v>772</v>
      </c>
      <c r="M10" s="50">
        <v>193</v>
      </c>
      <c r="N10" s="51">
        <v>11</v>
      </c>
      <c r="O10" s="52">
        <v>204</v>
      </c>
    </row>
    <row r="13" spans="1:17" x14ac:dyDescent="0.25">
      <c r="K13" s="7">
        <f>SUM(K10:K12)</f>
        <v>4</v>
      </c>
      <c r="L13" s="7">
        <f>SUM(L10:L12)</f>
        <v>772</v>
      </c>
      <c r="M13" s="12">
        <f>SUM(L13/K13)</f>
        <v>193</v>
      </c>
      <c r="N13" s="7">
        <f>SUM(N10:N12)</f>
        <v>11</v>
      </c>
      <c r="O13" s="12">
        <f>SUM(M13+N13)</f>
        <v>204</v>
      </c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  <protectedRange algorithmName="SHA-512" hashValue="ON39YdpmFHfN9f47KpiRvqrKx0V9+erV1CNkpWzYhW/Qyc6aT8rEyCrvauWSYGZK2ia3o7vd3akF07acHAFpOA==" saltValue="yVW9XmDwTqEnmpSGai0KYg==" spinCount="100000" sqref="B10:C10 E10:J10" name="Range1_14"/>
    <protectedRange algorithmName="SHA-512" hashValue="ON39YdpmFHfN9f47KpiRvqrKx0V9+erV1CNkpWzYhW/Qyc6aT8rEyCrvauWSYGZK2ia3o7vd3akF07acHAFpOA==" saltValue="yVW9XmDwTqEnmpSGai0KYg==" spinCount="100000" sqref="D10" name="Range1_1_9"/>
  </protectedRanges>
  <conditionalFormatting sqref="I10">
    <cfRule type="top10" dxfId="70" priority="3" rank="1"/>
  </conditionalFormatting>
  <conditionalFormatting sqref="I10:J10">
    <cfRule type="cellIs" dxfId="69" priority="2" operator="greaterThanOrEqual">
      <formula>200</formula>
    </cfRule>
  </conditionalFormatting>
  <conditionalFormatting sqref="J10">
    <cfRule type="top10" dxfId="68" priority="7" rank="1"/>
  </conditionalFormatting>
  <hyperlinks>
    <hyperlink ref="Q1" location="'Ohio Adult Rankings 2023'!A1" display="Back to Ranking" xr:uid="{F313B542-578B-4F9F-96EA-761B8B78150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9602EA-D1D9-4C57-B87E-DA6E8855B9E3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D3993-933B-4935-97AF-5E536B10B7FB}">
  <dimension ref="A1:Q12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42</v>
      </c>
      <c r="B2" s="37" t="s">
        <v>45</v>
      </c>
      <c r="C2" s="23">
        <v>44661</v>
      </c>
      <c r="D2" s="24" t="s">
        <v>40</v>
      </c>
      <c r="E2" s="48">
        <v>182</v>
      </c>
      <c r="F2" s="48">
        <v>191</v>
      </c>
      <c r="G2" s="48">
        <v>189</v>
      </c>
      <c r="H2" s="48">
        <v>183</v>
      </c>
      <c r="I2" s="48"/>
      <c r="J2" s="48"/>
      <c r="K2" s="49">
        <v>4</v>
      </c>
      <c r="L2" s="49">
        <v>745</v>
      </c>
      <c r="M2" s="50">
        <v>186.25</v>
      </c>
      <c r="N2" s="51">
        <v>2</v>
      </c>
      <c r="O2" s="52">
        <v>188.25</v>
      </c>
    </row>
    <row r="5" spans="1:17" x14ac:dyDescent="0.25">
      <c r="K5" s="7">
        <f>SUM(K2:K4)</f>
        <v>4</v>
      </c>
      <c r="L5" s="7">
        <f>SUM(L2:L4)</f>
        <v>745</v>
      </c>
      <c r="M5" s="12">
        <f>SUM(L5/K5)</f>
        <v>186.25</v>
      </c>
      <c r="N5" s="7">
        <f>SUM(N2:N4)</f>
        <v>2</v>
      </c>
      <c r="O5" s="12">
        <f>SUM(M5+N5)</f>
        <v>188.25</v>
      </c>
    </row>
    <row r="8" spans="1:17" ht="30" x14ac:dyDescent="0.25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 x14ac:dyDescent="0.25">
      <c r="A9" s="15" t="s">
        <v>35</v>
      </c>
      <c r="B9" s="37" t="s">
        <v>45</v>
      </c>
      <c r="C9" s="23">
        <v>44661</v>
      </c>
      <c r="D9" s="24" t="s">
        <v>40</v>
      </c>
      <c r="E9" s="48">
        <v>190</v>
      </c>
      <c r="F9" s="31">
        <v>195</v>
      </c>
      <c r="G9" s="48">
        <v>188</v>
      </c>
      <c r="H9" s="48">
        <v>187</v>
      </c>
      <c r="I9" s="48"/>
      <c r="J9" s="48"/>
      <c r="K9" s="49">
        <v>4</v>
      </c>
      <c r="L9" s="49">
        <v>760</v>
      </c>
      <c r="M9" s="50">
        <v>190</v>
      </c>
      <c r="N9" s="51">
        <v>5</v>
      </c>
      <c r="O9" s="52">
        <v>195</v>
      </c>
    </row>
    <row r="12" spans="1:17" x14ac:dyDescent="0.25">
      <c r="K12" s="7">
        <f>SUM(K9:K11)</f>
        <v>4</v>
      </c>
      <c r="L12" s="7">
        <f>SUM(L9:L11)</f>
        <v>760</v>
      </c>
      <c r="M12" s="12">
        <f>SUM(L12/K12)</f>
        <v>190</v>
      </c>
      <c r="N12" s="7">
        <f>SUM(N9:N11)</f>
        <v>5</v>
      </c>
      <c r="O12" s="12">
        <f>SUM(M12+N12)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</protectedRanges>
  <hyperlinks>
    <hyperlink ref="Q1" location="'Ohio Adult Rankings 2023'!A1" display="Back to Ranking" xr:uid="{79F4008B-AB53-492C-B032-17C3CAB39B6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5FDB9B-C91A-4F94-B7CB-15B58502B55C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B568E-1D29-42B6-8CDA-0375C6AB93A5}">
  <dimension ref="A1:Q13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21.7109375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35</v>
      </c>
      <c r="B2" s="22" t="s">
        <v>128</v>
      </c>
      <c r="C2" s="23">
        <v>45116</v>
      </c>
      <c r="D2" s="24" t="s">
        <v>40</v>
      </c>
      <c r="E2" s="48">
        <v>186</v>
      </c>
      <c r="F2" s="48">
        <v>182</v>
      </c>
      <c r="G2" s="48">
        <v>182</v>
      </c>
      <c r="H2" s="48">
        <v>187</v>
      </c>
      <c r="I2" s="48"/>
      <c r="J2" s="48"/>
      <c r="K2" s="49">
        <v>4</v>
      </c>
      <c r="L2" s="49">
        <v>737</v>
      </c>
      <c r="M2" s="50">
        <v>184.25</v>
      </c>
      <c r="N2" s="51">
        <v>2</v>
      </c>
      <c r="O2" s="52">
        <v>186.25</v>
      </c>
    </row>
    <row r="3" spans="1:17" x14ac:dyDescent="0.25">
      <c r="A3" s="15" t="s">
        <v>35</v>
      </c>
      <c r="B3" s="22" t="s">
        <v>128</v>
      </c>
      <c r="C3" s="23">
        <v>45130</v>
      </c>
      <c r="D3" s="24" t="s">
        <v>68</v>
      </c>
      <c r="E3" s="48">
        <v>184</v>
      </c>
      <c r="F3" s="48">
        <v>182</v>
      </c>
      <c r="G3" s="48">
        <v>183</v>
      </c>
      <c r="H3" s="48">
        <v>182</v>
      </c>
      <c r="I3" s="48">
        <v>183</v>
      </c>
      <c r="J3" s="48">
        <v>183</v>
      </c>
      <c r="K3" s="49">
        <v>6</v>
      </c>
      <c r="L3" s="49">
        <v>1097</v>
      </c>
      <c r="M3" s="50">
        <v>182.83333333333334</v>
      </c>
      <c r="N3" s="51">
        <v>4</v>
      </c>
      <c r="O3" s="52">
        <v>186.83333333333334</v>
      </c>
    </row>
    <row r="6" spans="1:17" x14ac:dyDescent="0.25">
      <c r="K6" s="7">
        <f>SUM(K2:K5)</f>
        <v>10</v>
      </c>
      <c r="L6" s="7">
        <f>SUM(L2:L5)</f>
        <v>1834</v>
      </c>
      <c r="M6" s="12">
        <f>SUM(L6/K6)</f>
        <v>183.4</v>
      </c>
      <c r="N6" s="7">
        <f>SUM(N2:N5)</f>
        <v>6</v>
      </c>
      <c r="O6" s="12">
        <f>SUM(M6+N6)</f>
        <v>189.4</v>
      </c>
    </row>
    <row r="9" spans="1:17" x14ac:dyDescent="0.25">
      <c r="A9" s="39"/>
      <c r="B9" s="40"/>
      <c r="C9" s="40"/>
      <c r="D9" s="41"/>
      <c r="E9" s="42"/>
      <c r="F9" s="42"/>
      <c r="G9" s="42"/>
      <c r="H9" s="42"/>
      <c r="I9" s="42"/>
      <c r="J9" s="42"/>
      <c r="K9" s="42"/>
      <c r="L9" s="41"/>
      <c r="M9" s="43"/>
      <c r="N9" s="40"/>
      <c r="O9" s="44"/>
    </row>
    <row r="10" spans="1:17" x14ac:dyDescent="0.25">
      <c r="A10" s="45"/>
      <c r="B10" s="46"/>
      <c r="C10" s="47"/>
      <c r="D10" s="46"/>
      <c r="E10" s="46"/>
      <c r="F10" s="46"/>
      <c r="G10" s="46"/>
      <c r="H10" s="46"/>
      <c r="I10" s="46"/>
      <c r="J10" s="46"/>
      <c r="K10" s="46"/>
      <c r="L10" s="46"/>
      <c r="M10" s="12"/>
      <c r="N10" s="46"/>
      <c r="O10" s="12"/>
    </row>
    <row r="13" spans="1:17" x14ac:dyDescent="0.25">
      <c r="K13" s="7"/>
      <c r="L13" s="7"/>
      <c r="M13" s="12"/>
      <c r="N13" s="7"/>
      <c r="O13" s="12"/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</protectedRanges>
  <hyperlinks>
    <hyperlink ref="Q1" location="'Ohio Adult Rankings 2023'!A1" display="Back to Ranking" xr:uid="{A392822A-3362-46E7-961E-8ACF76CA980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4DFCED2-E786-4D5A-BE22-367EB4DDCDB3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C68B-57A7-4D3E-AF26-57FB6E2843F9}">
  <dimension ref="A1:Q22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61</v>
      </c>
      <c r="B2" s="37" t="s">
        <v>65</v>
      </c>
      <c r="C2" s="23">
        <v>44661</v>
      </c>
      <c r="D2" s="24" t="s">
        <v>40</v>
      </c>
      <c r="E2" s="48">
        <v>174</v>
      </c>
      <c r="F2" s="48">
        <v>177</v>
      </c>
      <c r="G2" s="48">
        <v>177</v>
      </c>
      <c r="H2" s="48">
        <v>179</v>
      </c>
      <c r="I2" s="48"/>
      <c r="J2" s="48"/>
      <c r="K2" s="49">
        <v>4</v>
      </c>
      <c r="L2" s="49">
        <v>707</v>
      </c>
      <c r="M2" s="50">
        <v>176.75</v>
      </c>
      <c r="N2" s="51">
        <v>2</v>
      </c>
      <c r="O2" s="52">
        <v>178.75</v>
      </c>
    </row>
    <row r="3" spans="1:17" x14ac:dyDescent="0.25">
      <c r="A3" s="15" t="s">
        <v>61</v>
      </c>
      <c r="B3" s="22" t="s">
        <v>65</v>
      </c>
      <c r="C3" s="23">
        <v>45179</v>
      </c>
      <c r="D3" s="24" t="s">
        <v>40</v>
      </c>
      <c r="E3" s="48">
        <v>179</v>
      </c>
      <c r="F3" s="48">
        <v>178</v>
      </c>
      <c r="G3" s="48">
        <v>170</v>
      </c>
      <c r="H3" s="48">
        <v>182</v>
      </c>
      <c r="I3" s="48">
        <v>185</v>
      </c>
      <c r="J3" s="48">
        <v>188</v>
      </c>
      <c r="K3" s="49">
        <v>6</v>
      </c>
      <c r="L3" s="49">
        <v>1082</v>
      </c>
      <c r="M3" s="50">
        <v>180.33333333333334</v>
      </c>
      <c r="N3" s="51">
        <v>4</v>
      </c>
      <c r="O3" s="52">
        <v>184.33333333333334</v>
      </c>
    </row>
    <row r="4" spans="1:17" x14ac:dyDescent="0.25">
      <c r="A4" s="15" t="s">
        <v>100</v>
      </c>
      <c r="B4" s="22" t="s">
        <v>65</v>
      </c>
      <c r="C4" s="23">
        <v>45193</v>
      </c>
      <c r="D4" s="24" t="s">
        <v>68</v>
      </c>
      <c r="E4" s="48">
        <v>171</v>
      </c>
      <c r="F4" s="48">
        <v>178</v>
      </c>
      <c r="G4" s="48">
        <v>175</v>
      </c>
      <c r="H4" s="48">
        <v>181</v>
      </c>
      <c r="I4" s="48"/>
      <c r="J4" s="48"/>
      <c r="K4" s="49">
        <v>4</v>
      </c>
      <c r="L4" s="49">
        <v>705</v>
      </c>
      <c r="M4" s="50">
        <v>176.25</v>
      </c>
      <c r="N4" s="51">
        <v>3</v>
      </c>
      <c r="O4" s="52">
        <v>179.25</v>
      </c>
    </row>
    <row r="7" spans="1:17" x14ac:dyDescent="0.25">
      <c r="K7" s="7">
        <f>SUM(K2:K6)</f>
        <v>14</v>
      </c>
      <c r="L7" s="7">
        <f>SUM(L2:L6)</f>
        <v>2494</v>
      </c>
      <c r="M7" s="12">
        <f>SUM(L7/K7)</f>
        <v>178.14285714285714</v>
      </c>
      <c r="N7" s="7">
        <f>SUM(N2:N6)</f>
        <v>9</v>
      </c>
      <c r="O7" s="12">
        <f>SUM(M7+N7)</f>
        <v>187.14285714285714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15" t="s">
        <v>42</v>
      </c>
      <c r="B11" s="37" t="s">
        <v>65</v>
      </c>
      <c r="C11" s="23">
        <v>45046</v>
      </c>
      <c r="D11" s="24" t="s">
        <v>68</v>
      </c>
      <c r="E11" s="48">
        <v>178</v>
      </c>
      <c r="F11" s="48">
        <v>170</v>
      </c>
      <c r="G11" s="48">
        <v>164</v>
      </c>
      <c r="H11" s="48">
        <v>172</v>
      </c>
      <c r="I11" s="48"/>
      <c r="J11" s="48"/>
      <c r="K11" s="49">
        <v>4</v>
      </c>
      <c r="L11" s="49">
        <v>684</v>
      </c>
      <c r="M11" s="50">
        <v>171</v>
      </c>
      <c r="N11" s="51">
        <v>2</v>
      </c>
      <c r="O11" s="52">
        <v>173</v>
      </c>
    </row>
    <row r="12" spans="1:17" x14ac:dyDescent="0.25">
      <c r="A12" s="36" t="s">
        <v>42</v>
      </c>
      <c r="B12" s="37" t="s">
        <v>65</v>
      </c>
      <c r="C12" s="38">
        <v>45060</v>
      </c>
      <c r="D12" s="29" t="s">
        <v>40</v>
      </c>
      <c r="E12" s="30">
        <v>187</v>
      </c>
      <c r="F12" s="30">
        <v>187</v>
      </c>
      <c r="G12" s="30">
        <v>186</v>
      </c>
      <c r="H12" s="30">
        <v>186</v>
      </c>
      <c r="I12" s="30"/>
      <c r="J12" s="30"/>
      <c r="K12" s="32">
        <v>4</v>
      </c>
      <c r="L12" s="32">
        <v>746</v>
      </c>
      <c r="M12" s="33">
        <v>186.5</v>
      </c>
      <c r="N12" s="34">
        <v>2</v>
      </c>
      <c r="O12" s="35">
        <v>188.5</v>
      </c>
    </row>
    <row r="13" spans="1:17" x14ac:dyDescent="0.25">
      <c r="A13" s="36" t="s">
        <v>42</v>
      </c>
      <c r="B13" s="22" t="s">
        <v>65</v>
      </c>
      <c r="C13" s="23">
        <v>45102</v>
      </c>
      <c r="D13" s="24" t="s">
        <v>68</v>
      </c>
      <c r="E13" s="48">
        <v>179</v>
      </c>
      <c r="F13" s="48">
        <v>148</v>
      </c>
      <c r="G13" s="48">
        <v>180</v>
      </c>
      <c r="H13" s="48">
        <v>177</v>
      </c>
      <c r="I13" s="48"/>
      <c r="J13" s="48"/>
      <c r="K13" s="49">
        <v>4</v>
      </c>
      <c r="L13" s="49">
        <v>684</v>
      </c>
      <c r="M13" s="50">
        <v>171</v>
      </c>
      <c r="N13" s="51">
        <v>2</v>
      </c>
      <c r="O13" s="52">
        <v>173</v>
      </c>
    </row>
    <row r="14" spans="1:17" x14ac:dyDescent="0.25">
      <c r="A14" s="15" t="s">
        <v>42</v>
      </c>
      <c r="B14" s="22" t="s">
        <v>65</v>
      </c>
      <c r="C14" s="23">
        <v>45116</v>
      </c>
      <c r="D14" s="24" t="s">
        <v>40</v>
      </c>
      <c r="E14" s="48">
        <v>176</v>
      </c>
      <c r="F14" s="48">
        <v>179</v>
      </c>
      <c r="G14" s="48">
        <v>183</v>
      </c>
      <c r="H14" s="48">
        <v>178</v>
      </c>
      <c r="I14" s="48"/>
      <c r="J14" s="48"/>
      <c r="K14" s="49">
        <v>4</v>
      </c>
      <c r="L14" s="49">
        <v>716</v>
      </c>
      <c r="M14" s="50">
        <v>179</v>
      </c>
      <c r="N14" s="51">
        <v>2</v>
      </c>
      <c r="O14" s="52">
        <v>181</v>
      </c>
    </row>
    <row r="15" spans="1:17" x14ac:dyDescent="0.25">
      <c r="A15" s="15" t="s">
        <v>24</v>
      </c>
      <c r="B15" s="22" t="s">
        <v>65</v>
      </c>
      <c r="C15" s="23">
        <v>45130</v>
      </c>
      <c r="D15" s="24" t="s">
        <v>68</v>
      </c>
      <c r="E15" s="48">
        <v>181</v>
      </c>
      <c r="F15" s="48">
        <v>179</v>
      </c>
      <c r="G15" s="48">
        <v>184</v>
      </c>
      <c r="H15" s="48">
        <v>185</v>
      </c>
      <c r="I15" s="48">
        <v>183</v>
      </c>
      <c r="J15" s="48">
        <v>178</v>
      </c>
      <c r="K15" s="49">
        <v>6</v>
      </c>
      <c r="L15" s="49">
        <v>1090</v>
      </c>
      <c r="M15" s="50">
        <v>181.66666666666666</v>
      </c>
      <c r="N15" s="51">
        <v>4</v>
      </c>
      <c r="O15" s="52">
        <v>185.66666666666666</v>
      </c>
    </row>
    <row r="16" spans="1:17" x14ac:dyDescent="0.25">
      <c r="A16" s="15" t="s">
        <v>42</v>
      </c>
      <c r="B16" s="22" t="s">
        <v>65</v>
      </c>
      <c r="C16" s="23">
        <v>45151</v>
      </c>
      <c r="D16" s="24" t="s">
        <v>40</v>
      </c>
      <c r="E16" s="48">
        <v>177</v>
      </c>
      <c r="F16" s="48">
        <v>181</v>
      </c>
      <c r="G16" s="48">
        <v>173</v>
      </c>
      <c r="H16" s="48">
        <v>171</v>
      </c>
      <c r="I16" s="48">
        <v>166</v>
      </c>
      <c r="J16" s="48">
        <v>177</v>
      </c>
      <c r="K16" s="49">
        <v>6</v>
      </c>
      <c r="L16" s="49">
        <v>1045</v>
      </c>
      <c r="M16" s="50">
        <v>174.16666666666666</v>
      </c>
      <c r="N16" s="51">
        <v>4</v>
      </c>
      <c r="O16" s="52">
        <v>178.16666666666666</v>
      </c>
    </row>
    <row r="17" spans="1:15" x14ac:dyDescent="0.25">
      <c r="A17" s="15" t="s">
        <v>24</v>
      </c>
      <c r="B17" s="22" t="s">
        <v>65</v>
      </c>
      <c r="C17" s="23">
        <v>45165</v>
      </c>
      <c r="D17" s="24" t="s">
        <v>68</v>
      </c>
      <c r="E17" s="48">
        <v>173</v>
      </c>
      <c r="F17" s="48">
        <v>172</v>
      </c>
      <c r="G17" s="48">
        <v>180</v>
      </c>
      <c r="H17" s="48">
        <v>180</v>
      </c>
      <c r="I17" s="48"/>
      <c r="J17" s="48"/>
      <c r="K17" s="49">
        <v>4</v>
      </c>
      <c r="L17" s="49">
        <v>705</v>
      </c>
      <c r="M17" s="50">
        <v>176.25</v>
      </c>
      <c r="N17" s="51">
        <v>2</v>
      </c>
      <c r="O17" s="52">
        <v>178.25</v>
      </c>
    </row>
    <row r="18" spans="1:15" x14ac:dyDescent="0.25">
      <c r="A18" s="15" t="s">
        <v>42</v>
      </c>
      <c r="B18" s="22" t="s">
        <v>65</v>
      </c>
      <c r="C18" s="23">
        <v>45207</v>
      </c>
      <c r="D18" s="24" t="s">
        <v>40</v>
      </c>
      <c r="E18" s="48">
        <v>164</v>
      </c>
      <c r="F18" s="48">
        <v>174</v>
      </c>
      <c r="G18" s="48">
        <v>164</v>
      </c>
      <c r="H18" s="48">
        <v>168</v>
      </c>
      <c r="I18" s="48"/>
      <c r="J18" s="48"/>
      <c r="K18" s="49">
        <v>4</v>
      </c>
      <c r="L18" s="49">
        <v>670</v>
      </c>
      <c r="M18" s="50">
        <v>167.5</v>
      </c>
      <c r="N18" s="51">
        <v>2</v>
      </c>
      <c r="O18" s="52">
        <v>169.5</v>
      </c>
    </row>
    <row r="19" spans="1:15" x14ac:dyDescent="0.25">
      <c r="A19" s="15" t="s">
        <v>42</v>
      </c>
      <c r="B19" s="22" t="s">
        <v>65</v>
      </c>
      <c r="C19" s="23">
        <v>45242</v>
      </c>
      <c r="D19" s="24" t="s">
        <v>40</v>
      </c>
      <c r="E19" s="48">
        <v>175</v>
      </c>
      <c r="F19" s="48">
        <v>179</v>
      </c>
      <c r="G19" s="48">
        <v>182</v>
      </c>
      <c r="H19" s="48">
        <v>186</v>
      </c>
      <c r="I19" s="48"/>
      <c r="J19" s="48"/>
      <c r="K19" s="49">
        <v>4</v>
      </c>
      <c r="L19" s="49">
        <v>722</v>
      </c>
      <c r="M19" s="50">
        <v>180.5</v>
      </c>
      <c r="N19" s="51">
        <v>2</v>
      </c>
      <c r="O19" s="52">
        <v>182.5</v>
      </c>
    </row>
    <row r="22" spans="1:15" x14ac:dyDescent="0.25">
      <c r="K22" s="7">
        <f>SUM(K11:K21)</f>
        <v>40</v>
      </c>
      <c r="L22" s="7">
        <f>SUM(L11:L21)</f>
        <v>7062</v>
      </c>
      <c r="M22" s="12">
        <f>SUM(L22/K22)</f>
        <v>176.55</v>
      </c>
      <c r="N22" s="7">
        <f>SUM(N11:N21)</f>
        <v>22</v>
      </c>
      <c r="O22" s="12">
        <f>SUM(M22+N22)</f>
        <v>198.55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B16:C16" name="Range1_17"/>
    <protectedRange algorithmName="SHA-512" hashValue="ON39YdpmFHfN9f47KpiRvqrKx0V9+erV1CNkpWzYhW/Qyc6aT8rEyCrvauWSYGZK2ia3o7vd3akF07acHAFpOA==" saltValue="yVW9XmDwTqEnmpSGai0KYg==" spinCount="100000" sqref="D16" name="Range1_1_12"/>
    <protectedRange algorithmName="SHA-512" hashValue="ON39YdpmFHfN9f47KpiRvqrKx0V9+erV1CNkpWzYhW/Qyc6aT8rEyCrvauWSYGZK2ia3o7vd3akF07acHAFpOA==" saltValue="yVW9XmDwTqEnmpSGai0KYg==" spinCount="100000" sqref="E16:J16" name="Range1_3_6"/>
    <protectedRange algorithmName="SHA-512" hashValue="ON39YdpmFHfN9f47KpiRvqrKx0V9+erV1CNkpWzYhW/Qyc6aT8rEyCrvauWSYGZK2ia3o7vd3akF07acHAFpOA==" saltValue="yVW9XmDwTqEnmpSGai0KYg==" spinCount="100000" sqref="E3:J3 B3:C3" name="Range1_25"/>
    <protectedRange algorithmName="SHA-512" hashValue="ON39YdpmFHfN9f47KpiRvqrKx0V9+erV1CNkpWzYhW/Qyc6aT8rEyCrvauWSYGZK2ia3o7vd3akF07acHAFpOA==" saltValue="yVW9XmDwTqEnmpSGai0KYg==" spinCount="100000" sqref="D3" name="Range1_1_19"/>
  </protectedRanges>
  <hyperlinks>
    <hyperlink ref="Q1" location="'Ohio Adult Rankings 2023'!A1" display="Back to Ranking" xr:uid="{B3F5D9F5-AB84-43C7-9BFE-F567CBD2563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CD81EA-8341-4CE0-B7C7-ACFF29F27A7F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C4F5C-E72A-4872-8522-BF5BD959654D}">
  <dimension ref="A1:Q16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24</v>
      </c>
      <c r="B2" s="22" t="s">
        <v>28</v>
      </c>
      <c r="C2" s="23">
        <v>45024</v>
      </c>
      <c r="D2" s="24" t="s">
        <v>26</v>
      </c>
      <c r="E2" s="48">
        <v>193.00299999999999</v>
      </c>
      <c r="F2" s="48">
        <v>190.001</v>
      </c>
      <c r="G2" s="48">
        <v>197.006</v>
      </c>
      <c r="H2" s="48"/>
      <c r="I2" s="48"/>
      <c r="J2" s="48"/>
      <c r="K2" s="49">
        <v>3</v>
      </c>
      <c r="L2" s="49">
        <v>580.01</v>
      </c>
      <c r="M2" s="50">
        <v>193.33666666666667</v>
      </c>
      <c r="N2" s="51">
        <v>4</v>
      </c>
      <c r="O2" s="52">
        <v>197.33666666666667</v>
      </c>
    </row>
    <row r="3" spans="1:17" x14ac:dyDescent="0.25">
      <c r="A3" s="15" t="s">
        <v>24</v>
      </c>
      <c r="B3" s="22" t="s">
        <v>28</v>
      </c>
      <c r="C3" s="23">
        <v>45052</v>
      </c>
      <c r="D3" s="24" t="s">
        <v>26</v>
      </c>
      <c r="E3" s="48">
        <v>194.0001</v>
      </c>
      <c r="F3" s="48">
        <v>196.00059999999999</v>
      </c>
      <c r="G3" s="48">
        <v>196.00049999999999</v>
      </c>
      <c r="H3" s="48"/>
      <c r="I3" s="48"/>
      <c r="J3" s="48"/>
      <c r="K3" s="49">
        <f t="shared" ref="K3" si="0">COUNT(E3:J3)</f>
        <v>3</v>
      </c>
      <c r="L3" s="49">
        <f t="shared" ref="L3" si="1">SUM(E3:J3)</f>
        <v>586.00119999999993</v>
      </c>
      <c r="M3" s="50">
        <f t="shared" ref="M3" si="2">IFERROR(L3/K3,0)</f>
        <v>195.3337333333333</v>
      </c>
      <c r="N3" s="51">
        <v>2</v>
      </c>
      <c r="O3" s="52">
        <f t="shared" ref="O3" si="3">SUM(M3+N3)</f>
        <v>197.3337333333333</v>
      </c>
    </row>
    <row r="4" spans="1:17" x14ac:dyDescent="0.25">
      <c r="A4" s="15" t="s">
        <v>24</v>
      </c>
      <c r="B4" s="22" t="s">
        <v>28</v>
      </c>
      <c r="C4" s="23">
        <v>45115</v>
      </c>
      <c r="D4" s="24" t="s">
        <v>26</v>
      </c>
      <c r="E4" s="48">
        <v>198.00059999999999</v>
      </c>
      <c r="F4" s="48">
        <v>197.001</v>
      </c>
      <c r="G4" s="48">
        <v>198.00139999999999</v>
      </c>
      <c r="H4" s="48"/>
      <c r="I4" s="48"/>
      <c r="J4" s="48"/>
      <c r="K4" s="49">
        <v>3</v>
      </c>
      <c r="L4" s="49">
        <v>593.00299999999993</v>
      </c>
      <c r="M4" s="50">
        <v>197.66766666666663</v>
      </c>
      <c r="N4" s="51">
        <v>3</v>
      </c>
      <c r="O4" s="52">
        <v>200.66766666666663</v>
      </c>
    </row>
    <row r="5" spans="1:17" x14ac:dyDescent="0.25">
      <c r="A5" s="15" t="s">
        <v>24</v>
      </c>
      <c r="B5" s="22" t="s">
        <v>28</v>
      </c>
      <c r="C5" s="23">
        <v>45178</v>
      </c>
      <c r="D5" s="24" t="s">
        <v>26</v>
      </c>
      <c r="E5" s="48">
        <v>193.0009</v>
      </c>
      <c r="F5" s="48">
        <v>192.0001</v>
      </c>
      <c r="G5" s="48">
        <v>194.00030000000001</v>
      </c>
      <c r="H5" s="48"/>
      <c r="I5" s="48"/>
      <c r="J5" s="48"/>
      <c r="K5" s="49">
        <v>3</v>
      </c>
      <c r="L5" s="49">
        <v>579.00130000000001</v>
      </c>
      <c r="M5" s="50">
        <v>193.00043333333335</v>
      </c>
      <c r="N5" s="51">
        <v>5</v>
      </c>
      <c r="O5" s="52">
        <v>198.00043333333335</v>
      </c>
    </row>
    <row r="6" spans="1:17" x14ac:dyDescent="0.25">
      <c r="A6" s="15" t="s">
        <v>24</v>
      </c>
      <c r="B6" s="22" t="s">
        <v>28</v>
      </c>
      <c r="C6" s="23">
        <v>45213</v>
      </c>
      <c r="D6" s="24" t="s">
        <v>26</v>
      </c>
      <c r="E6" s="48">
        <v>194.0001</v>
      </c>
      <c r="F6" s="48">
        <v>195.00059999999999</v>
      </c>
      <c r="G6" s="48">
        <v>199.00129999999999</v>
      </c>
      <c r="H6" s="48"/>
      <c r="I6" s="48"/>
      <c r="J6" s="48"/>
      <c r="K6" s="49">
        <v>3</v>
      </c>
      <c r="L6" s="49">
        <v>588.00199999999995</v>
      </c>
      <c r="M6" s="50">
        <v>196.00066666666666</v>
      </c>
      <c r="N6" s="51">
        <v>3</v>
      </c>
      <c r="O6" s="52">
        <v>199.00066666666666</v>
      </c>
    </row>
    <row r="9" spans="1:17" x14ac:dyDescent="0.25">
      <c r="K9" s="7">
        <f>SUM(K2:K8)</f>
        <v>15</v>
      </c>
      <c r="L9" s="7">
        <f>SUM(L2:L8)</f>
        <v>2926.0174999999999</v>
      </c>
      <c r="M9" s="12">
        <f>SUM(L9/K9)</f>
        <v>195.06783333333334</v>
      </c>
      <c r="N9" s="7">
        <f>SUM(N2:N8)</f>
        <v>17</v>
      </c>
      <c r="O9" s="12">
        <f>SUM(M9+N9)</f>
        <v>212.06783333333334</v>
      </c>
    </row>
    <row r="12" spans="1:17" x14ac:dyDescent="0.25">
      <c r="A12" s="39"/>
      <c r="B12" s="40"/>
      <c r="C12" s="40"/>
      <c r="D12" s="41"/>
      <c r="E12" s="42"/>
      <c r="F12" s="42"/>
      <c r="G12" s="42"/>
      <c r="H12" s="42"/>
      <c r="I12" s="42"/>
      <c r="J12" s="42"/>
      <c r="K12" s="42"/>
      <c r="L12" s="41"/>
      <c r="M12" s="43"/>
      <c r="N12" s="40"/>
      <c r="O12" s="44"/>
    </row>
    <row r="13" spans="1:17" x14ac:dyDescent="0.25">
      <c r="A13" s="45"/>
      <c r="B13" s="46"/>
      <c r="C13" s="47"/>
      <c r="D13" s="46"/>
      <c r="E13" s="46"/>
      <c r="F13" s="46"/>
      <c r="G13" s="46"/>
      <c r="H13" s="46"/>
      <c r="I13" s="46"/>
      <c r="J13" s="46"/>
      <c r="K13" s="46"/>
      <c r="L13" s="46"/>
      <c r="M13" s="12"/>
      <c r="N13" s="46"/>
      <c r="O13" s="12"/>
    </row>
    <row r="16" spans="1:17" x14ac:dyDescent="0.25">
      <c r="K16" s="7"/>
      <c r="L16" s="7"/>
      <c r="M16" s="12"/>
      <c r="N16" s="7"/>
      <c r="O16" s="12"/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6:J6 B6:C6" name="Range1_26"/>
    <protectedRange algorithmName="SHA-512" hashValue="ON39YdpmFHfN9f47KpiRvqrKx0V9+erV1CNkpWzYhW/Qyc6aT8rEyCrvauWSYGZK2ia3o7vd3akF07acHAFpOA==" saltValue="yVW9XmDwTqEnmpSGai0KYg==" spinCount="100000" sqref="D6" name="Range1_1_20"/>
    <protectedRange algorithmName="SHA-512" hashValue="ON39YdpmFHfN9f47KpiRvqrKx0V9+erV1CNkpWzYhW/Qyc6aT8rEyCrvauWSYGZK2ia3o7vd3akF07acHAFpOA==" saltValue="yVW9XmDwTqEnmpSGai0KYg==" spinCount="100000" sqref="E6:H6" name="Range1_3_8"/>
  </protectedRanges>
  <hyperlinks>
    <hyperlink ref="Q1" location="'Ohio Adult Rankings 2023'!A1" display="Back to Ranking" xr:uid="{DD90FB6B-5C9E-4F1B-BA81-8EF53A569F3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0B7D55-9DB5-4579-B349-C30B48A0365D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85B48-E767-4DD5-8AD7-D26052C34896}">
  <dimension ref="A1:Q12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21.7109375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35</v>
      </c>
      <c r="B2" s="22" t="s">
        <v>129</v>
      </c>
      <c r="C2" s="23">
        <v>45116</v>
      </c>
      <c r="D2" s="24" t="s">
        <v>40</v>
      </c>
      <c r="E2" s="48">
        <v>182</v>
      </c>
      <c r="F2" s="48">
        <v>182</v>
      </c>
      <c r="G2" s="48">
        <v>182</v>
      </c>
      <c r="H2" s="48">
        <v>181</v>
      </c>
      <c r="I2" s="48"/>
      <c r="J2" s="48"/>
      <c r="K2" s="49">
        <v>4</v>
      </c>
      <c r="L2" s="49">
        <v>727</v>
      </c>
      <c r="M2" s="50">
        <v>181.75</v>
      </c>
      <c r="N2" s="51">
        <v>2</v>
      </c>
      <c r="O2" s="52">
        <v>183.75</v>
      </c>
    </row>
    <row r="5" spans="1:17" x14ac:dyDescent="0.25">
      <c r="K5" s="7">
        <f>SUM(K2:K4)</f>
        <v>4</v>
      </c>
      <c r="L5" s="7">
        <f>SUM(L2:L4)</f>
        <v>727</v>
      </c>
      <c r="M5" s="12">
        <f>SUM(L5/K5)</f>
        <v>181.75</v>
      </c>
      <c r="N5" s="7">
        <f>SUM(N2:N4)</f>
        <v>2</v>
      </c>
      <c r="O5" s="12">
        <f>SUM(M5+N5)</f>
        <v>183.75</v>
      </c>
    </row>
    <row r="8" spans="1:17" x14ac:dyDescent="0.25">
      <c r="A8" s="39"/>
      <c r="B8" s="40"/>
      <c r="C8" s="40"/>
      <c r="D8" s="41"/>
      <c r="E8" s="42"/>
      <c r="F8" s="42"/>
      <c r="G8" s="42"/>
      <c r="H8" s="42"/>
      <c r="I8" s="42"/>
      <c r="J8" s="42"/>
      <c r="K8" s="42"/>
      <c r="L8" s="41"/>
      <c r="M8" s="43"/>
      <c r="N8" s="40"/>
      <c r="O8" s="44"/>
    </row>
    <row r="9" spans="1:17" x14ac:dyDescent="0.25">
      <c r="A9" s="45"/>
      <c r="B9" s="46"/>
      <c r="C9" s="47"/>
      <c r="D9" s="46"/>
      <c r="E9" s="46"/>
      <c r="F9" s="46"/>
      <c r="G9" s="46"/>
      <c r="H9" s="46"/>
      <c r="I9" s="46"/>
      <c r="J9" s="46"/>
      <c r="K9" s="46"/>
      <c r="L9" s="46"/>
      <c r="M9" s="12"/>
      <c r="N9" s="46"/>
      <c r="O9" s="12"/>
    </row>
    <row r="12" spans="1:17" x14ac:dyDescent="0.25">
      <c r="K12" s="7"/>
      <c r="L12" s="7"/>
      <c r="M12" s="12"/>
      <c r="N12" s="7"/>
      <c r="O12" s="12"/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</protectedRanges>
  <hyperlinks>
    <hyperlink ref="Q1" location="'Ohio Adult Rankings 2023'!A1" display="Back to Ranking" xr:uid="{A752BA21-BEEC-4C7F-BEDD-B3B2CB4EC3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94986F-3657-438E-B3AC-4A1927F0E856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A2328-5297-4693-AF7C-A3153A4DDFCC}">
  <dimension ref="A1:Q13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21.7109375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24</v>
      </c>
      <c r="B2" s="37" t="s">
        <v>112</v>
      </c>
      <c r="C2" s="38">
        <v>45087</v>
      </c>
      <c r="D2" s="29" t="s">
        <v>26</v>
      </c>
      <c r="E2" s="30">
        <v>198.1</v>
      </c>
      <c r="F2" s="30">
        <v>198.00200000000001</v>
      </c>
      <c r="G2" s="30">
        <v>194.001</v>
      </c>
      <c r="H2" s="30"/>
      <c r="I2" s="30"/>
      <c r="J2" s="30"/>
      <c r="K2" s="32">
        <v>3</v>
      </c>
      <c r="L2" s="32">
        <v>590.10299999999995</v>
      </c>
      <c r="M2" s="33">
        <v>196.70099999999999</v>
      </c>
      <c r="N2" s="34">
        <v>6</v>
      </c>
      <c r="O2" s="35">
        <v>202.70099999999999</v>
      </c>
    </row>
    <row r="3" spans="1:17" x14ac:dyDescent="0.25">
      <c r="A3" s="15" t="s">
        <v>24</v>
      </c>
      <c r="B3" s="22" t="s">
        <v>110</v>
      </c>
      <c r="C3" s="23">
        <v>45115</v>
      </c>
      <c r="D3" s="24" t="s">
        <v>26</v>
      </c>
      <c r="E3" s="48">
        <v>198.00020000000001</v>
      </c>
      <c r="F3" s="48">
        <v>194.0001</v>
      </c>
      <c r="G3" s="48">
        <v>196.0001</v>
      </c>
      <c r="H3" s="48"/>
      <c r="I3" s="48"/>
      <c r="J3" s="48"/>
      <c r="K3" s="49">
        <v>3</v>
      </c>
      <c r="L3" s="49">
        <v>588.00040000000001</v>
      </c>
      <c r="M3" s="50">
        <v>196.00013333333334</v>
      </c>
      <c r="N3" s="51">
        <v>2</v>
      </c>
      <c r="O3" s="52">
        <v>198.00013333333334</v>
      </c>
    </row>
    <row r="6" spans="1:17" x14ac:dyDescent="0.25">
      <c r="K6" s="7">
        <f>SUM(K2:K5)</f>
        <v>6</v>
      </c>
      <c r="L6" s="7">
        <f>SUM(L2:L5)</f>
        <v>1178.1034</v>
      </c>
      <c r="M6" s="12">
        <f>SUM(L6/K6)</f>
        <v>196.35056666666665</v>
      </c>
      <c r="N6" s="7">
        <f>SUM(N2:N5)</f>
        <v>8</v>
      </c>
      <c r="O6" s="12">
        <f>SUM(M6+N6)</f>
        <v>204.35056666666665</v>
      </c>
    </row>
    <row r="9" spans="1:17" x14ac:dyDescent="0.25">
      <c r="A9" s="39"/>
      <c r="B9" s="40"/>
      <c r="C9" s="40"/>
      <c r="D9" s="41"/>
      <c r="E9" s="42"/>
      <c r="F9" s="42"/>
      <c r="G9" s="42"/>
      <c r="H9" s="42"/>
      <c r="I9" s="42"/>
      <c r="J9" s="42"/>
      <c r="K9" s="42"/>
      <c r="L9" s="41"/>
      <c r="M9" s="43"/>
      <c r="N9" s="40"/>
      <c r="O9" s="44"/>
    </row>
    <row r="10" spans="1:17" x14ac:dyDescent="0.25">
      <c r="A10" s="45"/>
      <c r="B10" s="46"/>
      <c r="C10" s="47"/>
      <c r="D10" s="46"/>
      <c r="E10" s="46"/>
      <c r="F10" s="46"/>
      <c r="G10" s="46"/>
      <c r="H10" s="46"/>
      <c r="I10" s="46"/>
      <c r="J10" s="46"/>
      <c r="K10" s="46"/>
      <c r="L10" s="46"/>
      <c r="M10" s="12"/>
      <c r="N10" s="46"/>
      <c r="O10" s="12"/>
    </row>
    <row r="13" spans="1:17" x14ac:dyDescent="0.25">
      <c r="K13" s="7"/>
      <c r="L13" s="7"/>
      <c r="M13" s="12"/>
      <c r="N13" s="7"/>
      <c r="O13" s="12"/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E3:H3" name="Range1_3_3"/>
  </protectedRanges>
  <conditionalFormatting sqref="E3">
    <cfRule type="top10" dxfId="67" priority="7" rank="1"/>
  </conditionalFormatting>
  <conditionalFormatting sqref="E3:J3">
    <cfRule type="cellIs" dxfId="66" priority="1" operator="greaterThanOrEqual">
      <formula>200</formula>
    </cfRule>
  </conditionalFormatting>
  <conditionalFormatting sqref="F3">
    <cfRule type="top10" dxfId="65" priority="6" rank="1"/>
  </conditionalFormatting>
  <conditionalFormatting sqref="G3">
    <cfRule type="top10" dxfId="64" priority="5" rank="1"/>
  </conditionalFormatting>
  <conditionalFormatting sqref="H3">
    <cfRule type="top10" dxfId="63" priority="4" rank="1"/>
  </conditionalFormatting>
  <conditionalFormatting sqref="I3">
    <cfRule type="top10" dxfId="62" priority="3" rank="1"/>
    <cfRule type="top10" dxfId="61" priority="8" rank="1"/>
  </conditionalFormatting>
  <conditionalFormatting sqref="J3">
    <cfRule type="top10" dxfId="60" priority="2" rank="1"/>
  </conditionalFormatting>
  <hyperlinks>
    <hyperlink ref="Q1" location="'Ohio Adult Rankings 2023'!A1" display="Back to Ranking" xr:uid="{4E0C702C-1E9C-44B6-963A-FF440BACE76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DA80B2-5C0B-45FE-BF72-AD49E6E3DA13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9AE54-F101-41CD-A4D4-5D3D0F7A4FD6}">
  <dimension ref="A1:Q17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61</v>
      </c>
      <c r="B2" s="37" t="s">
        <v>75</v>
      </c>
      <c r="C2" s="38">
        <v>45046</v>
      </c>
      <c r="D2" s="24" t="s">
        <v>68</v>
      </c>
      <c r="E2" s="30">
        <v>167</v>
      </c>
      <c r="F2" s="30">
        <v>173</v>
      </c>
      <c r="G2" s="30">
        <v>168</v>
      </c>
      <c r="H2" s="30">
        <v>166</v>
      </c>
      <c r="I2" s="30"/>
      <c r="J2" s="30"/>
      <c r="K2" s="32">
        <v>4</v>
      </c>
      <c r="L2" s="32">
        <v>674</v>
      </c>
      <c r="M2" s="33">
        <v>168.5</v>
      </c>
      <c r="N2" s="34">
        <v>4</v>
      </c>
      <c r="O2" s="35">
        <v>172.5</v>
      </c>
    </row>
    <row r="5" spans="1:17" x14ac:dyDescent="0.25">
      <c r="K5" s="7">
        <f>SUM(K2:K4)</f>
        <v>4</v>
      </c>
      <c r="L5" s="7">
        <f>SUM(L2:L4)</f>
        <v>674</v>
      </c>
      <c r="M5" s="12">
        <f>SUM(L5/K5)</f>
        <v>168.5</v>
      </c>
      <c r="N5" s="7">
        <f>SUM(N2:N4)</f>
        <v>4</v>
      </c>
      <c r="O5" s="12">
        <f>SUM(M5+N5)</f>
        <v>172.5</v>
      </c>
    </row>
    <row r="8" spans="1:17" ht="30" x14ac:dyDescent="0.25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 x14ac:dyDescent="0.25">
      <c r="A9" s="15" t="s">
        <v>36</v>
      </c>
      <c r="B9" s="22" t="s">
        <v>75</v>
      </c>
      <c r="C9" s="23">
        <v>45074</v>
      </c>
      <c r="D9" s="67" t="s">
        <v>68</v>
      </c>
      <c r="E9" s="48">
        <v>176</v>
      </c>
      <c r="F9" s="48">
        <v>172</v>
      </c>
      <c r="G9" s="48">
        <v>172</v>
      </c>
      <c r="H9" s="48">
        <v>168</v>
      </c>
      <c r="I9" s="48"/>
      <c r="J9" s="48"/>
      <c r="K9" s="49">
        <v>4</v>
      </c>
      <c r="L9" s="49">
        <v>688</v>
      </c>
      <c r="M9" s="50">
        <v>172</v>
      </c>
      <c r="N9" s="51">
        <v>2</v>
      </c>
      <c r="O9" s="52">
        <v>174</v>
      </c>
    </row>
    <row r="10" spans="1:17" x14ac:dyDescent="0.25">
      <c r="A10" s="15" t="s">
        <v>36</v>
      </c>
      <c r="B10" s="22" t="s">
        <v>75</v>
      </c>
      <c r="C10" s="23">
        <v>45102</v>
      </c>
      <c r="D10" s="67" t="s">
        <v>68</v>
      </c>
      <c r="E10" s="48">
        <v>169</v>
      </c>
      <c r="F10" s="48">
        <v>175</v>
      </c>
      <c r="G10" s="48">
        <v>179</v>
      </c>
      <c r="H10" s="48">
        <v>173</v>
      </c>
      <c r="I10" s="48"/>
      <c r="J10" s="48"/>
      <c r="K10" s="49">
        <v>4</v>
      </c>
      <c r="L10" s="49">
        <v>696</v>
      </c>
      <c r="M10" s="50">
        <v>174</v>
      </c>
      <c r="N10" s="51">
        <v>2</v>
      </c>
      <c r="O10" s="52">
        <v>176</v>
      </c>
    </row>
    <row r="11" spans="1:17" x14ac:dyDescent="0.25">
      <c r="A11" s="15" t="s">
        <v>36</v>
      </c>
      <c r="B11" s="22" t="s">
        <v>75</v>
      </c>
      <c r="C11" s="23">
        <v>45130</v>
      </c>
      <c r="D11" s="67" t="s">
        <v>68</v>
      </c>
      <c r="E11" s="48">
        <v>134</v>
      </c>
      <c r="F11" s="48">
        <v>145</v>
      </c>
      <c r="G11" s="48">
        <v>166</v>
      </c>
      <c r="H11" s="48">
        <v>156</v>
      </c>
      <c r="I11" s="48">
        <v>170</v>
      </c>
      <c r="J11" s="48">
        <v>172</v>
      </c>
      <c r="K11" s="49">
        <v>6</v>
      </c>
      <c r="L11" s="49">
        <v>943</v>
      </c>
      <c r="M11" s="50">
        <v>157.16666666666666</v>
      </c>
      <c r="N11" s="51">
        <v>4</v>
      </c>
      <c r="O11" s="52">
        <v>161.16666666666666</v>
      </c>
    </row>
    <row r="12" spans="1:17" x14ac:dyDescent="0.25">
      <c r="A12" s="15" t="s">
        <v>36</v>
      </c>
      <c r="B12" s="22" t="s">
        <v>75</v>
      </c>
      <c r="C12" s="23">
        <v>45165</v>
      </c>
      <c r="D12" s="67" t="s">
        <v>68</v>
      </c>
      <c r="E12" s="48">
        <v>168</v>
      </c>
      <c r="F12" s="48">
        <v>169</v>
      </c>
      <c r="G12" s="48">
        <v>164</v>
      </c>
      <c r="H12" s="48">
        <v>173</v>
      </c>
      <c r="I12" s="48"/>
      <c r="J12" s="48"/>
      <c r="K12" s="49">
        <v>4</v>
      </c>
      <c r="L12" s="49">
        <v>674</v>
      </c>
      <c r="M12" s="50">
        <v>168.5</v>
      </c>
      <c r="N12" s="51">
        <v>2</v>
      </c>
      <c r="O12" s="52">
        <v>170.5</v>
      </c>
    </row>
    <row r="13" spans="1:17" x14ac:dyDescent="0.25">
      <c r="A13" s="15" t="s">
        <v>36</v>
      </c>
      <c r="B13" s="22" t="s">
        <v>75</v>
      </c>
      <c r="C13" s="23">
        <v>45193</v>
      </c>
      <c r="D13" s="67" t="s">
        <v>68</v>
      </c>
      <c r="E13" s="48">
        <v>169</v>
      </c>
      <c r="F13" s="48">
        <v>174</v>
      </c>
      <c r="G13" s="48">
        <v>163</v>
      </c>
      <c r="H13" s="48">
        <v>170</v>
      </c>
      <c r="I13" s="48"/>
      <c r="J13" s="48"/>
      <c r="K13" s="49">
        <v>4</v>
      </c>
      <c r="L13" s="49">
        <v>676</v>
      </c>
      <c r="M13" s="50">
        <v>169</v>
      </c>
      <c r="N13" s="51">
        <v>3</v>
      </c>
      <c r="O13" s="52">
        <v>172</v>
      </c>
    </row>
    <row r="14" spans="1:17" x14ac:dyDescent="0.25">
      <c r="A14" s="15" t="s">
        <v>36</v>
      </c>
      <c r="B14" s="22" t="s">
        <v>75</v>
      </c>
      <c r="C14" s="23">
        <v>45221</v>
      </c>
      <c r="D14" s="67" t="s">
        <v>68</v>
      </c>
      <c r="E14" s="48">
        <v>172</v>
      </c>
      <c r="F14" s="48">
        <v>167</v>
      </c>
      <c r="G14" s="48">
        <v>181</v>
      </c>
      <c r="H14" s="48">
        <v>169</v>
      </c>
      <c r="I14" s="48"/>
      <c r="J14" s="48"/>
      <c r="K14" s="49">
        <v>4</v>
      </c>
      <c r="L14" s="49">
        <v>689</v>
      </c>
      <c r="M14" s="50">
        <v>172.25</v>
      </c>
      <c r="N14" s="51">
        <v>5</v>
      </c>
      <c r="O14" s="52">
        <v>177.25</v>
      </c>
    </row>
    <row r="17" spans="11:15" x14ac:dyDescent="0.25">
      <c r="K17" s="7">
        <f>SUM(K9:K16)</f>
        <v>26</v>
      </c>
      <c r="L17" s="7">
        <f>SUM(L9:L16)</f>
        <v>4366</v>
      </c>
      <c r="M17" s="12">
        <f>SUM(L17/K17)</f>
        <v>167.92307692307693</v>
      </c>
      <c r="N17" s="7">
        <f>SUM(N9:N16)</f>
        <v>18</v>
      </c>
      <c r="O17" s="12">
        <f>SUM(M17+N17)</f>
        <v>185.92307692307693</v>
      </c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</protectedRanges>
  <hyperlinks>
    <hyperlink ref="Q1" location="'Ohio Adult Rankings 2023'!A1" display="Back to Ranking" xr:uid="{D483E84C-958E-4512-BCA9-368A11A0911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074D79-31CE-48AD-9992-CD29C40F8006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1C9FF-B9FD-4DE8-A746-F5B0B1955B68}">
  <dimension ref="A1:Q16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57</v>
      </c>
      <c r="B2" s="37" t="s">
        <v>101</v>
      </c>
      <c r="C2" s="38">
        <v>45060</v>
      </c>
      <c r="D2" s="29" t="s">
        <v>40</v>
      </c>
      <c r="E2" s="30">
        <v>191</v>
      </c>
      <c r="F2" s="30">
        <v>186</v>
      </c>
      <c r="G2" s="30">
        <v>176</v>
      </c>
      <c r="H2" s="30">
        <v>178</v>
      </c>
      <c r="I2" s="30"/>
      <c r="J2" s="30"/>
      <c r="K2" s="32">
        <v>4</v>
      </c>
      <c r="L2" s="32">
        <v>731</v>
      </c>
      <c r="M2" s="33">
        <v>182.75</v>
      </c>
      <c r="N2" s="34">
        <v>3</v>
      </c>
      <c r="O2" s="35">
        <v>185.75</v>
      </c>
    </row>
    <row r="3" spans="1:17" x14ac:dyDescent="0.25">
      <c r="A3" s="15" t="s">
        <v>57</v>
      </c>
      <c r="B3" s="22" t="s">
        <v>101</v>
      </c>
      <c r="C3" s="23">
        <v>45116</v>
      </c>
      <c r="D3" s="24" t="s">
        <v>40</v>
      </c>
      <c r="E3" s="48">
        <v>182</v>
      </c>
      <c r="F3" s="31">
        <v>194</v>
      </c>
      <c r="G3" s="48">
        <v>189</v>
      </c>
      <c r="H3" s="48">
        <v>190</v>
      </c>
      <c r="I3" s="48"/>
      <c r="J3" s="48"/>
      <c r="K3" s="49">
        <v>4</v>
      </c>
      <c r="L3" s="49">
        <v>755</v>
      </c>
      <c r="M3" s="50">
        <v>188.75</v>
      </c>
      <c r="N3" s="51">
        <v>4</v>
      </c>
      <c r="O3" s="52">
        <v>192.75</v>
      </c>
    </row>
    <row r="6" spans="1:17" x14ac:dyDescent="0.25">
      <c r="K6" s="7">
        <f>SUM(K2:K5)</f>
        <v>8</v>
      </c>
      <c r="L6" s="7">
        <f>SUM(L2:L5)</f>
        <v>1486</v>
      </c>
      <c r="M6" s="12">
        <f>SUM(L6/K6)</f>
        <v>185.75</v>
      </c>
      <c r="N6" s="7">
        <f>SUM(N2:N5)</f>
        <v>7</v>
      </c>
      <c r="O6" s="12">
        <f>SUM(M6+N6)</f>
        <v>192.75</v>
      </c>
    </row>
    <row r="9" spans="1:17" ht="30" x14ac:dyDescent="0.25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25">
      <c r="A10" s="36" t="s">
        <v>61</v>
      </c>
      <c r="B10" s="37" t="s">
        <v>101</v>
      </c>
      <c r="C10" s="38">
        <v>45060</v>
      </c>
      <c r="D10" s="29" t="s">
        <v>40</v>
      </c>
      <c r="E10" s="30">
        <v>186</v>
      </c>
      <c r="F10" s="30">
        <v>183</v>
      </c>
      <c r="G10" s="31">
        <v>185</v>
      </c>
      <c r="H10" s="30">
        <v>186</v>
      </c>
      <c r="I10" s="30"/>
      <c r="J10" s="30"/>
      <c r="K10" s="32">
        <v>4</v>
      </c>
      <c r="L10" s="32">
        <v>740</v>
      </c>
      <c r="M10" s="33">
        <v>185</v>
      </c>
      <c r="N10" s="34">
        <v>7</v>
      </c>
      <c r="O10" s="35">
        <v>192</v>
      </c>
    </row>
    <row r="11" spans="1:17" x14ac:dyDescent="0.25">
      <c r="A11" s="15" t="s">
        <v>61</v>
      </c>
      <c r="B11" s="22" t="s">
        <v>101</v>
      </c>
      <c r="C11" s="23">
        <v>45088</v>
      </c>
      <c r="D11" s="24" t="s">
        <v>40</v>
      </c>
      <c r="E11" s="31">
        <v>187</v>
      </c>
      <c r="F11" s="48">
        <v>177</v>
      </c>
      <c r="G11" s="48">
        <v>185</v>
      </c>
      <c r="H11" s="48">
        <v>182.0001</v>
      </c>
      <c r="I11" s="48"/>
      <c r="J11" s="48"/>
      <c r="K11" s="49">
        <v>4</v>
      </c>
      <c r="L11" s="49">
        <v>731.00009999999997</v>
      </c>
      <c r="M11" s="50">
        <v>182.75002499999999</v>
      </c>
      <c r="N11" s="51">
        <v>4</v>
      </c>
      <c r="O11" s="52">
        <v>186.75002499999999</v>
      </c>
    </row>
    <row r="12" spans="1:17" x14ac:dyDescent="0.25">
      <c r="A12" s="15" t="s">
        <v>61</v>
      </c>
      <c r="B12" s="22" t="s">
        <v>101</v>
      </c>
      <c r="C12" s="23">
        <v>45116</v>
      </c>
      <c r="D12" s="24" t="s">
        <v>40</v>
      </c>
      <c r="E12" s="48">
        <v>183</v>
      </c>
      <c r="F12" s="48">
        <v>183</v>
      </c>
      <c r="G12" s="31">
        <v>190</v>
      </c>
      <c r="H12" s="31">
        <v>192</v>
      </c>
      <c r="I12" s="48"/>
      <c r="J12" s="48"/>
      <c r="K12" s="49">
        <v>4</v>
      </c>
      <c r="L12" s="49">
        <v>748</v>
      </c>
      <c r="M12" s="50">
        <v>187</v>
      </c>
      <c r="N12" s="51">
        <v>9</v>
      </c>
      <c r="O12" s="52">
        <v>196</v>
      </c>
    </row>
    <row r="13" spans="1:17" x14ac:dyDescent="0.25">
      <c r="A13" s="15" t="s">
        <v>61</v>
      </c>
      <c r="B13" s="22" t="s">
        <v>101</v>
      </c>
      <c r="C13" s="23">
        <v>45151</v>
      </c>
      <c r="D13" s="24" t="s">
        <v>40</v>
      </c>
      <c r="E13" s="48">
        <v>185</v>
      </c>
      <c r="F13" s="48">
        <v>177</v>
      </c>
      <c r="G13" s="48">
        <v>181</v>
      </c>
      <c r="H13" s="48">
        <v>183</v>
      </c>
      <c r="I13" s="48">
        <v>177</v>
      </c>
      <c r="J13" s="48">
        <v>184.0001</v>
      </c>
      <c r="K13" s="49">
        <v>6</v>
      </c>
      <c r="L13" s="49">
        <v>1087.0001</v>
      </c>
      <c r="M13" s="50">
        <v>181.16668333333334</v>
      </c>
      <c r="N13" s="51">
        <v>4</v>
      </c>
      <c r="O13" s="52">
        <v>185.16668333333334</v>
      </c>
    </row>
    <row r="16" spans="1:17" x14ac:dyDescent="0.25">
      <c r="K16" s="7">
        <f>SUM(K10:K15)</f>
        <v>18</v>
      </c>
      <c r="L16" s="7">
        <f>SUM(L10:L15)</f>
        <v>3306.0002000000004</v>
      </c>
      <c r="M16" s="12">
        <f>SUM(L16/K16)</f>
        <v>183.66667777777781</v>
      </c>
      <c r="N16" s="7">
        <f>SUM(N10:N15)</f>
        <v>24</v>
      </c>
      <c r="O16" s="12">
        <f>SUM(M16+N16)</f>
        <v>207.66667777777781</v>
      </c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  <protectedRange algorithmName="SHA-512" hashValue="ON39YdpmFHfN9f47KpiRvqrKx0V9+erV1CNkpWzYhW/Qyc6aT8rEyCrvauWSYGZK2ia3o7vd3akF07acHAFpOA==" saltValue="yVW9XmDwTqEnmpSGai0KYg==" spinCount="100000" sqref="C13" name="Range1_17"/>
    <protectedRange algorithmName="SHA-512" hashValue="ON39YdpmFHfN9f47KpiRvqrKx0V9+erV1CNkpWzYhW/Qyc6aT8rEyCrvauWSYGZK2ia3o7vd3akF07acHAFpOA==" saltValue="yVW9XmDwTqEnmpSGai0KYg==" spinCount="100000" sqref="E13:J13 B13" name="Range1_20"/>
    <protectedRange algorithmName="SHA-512" hashValue="ON39YdpmFHfN9f47KpiRvqrKx0V9+erV1CNkpWzYhW/Qyc6aT8rEyCrvauWSYGZK2ia3o7vd3akF07acHAFpOA==" saltValue="yVW9XmDwTqEnmpSGai0KYg==" spinCount="100000" sqref="D13" name="Range1_1_15"/>
  </protectedRanges>
  <conditionalFormatting sqref="E13">
    <cfRule type="top10" dxfId="392" priority="1" rank="1"/>
  </conditionalFormatting>
  <conditionalFormatting sqref="F13">
    <cfRule type="top10" dxfId="391" priority="4" rank="1"/>
  </conditionalFormatting>
  <conditionalFormatting sqref="G13">
    <cfRule type="top10" dxfId="390" priority="5" rank="1"/>
  </conditionalFormatting>
  <conditionalFormatting sqref="H13">
    <cfRule type="top10" dxfId="389" priority="2" rank="1"/>
  </conditionalFormatting>
  <conditionalFormatting sqref="I13">
    <cfRule type="top10" dxfId="388" priority="6" rank="1"/>
  </conditionalFormatting>
  <conditionalFormatting sqref="J13">
    <cfRule type="top10" dxfId="387" priority="3" rank="1"/>
  </conditionalFormatting>
  <hyperlinks>
    <hyperlink ref="Q1" location="'Ohio Adult Rankings 2023'!A1" display="Back to Ranking" xr:uid="{3E2CA6CC-BAC0-4A29-A30D-2D315834ACE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8F6A6F-E782-4848-8888-855BB8F42FEC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771B9-D3A3-4F2B-BA89-AD9494A22545}">
  <dimension ref="A1:Q12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100</v>
      </c>
      <c r="B2" s="22" t="s">
        <v>133</v>
      </c>
      <c r="C2" s="23">
        <v>45130</v>
      </c>
      <c r="D2" s="24" t="s">
        <v>68</v>
      </c>
      <c r="E2" s="48">
        <v>183</v>
      </c>
      <c r="F2" s="31">
        <v>191</v>
      </c>
      <c r="G2" s="48">
        <v>179</v>
      </c>
      <c r="H2" s="48">
        <v>187</v>
      </c>
      <c r="I2" s="54">
        <v>193</v>
      </c>
      <c r="J2" s="31">
        <v>189</v>
      </c>
      <c r="K2" s="49">
        <v>6</v>
      </c>
      <c r="L2" s="49">
        <v>1122</v>
      </c>
      <c r="M2" s="50">
        <v>187</v>
      </c>
      <c r="N2" s="51">
        <v>18</v>
      </c>
      <c r="O2" s="52">
        <v>205</v>
      </c>
    </row>
    <row r="5" spans="1:17" x14ac:dyDescent="0.25">
      <c r="K5" s="7">
        <f>SUM(K2:K4)</f>
        <v>6</v>
      </c>
      <c r="L5" s="7">
        <f>SUM(L2:L4)</f>
        <v>1122</v>
      </c>
      <c r="M5" s="12">
        <f>SUM(L5/K5)</f>
        <v>187</v>
      </c>
      <c r="N5" s="7">
        <f>SUM(N2:N4)</f>
        <v>18</v>
      </c>
      <c r="O5" s="12">
        <f>SUM(M5+N5)</f>
        <v>205</v>
      </c>
    </row>
    <row r="8" spans="1:17" x14ac:dyDescent="0.25">
      <c r="A8" s="39"/>
      <c r="B8" s="40"/>
      <c r="C8" s="40"/>
      <c r="D8" s="41"/>
      <c r="E8" s="42"/>
      <c r="F8" s="42"/>
      <c r="G8" s="42"/>
      <c r="H8" s="42"/>
      <c r="I8" s="42"/>
      <c r="J8" s="42"/>
      <c r="K8" s="42"/>
      <c r="L8" s="41"/>
      <c r="M8" s="43"/>
      <c r="N8" s="40"/>
      <c r="O8" s="44"/>
    </row>
    <row r="9" spans="1:17" x14ac:dyDescent="0.25">
      <c r="A9" s="45"/>
      <c r="B9" s="46"/>
      <c r="C9" s="47"/>
      <c r="D9" s="46"/>
      <c r="E9" s="46"/>
      <c r="F9" s="46"/>
      <c r="G9" s="46"/>
      <c r="H9" s="46"/>
      <c r="I9" s="46"/>
      <c r="J9" s="46"/>
      <c r="K9" s="46"/>
      <c r="L9" s="46"/>
      <c r="M9" s="12"/>
      <c r="N9" s="46"/>
      <c r="O9" s="12"/>
    </row>
    <row r="12" spans="1:17" x14ac:dyDescent="0.25">
      <c r="K12" s="7"/>
      <c r="L12" s="7"/>
      <c r="M12" s="12"/>
      <c r="N12" s="7"/>
      <c r="O12" s="12"/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</protectedRanges>
  <hyperlinks>
    <hyperlink ref="Q1" location="'Ohio Adult Rankings 2023'!A1" display="Back to Ranking" xr:uid="{C4C77871-DA3D-4D7D-88B1-DCF028400C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E31376-88AF-4D0C-8BB5-37008E51A22D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D0C2B-98CE-4DA1-8987-4AFDBD14F1B8}">
  <dimension ref="A1:Q29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57</v>
      </c>
      <c r="B2" s="37" t="s">
        <v>74</v>
      </c>
      <c r="C2" s="38">
        <v>45046</v>
      </c>
      <c r="D2" s="29" t="s">
        <v>68</v>
      </c>
      <c r="E2" s="48">
        <v>186</v>
      </c>
      <c r="F2" s="48">
        <v>187</v>
      </c>
      <c r="G2" s="48">
        <v>182</v>
      </c>
      <c r="H2" s="48">
        <v>186</v>
      </c>
      <c r="I2" s="48"/>
      <c r="J2" s="48"/>
      <c r="K2" s="32">
        <v>4</v>
      </c>
      <c r="L2" s="32">
        <v>741</v>
      </c>
      <c r="M2" s="33">
        <v>185.25</v>
      </c>
      <c r="N2" s="34">
        <v>2</v>
      </c>
      <c r="O2" s="35">
        <v>187.25</v>
      </c>
    </row>
    <row r="3" spans="1:17" x14ac:dyDescent="0.25">
      <c r="A3" s="36" t="s">
        <v>57</v>
      </c>
      <c r="B3" s="37" t="s">
        <v>74</v>
      </c>
      <c r="C3" s="38">
        <v>45060</v>
      </c>
      <c r="D3" s="29" t="s">
        <v>40</v>
      </c>
      <c r="E3" s="48">
        <v>185</v>
      </c>
      <c r="F3" s="48">
        <v>178</v>
      </c>
      <c r="G3" s="48">
        <v>168</v>
      </c>
      <c r="H3" s="48">
        <v>184</v>
      </c>
      <c r="I3" s="48"/>
      <c r="J3" s="48"/>
      <c r="K3" s="32">
        <v>4</v>
      </c>
      <c r="L3" s="32">
        <v>715</v>
      </c>
      <c r="M3" s="33">
        <v>178.75</v>
      </c>
      <c r="N3" s="34">
        <v>2</v>
      </c>
      <c r="O3" s="35">
        <v>180.75</v>
      </c>
    </row>
    <row r="4" spans="1:17" x14ac:dyDescent="0.25">
      <c r="A4" s="15" t="s">
        <v>36</v>
      </c>
      <c r="B4" s="22" t="s">
        <v>74</v>
      </c>
      <c r="C4" s="23">
        <v>45102</v>
      </c>
      <c r="D4" s="67" t="s">
        <v>68</v>
      </c>
      <c r="E4" s="48">
        <v>181</v>
      </c>
      <c r="F4" s="48">
        <v>186</v>
      </c>
      <c r="G4" s="48">
        <v>177</v>
      </c>
      <c r="H4" s="48">
        <v>183</v>
      </c>
      <c r="I4" s="48"/>
      <c r="J4" s="48"/>
      <c r="K4" s="49">
        <v>4</v>
      </c>
      <c r="L4" s="49">
        <v>727</v>
      </c>
      <c r="M4" s="50">
        <v>181.75</v>
      </c>
      <c r="N4" s="51">
        <v>2</v>
      </c>
      <c r="O4" s="52">
        <v>183.75</v>
      </c>
    </row>
    <row r="5" spans="1:17" x14ac:dyDescent="0.25">
      <c r="A5" s="15" t="s">
        <v>57</v>
      </c>
      <c r="B5" s="22" t="s">
        <v>74</v>
      </c>
      <c r="C5" s="23">
        <v>45116</v>
      </c>
      <c r="D5" s="24" t="s">
        <v>40</v>
      </c>
      <c r="E5" s="48">
        <v>182.0001</v>
      </c>
      <c r="F5" s="48">
        <v>188</v>
      </c>
      <c r="G5" s="48">
        <v>184</v>
      </c>
      <c r="H5" s="48">
        <v>185</v>
      </c>
      <c r="I5" s="48"/>
      <c r="J5" s="48"/>
      <c r="K5" s="49">
        <v>4</v>
      </c>
      <c r="L5" s="49">
        <v>739.00009999999997</v>
      </c>
      <c r="M5" s="50">
        <v>184.75002499999999</v>
      </c>
      <c r="N5" s="51">
        <v>2</v>
      </c>
      <c r="O5" s="52">
        <v>186.75002499999999</v>
      </c>
    </row>
    <row r="6" spans="1:17" x14ac:dyDescent="0.25">
      <c r="A6" s="15" t="s">
        <v>57</v>
      </c>
      <c r="B6" s="22" t="s">
        <v>74</v>
      </c>
      <c r="C6" s="23">
        <v>45151</v>
      </c>
      <c r="D6" s="24" t="s">
        <v>40</v>
      </c>
      <c r="E6" s="48">
        <v>180</v>
      </c>
      <c r="F6" s="48">
        <v>184</v>
      </c>
      <c r="G6" s="48">
        <v>181</v>
      </c>
      <c r="H6" s="48">
        <v>188</v>
      </c>
      <c r="I6" s="48">
        <v>179</v>
      </c>
      <c r="J6" s="48">
        <v>184</v>
      </c>
      <c r="K6" s="49">
        <v>6</v>
      </c>
      <c r="L6" s="49">
        <v>1096</v>
      </c>
      <c r="M6" s="50">
        <v>182.66666666666666</v>
      </c>
      <c r="N6" s="51">
        <v>4</v>
      </c>
      <c r="O6" s="52">
        <v>186.66666666666666</v>
      </c>
    </row>
    <row r="7" spans="1:17" x14ac:dyDescent="0.25">
      <c r="A7" s="15" t="s">
        <v>57</v>
      </c>
      <c r="B7" s="22" t="s">
        <v>74</v>
      </c>
      <c r="C7" s="23">
        <v>45207</v>
      </c>
      <c r="D7" s="24" t="s">
        <v>40</v>
      </c>
      <c r="E7" s="48">
        <v>187</v>
      </c>
      <c r="F7" s="48">
        <v>184</v>
      </c>
      <c r="G7" s="48">
        <v>185</v>
      </c>
      <c r="H7" s="48">
        <v>187</v>
      </c>
      <c r="I7" s="48"/>
      <c r="J7" s="48"/>
      <c r="K7" s="49">
        <v>4</v>
      </c>
      <c r="L7" s="49">
        <v>743</v>
      </c>
      <c r="M7" s="50">
        <v>185.75</v>
      </c>
      <c r="N7" s="51">
        <v>3</v>
      </c>
      <c r="O7" s="52">
        <v>188.75</v>
      </c>
    </row>
    <row r="10" spans="1:17" x14ac:dyDescent="0.25">
      <c r="K10" s="7">
        <f>SUM(K2:K9)</f>
        <v>26</v>
      </c>
      <c r="L10" s="7">
        <f>SUM(L2:L9)</f>
        <v>4761.0001000000002</v>
      </c>
      <c r="M10" s="12">
        <f>SUM(L10/K10)</f>
        <v>183.11538846153846</v>
      </c>
      <c r="N10" s="7">
        <f>SUM(N2:N9)</f>
        <v>15</v>
      </c>
      <c r="O10" s="12">
        <f>SUM(M10+N10)</f>
        <v>198.11538846153846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36" t="s">
        <v>61</v>
      </c>
      <c r="B14" s="37" t="s">
        <v>74</v>
      </c>
      <c r="C14" s="38">
        <v>45060</v>
      </c>
      <c r="D14" s="29" t="s">
        <v>40</v>
      </c>
      <c r="E14" s="48">
        <v>173</v>
      </c>
      <c r="F14" s="48">
        <v>178</v>
      </c>
      <c r="G14" s="48">
        <v>167</v>
      </c>
      <c r="H14" s="48">
        <v>181</v>
      </c>
      <c r="I14" s="48"/>
      <c r="J14" s="48"/>
      <c r="K14" s="32">
        <v>4</v>
      </c>
      <c r="L14" s="32">
        <v>699</v>
      </c>
      <c r="M14" s="33">
        <v>174.75</v>
      </c>
      <c r="N14" s="34">
        <v>2</v>
      </c>
      <c r="O14" s="35">
        <v>176.75</v>
      </c>
    </row>
    <row r="15" spans="1:17" x14ac:dyDescent="0.25">
      <c r="A15" s="15" t="s">
        <v>100</v>
      </c>
      <c r="B15" s="22" t="s">
        <v>74</v>
      </c>
      <c r="C15" s="23">
        <v>45074</v>
      </c>
      <c r="D15" s="24" t="s">
        <v>68</v>
      </c>
      <c r="E15" s="48">
        <v>177</v>
      </c>
      <c r="F15" s="48">
        <v>166</v>
      </c>
      <c r="G15" s="48">
        <v>177</v>
      </c>
      <c r="H15" s="48">
        <v>183</v>
      </c>
      <c r="I15" s="48"/>
      <c r="J15" s="48"/>
      <c r="K15" s="49">
        <v>4</v>
      </c>
      <c r="L15" s="49">
        <v>703</v>
      </c>
      <c r="M15" s="50">
        <v>175.75</v>
      </c>
      <c r="N15" s="51">
        <v>4</v>
      </c>
      <c r="O15" s="52">
        <v>179.75</v>
      </c>
    </row>
    <row r="16" spans="1:17" x14ac:dyDescent="0.25">
      <c r="A16" s="15" t="s">
        <v>61</v>
      </c>
      <c r="B16" s="22" t="s">
        <v>74</v>
      </c>
      <c r="C16" s="23">
        <v>45088</v>
      </c>
      <c r="D16" s="24" t="s">
        <v>40</v>
      </c>
      <c r="E16" s="48">
        <v>179</v>
      </c>
      <c r="F16" s="48">
        <v>170</v>
      </c>
      <c r="G16" s="48">
        <v>179</v>
      </c>
      <c r="H16" s="48">
        <v>172</v>
      </c>
      <c r="I16" s="48"/>
      <c r="J16" s="48"/>
      <c r="K16" s="49">
        <v>4</v>
      </c>
      <c r="L16" s="49">
        <v>700</v>
      </c>
      <c r="M16" s="50">
        <v>175</v>
      </c>
      <c r="N16" s="51">
        <v>2</v>
      </c>
      <c r="O16" s="52">
        <v>177</v>
      </c>
    </row>
    <row r="17" spans="1:15" x14ac:dyDescent="0.25">
      <c r="A17" s="15" t="s">
        <v>100</v>
      </c>
      <c r="B17" s="22" t="s">
        <v>74</v>
      </c>
      <c r="C17" s="23">
        <v>45102</v>
      </c>
      <c r="D17" s="24" t="s">
        <v>68</v>
      </c>
      <c r="E17" s="48">
        <v>170</v>
      </c>
      <c r="F17" s="48">
        <v>178</v>
      </c>
      <c r="G17" s="48">
        <v>171</v>
      </c>
      <c r="H17" s="48">
        <v>181</v>
      </c>
      <c r="I17" s="48"/>
      <c r="J17" s="48"/>
      <c r="K17" s="49">
        <v>4</v>
      </c>
      <c r="L17" s="49">
        <v>700</v>
      </c>
      <c r="M17" s="50">
        <v>175</v>
      </c>
      <c r="N17" s="51">
        <v>3</v>
      </c>
      <c r="O17" s="52">
        <v>178</v>
      </c>
    </row>
    <row r="18" spans="1:15" x14ac:dyDescent="0.25">
      <c r="A18" s="15" t="s">
        <v>61</v>
      </c>
      <c r="B18" s="22" t="s">
        <v>74</v>
      </c>
      <c r="C18" s="23">
        <v>45116</v>
      </c>
      <c r="D18" s="24" t="s">
        <v>40</v>
      </c>
      <c r="E18" s="48">
        <v>161</v>
      </c>
      <c r="F18" s="48">
        <v>175</v>
      </c>
      <c r="G18" s="48">
        <v>171</v>
      </c>
      <c r="H18" s="48">
        <v>173</v>
      </c>
      <c r="I18" s="48"/>
      <c r="J18" s="48"/>
      <c r="K18" s="49">
        <v>4</v>
      </c>
      <c r="L18" s="49">
        <v>680</v>
      </c>
      <c r="M18" s="50">
        <v>170</v>
      </c>
      <c r="N18" s="51">
        <v>2</v>
      </c>
      <c r="O18" s="52">
        <v>172</v>
      </c>
    </row>
    <row r="19" spans="1:15" x14ac:dyDescent="0.25">
      <c r="A19" s="15" t="s">
        <v>100</v>
      </c>
      <c r="B19" s="22" t="s">
        <v>74</v>
      </c>
      <c r="C19" s="23">
        <v>45130</v>
      </c>
      <c r="D19" s="24" t="s">
        <v>68</v>
      </c>
      <c r="E19" s="48">
        <v>190</v>
      </c>
      <c r="F19" s="48">
        <v>189</v>
      </c>
      <c r="G19" s="48">
        <v>191</v>
      </c>
      <c r="H19" s="84">
        <v>196</v>
      </c>
      <c r="I19" s="48">
        <v>192</v>
      </c>
      <c r="J19" s="48">
        <v>188</v>
      </c>
      <c r="K19" s="49">
        <v>6</v>
      </c>
      <c r="L19" s="49">
        <v>1146</v>
      </c>
      <c r="M19" s="50">
        <v>191</v>
      </c>
      <c r="N19" s="51">
        <v>22</v>
      </c>
      <c r="O19" s="52">
        <v>213</v>
      </c>
    </row>
    <row r="20" spans="1:15" x14ac:dyDescent="0.25">
      <c r="A20" s="15" t="s">
        <v>61</v>
      </c>
      <c r="B20" s="22" t="s">
        <v>74</v>
      </c>
      <c r="C20" s="23">
        <v>45151</v>
      </c>
      <c r="D20" s="24" t="s">
        <v>40</v>
      </c>
      <c r="E20" s="48">
        <v>186</v>
      </c>
      <c r="F20" s="48">
        <v>184</v>
      </c>
      <c r="G20" s="48">
        <v>184</v>
      </c>
      <c r="H20" s="48">
        <v>189</v>
      </c>
      <c r="I20" s="48">
        <v>183</v>
      </c>
      <c r="J20" s="48">
        <v>183</v>
      </c>
      <c r="K20" s="49">
        <v>6</v>
      </c>
      <c r="L20" s="49">
        <v>1109</v>
      </c>
      <c r="M20" s="50">
        <v>184.83333333333334</v>
      </c>
      <c r="N20" s="51">
        <v>14</v>
      </c>
      <c r="O20" s="52">
        <v>198.83333333333334</v>
      </c>
    </row>
    <row r="21" spans="1:15" x14ac:dyDescent="0.25">
      <c r="A21" s="15" t="s">
        <v>100</v>
      </c>
      <c r="B21" s="22" t="s">
        <v>74</v>
      </c>
      <c r="C21" s="23">
        <v>45165</v>
      </c>
      <c r="D21" s="24" t="s">
        <v>68</v>
      </c>
      <c r="E21" s="48">
        <v>182</v>
      </c>
      <c r="F21" s="48">
        <v>186</v>
      </c>
      <c r="G21" s="48">
        <v>191</v>
      </c>
      <c r="H21" s="48">
        <v>189</v>
      </c>
      <c r="I21" s="48"/>
      <c r="J21" s="48"/>
      <c r="K21" s="49">
        <v>4</v>
      </c>
      <c r="L21" s="49">
        <v>748</v>
      </c>
      <c r="M21" s="50">
        <v>187</v>
      </c>
      <c r="N21" s="51">
        <v>13</v>
      </c>
      <c r="O21" s="52">
        <v>200</v>
      </c>
    </row>
    <row r="22" spans="1:15" x14ac:dyDescent="0.25">
      <c r="A22" s="15" t="s">
        <v>61</v>
      </c>
      <c r="B22" s="22" t="s">
        <v>74</v>
      </c>
      <c r="C22" s="23">
        <v>45179</v>
      </c>
      <c r="D22" s="24" t="s">
        <v>40</v>
      </c>
      <c r="E22" s="48">
        <v>185</v>
      </c>
      <c r="F22" s="48">
        <v>187</v>
      </c>
      <c r="G22" s="48">
        <v>191</v>
      </c>
      <c r="H22" s="48">
        <v>186</v>
      </c>
      <c r="I22" s="48">
        <v>187</v>
      </c>
      <c r="J22" s="48">
        <v>185.001</v>
      </c>
      <c r="K22" s="49">
        <v>6</v>
      </c>
      <c r="L22" s="49">
        <v>1121.001</v>
      </c>
      <c r="M22" s="50">
        <v>186.83349999999999</v>
      </c>
      <c r="N22" s="51">
        <v>8</v>
      </c>
      <c r="O22" s="52">
        <v>194.83349999999999</v>
      </c>
    </row>
    <row r="23" spans="1:15" x14ac:dyDescent="0.25">
      <c r="A23" s="15" t="s">
        <v>100</v>
      </c>
      <c r="B23" s="22" t="s">
        <v>74</v>
      </c>
      <c r="C23" s="23">
        <v>45193</v>
      </c>
      <c r="D23" s="24" t="s">
        <v>68</v>
      </c>
      <c r="E23" s="48">
        <v>174</v>
      </c>
      <c r="F23" s="48">
        <v>183</v>
      </c>
      <c r="G23" s="48">
        <v>188</v>
      </c>
      <c r="H23" s="48">
        <v>188</v>
      </c>
      <c r="I23" s="48"/>
      <c r="J23" s="48"/>
      <c r="K23" s="49">
        <v>4</v>
      </c>
      <c r="L23" s="49">
        <v>733</v>
      </c>
      <c r="M23" s="50">
        <v>183.25</v>
      </c>
      <c r="N23" s="51">
        <v>9</v>
      </c>
      <c r="O23" s="52">
        <v>192.25</v>
      </c>
    </row>
    <row r="24" spans="1:15" x14ac:dyDescent="0.25">
      <c r="A24" s="15" t="s">
        <v>61</v>
      </c>
      <c r="B24" s="22" t="s">
        <v>74</v>
      </c>
      <c r="C24" s="23">
        <v>45207</v>
      </c>
      <c r="D24" s="24" t="s">
        <v>40</v>
      </c>
      <c r="E24" s="48">
        <v>180</v>
      </c>
      <c r="F24" s="48">
        <v>185</v>
      </c>
      <c r="G24" s="48">
        <v>186</v>
      </c>
      <c r="H24" s="48">
        <v>184</v>
      </c>
      <c r="I24" s="48"/>
      <c r="J24" s="48"/>
      <c r="K24" s="49">
        <v>4</v>
      </c>
      <c r="L24" s="49">
        <v>735</v>
      </c>
      <c r="M24" s="50">
        <v>183.75</v>
      </c>
      <c r="N24" s="51">
        <v>8</v>
      </c>
      <c r="O24" s="52">
        <v>191.75</v>
      </c>
    </row>
    <row r="25" spans="1:15" x14ac:dyDescent="0.25">
      <c r="A25" s="15" t="s">
        <v>100</v>
      </c>
      <c r="B25" s="22" t="s">
        <v>74</v>
      </c>
      <c r="C25" s="23">
        <v>45221</v>
      </c>
      <c r="D25" s="24" t="s">
        <v>68</v>
      </c>
      <c r="E25" s="48">
        <v>188</v>
      </c>
      <c r="F25" s="84">
        <v>194</v>
      </c>
      <c r="G25" s="48">
        <v>187</v>
      </c>
      <c r="H25" s="48">
        <v>183</v>
      </c>
      <c r="I25" s="48"/>
      <c r="J25" s="48"/>
      <c r="K25" s="49">
        <v>4</v>
      </c>
      <c r="L25" s="49">
        <v>752</v>
      </c>
      <c r="M25" s="50">
        <v>188</v>
      </c>
      <c r="N25" s="51">
        <v>5</v>
      </c>
      <c r="O25" s="52">
        <v>193</v>
      </c>
    </row>
    <row r="26" spans="1:15" x14ac:dyDescent="0.25">
      <c r="A26" s="15" t="s">
        <v>61</v>
      </c>
      <c r="B26" s="22" t="s">
        <v>74</v>
      </c>
      <c r="C26" s="23">
        <v>45242</v>
      </c>
      <c r="D26" s="24" t="s">
        <v>40</v>
      </c>
      <c r="E26" s="48">
        <v>186</v>
      </c>
      <c r="F26" s="48">
        <v>184</v>
      </c>
      <c r="G26" s="48">
        <v>187</v>
      </c>
      <c r="H26" s="48">
        <v>170</v>
      </c>
      <c r="I26" s="48"/>
      <c r="J26" s="48"/>
      <c r="K26" s="49">
        <v>4</v>
      </c>
      <c r="L26" s="49">
        <v>727</v>
      </c>
      <c r="M26" s="50">
        <v>181.75</v>
      </c>
      <c r="N26" s="51">
        <v>2</v>
      </c>
      <c r="O26" s="52">
        <v>183.75</v>
      </c>
    </row>
    <row r="29" spans="1:15" x14ac:dyDescent="0.25">
      <c r="K29" s="7">
        <f>SUM(K14:K28)</f>
        <v>58</v>
      </c>
      <c r="L29" s="7">
        <f>SUM(L14:L28)</f>
        <v>10553.001</v>
      </c>
      <c r="M29" s="12">
        <f>SUM(L29/K29)</f>
        <v>181.94829310344829</v>
      </c>
      <c r="N29" s="7">
        <f>SUM(N14:N28)</f>
        <v>94</v>
      </c>
      <c r="O29" s="12">
        <f>SUM(M29+N29)</f>
        <v>275.94829310344829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C6" name="Range1_17"/>
    <protectedRange algorithmName="SHA-512" hashValue="ON39YdpmFHfN9f47KpiRvqrKx0V9+erV1CNkpWzYhW/Qyc6aT8rEyCrvauWSYGZK2ia3o7vd3akF07acHAFpOA==" saltValue="yVW9XmDwTqEnmpSGai0KYg==" spinCount="100000" sqref="E6:J6 B6" name="Range1_19"/>
    <protectedRange algorithmName="SHA-512" hashValue="ON39YdpmFHfN9f47KpiRvqrKx0V9+erV1CNkpWzYhW/Qyc6aT8rEyCrvauWSYGZK2ia3o7vd3akF07acHAFpOA==" saltValue="yVW9XmDwTqEnmpSGai0KYg==" spinCount="100000" sqref="D6" name="Range1_1_14"/>
    <protectedRange algorithmName="SHA-512" hashValue="ON39YdpmFHfN9f47KpiRvqrKx0V9+erV1CNkpWzYhW/Qyc6aT8rEyCrvauWSYGZK2ia3o7vd3akF07acHAFpOA==" saltValue="yVW9XmDwTqEnmpSGai0KYg==" spinCount="100000" sqref="C20" name="Range1_17_1"/>
    <protectedRange algorithmName="SHA-512" hashValue="ON39YdpmFHfN9f47KpiRvqrKx0V9+erV1CNkpWzYhW/Qyc6aT8rEyCrvauWSYGZK2ia3o7vd3akF07acHAFpOA==" saltValue="yVW9XmDwTqEnmpSGai0KYg==" spinCount="100000" sqref="E20:J20 B20" name="Range1_20"/>
    <protectedRange algorithmName="SHA-512" hashValue="ON39YdpmFHfN9f47KpiRvqrKx0V9+erV1CNkpWzYhW/Qyc6aT8rEyCrvauWSYGZK2ia3o7vd3akF07acHAFpOA==" saltValue="yVW9XmDwTqEnmpSGai0KYg==" spinCount="100000" sqref="D20" name="Range1_1_15"/>
    <protectedRange algorithmName="SHA-512" hashValue="ON39YdpmFHfN9f47KpiRvqrKx0V9+erV1CNkpWzYhW/Qyc6aT8rEyCrvauWSYGZK2ia3o7vd3akF07acHAFpOA==" saltValue="yVW9XmDwTqEnmpSGai0KYg==" spinCount="100000" sqref="E22:J22 B22:C22" name="Range1_25"/>
    <protectedRange algorithmName="SHA-512" hashValue="ON39YdpmFHfN9f47KpiRvqrKx0V9+erV1CNkpWzYhW/Qyc6aT8rEyCrvauWSYGZK2ia3o7vd3akF07acHAFpOA==" saltValue="yVW9XmDwTqEnmpSGai0KYg==" spinCount="100000" sqref="D22" name="Range1_1_19"/>
  </protectedRanges>
  <hyperlinks>
    <hyperlink ref="Q1" location="'Ohio Adult Rankings 2023'!A1" display="Back to Ranking" xr:uid="{03638CCF-601D-4A32-8172-165EBFEBE66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0B3BAC-37AE-41A1-9255-037263373D86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3AFA5-EE80-4F5F-8593-6217D773387D}">
  <dimension ref="A1:Q17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24</v>
      </c>
      <c r="B2" s="37" t="s">
        <v>104</v>
      </c>
      <c r="C2" s="23">
        <v>45074</v>
      </c>
      <c r="D2" s="24" t="s">
        <v>68</v>
      </c>
      <c r="E2" s="48">
        <v>194</v>
      </c>
      <c r="F2" s="48">
        <v>198</v>
      </c>
      <c r="G2" s="48">
        <v>192</v>
      </c>
      <c r="H2" s="48">
        <v>191</v>
      </c>
      <c r="I2" s="48"/>
      <c r="J2" s="48"/>
      <c r="K2" s="49">
        <v>4</v>
      </c>
      <c r="L2" s="49">
        <v>775</v>
      </c>
      <c r="M2" s="50">
        <v>193.75</v>
      </c>
      <c r="N2" s="51">
        <v>5</v>
      </c>
      <c r="O2" s="52">
        <v>198.75</v>
      </c>
    </row>
    <row r="3" spans="1:17" x14ac:dyDescent="0.25">
      <c r="A3" s="15" t="s">
        <v>24</v>
      </c>
      <c r="B3" s="22" t="s">
        <v>104</v>
      </c>
      <c r="C3" s="23">
        <v>45102</v>
      </c>
      <c r="D3" s="24" t="s">
        <v>68</v>
      </c>
      <c r="E3" s="48">
        <v>193</v>
      </c>
      <c r="F3" s="48">
        <v>195</v>
      </c>
      <c r="G3" s="48">
        <v>190</v>
      </c>
      <c r="H3" s="48">
        <v>192</v>
      </c>
      <c r="I3" s="48"/>
      <c r="J3" s="48"/>
      <c r="K3" s="49">
        <v>4</v>
      </c>
      <c r="L3" s="49">
        <v>770</v>
      </c>
      <c r="M3" s="50">
        <v>192.5</v>
      </c>
      <c r="N3" s="51">
        <v>7</v>
      </c>
      <c r="O3" s="52">
        <v>199.5</v>
      </c>
    </row>
    <row r="4" spans="1:17" x14ac:dyDescent="0.25">
      <c r="A4" s="15" t="s">
        <v>42</v>
      </c>
      <c r="B4" s="22" t="s">
        <v>104</v>
      </c>
      <c r="C4" s="23">
        <v>45116</v>
      </c>
      <c r="D4" s="24" t="s">
        <v>40</v>
      </c>
      <c r="E4" s="48">
        <v>199.0001</v>
      </c>
      <c r="F4" s="48">
        <v>196</v>
      </c>
      <c r="G4" s="48">
        <v>195</v>
      </c>
      <c r="H4" s="48">
        <v>194</v>
      </c>
      <c r="I4" s="48"/>
      <c r="J4" s="48"/>
      <c r="K4" s="49">
        <v>4</v>
      </c>
      <c r="L4" s="49">
        <v>784.00009999999997</v>
      </c>
      <c r="M4" s="50">
        <v>196.00002499999999</v>
      </c>
      <c r="N4" s="51">
        <v>6</v>
      </c>
      <c r="O4" s="52">
        <v>202.00002499999999</v>
      </c>
    </row>
    <row r="5" spans="1:17" x14ac:dyDescent="0.25">
      <c r="A5" s="15" t="s">
        <v>24</v>
      </c>
      <c r="B5" s="22" t="s">
        <v>104</v>
      </c>
      <c r="C5" s="23">
        <v>45130</v>
      </c>
      <c r="D5" s="24" t="s">
        <v>68</v>
      </c>
      <c r="E5" s="48">
        <v>193</v>
      </c>
      <c r="F5" s="48">
        <v>196</v>
      </c>
      <c r="G5" s="48">
        <v>197</v>
      </c>
      <c r="H5" s="48">
        <v>196</v>
      </c>
      <c r="I5" s="48">
        <v>196</v>
      </c>
      <c r="J5" s="48">
        <v>197</v>
      </c>
      <c r="K5" s="49">
        <v>6</v>
      </c>
      <c r="L5" s="49">
        <v>1175</v>
      </c>
      <c r="M5" s="50">
        <v>195.83333333333334</v>
      </c>
      <c r="N5" s="51">
        <v>18</v>
      </c>
      <c r="O5" s="52">
        <v>213.83333333333334</v>
      </c>
    </row>
    <row r="6" spans="1:17" x14ac:dyDescent="0.25">
      <c r="A6" s="15" t="s">
        <v>42</v>
      </c>
      <c r="B6" s="22" t="s">
        <v>104</v>
      </c>
      <c r="C6" s="23">
        <v>45151</v>
      </c>
      <c r="D6" s="24" t="s">
        <v>40</v>
      </c>
      <c r="E6" s="48">
        <v>193</v>
      </c>
      <c r="F6" s="48">
        <v>196</v>
      </c>
      <c r="G6" s="48">
        <v>195</v>
      </c>
      <c r="H6" s="48">
        <v>191</v>
      </c>
      <c r="I6" s="48">
        <v>192</v>
      </c>
      <c r="J6" s="48">
        <v>191</v>
      </c>
      <c r="K6" s="49">
        <v>6</v>
      </c>
      <c r="L6" s="49">
        <v>1158</v>
      </c>
      <c r="M6" s="50">
        <v>193</v>
      </c>
      <c r="N6" s="51">
        <v>4</v>
      </c>
      <c r="O6" s="52">
        <v>197</v>
      </c>
    </row>
    <row r="7" spans="1:17" x14ac:dyDescent="0.25">
      <c r="A7" s="15" t="s">
        <v>24</v>
      </c>
      <c r="B7" s="22" t="s">
        <v>104</v>
      </c>
      <c r="C7" s="23">
        <v>45193</v>
      </c>
      <c r="D7" s="24" t="s">
        <v>68</v>
      </c>
      <c r="E7" s="48">
        <v>193</v>
      </c>
      <c r="F7" s="48">
        <v>192</v>
      </c>
      <c r="G7" s="48">
        <v>192</v>
      </c>
      <c r="H7" s="48">
        <v>198</v>
      </c>
      <c r="I7" s="48"/>
      <c r="J7" s="48"/>
      <c r="K7" s="49">
        <v>4</v>
      </c>
      <c r="L7" s="49">
        <v>775</v>
      </c>
      <c r="M7" s="50">
        <v>193.75</v>
      </c>
      <c r="N7" s="51">
        <v>6</v>
      </c>
      <c r="O7" s="52">
        <v>199.75</v>
      </c>
    </row>
    <row r="10" spans="1:17" x14ac:dyDescent="0.25">
      <c r="K10" s="7">
        <f>SUM(K2:K9)</f>
        <v>28</v>
      </c>
      <c r="L10" s="7">
        <f>SUM(L2:L9)</f>
        <v>5437.0001000000002</v>
      </c>
      <c r="M10" s="12">
        <f>SUM(L10/K10)</f>
        <v>194.178575</v>
      </c>
      <c r="N10" s="7">
        <f>SUM(N2:N9)</f>
        <v>46</v>
      </c>
      <c r="O10" s="12">
        <f>SUM(M10+N10)</f>
        <v>240.178575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15" t="s">
        <v>35</v>
      </c>
      <c r="B14" s="22" t="s">
        <v>104</v>
      </c>
      <c r="C14" s="23">
        <v>45151</v>
      </c>
      <c r="D14" s="24" t="s">
        <v>40</v>
      </c>
      <c r="E14" s="55">
        <v>188</v>
      </c>
      <c r="F14" s="55">
        <v>193</v>
      </c>
      <c r="G14" s="55">
        <v>190</v>
      </c>
      <c r="H14" s="55">
        <v>193</v>
      </c>
      <c r="I14" s="55">
        <v>192</v>
      </c>
      <c r="J14" s="55">
        <v>196</v>
      </c>
      <c r="K14" s="49">
        <v>6</v>
      </c>
      <c r="L14" s="49">
        <v>1152</v>
      </c>
      <c r="M14" s="50">
        <v>192</v>
      </c>
      <c r="N14" s="51">
        <v>6</v>
      </c>
      <c r="O14" s="52">
        <v>198</v>
      </c>
    </row>
    <row r="17" spans="11:15" x14ac:dyDescent="0.25">
      <c r="K17" s="7">
        <f>SUM(K14:K16)</f>
        <v>6</v>
      </c>
      <c r="L17" s="7">
        <f>SUM(L14:L16)</f>
        <v>1152</v>
      </c>
      <c r="M17" s="12">
        <f>SUM(L17/K17)</f>
        <v>192</v>
      </c>
      <c r="N17" s="7">
        <f>SUM(N14:N16)</f>
        <v>6</v>
      </c>
      <c r="O17" s="12">
        <f>SUM(M17+N17)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I6:J6 B6:C6" name="Range1_17"/>
    <protectedRange algorithmName="SHA-512" hashValue="ON39YdpmFHfN9f47KpiRvqrKx0V9+erV1CNkpWzYhW/Qyc6aT8rEyCrvauWSYGZK2ia3o7vd3akF07acHAFpOA==" saltValue="yVW9XmDwTqEnmpSGai0KYg==" spinCount="100000" sqref="D6" name="Range1_1_12"/>
    <protectedRange algorithmName="SHA-512" hashValue="ON39YdpmFHfN9f47KpiRvqrKx0V9+erV1CNkpWzYhW/Qyc6aT8rEyCrvauWSYGZK2ia3o7vd3akF07acHAFpOA==" saltValue="yVW9XmDwTqEnmpSGai0KYg==" spinCount="100000" sqref="E6:H6" name="Range1_3_6"/>
    <protectedRange algorithmName="SHA-512" hashValue="ON39YdpmFHfN9f47KpiRvqrKx0V9+erV1CNkpWzYhW/Qyc6aT8rEyCrvauWSYGZK2ia3o7vd3akF07acHAFpOA==" saltValue="yVW9XmDwTqEnmpSGai0KYg==" spinCount="100000" sqref="C14" name="Range1_17_1"/>
    <protectedRange algorithmName="SHA-512" hashValue="ON39YdpmFHfN9f47KpiRvqrKx0V9+erV1CNkpWzYhW/Qyc6aT8rEyCrvauWSYGZK2ia3o7vd3akF07acHAFpOA==" saltValue="yVW9XmDwTqEnmpSGai0KYg==" spinCount="100000" sqref="E14:J14 B14" name="Range1_18"/>
    <protectedRange algorithmName="SHA-512" hashValue="ON39YdpmFHfN9f47KpiRvqrKx0V9+erV1CNkpWzYhW/Qyc6aT8rEyCrvauWSYGZK2ia3o7vd3akF07acHAFpOA==" saltValue="yVW9XmDwTqEnmpSGai0KYg==" spinCount="100000" sqref="D14" name="Range1_1_13"/>
  </protectedRanges>
  <hyperlinks>
    <hyperlink ref="Q1" location="'Ohio Adult Rankings 2023'!A1" display="Back to Ranking" xr:uid="{4145520F-AEBD-43D9-ABBE-D736325BDE8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D2743D-4FA4-4C6D-B1C2-EE27354107EA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45F4D-F1F1-4CD8-8A3B-F04E4472DE59}">
  <dimension ref="A1:Q14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20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35</v>
      </c>
      <c r="B2" s="22" t="s">
        <v>94</v>
      </c>
      <c r="C2" s="23">
        <v>45053</v>
      </c>
      <c r="D2" s="24" t="s">
        <v>84</v>
      </c>
      <c r="E2" s="48">
        <v>171</v>
      </c>
      <c r="F2" s="48">
        <v>175</v>
      </c>
      <c r="G2" s="48">
        <v>185</v>
      </c>
      <c r="H2" s="48">
        <v>171</v>
      </c>
      <c r="I2" s="48"/>
      <c r="J2" s="48"/>
      <c r="K2" s="49">
        <v>4</v>
      </c>
      <c r="L2" s="49">
        <v>702</v>
      </c>
      <c r="M2" s="50">
        <v>175.5</v>
      </c>
      <c r="N2" s="51">
        <v>2</v>
      </c>
      <c r="O2" s="52">
        <v>177.5</v>
      </c>
    </row>
    <row r="3" spans="1:17" x14ac:dyDescent="0.25">
      <c r="A3" s="15" t="s">
        <v>35</v>
      </c>
      <c r="B3" s="22" t="s">
        <v>94</v>
      </c>
      <c r="C3" s="23">
        <v>45081</v>
      </c>
      <c r="D3" s="24" t="s">
        <v>84</v>
      </c>
      <c r="E3" s="48">
        <v>174</v>
      </c>
      <c r="F3" s="48">
        <v>176</v>
      </c>
      <c r="G3" s="48">
        <v>176</v>
      </c>
      <c r="H3" s="48">
        <v>178</v>
      </c>
      <c r="I3" s="48"/>
      <c r="J3" s="48"/>
      <c r="K3" s="49">
        <v>4</v>
      </c>
      <c r="L3" s="49">
        <v>704</v>
      </c>
      <c r="M3" s="50">
        <v>176</v>
      </c>
      <c r="N3" s="51">
        <v>2</v>
      </c>
      <c r="O3" s="52">
        <v>178</v>
      </c>
    </row>
    <row r="4" spans="1:17" x14ac:dyDescent="0.25">
      <c r="A4" s="15" t="s">
        <v>35</v>
      </c>
      <c r="B4" s="22" t="s">
        <v>94</v>
      </c>
      <c r="C4" s="23">
        <v>45144</v>
      </c>
      <c r="D4" s="24" t="s">
        <v>84</v>
      </c>
      <c r="E4" s="48">
        <v>185</v>
      </c>
      <c r="F4" s="48">
        <v>182</v>
      </c>
      <c r="G4" s="48">
        <v>180</v>
      </c>
      <c r="H4" s="48">
        <v>184</v>
      </c>
      <c r="I4" s="48"/>
      <c r="J4" s="48"/>
      <c r="K4" s="49">
        <v>4</v>
      </c>
      <c r="L4" s="49">
        <v>731</v>
      </c>
      <c r="M4" s="50">
        <v>182.75</v>
      </c>
      <c r="N4" s="51">
        <v>2</v>
      </c>
      <c r="O4" s="52">
        <v>184.75</v>
      </c>
    </row>
    <row r="7" spans="1:17" x14ac:dyDescent="0.25">
      <c r="K7" s="7">
        <f>SUM(K2:K6)</f>
        <v>12</v>
      </c>
      <c r="L7" s="7">
        <f>SUM(L2:L6)</f>
        <v>2137</v>
      </c>
      <c r="M7" s="12">
        <f>SUM(L7/K7)</f>
        <v>178.08333333333334</v>
      </c>
      <c r="N7" s="7">
        <f>SUM(N2:N6)</f>
        <v>6</v>
      </c>
      <c r="O7" s="12">
        <f>SUM(M7+N7)</f>
        <v>184.08333333333334</v>
      </c>
    </row>
    <row r="10" spans="1:17" x14ac:dyDescent="0.25">
      <c r="A10" s="39"/>
      <c r="B10" s="40"/>
      <c r="C10" s="40"/>
      <c r="D10" s="41"/>
      <c r="E10" s="42"/>
      <c r="F10" s="42"/>
      <c r="G10" s="42"/>
      <c r="H10" s="42"/>
      <c r="I10" s="42"/>
      <c r="J10" s="42"/>
      <c r="K10" s="42"/>
      <c r="L10" s="41"/>
      <c r="M10" s="43"/>
      <c r="N10" s="40"/>
      <c r="O10" s="44"/>
    </row>
    <row r="11" spans="1:17" x14ac:dyDescent="0.25">
      <c r="A11" s="45"/>
      <c r="B11" s="46"/>
      <c r="C11" s="47"/>
      <c r="D11" s="46"/>
      <c r="E11" s="46"/>
      <c r="F11" s="46"/>
      <c r="G11" s="46"/>
      <c r="H11" s="46"/>
      <c r="I11" s="46"/>
      <c r="J11" s="46"/>
      <c r="K11" s="46"/>
      <c r="L11" s="46"/>
      <c r="M11" s="12"/>
      <c r="N11" s="46"/>
      <c r="O11" s="12"/>
    </row>
    <row r="14" spans="1:17" x14ac:dyDescent="0.25">
      <c r="K14" s="7"/>
      <c r="L14" s="7"/>
      <c r="M14" s="12"/>
      <c r="N14" s="7"/>
      <c r="O14" s="12"/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E3:J3" name="Range1_7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B4:C4 E4:J4" name="Range1_14"/>
    <protectedRange algorithmName="SHA-512" hashValue="ON39YdpmFHfN9f47KpiRvqrKx0V9+erV1CNkpWzYhW/Qyc6aT8rEyCrvauWSYGZK2ia3o7vd3akF07acHAFpOA==" saltValue="yVW9XmDwTqEnmpSGai0KYg==" spinCount="100000" sqref="D4" name="Range1_1_9"/>
  </protectedRanges>
  <conditionalFormatting sqref="E2">
    <cfRule type="top10" dxfId="59" priority="21" rank="1"/>
  </conditionalFormatting>
  <conditionalFormatting sqref="E3">
    <cfRule type="top10" dxfId="58" priority="13" rank="1"/>
  </conditionalFormatting>
  <conditionalFormatting sqref="E4">
    <cfRule type="top10" dxfId="57" priority="6" rank="1"/>
  </conditionalFormatting>
  <conditionalFormatting sqref="E2:J4">
    <cfRule type="cellIs" dxfId="56" priority="2" operator="greaterThanOrEqual">
      <formula>200</formula>
    </cfRule>
  </conditionalFormatting>
  <conditionalFormatting sqref="F2">
    <cfRule type="top10" dxfId="55" priority="20" rank="1"/>
  </conditionalFormatting>
  <conditionalFormatting sqref="F3">
    <cfRule type="top10" dxfId="54" priority="8" rank="1"/>
  </conditionalFormatting>
  <conditionalFormatting sqref="F4">
    <cfRule type="top10" dxfId="53" priority="1" rank="1"/>
  </conditionalFormatting>
  <conditionalFormatting sqref="G2">
    <cfRule type="top10" dxfId="52" priority="19" rank="1"/>
  </conditionalFormatting>
  <conditionalFormatting sqref="G3">
    <cfRule type="top10" dxfId="51" priority="12" rank="1"/>
  </conditionalFormatting>
  <conditionalFormatting sqref="G4">
    <cfRule type="top10" dxfId="50" priority="5" rank="1"/>
  </conditionalFormatting>
  <conditionalFormatting sqref="H2">
    <cfRule type="top10" dxfId="49" priority="18" rank="1"/>
  </conditionalFormatting>
  <conditionalFormatting sqref="H3">
    <cfRule type="top10" dxfId="48" priority="11" rank="1"/>
  </conditionalFormatting>
  <conditionalFormatting sqref="H4">
    <cfRule type="top10" dxfId="47" priority="4" rank="1"/>
  </conditionalFormatting>
  <conditionalFormatting sqref="I2">
    <cfRule type="top10" dxfId="46" priority="17" rank="1"/>
    <cfRule type="top10" dxfId="45" priority="22" rank="1"/>
  </conditionalFormatting>
  <conditionalFormatting sqref="I3">
    <cfRule type="top10" dxfId="44" priority="10" rank="1"/>
  </conditionalFormatting>
  <conditionalFormatting sqref="I4">
    <cfRule type="top10" dxfId="43" priority="3" rank="1"/>
  </conditionalFormatting>
  <conditionalFormatting sqref="J2">
    <cfRule type="top10" dxfId="42" priority="16" rank="1"/>
  </conditionalFormatting>
  <conditionalFormatting sqref="J3">
    <cfRule type="top10" dxfId="41" priority="14" rank="1"/>
  </conditionalFormatting>
  <conditionalFormatting sqref="J4">
    <cfRule type="top10" dxfId="40" priority="7" rank="1"/>
  </conditionalFormatting>
  <hyperlinks>
    <hyperlink ref="Q1" location="'Ohio Adult Rankings 2023'!A1" display="Back to Ranking" xr:uid="{EC13B3D3-F333-4BBD-9CD7-1920A979425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B1AF07-8B12-4389-956B-27918396FC5A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B48AB-0DC9-4897-8218-7DDFFD2C829A}">
  <dimension ref="A1:Q21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61</v>
      </c>
      <c r="B2" s="37" t="s">
        <v>67</v>
      </c>
      <c r="C2" s="23">
        <v>44661</v>
      </c>
      <c r="D2" s="24" t="s">
        <v>40</v>
      </c>
      <c r="E2" s="48">
        <v>149</v>
      </c>
      <c r="F2" s="48">
        <v>163</v>
      </c>
      <c r="G2" s="48">
        <v>151</v>
      </c>
      <c r="H2" s="48">
        <v>174</v>
      </c>
      <c r="I2" s="48"/>
      <c r="J2" s="48"/>
      <c r="K2" s="49">
        <v>4</v>
      </c>
      <c r="L2" s="49">
        <v>637</v>
      </c>
      <c r="M2" s="50">
        <v>159.25</v>
      </c>
      <c r="N2" s="51">
        <v>2</v>
      </c>
      <c r="O2" s="52">
        <v>161.25</v>
      </c>
    </row>
    <row r="3" spans="1:17" x14ac:dyDescent="0.25">
      <c r="A3" s="36" t="s">
        <v>61</v>
      </c>
      <c r="B3" s="37" t="s">
        <v>67</v>
      </c>
      <c r="C3" s="38">
        <v>45060</v>
      </c>
      <c r="D3" s="29" t="s">
        <v>40</v>
      </c>
      <c r="E3" s="30">
        <v>172</v>
      </c>
      <c r="F3" s="30">
        <v>120</v>
      </c>
      <c r="G3" s="30">
        <v>144</v>
      </c>
      <c r="H3" s="30">
        <v>166</v>
      </c>
      <c r="I3" s="30"/>
      <c r="J3" s="30"/>
      <c r="K3" s="32">
        <v>4</v>
      </c>
      <c r="L3" s="32">
        <v>602</v>
      </c>
      <c r="M3" s="33">
        <v>150.5</v>
      </c>
      <c r="N3" s="34">
        <v>2</v>
      </c>
      <c r="O3" s="35">
        <v>152.5</v>
      </c>
    </row>
    <row r="4" spans="1:17" x14ac:dyDescent="0.25">
      <c r="A4" s="15" t="s">
        <v>61</v>
      </c>
      <c r="B4" s="22" t="s">
        <v>121</v>
      </c>
      <c r="C4" s="23">
        <v>45088</v>
      </c>
      <c r="D4" s="24" t="s">
        <v>40</v>
      </c>
      <c r="E4" s="48">
        <v>168</v>
      </c>
      <c r="F4" s="48">
        <v>182</v>
      </c>
      <c r="G4" s="48">
        <v>151</v>
      </c>
      <c r="H4" s="48">
        <v>172</v>
      </c>
      <c r="I4" s="48"/>
      <c r="J4" s="48"/>
      <c r="K4" s="49">
        <v>4</v>
      </c>
      <c r="L4" s="49">
        <v>673</v>
      </c>
      <c r="M4" s="50">
        <v>168.25</v>
      </c>
      <c r="N4" s="51">
        <v>2</v>
      </c>
      <c r="O4" s="52">
        <v>170.25</v>
      </c>
    </row>
    <row r="5" spans="1:17" x14ac:dyDescent="0.25">
      <c r="A5" s="15" t="s">
        <v>100</v>
      </c>
      <c r="B5" s="22" t="s">
        <v>67</v>
      </c>
      <c r="C5" s="23">
        <v>45102</v>
      </c>
      <c r="D5" s="24" t="s">
        <v>68</v>
      </c>
      <c r="E5" s="48">
        <v>162</v>
      </c>
      <c r="F5" s="48">
        <v>155</v>
      </c>
      <c r="G5" s="48">
        <v>154</v>
      </c>
      <c r="H5" s="48">
        <v>168</v>
      </c>
      <c r="I5" s="48"/>
      <c r="J5" s="48"/>
      <c r="K5" s="49">
        <v>4</v>
      </c>
      <c r="L5" s="49">
        <v>639</v>
      </c>
      <c r="M5" s="50">
        <v>159.75</v>
      </c>
      <c r="N5" s="51">
        <v>3</v>
      </c>
      <c r="O5" s="52">
        <v>162.75</v>
      </c>
    </row>
    <row r="6" spans="1:17" x14ac:dyDescent="0.25">
      <c r="A6" s="15" t="s">
        <v>61</v>
      </c>
      <c r="B6" s="22" t="s">
        <v>121</v>
      </c>
      <c r="C6" s="23">
        <v>45116</v>
      </c>
      <c r="D6" s="24" t="s">
        <v>40</v>
      </c>
      <c r="E6" s="48">
        <v>157</v>
      </c>
      <c r="F6" s="48">
        <v>141</v>
      </c>
      <c r="G6" s="48">
        <v>174</v>
      </c>
      <c r="H6" s="48">
        <v>164</v>
      </c>
      <c r="I6" s="48"/>
      <c r="J6" s="48"/>
      <c r="K6" s="49">
        <v>4</v>
      </c>
      <c r="L6" s="49">
        <v>636</v>
      </c>
      <c r="M6" s="50">
        <v>159</v>
      </c>
      <c r="N6" s="51">
        <v>2</v>
      </c>
      <c r="O6" s="52">
        <v>161</v>
      </c>
    </row>
    <row r="7" spans="1:17" x14ac:dyDescent="0.25">
      <c r="A7" s="15" t="s">
        <v>61</v>
      </c>
      <c r="B7" s="22" t="s">
        <v>67</v>
      </c>
      <c r="C7" s="23">
        <v>45151</v>
      </c>
      <c r="D7" s="24" t="s">
        <v>40</v>
      </c>
      <c r="E7" s="48">
        <v>163</v>
      </c>
      <c r="F7" s="48">
        <v>172</v>
      </c>
      <c r="G7" s="48">
        <v>170</v>
      </c>
      <c r="H7" s="48">
        <v>168</v>
      </c>
      <c r="I7" s="48">
        <v>164</v>
      </c>
      <c r="J7" s="48">
        <v>176</v>
      </c>
      <c r="K7" s="49">
        <v>6</v>
      </c>
      <c r="L7" s="49">
        <v>1013</v>
      </c>
      <c r="M7" s="50">
        <v>168.83333333333334</v>
      </c>
      <c r="N7" s="51">
        <v>4</v>
      </c>
      <c r="O7" s="52">
        <v>172.83333333333334</v>
      </c>
    </row>
    <row r="8" spans="1:17" x14ac:dyDescent="0.25">
      <c r="A8" s="15" t="s">
        <v>100</v>
      </c>
      <c r="B8" s="22" t="s">
        <v>67</v>
      </c>
      <c r="C8" s="23">
        <v>45165</v>
      </c>
      <c r="D8" s="24" t="s">
        <v>68</v>
      </c>
      <c r="E8" s="48">
        <v>161</v>
      </c>
      <c r="F8" s="48">
        <v>156</v>
      </c>
      <c r="G8" s="48">
        <v>168</v>
      </c>
      <c r="H8" s="48">
        <v>155</v>
      </c>
      <c r="I8" s="48"/>
      <c r="J8" s="48"/>
      <c r="K8" s="49">
        <v>4</v>
      </c>
      <c r="L8" s="49">
        <v>640</v>
      </c>
      <c r="M8" s="50">
        <v>160</v>
      </c>
      <c r="N8" s="51">
        <v>3</v>
      </c>
      <c r="O8" s="52">
        <v>163</v>
      </c>
    </row>
    <row r="9" spans="1:17" x14ac:dyDescent="0.25">
      <c r="A9" s="15" t="s">
        <v>61</v>
      </c>
      <c r="B9" s="22" t="s">
        <v>67</v>
      </c>
      <c r="C9" s="23">
        <v>45179</v>
      </c>
      <c r="D9" s="24" t="s">
        <v>40</v>
      </c>
      <c r="E9" s="48">
        <v>171</v>
      </c>
      <c r="F9" s="48">
        <v>174</v>
      </c>
      <c r="G9" s="48">
        <v>176</v>
      </c>
      <c r="H9" s="48">
        <v>176</v>
      </c>
      <c r="I9" s="48">
        <v>180</v>
      </c>
      <c r="J9" s="48">
        <v>176</v>
      </c>
      <c r="K9" s="49">
        <v>6</v>
      </c>
      <c r="L9" s="49">
        <v>1053</v>
      </c>
      <c r="M9" s="50">
        <v>175.5</v>
      </c>
      <c r="N9" s="51">
        <v>4</v>
      </c>
      <c r="O9" s="52">
        <v>179.5</v>
      </c>
    </row>
    <row r="10" spans="1:17" x14ac:dyDescent="0.25">
      <c r="A10" s="15" t="s">
        <v>100</v>
      </c>
      <c r="B10" s="22" t="s">
        <v>67</v>
      </c>
      <c r="C10" s="23">
        <v>45193</v>
      </c>
      <c r="D10" s="24" t="s">
        <v>68</v>
      </c>
      <c r="E10" s="48">
        <v>154</v>
      </c>
      <c r="F10" s="48">
        <v>153</v>
      </c>
      <c r="G10" s="48">
        <v>167</v>
      </c>
      <c r="H10" s="48">
        <v>169</v>
      </c>
      <c r="I10" s="48"/>
      <c r="J10" s="48"/>
      <c r="K10" s="49">
        <v>4</v>
      </c>
      <c r="L10" s="49">
        <v>643</v>
      </c>
      <c r="M10" s="50">
        <v>160.75</v>
      </c>
      <c r="N10" s="51">
        <v>2</v>
      </c>
      <c r="O10" s="52">
        <v>162.75</v>
      </c>
    </row>
    <row r="11" spans="1:17" x14ac:dyDescent="0.25">
      <c r="A11" s="15" t="s">
        <v>61</v>
      </c>
      <c r="B11" s="22" t="s">
        <v>67</v>
      </c>
      <c r="C11" s="23">
        <v>45207</v>
      </c>
      <c r="D11" s="24" t="s">
        <v>40</v>
      </c>
      <c r="E11" s="48">
        <v>168</v>
      </c>
      <c r="F11" s="48">
        <v>153</v>
      </c>
      <c r="G11" s="48">
        <v>142</v>
      </c>
      <c r="H11" s="48">
        <v>164</v>
      </c>
      <c r="I11" s="48"/>
      <c r="J11" s="48"/>
      <c r="K11" s="49">
        <v>4</v>
      </c>
      <c r="L11" s="49">
        <v>627</v>
      </c>
      <c r="M11" s="50">
        <v>156.75</v>
      </c>
      <c r="N11" s="51">
        <v>2</v>
      </c>
      <c r="O11" s="52">
        <v>158.75</v>
      </c>
    </row>
    <row r="14" spans="1:17" x14ac:dyDescent="0.25">
      <c r="K14" s="7">
        <f>SUM(K2:K13)</f>
        <v>44</v>
      </c>
      <c r="L14" s="7">
        <f>SUM(L2:L13)</f>
        <v>7163</v>
      </c>
      <c r="M14" s="12">
        <f>SUM(L14/K14)</f>
        <v>162.79545454545453</v>
      </c>
      <c r="N14" s="7">
        <f>SUM(N2:N13)</f>
        <v>26</v>
      </c>
      <c r="O14" s="12">
        <f>SUM(M14+N14)</f>
        <v>188.79545454545453</v>
      </c>
    </row>
    <row r="17" spans="1:15" x14ac:dyDescent="0.25">
      <c r="A17" s="39"/>
      <c r="B17" s="40"/>
      <c r="C17" s="40"/>
      <c r="D17" s="41"/>
      <c r="E17" s="42"/>
      <c r="F17" s="42"/>
      <c r="G17" s="42"/>
      <c r="H17" s="42"/>
      <c r="I17" s="42"/>
      <c r="J17" s="42"/>
      <c r="K17" s="42"/>
      <c r="L17" s="41"/>
      <c r="M17" s="43"/>
      <c r="N17" s="40"/>
      <c r="O17" s="44"/>
    </row>
    <row r="18" spans="1:15" x14ac:dyDescent="0.25">
      <c r="A18" s="45"/>
      <c r="B18" s="46"/>
      <c r="C18" s="47"/>
      <c r="D18" s="46"/>
      <c r="E18" s="46"/>
      <c r="F18" s="46"/>
      <c r="G18" s="46"/>
      <c r="H18" s="46"/>
      <c r="I18" s="46"/>
      <c r="J18" s="46"/>
      <c r="K18" s="46"/>
      <c r="L18" s="46"/>
      <c r="M18" s="12"/>
      <c r="N18" s="46"/>
      <c r="O18" s="12"/>
    </row>
    <row r="21" spans="1:15" x14ac:dyDescent="0.25">
      <c r="K21" s="7"/>
      <c r="L21" s="7"/>
      <c r="M21" s="12"/>
      <c r="N21" s="7"/>
      <c r="O21" s="12"/>
    </row>
  </sheetData>
  <protectedRanges>
    <protectedRange algorithmName="SHA-512" hashValue="ON39YdpmFHfN9f47KpiRvqrKx0V9+erV1CNkpWzYhW/Qyc6aT8rEyCrvauWSYGZK2ia3o7vd3akF07acHAFpOA==" saltValue="yVW9XmDwTqEnmpSGai0KYg==" spinCount="100000" sqref="B1 B17" name="Range1_2"/>
    <protectedRange algorithmName="SHA-512" hashValue="ON39YdpmFHfN9f47KpiRvqrKx0V9+erV1CNkpWzYhW/Qyc6aT8rEyCrvauWSYGZK2ia3o7vd3akF07acHAFpOA==" saltValue="yVW9XmDwTqEnmpSGai0KYg==" spinCount="100000" sqref="C7" name="Range1_17"/>
    <protectedRange algorithmName="SHA-512" hashValue="ON39YdpmFHfN9f47KpiRvqrKx0V9+erV1CNkpWzYhW/Qyc6aT8rEyCrvauWSYGZK2ia3o7vd3akF07acHAFpOA==" saltValue="yVW9XmDwTqEnmpSGai0KYg==" spinCount="100000" sqref="E7:J7 B7" name="Range1_20"/>
    <protectedRange algorithmName="SHA-512" hashValue="ON39YdpmFHfN9f47KpiRvqrKx0V9+erV1CNkpWzYhW/Qyc6aT8rEyCrvauWSYGZK2ia3o7vd3akF07acHAFpOA==" saltValue="yVW9XmDwTqEnmpSGai0KYg==" spinCount="100000" sqref="D7" name="Range1_1_15"/>
    <protectedRange algorithmName="SHA-512" hashValue="ON39YdpmFHfN9f47KpiRvqrKx0V9+erV1CNkpWzYhW/Qyc6aT8rEyCrvauWSYGZK2ia3o7vd3akF07acHAFpOA==" saltValue="yVW9XmDwTqEnmpSGai0KYg==" spinCount="100000" sqref="E9:J9 B9:C9" name="Range1_25"/>
    <protectedRange algorithmName="SHA-512" hashValue="ON39YdpmFHfN9f47KpiRvqrKx0V9+erV1CNkpWzYhW/Qyc6aT8rEyCrvauWSYGZK2ia3o7vd3akF07acHAFpOA==" saltValue="yVW9XmDwTqEnmpSGai0KYg==" spinCount="100000" sqref="D9" name="Range1_1_19"/>
  </protectedRanges>
  <hyperlinks>
    <hyperlink ref="Q1" location="'Ohio Adult Rankings 2023'!A1" display="Back to Ranking" xr:uid="{3C9C7720-BE88-40F9-84EE-A038F048C0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5FC58B-2BCF-4A08-BF5D-B1D78DB630FA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D6285-927D-470E-B5B6-CC508DB14C0E}">
  <dimension ref="A1:Q12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9.5703125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35</v>
      </c>
      <c r="B2" s="22" t="s">
        <v>125</v>
      </c>
      <c r="C2" s="23">
        <v>45115</v>
      </c>
      <c r="D2" s="24" t="s">
        <v>26</v>
      </c>
      <c r="E2" s="48">
        <v>171.0001</v>
      </c>
      <c r="F2" s="48">
        <v>185.0001</v>
      </c>
      <c r="G2" s="48">
        <v>181.0001</v>
      </c>
      <c r="H2" s="48"/>
      <c r="I2" s="48"/>
      <c r="J2" s="48"/>
      <c r="K2" s="49">
        <v>3</v>
      </c>
      <c r="L2" s="49">
        <v>537.00030000000004</v>
      </c>
      <c r="M2" s="50">
        <v>179.0001</v>
      </c>
      <c r="N2" s="51">
        <v>4</v>
      </c>
      <c r="O2" s="52">
        <v>183.0001</v>
      </c>
    </row>
    <row r="5" spans="1:17" x14ac:dyDescent="0.25">
      <c r="K5" s="7">
        <f>SUM(K2:K4)</f>
        <v>3</v>
      </c>
      <c r="L5" s="7">
        <f>SUM(L2:L4)</f>
        <v>537.00030000000004</v>
      </c>
      <c r="M5" s="12">
        <f>SUM(L5/K5)</f>
        <v>179.0001</v>
      </c>
      <c r="N5" s="7">
        <f>SUM(N2:N4)</f>
        <v>4</v>
      </c>
      <c r="O5" s="12">
        <f>SUM(M5+N5)</f>
        <v>183.0001</v>
      </c>
    </row>
    <row r="8" spans="1:17" ht="30" x14ac:dyDescent="0.25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 x14ac:dyDescent="0.25">
      <c r="A9" s="15" t="s">
        <v>24</v>
      </c>
      <c r="B9" s="22" t="s">
        <v>125</v>
      </c>
      <c r="C9" s="23">
        <v>45178</v>
      </c>
      <c r="D9" s="24" t="s">
        <v>26</v>
      </c>
      <c r="E9" s="48">
        <v>189.00020000000001</v>
      </c>
      <c r="F9" s="48">
        <v>186.00030000000001</v>
      </c>
      <c r="G9" s="48">
        <v>193.0008</v>
      </c>
      <c r="H9" s="48"/>
      <c r="I9" s="48"/>
      <c r="J9" s="48"/>
      <c r="K9" s="49">
        <v>3</v>
      </c>
      <c r="L9" s="49">
        <v>568.00130000000001</v>
      </c>
      <c r="M9" s="50">
        <v>189.33376666666666</v>
      </c>
      <c r="N9" s="51">
        <v>2</v>
      </c>
      <c r="O9" s="52">
        <v>191.33376666666666</v>
      </c>
    </row>
    <row r="12" spans="1:17" x14ac:dyDescent="0.25">
      <c r="K12" s="7">
        <f>SUM(K9:K11)</f>
        <v>3</v>
      </c>
      <c r="L12" s="7">
        <f>SUM(L9:L11)</f>
        <v>568.00130000000001</v>
      </c>
      <c r="M12" s="12">
        <f>SUM(L12/K12)</f>
        <v>189.33376666666666</v>
      </c>
      <c r="N12" s="7">
        <f>SUM(N9:N11)</f>
        <v>2</v>
      </c>
      <c r="O12" s="12">
        <f>SUM(M12+N12)</f>
        <v>191.33376666666666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  <protectedRange algorithmName="SHA-512" hashValue="ON39YdpmFHfN9f47KpiRvqrKx0V9+erV1CNkpWzYhW/Qyc6aT8rEyCrvauWSYGZK2ia3o7vd3akF07acHAFpOA==" saltValue="yVW9XmDwTqEnmpSGai0KYg==" spinCount="100000" sqref="B2:C2 E2:J2" name="Range1_11_1"/>
    <protectedRange algorithmName="SHA-512" hashValue="ON39YdpmFHfN9f47KpiRvqrKx0V9+erV1CNkpWzYhW/Qyc6aT8rEyCrvauWSYGZK2ia3o7vd3akF07acHAFpOA==" saltValue="yVW9XmDwTqEnmpSGai0KYg==" spinCount="100000" sqref="D2" name="Range1_1_6_1"/>
  </protectedRanges>
  <conditionalFormatting sqref="H2">
    <cfRule type="top10" dxfId="39" priority="7" rank="1"/>
  </conditionalFormatting>
  <conditionalFormatting sqref="H2:J2">
    <cfRule type="cellIs" dxfId="38" priority="5" operator="equal">
      <formula>200</formula>
    </cfRule>
  </conditionalFormatting>
  <conditionalFormatting sqref="I2">
    <cfRule type="top10" dxfId="37" priority="6" rank="1"/>
  </conditionalFormatting>
  <conditionalFormatting sqref="J2">
    <cfRule type="top10" dxfId="36" priority="11" rank="1"/>
  </conditionalFormatting>
  <hyperlinks>
    <hyperlink ref="Q1" location="'Ohio Adult Rankings 2023'!A1" display="Back to Ranking" xr:uid="{BE29F1C3-6CBF-485B-B9F6-B8BAE201BFC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84EB36-3D44-45B7-BD3C-DF5F58A8F852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D9E1A-E77B-4E1B-8F9B-A0CCB40CF22C}">
  <dimension ref="A1:Q12"/>
  <sheetViews>
    <sheetView workbookViewId="0"/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24</v>
      </c>
      <c r="B2" s="37" t="s">
        <v>79</v>
      </c>
      <c r="C2" s="38">
        <v>45052</v>
      </c>
      <c r="D2" s="29" t="s">
        <v>26</v>
      </c>
      <c r="E2" s="30">
        <v>193.0001</v>
      </c>
      <c r="F2" s="30">
        <v>195.00020000000001</v>
      </c>
      <c r="G2" s="30">
        <v>196.00030000000001</v>
      </c>
      <c r="H2" s="30"/>
      <c r="I2" s="30"/>
      <c r="J2" s="30"/>
      <c r="K2" s="32">
        <f t="shared" ref="K2" si="0">COUNT(E2:J2)</f>
        <v>3</v>
      </c>
      <c r="L2" s="32">
        <f t="shared" ref="L2" si="1">SUM(E2:J2)</f>
        <v>584.00060000000008</v>
      </c>
      <c r="M2" s="33">
        <f t="shared" ref="M2" si="2">IFERROR(L2/K2,0)</f>
        <v>194.66686666666669</v>
      </c>
      <c r="N2" s="34">
        <v>2</v>
      </c>
      <c r="O2" s="35">
        <f t="shared" ref="O2" si="3">SUM(M2+N2)</f>
        <v>196.66686666666669</v>
      </c>
    </row>
    <row r="5" spans="1:17" x14ac:dyDescent="0.25">
      <c r="K5" s="7">
        <f>SUM(K2:K4)</f>
        <v>3</v>
      </c>
      <c r="L5" s="7">
        <f>SUM(L2:L4)</f>
        <v>584.00060000000008</v>
      </c>
      <c r="M5" s="12">
        <f>SUM(L5/K5)</f>
        <v>194.66686666666669</v>
      </c>
      <c r="N5" s="7">
        <f>SUM(N2:N4)</f>
        <v>2</v>
      </c>
      <c r="O5" s="12">
        <f>SUM(M5+N5)</f>
        <v>196.66686666666669</v>
      </c>
    </row>
    <row r="8" spans="1:17" x14ac:dyDescent="0.25">
      <c r="A8" s="39"/>
      <c r="B8" s="40"/>
      <c r="C8" s="40"/>
      <c r="D8" s="41"/>
      <c r="E8" s="42"/>
      <c r="F8" s="42"/>
      <c r="G8" s="42"/>
      <c r="H8" s="42"/>
      <c r="I8" s="42"/>
      <c r="J8" s="42"/>
      <c r="K8" s="42"/>
      <c r="L8" s="41"/>
      <c r="M8" s="43"/>
      <c r="N8" s="40"/>
      <c r="O8" s="44"/>
    </row>
    <row r="9" spans="1:17" x14ac:dyDescent="0.25">
      <c r="A9" s="45"/>
      <c r="B9" s="46"/>
      <c r="C9" s="47"/>
      <c r="D9" s="46"/>
      <c r="E9" s="46"/>
      <c r="F9" s="46"/>
      <c r="G9" s="46"/>
      <c r="H9" s="46"/>
      <c r="I9" s="46"/>
      <c r="J9" s="46"/>
      <c r="K9" s="46"/>
      <c r="L9" s="46"/>
      <c r="M9" s="12"/>
      <c r="N9" s="46"/>
      <c r="O9" s="12"/>
    </row>
    <row r="12" spans="1:17" x14ac:dyDescent="0.25">
      <c r="K12" s="7"/>
      <c r="L12" s="7"/>
      <c r="M12" s="12"/>
      <c r="N12" s="7"/>
      <c r="O12" s="12"/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  <protectedRange algorithmName="SHA-512" hashValue="ON39YdpmFHfN9f47KpiRvqrKx0V9+erV1CNkpWzYhW/Qyc6aT8rEyCrvauWSYGZK2ia3o7vd3akF07acHAFpOA==" saltValue="yVW9XmDwTqEnmpSGai0KYg==" spinCount="100000" sqref="I2:J2 B2:C2" name="Range1_2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E2">
    <cfRule type="top10" dxfId="35" priority="7" rank="1"/>
  </conditionalFormatting>
  <conditionalFormatting sqref="E2:J2">
    <cfRule type="cellIs" dxfId="34" priority="1" operator="greaterThanOrEqual">
      <formula>200</formula>
    </cfRule>
  </conditionalFormatting>
  <conditionalFormatting sqref="F2">
    <cfRule type="top10" dxfId="33" priority="6" rank="1"/>
  </conditionalFormatting>
  <conditionalFormatting sqref="G2">
    <cfRule type="top10" dxfId="32" priority="5" rank="1"/>
  </conditionalFormatting>
  <conditionalFormatting sqref="H2">
    <cfRule type="top10" dxfId="31" priority="4" rank="1"/>
  </conditionalFormatting>
  <conditionalFormatting sqref="I2">
    <cfRule type="top10" dxfId="30" priority="3" rank="1"/>
    <cfRule type="top10" dxfId="29" priority="8" rank="1"/>
  </conditionalFormatting>
  <conditionalFormatting sqref="J2">
    <cfRule type="top10" dxfId="28" priority="2" rank="1"/>
  </conditionalFormatting>
  <hyperlinks>
    <hyperlink ref="Q1" location="'Ohio Adult Rankings 2023'!A1" display="Back to Ranking" xr:uid="{C2A6E46F-49EF-4BF6-8847-25E988BCE46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2C4190-5BAD-4D2F-9662-76F3D2BB36E3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16314-4EB9-4A3B-AC93-29DBDCC683AA}">
  <dimension ref="A1:Q12"/>
  <sheetViews>
    <sheetView workbookViewId="0"/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24</v>
      </c>
      <c r="B2" s="22" t="s">
        <v>32</v>
      </c>
      <c r="C2" s="23">
        <v>45024</v>
      </c>
      <c r="D2" s="24" t="s">
        <v>26</v>
      </c>
      <c r="E2" s="53">
        <v>194</v>
      </c>
      <c r="F2" s="53">
        <v>188.00200000000001</v>
      </c>
      <c r="G2" s="53">
        <v>189.001</v>
      </c>
      <c r="H2" s="48"/>
      <c r="I2" s="48"/>
      <c r="J2" s="48"/>
      <c r="K2" s="49">
        <v>3</v>
      </c>
      <c r="L2" s="49">
        <v>571.00300000000004</v>
      </c>
      <c r="M2" s="50">
        <v>190.33433333333335</v>
      </c>
      <c r="N2" s="51">
        <v>2</v>
      </c>
      <c r="O2" s="52">
        <v>192.33433333333335</v>
      </c>
    </row>
    <row r="5" spans="1:17" x14ac:dyDescent="0.25">
      <c r="K5" s="7">
        <f>SUM(K2:K4)</f>
        <v>3</v>
      </c>
      <c r="L5" s="7">
        <f>SUM(L2:L4)</f>
        <v>571.00300000000004</v>
      </c>
      <c r="M5" s="12">
        <f>SUM(L5/K5)</f>
        <v>190.33433333333335</v>
      </c>
      <c r="N5" s="7">
        <f>SUM(N2:N4)</f>
        <v>2</v>
      </c>
      <c r="O5" s="12">
        <f>SUM(M5+N5)</f>
        <v>192.33433333333335</v>
      </c>
    </row>
    <row r="8" spans="1:17" x14ac:dyDescent="0.25">
      <c r="A8" s="39"/>
      <c r="B8" s="40"/>
      <c r="C8" s="40"/>
      <c r="D8" s="41"/>
      <c r="E8" s="42"/>
      <c r="F8" s="42"/>
      <c r="G8" s="42"/>
      <c r="H8" s="42"/>
      <c r="I8" s="42"/>
      <c r="J8" s="42"/>
      <c r="K8" s="42"/>
      <c r="L8" s="41"/>
      <c r="M8" s="43"/>
      <c r="N8" s="40"/>
      <c r="O8" s="44"/>
    </row>
    <row r="9" spans="1:17" x14ac:dyDescent="0.25">
      <c r="A9" s="45"/>
      <c r="B9" s="46"/>
      <c r="C9" s="47"/>
      <c r="D9" s="46"/>
      <c r="E9" s="46"/>
      <c r="F9" s="46"/>
      <c r="G9" s="46"/>
      <c r="H9" s="46"/>
      <c r="I9" s="46"/>
      <c r="J9" s="46"/>
      <c r="K9" s="46"/>
      <c r="L9" s="46"/>
      <c r="M9" s="12"/>
      <c r="N9" s="46"/>
      <c r="O9" s="12"/>
    </row>
    <row r="12" spans="1:17" x14ac:dyDescent="0.25">
      <c r="K12" s="7"/>
      <c r="L12" s="7"/>
      <c r="M12" s="12"/>
      <c r="N12" s="7"/>
      <c r="O12" s="12"/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  <protectedRange algorithmName="SHA-512" hashValue="ON39YdpmFHfN9f47KpiRvqrKx0V9+erV1CNkpWzYhW/Qyc6aT8rEyCrvauWSYGZK2ia3o7vd3akF07acHAFpOA==" saltValue="yVW9XmDwTqEnmpSGai0KYg==" spinCount="100000" sqref="I2:J2 B2" name="Range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C2" name="Range1_6"/>
  </protectedRanges>
  <conditionalFormatting sqref="E2">
    <cfRule type="top10" dxfId="27" priority="7" rank="1"/>
  </conditionalFormatting>
  <conditionalFormatting sqref="E2:J2">
    <cfRule type="cellIs" dxfId="26" priority="1" operator="greaterThanOrEqual">
      <formula>200</formula>
    </cfRule>
  </conditionalFormatting>
  <conditionalFormatting sqref="F2">
    <cfRule type="top10" dxfId="25" priority="6" rank="1"/>
  </conditionalFormatting>
  <conditionalFormatting sqref="G2">
    <cfRule type="top10" dxfId="24" priority="5" rank="1"/>
  </conditionalFormatting>
  <conditionalFormatting sqref="H2">
    <cfRule type="top10" dxfId="23" priority="4" rank="1"/>
  </conditionalFormatting>
  <conditionalFormatting sqref="I2">
    <cfRule type="top10" dxfId="22" priority="3" rank="1"/>
    <cfRule type="top10" dxfId="21" priority="8" rank="1"/>
  </conditionalFormatting>
  <conditionalFormatting sqref="J2">
    <cfRule type="top10" dxfId="20" priority="2" rank="1"/>
  </conditionalFormatting>
  <hyperlinks>
    <hyperlink ref="Q1" location="'Ohio Adult Rankings 2023'!A1" display="Back to Ranking" xr:uid="{D4C673FE-AF56-4A0E-A2D2-31DC67A459F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AA5091-50ED-46F6-B544-C81C25B119D9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ADA10-8896-4CEA-AFE8-226F16844023}">
  <dimension ref="A1:Q14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24</v>
      </c>
      <c r="B2" s="22" t="s">
        <v>106</v>
      </c>
      <c r="C2" s="23">
        <v>45081</v>
      </c>
      <c r="D2" s="24" t="s">
        <v>84</v>
      </c>
      <c r="E2" s="30">
        <v>192</v>
      </c>
      <c r="F2" s="30">
        <v>186</v>
      </c>
      <c r="G2" s="30">
        <v>186</v>
      </c>
      <c r="H2" s="30">
        <v>182</v>
      </c>
      <c r="I2" s="48"/>
      <c r="J2" s="48"/>
      <c r="K2" s="49">
        <v>4</v>
      </c>
      <c r="L2" s="49">
        <v>746</v>
      </c>
      <c r="M2" s="50">
        <v>186.5</v>
      </c>
      <c r="N2" s="51">
        <v>4</v>
      </c>
      <c r="O2" s="52">
        <v>190.5</v>
      </c>
    </row>
    <row r="3" spans="1:17" x14ac:dyDescent="0.25">
      <c r="A3" s="15" t="s">
        <v>24</v>
      </c>
      <c r="B3" s="22" t="s">
        <v>106</v>
      </c>
      <c r="C3" s="23">
        <v>45144</v>
      </c>
      <c r="D3" s="24" t="s">
        <v>84</v>
      </c>
      <c r="E3" s="48">
        <v>193</v>
      </c>
      <c r="F3" s="48">
        <v>196</v>
      </c>
      <c r="G3" s="48">
        <v>188</v>
      </c>
      <c r="H3" s="48">
        <v>193</v>
      </c>
      <c r="I3" s="48"/>
      <c r="J3" s="48"/>
      <c r="K3" s="49">
        <v>4</v>
      </c>
      <c r="L3" s="49">
        <v>770</v>
      </c>
      <c r="M3" s="50">
        <v>192.5</v>
      </c>
      <c r="N3" s="51">
        <v>4</v>
      </c>
      <c r="O3" s="52">
        <v>196.5</v>
      </c>
    </row>
    <row r="4" spans="1:17" x14ac:dyDescent="0.25">
      <c r="A4" s="15" t="s">
        <v>24</v>
      </c>
      <c r="B4" s="22" t="s">
        <v>106</v>
      </c>
      <c r="C4" s="23">
        <v>45179</v>
      </c>
      <c r="D4" s="24" t="s">
        <v>84</v>
      </c>
      <c r="E4" s="48">
        <v>194</v>
      </c>
      <c r="F4" s="48">
        <v>193</v>
      </c>
      <c r="G4" s="48">
        <v>193</v>
      </c>
      <c r="H4" s="48">
        <v>187</v>
      </c>
      <c r="I4" s="48"/>
      <c r="J4" s="48"/>
      <c r="K4" s="49">
        <v>4</v>
      </c>
      <c r="L4" s="49">
        <v>767</v>
      </c>
      <c r="M4" s="50">
        <v>191.75</v>
      </c>
      <c r="N4" s="51">
        <v>4</v>
      </c>
      <c r="O4" s="52">
        <v>195.75</v>
      </c>
    </row>
    <row r="7" spans="1:17" x14ac:dyDescent="0.25">
      <c r="K7" s="7">
        <f>SUM(K2:K6)</f>
        <v>12</v>
      </c>
      <c r="L7" s="7">
        <f>SUM(L2:L6)</f>
        <v>2283</v>
      </c>
      <c r="M7" s="12">
        <f>SUM(L7/K7)</f>
        <v>190.25</v>
      </c>
      <c r="N7" s="7">
        <f>SUM(N2:N6)</f>
        <v>12</v>
      </c>
      <c r="O7" s="12">
        <f>SUM(M7+N7)</f>
        <v>202.25</v>
      </c>
    </row>
    <row r="10" spans="1:17" x14ac:dyDescent="0.25">
      <c r="A10" s="39"/>
      <c r="B10" s="40"/>
      <c r="C10" s="40"/>
      <c r="D10" s="41"/>
      <c r="E10" s="42"/>
      <c r="F10" s="42"/>
      <c r="G10" s="42"/>
      <c r="H10" s="42"/>
      <c r="I10" s="42"/>
      <c r="J10" s="42"/>
      <c r="K10" s="42"/>
      <c r="L10" s="41"/>
      <c r="M10" s="43"/>
      <c r="N10" s="40"/>
      <c r="O10" s="44"/>
    </row>
    <row r="11" spans="1:17" x14ac:dyDescent="0.25">
      <c r="A11" s="45"/>
      <c r="B11" s="46"/>
      <c r="C11" s="47"/>
      <c r="D11" s="46"/>
      <c r="E11" s="46"/>
      <c r="F11" s="46"/>
      <c r="G11" s="46"/>
      <c r="H11" s="46"/>
      <c r="I11" s="46"/>
      <c r="J11" s="46"/>
      <c r="K11" s="46"/>
      <c r="L11" s="46"/>
      <c r="M11" s="12"/>
      <c r="N11" s="46"/>
      <c r="O11" s="12"/>
    </row>
    <row r="14" spans="1:17" x14ac:dyDescent="0.25">
      <c r="K14" s="7"/>
      <c r="L14" s="7"/>
      <c r="M14" s="12"/>
      <c r="N14" s="7"/>
      <c r="O14" s="12"/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B2:C2" name="Range1_5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" name="Range1_3_2"/>
    <protectedRange algorithmName="SHA-512" hashValue="ON39YdpmFHfN9f47KpiRvqrKx0V9+erV1CNkpWzYhW/Qyc6aT8rEyCrvauWSYGZK2ia3o7vd3akF07acHAFpOA==" saltValue="yVW9XmDwTqEnmpSGai0KYg==" spinCount="100000" sqref="B3:C3" name="Range1_13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3:J3" name="Range1_3_4"/>
  </protectedRanges>
  <conditionalFormatting sqref="I2">
    <cfRule type="top10" dxfId="19" priority="11" rank="1"/>
  </conditionalFormatting>
  <conditionalFormatting sqref="I3">
    <cfRule type="top10" dxfId="18" priority="4" rank="1"/>
  </conditionalFormatting>
  <conditionalFormatting sqref="I2:J3">
    <cfRule type="cellIs" dxfId="17" priority="2" operator="greaterThanOrEqual">
      <formula>200</formula>
    </cfRule>
  </conditionalFormatting>
  <conditionalFormatting sqref="J2">
    <cfRule type="top10" dxfId="16" priority="10" rank="1"/>
  </conditionalFormatting>
  <conditionalFormatting sqref="J3">
    <cfRule type="top10" dxfId="15" priority="3" rank="1"/>
  </conditionalFormatting>
  <hyperlinks>
    <hyperlink ref="Q1" location="'Ohio Adult Rankings 2023'!A1" display="Back to Ranking" xr:uid="{2DCDF110-A0A9-4388-B95F-5092D43898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D738DC-C609-46FF-8186-ABEC46BB1C76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67084-0130-467D-A568-AA87381B0E9C}">
  <dimension ref="A1:Q21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35</v>
      </c>
      <c r="B2" s="37" t="s">
        <v>105</v>
      </c>
      <c r="C2" s="38">
        <v>45074</v>
      </c>
      <c r="D2" s="29" t="s">
        <v>68</v>
      </c>
      <c r="E2" s="30">
        <v>177</v>
      </c>
      <c r="F2" s="30">
        <v>160</v>
      </c>
      <c r="G2" s="30">
        <v>182</v>
      </c>
      <c r="H2" s="30">
        <v>177</v>
      </c>
      <c r="I2" s="30"/>
      <c r="J2" s="30"/>
      <c r="K2" s="32">
        <v>4</v>
      </c>
      <c r="L2" s="32">
        <v>696</v>
      </c>
      <c r="M2" s="33">
        <v>174</v>
      </c>
      <c r="N2" s="34">
        <v>2</v>
      </c>
      <c r="O2" s="35">
        <v>176</v>
      </c>
    </row>
    <row r="3" spans="1:17" x14ac:dyDescent="0.25">
      <c r="A3" s="15" t="s">
        <v>35</v>
      </c>
      <c r="B3" s="22" t="s">
        <v>105</v>
      </c>
      <c r="C3" s="23">
        <v>45088</v>
      </c>
      <c r="D3" s="24" t="s">
        <v>40</v>
      </c>
      <c r="E3" s="48">
        <v>167</v>
      </c>
      <c r="F3" s="48">
        <v>182</v>
      </c>
      <c r="G3" s="48">
        <v>171</v>
      </c>
      <c r="H3" s="48">
        <v>180</v>
      </c>
      <c r="I3" s="48"/>
      <c r="J3" s="48"/>
      <c r="K3" s="49">
        <v>4</v>
      </c>
      <c r="L3" s="49">
        <v>700</v>
      </c>
      <c r="M3" s="50">
        <v>175</v>
      </c>
      <c r="N3" s="51">
        <v>2</v>
      </c>
      <c r="O3" s="52">
        <v>177</v>
      </c>
    </row>
    <row r="4" spans="1:17" x14ac:dyDescent="0.25">
      <c r="A4" s="15" t="s">
        <v>35</v>
      </c>
      <c r="B4" s="22" t="s">
        <v>105</v>
      </c>
      <c r="C4" s="23">
        <v>45102</v>
      </c>
      <c r="D4" s="24" t="s">
        <v>68</v>
      </c>
      <c r="E4" s="48">
        <v>172</v>
      </c>
      <c r="F4" s="48">
        <v>175</v>
      </c>
      <c r="G4" s="48">
        <v>173</v>
      </c>
      <c r="H4" s="48">
        <v>181</v>
      </c>
      <c r="I4" s="48"/>
      <c r="J4" s="48"/>
      <c r="K4" s="49">
        <v>4</v>
      </c>
      <c r="L4" s="49">
        <v>701</v>
      </c>
      <c r="M4" s="50">
        <v>175.25</v>
      </c>
      <c r="N4" s="51">
        <v>2</v>
      </c>
      <c r="O4" s="52">
        <v>177.25</v>
      </c>
    </row>
    <row r="5" spans="1:17" x14ac:dyDescent="0.25">
      <c r="A5" s="15" t="s">
        <v>35</v>
      </c>
      <c r="B5" s="22" t="s">
        <v>105</v>
      </c>
      <c r="C5" s="23">
        <v>45116</v>
      </c>
      <c r="D5" s="24" t="s">
        <v>40</v>
      </c>
      <c r="E5" s="48">
        <v>174</v>
      </c>
      <c r="F5" s="48">
        <v>169</v>
      </c>
      <c r="G5" s="48">
        <v>173</v>
      </c>
      <c r="H5" s="48">
        <v>172</v>
      </c>
      <c r="I5" s="48"/>
      <c r="J5" s="48"/>
      <c r="K5" s="49">
        <v>4</v>
      </c>
      <c r="L5" s="49">
        <v>688</v>
      </c>
      <c r="M5" s="50">
        <v>172</v>
      </c>
      <c r="N5" s="51">
        <v>2</v>
      </c>
      <c r="O5" s="52">
        <v>174</v>
      </c>
    </row>
    <row r="6" spans="1:17" x14ac:dyDescent="0.25">
      <c r="A6" s="15" t="s">
        <v>35</v>
      </c>
      <c r="B6" s="22" t="s">
        <v>105</v>
      </c>
      <c r="C6" s="23">
        <v>45130</v>
      </c>
      <c r="D6" s="24" t="s">
        <v>68</v>
      </c>
      <c r="E6" s="48">
        <v>174</v>
      </c>
      <c r="F6" s="48">
        <v>165</v>
      </c>
      <c r="G6" s="48">
        <v>191</v>
      </c>
      <c r="H6" s="48">
        <v>177</v>
      </c>
      <c r="I6" s="48">
        <v>179</v>
      </c>
      <c r="J6" s="48">
        <v>177</v>
      </c>
      <c r="K6" s="49">
        <v>6</v>
      </c>
      <c r="L6" s="49">
        <v>1063</v>
      </c>
      <c r="M6" s="50">
        <v>177.16666666666666</v>
      </c>
      <c r="N6" s="51">
        <v>4</v>
      </c>
      <c r="O6" s="52">
        <v>181.16666666666666</v>
      </c>
    </row>
    <row r="7" spans="1:17" x14ac:dyDescent="0.25">
      <c r="A7" s="15" t="s">
        <v>35</v>
      </c>
      <c r="B7" s="22" t="s">
        <v>105</v>
      </c>
      <c r="C7" s="23">
        <v>45151</v>
      </c>
      <c r="D7" s="24" t="s">
        <v>40</v>
      </c>
      <c r="E7" s="48">
        <v>179</v>
      </c>
      <c r="F7" s="48">
        <v>180</v>
      </c>
      <c r="G7" s="48">
        <v>174</v>
      </c>
      <c r="H7" s="48">
        <v>175</v>
      </c>
      <c r="I7" s="48">
        <v>174</v>
      </c>
      <c r="J7" s="48">
        <v>168</v>
      </c>
      <c r="K7" s="49">
        <v>6</v>
      </c>
      <c r="L7" s="49">
        <v>1050</v>
      </c>
      <c r="M7" s="50">
        <v>175</v>
      </c>
      <c r="N7" s="51">
        <v>4</v>
      </c>
      <c r="O7" s="52">
        <v>179</v>
      </c>
    </row>
    <row r="8" spans="1:17" x14ac:dyDescent="0.25">
      <c r="A8" s="15" t="s">
        <v>35</v>
      </c>
      <c r="B8" s="22" t="s">
        <v>105</v>
      </c>
      <c r="C8" s="23">
        <v>45165</v>
      </c>
      <c r="D8" s="24" t="s">
        <v>68</v>
      </c>
      <c r="E8" s="48">
        <v>178</v>
      </c>
      <c r="F8" s="48">
        <v>178</v>
      </c>
      <c r="G8" s="48">
        <v>174</v>
      </c>
      <c r="H8" s="48">
        <v>182</v>
      </c>
      <c r="I8" s="48"/>
      <c r="J8" s="48"/>
      <c r="K8" s="49">
        <v>4</v>
      </c>
      <c r="L8" s="49">
        <v>712</v>
      </c>
      <c r="M8" s="50">
        <v>178</v>
      </c>
      <c r="N8" s="51">
        <v>2</v>
      </c>
      <c r="O8" s="52">
        <v>180</v>
      </c>
    </row>
    <row r="9" spans="1:17" x14ac:dyDescent="0.25">
      <c r="A9" s="15" t="s">
        <v>35</v>
      </c>
      <c r="B9" s="22" t="s">
        <v>105</v>
      </c>
      <c r="C9" s="23">
        <v>45179</v>
      </c>
      <c r="D9" s="24" t="s">
        <v>40</v>
      </c>
      <c r="E9" s="48">
        <v>166</v>
      </c>
      <c r="F9" s="48">
        <v>183</v>
      </c>
      <c r="G9" s="48">
        <v>184</v>
      </c>
      <c r="H9" s="48">
        <v>177</v>
      </c>
      <c r="I9" s="48">
        <v>184</v>
      </c>
      <c r="J9" s="48">
        <v>176</v>
      </c>
      <c r="K9" s="49">
        <v>6</v>
      </c>
      <c r="L9" s="49">
        <v>1070</v>
      </c>
      <c r="M9" s="50">
        <v>178.33333333333334</v>
      </c>
      <c r="N9" s="51">
        <v>4</v>
      </c>
      <c r="O9" s="52">
        <v>182.33333333333334</v>
      </c>
    </row>
    <row r="10" spans="1:17" x14ac:dyDescent="0.25">
      <c r="A10" s="15" t="s">
        <v>35</v>
      </c>
      <c r="B10" s="22" t="s">
        <v>105</v>
      </c>
      <c r="C10" s="23">
        <v>45193</v>
      </c>
      <c r="D10" s="24" t="s">
        <v>68</v>
      </c>
      <c r="E10" s="48">
        <v>182</v>
      </c>
      <c r="F10" s="48">
        <v>177</v>
      </c>
      <c r="G10" s="48">
        <v>175</v>
      </c>
      <c r="H10" s="48">
        <v>167</v>
      </c>
      <c r="I10" s="48"/>
      <c r="J10" s="48"/>
      <c r="K10" s="49">
        <v>4</v>
      </c>
      <c r="L10" s="49">
        <v>701</v>
      </c>
      <c r="M10" s="50">
        <v>175.25</v>
      </c>
      <c r="N10" s="51">
        <v>2</v>
      </c>
      <c r="O10" s="52">
        <v>177.25</v>
      </c>
    </row>
    <row r="11" spans="1:17" x14ac:dyDescent="0.25">
      <c r="A11" s="15" t="s">
        <v>35</v>
      </c>
      <c r="B11" s="22" t="s">
        <v>105</v>
      </c>
      <c r="C11" s="23">
        <v>45242</v>
      </c>
      <c r="D11" s="24" t="s">
        <v>40</v>
      </c>
      <c r="E11" s="48">
        <v>177</v>
      </c>
      <c r="F11" s="48">
        <v>160</v>
      </c>
      <c r="G11" s="48">
        <v>165</v>
      </c>
      <c r="H11" s="48">
        <v>177</v>
      </c>
      <c r="I11" s="48"/>
      <c r="J11" s="48"/>
      <c r="K11" s="49">
        <v>4</v>
      </c>
      <c r="L11" s="49">
        <v>679</v>
      </c>
      <c r="M11" s="50">
        <v>169.75</v>
      </c>
      <c r="N11" s="51">
        <v>2</v>
      </c>
      <c r="O11" s="52">
        <v>171.75</v>
      </c>
    </row>
    <row r="14" spans="1:17" x14ac:dyDescent="0.25">
      <c r="K14" s="7">
        <f>SUM(K2:K13)</f>
        <v>46</v>
      </c>
      <c r="L14" s="7">
        <f>SUM(L2:L13)</f>
        <v>8060</v>
      </c>
      <c r="M14" s="12">
        <f>SUM(L14/K14)</f>
        <v>175.21739130434781</v>
      </c>
      <c r="N14" s="7">
        <f>SUM(N2:N13)</f>
        <v>26</v>
      </c>
      <c r="O14" s="12">
        <f>SUM(M14+N14)</f>
        <v>201.21739130434781</v>
      </c>
    </row>
    <row r="17" spans="1:15" x14ac:dyDescent="0.25">
      <c r="A17" s="39"/>
      <c r="B17" s="40"/>
      <c r="C17" s="40"/>
      <c r="D17" s="41"/>
      <c r="E17" s="42"/>
      <c r="F17" s="42"/>
      <c r="G17" s="42"/>
      <c r="H17" s="42"/>
      <c r="I17" s="42"/>
      <c r="J17" s="42"/>
      <c r="K17" s="42"/>
      <c r="L17" s="41"/>
      <c r="M17" s="43"/>
      <c r="N17" s="40"/>
      <c r="O17" s="44"/>
    </row>
    <row r="18" spans="1:15" x14ac:dyDescent="0.25">
      <c r="A18" s="45"/>
      <c r="B18" s="46"/>
      <c r="C18" s="47"/>
      <c r="D18" s="46"/>
      <c r="E18" s="46"/>
      <c r="F18" s="46"/>
      <c r="G18" s="46"/>
      <c r="H18" s="46"/>
      <c r="I18" s="46"/>
      <c r="J18" s="46"/>
      <c r="K18" s="46"/>
      <c r="L18" s="46"/>
      <c r="M18" s="12"/>
      <c r="N18" s="46"/>
      <c r="O18" s="12"/>
    </row>
    <row r="21" spans="1:15" x14ac:dyDescent="0.25">
      <c r="K21" s="7"/>
      <c r="L21" s="7"/>
      <c r="M21" s="12"/>
      <c r="N21" s="7"/>
      <c r="O21" s="12"/>
    </row>
  </sheetData>
  <protectedRanges>
    <protectedRange algorithmName="SHA-512" hashValue="ON39YdpmFHfN9f47KpiRvqrKx0V9+erV1CNkpWzYhW/Qyc6aT8rEyCrvauWSYGZK2ia3o7vd3akF07acHAFpOA==" saltValue="yVW9XmDwTqEnmpSGai0KYg==" spinCount="100000" sqref="B1 B17" name="Range1_2"/>
    <protectedRange algorithmName="SHA-512" hashValue="ON39YdpmFHfN9f47KpiRvqrKx0V9+erV1CNkpWzYhW/Qyc6aT8rEyCrvauWSYGZK2ia3o7vd3akF07acHAFpOA==" saltValue="yVW9XmDwTqEnmpSGai0KYg==" spinCount="100000" sqref="C7" name="Range1_17"/>
    <protectedRange algorithmName="SHA-512" hashValue="ON39YdpmFHfN9f47KpiRvqrKx0V9+erV1CNkpWzYhW/Qyc6aT8rEyCrvauWSYGZK2ia3o7vd3akF07acHAFpOA==" saltValue="yVW9XmDwTqEnmpSGai0KYg==" spinCount="100000" sqref="E7:J7 B7" name="Range1_18"/>
    <protectedRange algorithmName="SHA-512" hashValue="ON39YdpmFHfN9f47KpiRvqrKx0V9+erV1CNkpWzYhW/Qyc6aT8rEyCrvauWSYGZK2ia3o7vd3akF07acHAFpOA==" saltValue="yVW9XmDwTqEnmpSGai0KYg==" spinCount="100000" sqref="D7" name="Range1_1_13"/>
    <protectedRange algorithmName="SHA-512" hashValue="ON39YdpmFHfN9f47KpiRvqrKx0V9+erV1CNkpWzYhW/Qyc6aT8rEyCrvauWSYGZK2ia3o7vd3akF07acHAFpOA==" saltValue="yVW9XmDwTqEnmpSGai0KYg==" spinCount="100000" sqref="E9:J9 B9:C9" name="Range1_22"/>
    <protectedRange algorithmName="SHA-512" hashValue="ON39YdpmFHfN9f47KpiRvqrKx0V9+erV1CNkpWzYhW/Qyc6aT8rEyCrvauWSYGZK2ia3o7vd3akF07acHAFpOA==" saltValue="yVW9XmDwTqEnmpSGai0KYg==" spinCount="100000" sqref="D9" name="Range1_1_17"/>
  </protectedRanges>
  <hyperlinks>
    <hyperlink ref="Q1" location="'Ohio Adult Rankings 2023'!A1" display="Back to Ranking" xr:uid="{F0DFC17A-2851-4EC7-9571-969074FA359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E72377-6FE1-4B3F-9E35-B94BFFF86B42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CCAE2-5D77-4AFD-84FD-3AFD84747FA3}">
  <dimension ref="A1:Q21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35</v>
      </c>
      <c r="B2" s="37" t="s">
        <v>54</v>
      </c>
      <c r="C2" s="38">
        <v>44661</v>
      </c>
      <c r="D2" s="29" t="s">
        <v>40</v>
      </c>
      <c r="E2" s="30">
        <v>188</v>
      </c>
      <c r="F2" s="30">
        <v>180</v>
      </c>
      <c r="G2" s="30">
        <v>183</v>
      </c>
      <c r="H2" s="30">
        <v>178</v>
      </c>
      <c r="I2" s="30"/>
      <c r="J2" s="30"/>
      <c r="K2" s="32">
        <v>4</v>
      </c>
      <c r="L2" s="32">
        <v>729</v>
      </c>
      <c r="M2" s="33">
        <v>182.25</v>
      </c>
      <c r="N2" s="34">
        <v>2</v>
      </c>
      <c r="O2" s="35">
        <v>184.25</v>
      </c>
    </row>
    <row r="3" spans="1:17" x14ac:dyDescent="0.25">
      <c r="A3" s="15" t="s">
        <v>35</v>
      </c>
      <c r="B3" s="22" t="s">
        <v>73</v>
      </c>
      <c r="C3" s="23">
        <v>45046</v>
      </c>
      <c r="D3" s="24" t="s">
        <v>68</v>
      </c>
      <c r="E3" s="55">
        <v>182</v>
      </c>
      <c r="F3" s="55">
        <v>184</v>
      </c>
      <c r="G3" s="55">
        <v>188</v>
      </c>
      <c r="H3" s="55">
        <v>183</v>
      </c>
      <c r="I3" s="55"/>
      <c r="J3" s="55"/>
      <c r="K3" s="49">
        <v>4</v>
      </c>
      <c r="L3" s="49">
        <v>737</v>
      </c>
      <c r="M3" s="50">
        <v>184.25</v>
      </c>
      <c r="N3" s="51">
        <v>2</v>
      </c>
      <c r="O3" s="52">
        <v>186.25</v>
      </c>
    </row>
    <row r="4" spans="1:17" x14ac:dyDescent="0.25">
      <c r="A4" s="15" t="s">
        <v>35</v>
      </c>
      <c r="B4" s="22" t="s">
        <v>73</v>
      </c>
      <c r="C4" s="23">
        <v>45074</v>
      </c>
      <c r="D4" s="24" t="s">
        <v>68</v>
      </c>
      <c r="E4" s="48">
        <v>181</v>
      </c>
      <c r="F4" s="48">
        <v>184</v>
      </c>
      <c r="G4" s="48">
        <v>182</v>
      </c>
      <c r="H4" s="48">
        <v>175</v>
      </c>
      <c r="I4" s="48"/>
      <c r="J4" s="48"/>
      <c r="K4" s="49">
        <v>4</v>
      </c>
      <c r="L4" s="49">
        <v>722</v>
      </c>
      <c r="M4" s="50">
        <v>180.5</v>
      </c>
      <c r="N4" s="51">
        <v>2</v>
      </c>
      <c r="O4" s="52">
        <v>182.5</v>
      </c>
    </row>
    <row r="5" spans="1:17" x14ac:dyDescent="0.25">
      <c r="A5" s="15" t="s">
        <v>35</v>
      </c>
      <c r="B5" s="22" t="s">
        <v>73</v>
      </c>
      <c r="C5" s="23">
        <v>45088</v>
      </c>
      <c r="D5" s="24" t="s">
        <v>40</v>
      </c>
      <c r="E5" s="48">
        <v>182</v>
      </c>
      <c r="F5" s="48">
        <v>187</v>
      </c>
      <c r="G5" s="48">
        <v>176</v>
      </c>
      <c r="H5" s="48">
        <v>182</v>
      </c>
      <c r="I5" s="48"/>
      <c r="J5" s="48"/>
      <c r="K5" s="49">
        <v>4</v>
      </c>
      <c r="L5" s="49">
        <v>727</v>
      </c>
      <c r="M5" s="50">
        <v>181.75</v>
      </c>
      <c r="N5" s="51">
        <v>2</v>
      </c>
      <c r="O5" s="52">
        <v>183.75</v>
      </c>
    </row>
    <row r="6" spans="1:17" x14ac:dyDescent="0.25">
      <c r="A6" s="15" t="s">
        <v>35</v>
      </c>
      <c r="B6" s="22" t="s">
        <v>73</v>
      </c>
      <c r="C6" s="23">
        <v>45102</v>
      </c>
      <c r="D6" s="24" t="s">
        <v>68</v>
      </c>
      <c r="E6" s="48">
        <v>186</v>
      </c>
      <c r="F6" s="48">
        <v>170</v>
      </c>
      <c r="G6" s="48">
        <v>178</v>
      </c>
      <c r="H6" s="48">
        <v>184</v>
      </c>
      <c r="I6" s="48"/>
      <c r="J6" s="48"/>
      <c r="K6" s="49">
        <v>4</v>
      </c>
      <c r="L6" s="49">
        <v>718</v>
      </c>
      <c r="M6" s="50">
        <v>179.5</v>
      </c>
      <c r="N6" s="51">
        <v>2</v>
      </c>
      <c r="O6" s="52">
        <v>181.5</v>
      </c>
    </row>
    <row r="7" spans="1:17" x14ac:dyDescent="0.25">
      <c r="A7" s="15" t="s">
        <v>35</v>
      </c>
      <c r="B7" s="22" t="s">
        <v>73</v>
      </c>
      <c r="C7" s="23">
        <v>45116</v>
      </c>
      <c r="D7" s="24" t="s">
        <v>40</v>
      </c>
      <c r="E7" s="55">
        <v>185</v>
      </c>
      <c r="F7" s="55">
        <v>188</v>
      </c>
      <c r="G7" s="55">
        <v>182</v>
      </c>
      <c r="H7" s="55">
        <v>189</v>
      </c>
      <c r="I7" s="55"/>
      <c r="J7" s="55"/>
      <c r="K7" s="49">
        <v>4</v>
      </c>
      <c r="L7" s="49">
        <v>744</v>
      </c>
      <c r="M7" s="50">
        <v>186</v>
      </c>
      <c r="N7" s="51">
        <v>2</v>
      </c>
      <c r="O7" s="52">
        <v>188</v>
      </c>
    </row>
    <row r="8" spans="1:17" x14ac:dyDescent="0.25">
      <c r="A8" s="15" t="s">
        <v>35</v>
      </c>
      <c r="B8" s="22" t="s">
        <v>73</v>
      </c>
      <c r="C8" s="23">
        <v>45130</v>
      </c>
      <c r="D8" s="24" t="s">
        <v>68</v>
      </c>
      <c r="E8" s="48">
        <v>185</v>
      </c>
      <c r="F8" s="48">
        <v>181</v>
      </c>
      <c r="G8" s="48">
        <v>188</v>
      </c>
      <c r="H8" s="48">
        <v>186</v>
      </c>
      <c r="I8" s="48">
        <v>179</v>
      </c>
      <c r="J8" s="48">
        <v>170</v>
      </c>
      <c r="K8" s="49">
        <v>6</v>
      </c>
      <c r="L8" s="49">
        <v>1089</v>
      </c>
      <c r="M8" s="50">
        <v>181.5</v>
      </c>
      <c r="N8" s="51">
        <v>4</v>
      </c>
      <c r="O8" s="52">
        <v>185.5</v>
      </c>
    </row>
    <row r="9" spans="1:17" x14ac:dyDescent="0.25">
      <c r="A9" s="15" t="s">
        <v>35</v>
      </c>
      <c r="B9" s="22" t="s">
        <v>54</v>
      </c>
      <c r="C9" s="23">
        <v>45151</v>
      </c>
      <c r="D9" s="24" t="s">
        <v>40</v>
      </c>
      <c r="E9" s="48">
        <v>178</v>
      </c>
      <c r="F9" s="48">
        <v>180</v>
      </c>
      <c r="G9" s="48">
        <v>174</v>
      </c>
      <c r="H9" s="48">
        <v>172</v>
      </c>
      <c r="I9" s="48">
        <v>179</v>
      </c>
      <c r="J9" s="48">
        <v>172</v>
      </c>
      <c r="K9" s="49">
        <v>6</v>
      </c>
      <c r="L9" s="49">
        <v>1055</v>
      </c>
      <c r="M9" s="50">
        <v>175.83333333333334</v>
      </c>
      <c r="N9" s="51">
        <v>4</v>
      </c>
      <c r="O9" s="52">
        <v>179.83333333333334</v>
      </c>
    </row>
    <row r="10" spans="1:17" x14ac:dyDescent="0.25">
      <c r="A10" s="15" t="s">
        <v>35</v>
      </c>
      <c r="B10" s="22" t="s">
        <v>73</v>
      </c>
      <c r="C10" s="23">
        <v>45165</v>
      </c>
      <c r="D10" s="24" t="s">
        <v>68</v>
      </c>
      <c r="E10" s="48">
        <v>168</v>
      </c>
      <c r="F10" s="48">
        <v>170</v>
      </c>
      <c r="G10" s="48">
        <v>164</v>
      </c>
      <c r="H10" s="48">
        <v>174</v>
      </c>
      <c r="I10" s="48"/>
      <c r="J10" s="48"/>
      <c r="K10" s="49">
        <v>4</v>
      </c>
      <c r="L10" s="49">
        <v>676</v>
      </c>
      <c r="M10" s="50">
        <v>169</v>
      </c>
      <c r="N10" s="51">
        <v>2</v>
      </c>
      <c r="O10" s="52">
        <v>171</v>
      </c>
    </row>
    <row r="11" spans="1:17" x14ac:dyDescent="0.25">
      <c r="A11" s="15" t="s">
        <v>35</v>
      </c>
      <c r="B11" s="22" t="s">
        <v>54</v>
      </c>
      <c r="C11" s="23">
        <v>45179</v>
      </c>
      <c r="D11" s="24" t="s">
        <v>40</v>
      </c>
      <c r="E11" s="48">
        <v>180</v>
      </c>
      <c r="F11" s="48">
        <v>173</v>
      </c>
      <c r="G11" s="48">
        <v>153</v>
      </c>
      <c r="H11" s="48">
        <v>141</v>
      </c>
      <c r="I11" s="48">
        <v>175</v>
      </c>
      <c r="J11" s="48">
        <v>157</v>
      </c>
      <c r="K11" s="49">
        <v>6</v>
      </c>
      <c r="L11" s="49">
        <v>979</v>
      </c>
      <c r="M11" s="50">
        <v>163.16666666666666</v>
      </c>
      <c r="N11" s="51">
        <v>4</v>
      </c>
      <c r="O11" s="52">
        <v>167.16666666666666</v>
      </c>
    </row>
    <row r="14" spans="1:17" x14ac:dyDescent="0.25">
      <c r="K14" s="7">
        <f>SUM(K2:K13)</f>
        <v>46</v>
      </c>
      <c r="L14" s="7">
        <f>SUM(L2:L13)</f>
        <v>8176</v>
      </c>
      <c r="M14" s="12">
        <f>SUM(L14/K14)</f>
        <v>177.7391304347826</v>
      </c>
      <c r="N14" s="7">
        <f>SUM(N2:N13)</f>
        <v>26</v>
      </c>
      <c r="O14" s="12">
        <f>SUM(M14+N14)</f>
        <v>203.7391304347826</v>
      </c>
    </row>
    <row r="17" spans="1:15" x14ac:dyDescent="0.25">
      <c r="A17" s="39"/>
      <c r="B17" s="40"/>
      <c r="C17" s="40"/>
      <c r="D17" s="41"/>
      <c r="E17" s="42"/>
      <c r="F17" s="42"/>
      <c r="G17" s="42"/>
      <c r="H17" s="42"/>
      <c r="I17" s="42"/>
      <c r="J17" s="42"/>
      <c r="K17" s="42"/>
      <c r="L17" s="41"/>
      <c r="M17" s="43"/>
      <c r="N17" s="40"/>
      <c r="O17" s="44"/>
    </row>
    <row r="18" spans="1:15" x14ac:dyDescent="0.25">
      <c r="A18" s="45"/>
      <c r="B18" s="46"/>
      <c r="C18" s="47"/>
      <c r="D18" s="46"/>
      <c r="E18" s="46"/>
      <c r="F18" s="46"/>
      <c r="G18" s="46"/>
      <c r="H18" s="46"/>
      <c r="I18" s="46"/>
      <c r="J18" s="46"/>
      <c r="K18" s="46"/>
      <c r="L18" s="46"/>
      <c r="M18" s="12"/>
      <c r="N18" s="46"/>
      <c r="O18" s="12"/>
    </row>
    <row r="21" spans="1:15" x14ac:dyDescent="0.25">
      <c r="K21" s="7"/>
      <c r="L21" s="7"/>
      <c r="M21" s="12"/>
      <c r="N21" s="7"/>
      <c r="O21" s="12"/>
    </row>
  </sheetData>
  <protectedRanges>
    <protectedRange algorithmName="SHA-512" hashValue="ON39YdpmFHfN9f47KpiRvqrKx0V9+erV1CNkpWzYhW/Qyc6aT8rEyCrvauWSYGZK2ia3o7vd3akF07acHAFpOA==" saltValue="yVW9XmDwTqEnmpSGai0KYg==" spinCount="100000" sqref="B1 B17" name="Range1_2"/>
    <protectedRange algorithmName="SHA-512" hashValue="ON39YdpmFHfN9f47KpiRvqrKx0V9+erV1CNkpWzYhW/Qyc6aT8rEyCrvauWSYGZK2ia3o7vd3akF07acHAFpOA==" saltValue="yVW9XmDwTqEnmpSGai0KYg==" spinCount="100000" sqref="C9" name="Range1_17"/>
    <protectedRange algorithmName="SHA-512" hashValue="ON39YdpmFHfN9f47KpiRvqrKx0V9+erV1CNkpWzYhW/Qyc6aT8rEyCrvauWSYGZK2ia3o7vd3akF07acHAFpOA==" saltValue="yVW9XmDwTqEnmpSGai0KYg==" spinCount="100000" sqref="E9:J9 B9" name="Range1_18"/>
    <protectedRange algorithmName="SHA-512" hashValue="ON39YdpmFHfN9f47KpiRvqrKx0V9+erV1CNkpWzYhW/Qyc6aT8rEyCrvauWSYGZK2ia3o7vd3akF07acHAFpOA==" saltValue="yVW9XmDwTqEnmpSGai0KYg==" spinCount="100000" sqref="D9" name="Range1_1_13"/>
    <protectedRange algorithmName="SHA-512" hashValue="ON39YdpmFHfN9f47KpiRvqrKx0V9+erV1CNkpWzYhW/Qyc6aT8rEyCrvauWSYGZK2ia3o7vd3akF07acHAFpOA==" saltValue="yVW9XmDwTqEnmpSGai0KYg==" spinCount="100000" sqref="E11:J11 B11:C11" name="Range1_22"/>
    <protectedRange algorithmName="SHA-512" hashValue="ON39YdpmFHfN9f47KpiRvqrKx0V9+erV1CNkpWzYhW/Qyc6aT8rEyCrvauWSYGZK2ia3o7vd3akF07acHAFpOA==" saltValue="yVW9XmDwTqEnmpSGai0KYg==" spinCount="100000" sqref="D11" name="Range1_1_17"/>
  </protectedRanges>
  <hyperlinks>
    <hyperlink ref="Q1" location="'Ohio Adult Rankings 2023'!A1" display="Back to Ranking" xr:uid="{B2686467-7251-41DA-8E9D-6D703328D34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FB84F5-F767-4464-AE8F-8C70C3FB65AF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4CCAB-B28C-46FF-B70F-8689E95ABA86}">
  <dimension ref="A1:Q14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9.5703125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36" t="s">
        <v>24</v>
      </c>
      <c r="B2" s="37" t="s">
        <v>82</v>
      </c>
      <c r="C2" s="38">
        <v>45052</v>
      </c>
      <c r="D2" s="29" t="s">
        <v>26</v>
      </c>
      <c r="E2" s="30">
        <v>193.00040000000001</v>
      </c>
      <c r="F2" s="30">
        <v>162.00020000000001</v>
      </c>
      <c r="G2" s="30">
        <v>197.0016</v>
      </c>
      <c r="H2" s="30"/>
      <c r="I2" s="30"/>
      <c r="J2" s="30"/>
      <c r="K2" s="32">
        <f t="shared" ref="K2" si="0">COUNT(E2:J2)</f>
        <v>3</v>
      </c>
      <c r="L2" s="32">
        <f t="shared" ref="L2" si="1">SUM(E2:J2)</f>
        <v>552.00220000000002</v>
      </c>
      <c r="M2" s="33">
        <f t="shared" ref="M2" si="2">IFERROR(L2/K2,0)</f>
        <v>184.00073333333333</v>
      </c>
      <c r="N2" s="34">
        <v>2</v>
      </c>
      <c r="O2" s="35">
        <f t="shared" ref="O2" si="3">SUM(M2+N2)</f>
        <v>186.00073333333333</v>
      </c>
    </row>
    <row r="5" spans="1:17" x14ac:dyDescent="0.25">
      <c r="K5" s="7">
        <f>SUM(K2:K4)</f>
        <v>3</v>
      </c>
      <c r="L5" s="7">
        <f>SUM(L2:L4)</f>
        <v>552.00220000000002</v>
      </c>
      <c r="M5" s="12">
        <f>SUM(L5/K5)</f>
        <v>184.00073333333333</v>
      </c>
      <c r="N5" s="7">
        <f>SUM(N2:N4)</f>
        <v>2</v>
      </c>
      <c r="O5" s="12">
        <f>SUM(M5+N5)</f>
        <v>186.00073333333333</v>
      </c>
    </row>
    <row r="8" spans="1:17" ht="30" x14ac:dyDescent="0.25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 x14ac:dyDescent="0.25">
      <c r="A9" s="15" t="s">
        <v>35</v>
      </c>
      <c r="B9" s="22" t="s">
        <v>82</v>
      </c>
      <c r="C9" s="23">
        <v>45087</v>
      </c>
      <c r="D9" s="24" t="s">
        <v>26</v>
      </c>
      <c r="E9" s="48">
        <v>186.001</v>
      </c>
      <c r="F9" s="48">
        <v>187.001</v>
      </c>
      <c r="G9" s="48">
        <v>189.00299999999999</v>
      </c>
      <c r="H9" s="48"/>
      <c r="I9" s="48"/>
      <c r="J9" s="48"/>
      <c r="K9" s="49">
        <v>3</v>
      </c>
      <c r="L9" s="49">
        <v>562.005</v>
      </c>
      <c r="M9" s="50">
        <v>187.33500000000001</v>
      </c>
      <c r="N9" s="51">
        <v>3</v>
      </c>
      <c r="O9" s="52">
        <v>190.33500000000001</v>
      </c>
    </row>
    <row r="10" spans="1:17" x14ac:dyDescent="0.25">
      <c r="A10" s="15" t="s">
        <v>35</v>
      </c>
      <c r="B10" s="22" t="s">
        <v>82</v>
      </c>
      <c r="C10" s="23">
        <v>45115</v>
      </c>
      <c r="D10" s="24" t="s">
        <v>26</v>
      </c>
      <c r="E10" s="48">
        <v>190.0001</v>
      </c>
      <c r="F10" s="48">
        <v>196.00020000000001</v>
      </c>
      <c r="G10" s="48">
        <v>198.00049999999999</v>
      </c>
      <c r="H10" s="48"/>
      <c r="I10" s="48"/>
      <c r="J10" s="48"/>
      <c r="K10" s="49">
        <v>3</v>
      </c>
      <c r="L10" s="49">
        <v>584.00080000000003</v>
      </c>
      <c r="M10" s="50">
        <v>194.66693333333333</v>
      </c>
      <c r="N10" s="51">
        <v>11</v>
      </c>
      <c r="O10" s="52">
        <v>205.66693333333333</v>
      </c>
    </row>
    <row r="11" spans="1:17" x14ac:dyDescent="0.25">
      <c r="A11" s="15" t="s">
        <v>35</v>
      </c>
      <c r="B11" s="22" t="s">
        <v>82</v>
      </c>
      <c r="C11" s="23">
        <v>45213</v>
      </c>
      <c r="D11" s="24" t="s">
        <v>26</v>
      </c>
      <c r="E11" s="48">
        <v>192.0001</v>
      </c>
      <c r="F11" s="48">
        <v>190.00030000000001</v>
      </c>
      <c r="G11" s="48">
        <v>191.00030000000001</v>
      </c>
      <c r="H11" s="48"/>
      <c r="I11" s="48"/>
      <c r="J11" s="48"/>
      <c r="K11" s="49">
        <v>3</v>
      </c>
      <c r="L11" s="49">
        <v>573.00070000000005</v>
      </c>
      <c r="M11" s="50">
        <v>191.00023333333334</v>
      </c>
      <c r="N11" s="51">
        <v>5</v>
      </c>
      <c r="O11" s="52">
        <v>196.00023333333334</v>
      </c>
    </row>
    <row r="14" spans="1:17" x14ac:dyDescent="0.25">
      <c r="K14" s="7">
        <f>SUM(K9:K13)</f>
        <v>9</v>
      </c>
      <c r="L14" s="7">
        <f>SUM(L9:L13)</f>
        <v>1719.0065</v>
      </c>
      <c r="M14" s="12">
        <f>SUM(L14/K14)</f>
        <v>191.00072222222221</v>
      </c>
      <c r="N14" s="7">
        <f>SUM(N9:N13)</f>
        <v>19</v>
      </c>
      <c r="O14" s="12">
        <f>SUM(M14+N14)</f>
        <v>210.00072222222221</v>
      </c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  <protectedRange algorithmName="SHA-512" hashValue="ON39YdpmFHfN9f47KpiRvqrKx0V9+erV1CNkpWzYhW/Qyc6aT8rEyCrvauWSYGZK2ia3o7vd3akF07acHAFpOA==" saltValue="yVW9XmDwTqEnmpSGai0KYg==" spinCount="100000" sqref="I2:J2 B2:C2" name="Range1_2_2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B10:C10 E10:J10" name="Range1_11"/>
    <protectedRange algorithmName="SHA-512" hashValue="ON39YdpmFHfN9f47KpiRvqrKx0V9+erV1CNkpWzYhW/Qyc6aT8rEyCrvauWSYGZK2ia3o7vd3akF07acHAFpOA==" saltValue="yVW9XmDwTqEnmpSGai0KYg==" spinCount="100000" sqref="D10" name="Range1_1_6"/>
    <protectedRange algorithmName="SHA-512" hashValue="ON39YdpmFHfN9f47KpiRvqrKx0V9+erV1CNkpWzYhW/Qyc6aT8rEyCrvauWSYGZK2ia3o7vd3akF07acHAFpOA==" saltValue="yVW9XmDwTqEnmpSGai0KYg==" spinCount="100000" sqref="B11:C11 E11:J11" name="Range1_27"/>
    <protectedRange algorithmName="SHA-512" hashValue="ON39YdpmFHfN9f47KpiRvqrKx0V9+erV1CNkpWzYhW/Qyc6aT8rEyCrvauWSYGZK2ia3o7vd3akF07acHAFpOA==" saltValue="yVW9XmDwTqEnmpSGai0KYg==" spinCount="100000" sqref="D11" name="Range1_1_21"/>
  </protectedRanges>
  <hyperlinks>
    <hyperlink ref="Q1" location="'Ohio Adult Rankings 2023'!A1" display="Back to Ranking" xr:uid="{44694B87-3192-4330-A59F-49554C5382C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BA80C9-3882-4839-B82E-FC847600658C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90992-CDD2-428F-929A-BDA69D3F247D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36</v>
      </c>
      <c r="B2" s="22" t="s">
        <v>137</v>
      </c>
      <c r="C2" s="23">
        <v>45144</v>
      </c>
      <c r="D2" s="67" t="s">
        <v>84</v>
      </c>
      <c r="E2" s="48">
        <v>190</v>
      </c>
      <c r="F2" s="48">
        <v>191</v>
      </c>
      <c r="G2" s="48">
        <v>182</v>
      </c>
      <c r="H2" s="48">
        <v>190</v>
      </c>
      <c r="I2" s="48"/>
      <c r="J2" s="48"/>
      <c r="K2" s="49">
        <v>4</v>
      </c>
      <c r="L2" s="49">
        <v>753</v>
      </c>
      <c r="M2" s="50">
        <v>188.25</v>
      </c>
      <c r="N2" s="51">
        <v>5</v>
      </c>
      <c r="O2" s="52">
        <v>193.25</v>
      </c>
    </row>
    <row r="5" spans="1:17" x14ac:dyDescent="0.25">
      <c r="K5" s="7">
        <f>SUM(K2:K4)</f>
        <v>4</v>
      </c>
      <c r="L5" s="7">
        <f>SUM(L2:L4)</f>
        <v>753</v>
      </c>
      <c r="M5" s="12">
        <f>SUM(L5/K5)</f>
        <v>188.25</v>
      </c>
      <c r="N5" s="7">
        <f>SUM(N2:N4)</f>
        <v>5</v>
      </c>
      <c r="O5" s="12">
        <f>SUM(M5+N5)</f>
        <v>193.25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5"/>
    <protectedRange algorithmName="SHA-512" hashValue="ON39YdpmFHfN9f47KpiRvqrKx0V9+erV1CNkpWzYhW/Qyc6aT8rEyCrvauWSYGZK2ia3o7vd3akF07acHAFpOA==" saltValue="yVW9XmDwTqEnmpSGai0KYg==" spinCount="100000" sqref="D2" name="Range1_1_10"/>
  </protectedRanges>
  <conditionalFormatting sqref="E2">
    <cfRule type="top10" dxfId="14" priority="7" rank="1"/>
  </conditionalFormatting>
  <conditionalFormatting sqref="E2:J2">
    <cfRule type="cellIs" dxfId="13" priority="1" operator="greaterThanOrEqual">
      <formula>200</formula>
    </cfRule>
  </conditionalFormatting>
  <conditionalFormatting sqref="F2">
    <cfRule type="top10" dxfId="12" priority="2" rank="1"/>
  </conditionalFormatting>
  <conditionalFormatting sqref="G2">
    <cfRule type="top10" dxfId="11" priority="3" rank="1"/>
  </conditionalFormatting>
  <conditionalFormatting sqref="H2">
    <cfRule type="top10" dxfId="10" priority="4" rank="1"/>
  </conditionalFormatting>
  <conditionalFormatting sqref="I2">
    <cfRule type="top10" dxfId="9" priority="5" rank="1"/>
  </conditionalFormatting>
  <conditionalFormatting sqref="J2">
    <cfRule type="top10" dxfId="8" priority="6" rank="1"/>
  </conditionalFormatting>
  <hyperlinks>
    <hyperlink ref="Q1" location="'Ohio Adult Rankings 2023'!A1" display="Back to Ranking" xr:uid="{54E84C21-DE93-4E8E-9A39-E89D6BE6879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7624822-F109-4248-890A-D3C991D1FB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79967-6C85-40A8-97AA-D301E03BC4D1}">
  <dimension ref="A1:Q1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6" t="s">
        <v>20</v>
      </c>
    </row>
    <row r="2" spans="1:17" x14ac:dyDescent="0.25">
      <c r="A2" s="15" t="s">
        <v>35</v>
      </c>
      <c r="B2" s="22" t="s">
        <v>87</v>
      </c>
      <c r="C2" s="23">
        <v>45053</v>
      </c>
      <c r="D2" s="24" t="s">
        <v>84</v>
      </c>
      <c r="E2" s="48">
        <v>187</v>
      </c>
      <c r="F2" s="86">
        <v>186</v>
      </c>
      <c r="G2" s="86">
        <v>188.001</v>
      </c>
      <c r="H2" s="48">
        <v>186</v>
      </c>
      <c r="I2" s="48"/>
      <c r="J2" s="48"/>
      <c r="K2" s="49">
        <v>4</v>
      </c>
      <c r="L2" s="49">
        <v>747.00099999999998</v>
      </c>
      <c r="M2" s="50">
        <v>186.75024999999999</v>
      </c>
      <c r="N2" s="51">
        <v>9</v>
      </c>
      <c r="O2" s="52">
        <v>195.75024999999999</v>
      </c>
    </row>
    <row r="3" spans="1:17" x14ac:dyDescent="0.25">
      <c r="A3" s="15" t="s">
        <v>35</v>
      </c>
      <c r="B3" s="22" t="s">
        <v>87</v>
      </c>
      <c r="C3" s="23">
        <v>45081</v>
      </c>
      <c r="D3" s="24" t="s">
        <v>84</v>
      </c>
      <c r="E3" s="48">
        <v>177</v>
      </c>
      <c r="F3" s="48">
        <v>178</v>
      </c>
      <c r="G3" s="48">
        <v>176</v>
      </c>
      <c r="H3" s="48">
        <v>178</v>
      </c>
      <c r="I3" s="48"/>
      <c r="J3" s="48"/>
      <c r="K3" s="49">
        <v>4</v>
      </c>
      <c r="L3" s="49">
        <v>709</v>
      </c>
      <c r="M3" s="50">
        <v>177.25</v>
      </c>
      <c r="N3" s="51">
        <v>2</v>
      </c>
      <c r="O3" s="52">
        <v>179.25</v>
      </c>
    </row>
    <row r="4" spans="1:17" x14ac:dyDescent="0.25">
      <c r="A4" s="15" t="s">
        <v>35</v>
      </c>
      <c r="B4" s="22" t="s">
        <v>87</v>
      </c>
      <c r="C4" s="23">
        <v>45144</v>
      </c>
      <c r="D4" s="24" t="s">
        <v>84</v>
      </c>
      <c r="E4" s="48">
        <v>188</v>
      </c>
      <c r="F4" s="48">
        <v>191</v>
      </c>
      <c r="G4" s="48">
        <v>187</v>
      </c>
      <c r="H4" s="48">
        <v>188</v>
      </c>
      <c r="I4" s="48"/>
      <c r="J4" s="48"/>
      <c r="K4" s="49">
        <v>4</v>
      </c>
      <c r="L4" s="49">
        <v>754</v>
      </c>
      <c r="M4" s="50">
        <v>188.5</v>
      </c>
      <c r="N4" s="51">
        <v>4</v>
      </c>
      <c r="O4" s="52">
        <v>192.5</v>
      </c>
    </row>
    <row r="5" spans="1:17" x14ac:dyDescent="0.25">
      <c r="A5" s="15" t="s">
        <v>35</v>
      </c>
      <c r="B5" s="22" t="s">
        <v>87</v>
      </c>
      <c r="C5" s="23">
        <v>45179</v>
      </c>
      <c r="D5" s="24" t="s">
        <v>84</v>
      </c>
      <c r="E5" s="48">
        <v>185</v>
      </c>
      <c r="F5" s="48">
        <v>190</v>
      </c>
      <c r="G5" s="48">
        <v>191</v>
      </c>
      <c r="H5" s="48">
        <v>186</v>
      </c>
      <c r="I5" s="48"/>
      <c r="J5" s="48"/>
      <c r="K5" s="49">
        <v>4</v>
      </c>
      <c r="L5" s="49">
        <v>752</v>
      </c>
      <c r="M5" s="50">
        <v>188</v>
      </c>
      <c r="N5" s="51">
        <v>7</v>
      </c>
      <c r="O5" s="52">
        <v>195</v>
      </c>
    </row>
    <row r="8" spans="1:17" x14ac:dyDescent="0.25">
      <c r="K8" s="7">
        <f>SUM(K2:K7)</f>
        <v>16</v>
      </c>
      <c r="L8" s="7">
        <f>SUM(L2:L7)</f>
        <v>2962.0010000000002</v>
      </c>
      <c r="M8" s="12">
        <f>SUM(L8/K8)</f>
        <v>185.12506250000001</v>
      </c>
      <c r="N8" s="7">
        <f>SUM(N2:N7)</f>
        <v>22</v>
      </c>
      <c r="O8" s="12">
        <f>SUM(M8+N8)</f>
        <v>207.12506250000001</v>
      </c>
    </row>
    <row r="11" spans="1:17" x14ac:dyDescent="0.25">
      <c r="A11" s="39"/>
      <c r="B11" s="40"/>
      <c r="C11" s="40"/>
      <c r="D11" s="41"/>
      <c r="E11" s="42"/>
      <c r="F11" s="42"/>
      <c r="G11" s="42"/>
      <c r="H11" s="42"/>
      <c r="I11" s="42"/>
      <c r="J11" s="42"/>
      <c r="K11" s="42"/>
      <c r="L11" s="41"/>
      <c r="M11" s="43"/>
      <c r="N11" s="40"/>
      <c r="O11" s="44"/>
    </row>
    <row r="12" spans="1:17" x14ac:dyDescent="0.25">
      <c r="A12" s="45"/>
      <c r="B12" s="46"/>
      <c r="C12" s="47"/>
      <c r="D12" s="46"/>
      <c r="E12" s="46"/>
      <c r="F12" s="46"/>
      <c r="G12" s="46"/>
      <c r="H12" s="46"/>
      <c r="I12" s="46"/>
      <c r="J12" s="46"/>
      <c r="K12" s="46"/>
      <c r="L12" s="46"/>
      <c r="M12" s="12"/>
      <c r="N12" s="46"/>
      <c r="O12" s="12"/>
    </row>
    <row r="15" spans="1:17" x14ac:dyDescent="0.25">
      <c r="K15" s="7"/>
      <c r="L15" s="7"/>
      <c r="M15" s="12"/>
      <c r="N15" s="7"/>
      <c r="O15" s="12"/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E3:J3" name="Range1_7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B4:C4 E4:J4" name="Range1_14"/>
    <protectedRange algorithmName="SHA-512" hashValue="ON39YdpmFHfN9f47KpiRvqrKx0V9+erV1CNkpWzYhW/Qyc6aT8rEyCrvauWSYGZK2ia3o7vd3akF07acHAFpOA==" saltValue="yVW9XmDwTqEnmpSGai0KYg==" spinCount="100000" sqref="D4" name="Range1_1_9"/>
  </protectedRanges>
  <conditionalFormatting sqref="I2">
    <cfRule type="top10" dxfId="7" priority="17" rank="1"/>
    <cfRule type="top10" dxfId="6" priority="22" rank="1"/>
  </conditionalFormatting>
  <conditionalFormatting sqref="I3">
    <cfRule type="top10" dxfId="5" priority="10" rank="1"/>
  </conditionalFormatting>
  <conditionalFormatting sqref="I4">
    <cfRule type="top10" dxfId="4" priority="3" rank="1"/>
  </conditionalFormatting>
  <conditionalFormatting sqref="I2:J4">
    <cfRule type="cellIs" dxfId="3" priority="2" operator="greaterThanOrEqual">
      <formula>200</formula>
    </cfRule>
  </conditionalFormatting>
  <conditionalFormatting sqref="J2">
    <cfRule type="top10" dxfId="2" priority="16" rank="1"/>
  </conditionalFormatting>
  <conditionalFormatting sqref="J3">
    <cfRule type="top10" dxfId="1" priority="14" rank="1"/>
  </conditionalFormatting>
  <conditionalFormatting sqref="J4">
    <cfRule type="top10" dxfId="0" priority="7" rank="1"/>
  </conditionalFormatting>
  <hyperlinks>
    <hyperlink ref="Q1" location="'Ohio Adult Rankings 2023'!A1" display="Back to Ranking" xr:uid="{C06C4987-6820-48D1-A7F1-7A215DCE28D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F5DFB0-1972-4139-A944-A82416EF7A2C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92</vt:i4>
      </vt:variant>
    </vt:vector>
  </HeadingPairs>
  <TitlesOfParts>
    <vt:vector size="92" baseType="lpstr">
      <vt:lpstr>Ohio Adult Rankings 2023</vt:lpstr>
      <vt:lpstr>Andrew Dibartolomeo</vt:lpstr>
      <vt:lpstr>Annette McClure</vt:lpstr>
      <vt:lpstr>Ben Brown</vt:lpstr>
      <vt:lpstr>Bill Dobson</vt:lpstr>
      <vt:lpstr>Bill Meyer</vt:lpstr>
      <vt:lpstr>Bill Poor</vt:lpstr>
      <vt:lpstr>Bob Blaine</vt:lpstr>
      <vt:lpstr>Bob Dunkin</vt:lpstr>
      <vt:lpstr>Brad Palmer</vt:lpstr>
      <vt:lpstr>Brendan Prebish</vt:lpstr>
      <vt:lpstr>Brian Gilliland</vt:lpstr>
      <vt:lpstr>Bruce Postlethwait</vt:lpstr>
      <vt:lpstr>Charlie Sinatra</vt:lpstr>
      <vt:lpstr>Chuck Kinnaird</vt:lpstr>
      <vt:lpstr>Cindy Freeman</vt:lpstr>
      <vt:lpstr>Dale Taylor</vt:lpstr>
      <vt:lpstr>Dan Patchin</vt:lpstr>
      <vt:lpstr>Dana Waxler</vt:lpstr>
      <vt:lpstr>Dave Freeman</vt:lpstr>
      <vt:lpstr>David Renfroe</vt:lpstr>
      <vt:lpstr>Doug Depweg</vt:lpstr>
      <vt:lpstr>Drew Johnston</vt:lpstr>
      <vt:lpstr>Evan Stapleton</vt:lpstr>
      <vt:lpstr>Frank Baird</vt:lpstr>
      <vt:lpstr>Frank Sega</vt:lpstr>
      <vt:lpstr>Gary Silvernail</vt:lpstr>
      <vt:lpstr>Geoff Jecman</vt:lpstr>
      <vt:lpstr>George Donavon</vt:lpstr>
      <vt:lpstr>Greg George</vt:lpstr>
      <vt:lpstr>Greg Keefer</vt:lpstr>
      <vt:lpstr>Harold Cook</vt:lpstr>
      <vt:lpstr>Heather Johns</vt:lpstr>
      <vt:lpstr>Howard Ary</vt:lpstr>
      <vt:lpstr>Jack Baker</vt:lpstr>
      <vt:lpstr>James Blaine</vt:lpstr>
      <vt:lpstr>Jay Fruth</vt:lpstr>
      <vt:lpstr>Jeff Cale</vt:lpstr>
      <vt:lpstr>Jim Parker</vt:lpstr>
      <vt:lpstr>Jim Portman</vt:lpstr>
      <vt:lpstr>Joe Craig</vt:lpstr>
      <vt:lpstr>Joe Di Donato</vt:lpstr>
      <vt:lpstr>Joe Maley</vt:lpstr>
      <vt:lpstr>John Comer</vt:lpstr>
      <vt:lpstr>John Hakius</vt:lpstr>
      <vt:lpstr>John Joseph</vt:lpstr>
      <vt:lpstr>John Petteruti</vt:lpstr>
      <vt:lpstr>John Williams</vt:lpstr>
      <vt:lpstr>Julie Mekolites</vt:lpstr>
      <vt:lpstr>Keith Hesseling</vt:lpstr>
      <vt:lpstr>Keith Vicars</vt:lpstr>
      <vt:lpstr>Larry Watson</vt:lpstr>
      <vt:lpstr>Leon Switalski</vt:lpstr>
      <vt:lpstr>Mark Junkins</vt:lpstr>
      <vt:lpstr>Mark Lippi</vt:lpstr>
      <vt:lpstr>Mary Webb</vt:lpstr>
      <vt:lpstr>Matt Brown</vt:lpstr>
      <vt:lpstr>Matt Dingle</vt:lpstr>
      <vt:lpstr>Max Muhlenkamp</vt:lpstr>
      <vt:lpstr>Mike Freeman</vt:lpstr>
      <vt:lpstr>Mike Urbas</vt:lpstr>
      <vt:lpstr>Nick Palmer</vt:lpstr>
      <vt:lpstr>Patrick Sexton</vt:lpstr>
      <vt:lpstr>Paul Schray</vt:lpstr>
      <vt:lpstr>Phil Blower</vt:lpstr>
      <vt:lpstr>Randy Brown</vt:lpstr>
      <vt:lpstr>Rick Eddington</vt:lpstr>
      <vt:lpstr>Rick Korpi</vt:lpstr>
      <vt:lpstr>Rob Johns</vt:lpstr>
      <vt:lpstr>Roger Blaine</vt:lpstr>
      <vt:lpstr>Roger Krouskop SR</vt:lpstr>
      <vt:lpstr>Ron Hradesky</vt:lpstr>
      <vt:lpstr>Samantha Carlin</vt:lpstr>
      <vt:lpstr>Scott Rauch</vt:lpstr>
      <vt:lpstr>Scott McClure</vt:lpstr>
      <vt:lpstr>Sherman White</vt:lpstr>
      <vt:lpstr>Skip Ducan</vt:lpstr>
      <vt:lpstr>Steve Bates</vt:lpstr>
      <vt:lpstr>Steve Ewry</vt:lpstr>
      <vt:lpstr>Steve Gillam</vt:lpstr>
      <vt:lpstr>Steve Muntzinger</vt:lpstr>
      <vt:lpstr>Steve Reynolds</vt:lpstr>
      <vt:lpstr>Steven Washock Sr</vt:lpstr>
      <vt:lpstr>Sue Joseph</vt:lpstr>
      <vt:lpstr>Terry Knisley</vt:lpstr>
      <vt:lpstr>Tia Craig</vt:lpstr>
      <vt:lpstr>Tim Rowlands</vt:lpstr>
      <vt:lpstr>Tom Loomis</vt:lpstr>
      <vt:lpstr>Tom Muntzinger</vt:lpstr>
      <vt:lpstr>Tom Woebkenberg</vt:lpstr>
      <vt:lpstr>Tonja Zimmer</vt:lpstr>
      <vt:lpstr>Tony Washock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2023-11-13T23:10:43Z</dcterms:modified>
</cp:coreProperties>
</file>