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8_{38DE0BF9-2338-46B2-9D47-A95BA32B3560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National Youth Rankings 2020" sheetId="1" r:id="rId1"/>
    <sheet name="Barton Yates" sheetId="40" r:id="rId2"/>
    <sheet name="Bella Farias" sheetId="47" r:id="rId3"/>
    <sheet name="Bella Pace" sheetId="46" r:id="rId4"/>
    <sheet name="Bennett Cross" sheetId="45" r:id="rId5"/>
    <sheet name="Brandon Barnett" sheetId="38" r:id="rId6"/>
    <sheet name="Brody McKelvey" sheetId="33" r:id="rId7"/>
    <sheet name="Case Alston" sheetId="28" r:id="rId8"/>
    <sheet name="Celeste Brown" sheetId="27" r:id="rId9"/>
    <sheet name="Charlie Fortson" sheetId="2" r:id="rId10"/>
    <sheet name="Christopher Barnet" sheetId="29" r:id="rId11"/>
    <sheet name="Conner Steele" sheetId="36" r:id="rId12"/>
    <sheet name="Corey Moorman" sheetId="32" r:id="rId13"/>
    <sheet name="Darek Biggs" sheetId="16" r:id="rId14"/>
    <sheet name="Colton Gayne" sheetId="25" r:id="rId15"/>
    <sheet name="Cutter Lofton" sheetId="23" r:id="rId16"/>
    <sheet name="Gracie Collins" sheetId="39" r:id="rId17"/>
    <sheet name="Hudson Wright" sheetId="41" r:id="rId18"/>
    <sheet name="Jackson Hudson" sheetId="13" r:id="rId19"/>
    <sheet name="Jake Skaggs" sheetId="20" r:id="rId20"/>
    <sheet name="Lexie Davis" sheetId="15" r:id="rId21"/>
    <sheet name="Luke Pierce" sheetId="30" r:id="rId22"/>
    <sheet name="Macey Dixon" sheetId="37" r:id="rId23"/>
    <sheet name="Mackenna Johnson" sheetId="18" r:id="rId24"/>
    <sheet name="Matt Hudson" sheetId="11" r:id="rId25"/>
    <sheet name="McKinley Bryant" sheetId="21" r:id="rId26"/>
    <sheet name="Pierce Rorer" sheetId="44" r:id="rId27"/>
    <sheet name="Riley Dryer" sheetId="35" r:id="rId28"/>
    <sheet name="Samantha Bogart" sheetId="31" r:id="rId29"/>
    <sheet name="Samantha Carlin" sheetId="42" r:id="rId30"/>
    <sheet name="Sam Merritt" sheetId="26" r:id="rId31"/>
    <sheet name="Seth Ferguson" sheetId="14" r:id="rId32"/>
    <sheet name="Shelby Matoy" sheetId="22" r:id="rId33"/>
    <sheet name="TJ Brown" sheetId="19" r:id="rId34"/>
    <sheet name="Tyler Lofton" sheetId="24" r:id="rId35"/>
    <sheet name="Will Fortson" sheetId="12" r:id="rId36"/>
  </sheets>
  <externalReferences>
    <externalReference r:id="rId37"/>
    <externalReference r:id="rId38"/>
    <externalReference r:id="rId39"/>
    <externalReference r:id="rId40"/>
    <externalReference r:id="rId4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32" l="1"/>
  <c r="O6" i="32" s="1"/>
  <c r="L6" i="32"/>
  <c r="K6" i="32"/>
  <c r="E15" i="1" l="1"/>
  <c r="D15" i="1"/>
  <c r="N30" i="22"/>
  <c r="G15" i="1" s="1"/>
  <c r="L30" i="22"/>
  <c r="K30" i="22"/>
  <c r="M30" i="22" l="1"/>
  <c r="E74" i="1"/>
  <c r="D74" i="1"/>
  <c r="N5" i="47"/>
  <c r="G74" i="1" s="1"/>
  <c r="L5" i="47"/>
  <c r="K5" i="47"/>
  <c r="O30" i="22" l="1"/>
  <c r="H15" i="1" s="1"/>
  <c r="F15" i="1"/>
  <c r="M5" i="47"/>
  <c r="O5" i="47" l="1"/>
  <c r="H74" i="1" s="1"/>
  <c r="F74" i="1"/>
  <c r="N6" i="46"/>
  <c r="G36" i="1" s="1"/>
  <c r="L6" i="46"/>
  <c r="E36" i="1" s="1"/>
  <c r="K6" i="46"/>
  <c r="D36" i="1" s="1"/>
  <c r="M6" i="46" l="1"/>
  <c r="N42" i="12"/>
  <c r="G16" i="1" s="1"/>
  <c r="L42" i="12"/>
  <c r="E16" i="1" s="1"/>
  <c r="K42" i="12"/>
  <c r="D16" i="1" s="1"/>
  <c r="O6" i="46" l="1"/>
  <c r="H36" i="1" s="1"/>
  <c r="F36" i="1"/>
  <c r="M42" i="12"/>
  <c r="K37" i="12"/>
  <c r="N37" i="12"/>
  <c r="M29" i="12"/>
  <c r="N37" i="15"/>
  <c r="G9" i="1" s="1"/>
  <c r="L37" i="15"/>
  <c r="E9" i="1" s="1"/>
  <c r="K37" i="15"/>
  <c r="D9" i="1" s="1"/>
  <c r="O42" i="12" l="1"/>
  <c r="H16" i="1" s="1"/>
  <c r="F16" i="1"/>
  <c r="M37" i="15"/>
  <c r="N18" i="11"/>
  <c r="G71" i="1" s="1"/>
  <c r="L18" i="11"/>
  <c r="E71" i="1" s="1"/>
  <c r="K18" i="11"/>
  <c r="D71" i="1" s="1"/>
  <c r="O37" i="15" l="1"/>
  <c r="H9" i="1" s="1"/>
  <c r="F9" i="1"/>
  <c r="M18" i="11"/>
  <c r="N21" i="32"/>
  <c r="G19" i="1" s="1"/>
  <c r="K21" i="32"/>
  <c r="D19" i="1" s="1"/>
  <c r="L4" i="32"/>
  <c r="K4" i="32"/>
  <c r="L3" i="42"/>
  <c r="K3" i="42"/>
  <c r="L16" i="42"/>
  <c r="K16" i="42"/>
  <c r="M3" i="42" l="1"/>
  <c r="O3" i="42" s="1"/>
  <c r="O18" i="11"/>
  <c r="H71" i="1" s="1"/>
  <c r="F71" i="1"/>
  <c r="M16" i="42"/>
  <c r="O16" i="42" s="1"/>
  <c r="M4" i="32"/>
  <c r="O4" i="32" s="1"/>
  <c r="L21" i="32"/>
  <c r="N9" i="45"/>
  <c r="G8" i="1" s="1"/>
  <c r="L9" i="45"/>
  <c r="E8" i="1" s="1"/>
  <c r="K9" i="45"/>
  <c r="D8" i="1" s="1"/>
  <c r="M21" i="32" l="1"/>
  <c r="E19" i="1"/>
  <c r="M9" i="45"/>
  <c r="E73" i="1"/>
  <c r="N5" i="44"/>
  <c r="G73" i="1" s="1"/>
  <c r="L5" i="44"/>
  <c r="K5" i="44"/>
  <c r="D73" i="1" s="1"/>
  <c r="E72" i="1"/>
  <c r="N15" i="26"/>
  <c r="G72" i="1" s="1"/>
  <c r="L15" i="26"/>
  <c r="K15" i="26"/>
  <c r="D72" i="1" s="1"/>
  <c r="N41" i="2"/>
  <c r="G69" i="1" s="1"/>
  <c r="K41" i="2"/>
  <c r="D69" i="1" s="1"/>
  <c r="M15" i="26" l="1"/>
  <c r="O9" i="45"/>
  <c r="H8" i="1" s="1"/>
  <c r="F8" i="1"/>
  <c r="O21" i="32"/>
  <c r="H19" i="1" s="1"/>
  <c r="F19" i="1"/>
  <c r="M5" i="44"/>
  <c r="L41" i="2"/>
  <c r="L15" i="42"/>
  <c r="L19" i="42" s="1"/>
  <c r="N19" i="42"/>
  <c r="G52" i="1" s="1"/>
  <c r="K19" i="42"/>
  <c r="D52" i="1" s="1"/>
  <c r="N6" i="42"/>
  <c r="G35" i="1" s="1"/>
  <c r="L6" i="42"/>
  <c r="K6" i="42"/>
  <c r="D35" i="1" s="1"/>
  <c r="O5" i="44" l="1"/>
  <c r="H73" i="1" s="1"/>
  <c r="F73" i="1"/>
  <c r="M41" i="2"/>
  <c r="E69" i="1"/>
  <c r="O15" i="26"/>
  <c r="H72" i="1" s="1"/>
  <c r="F72" i="1"/>
  <c r="M19" i="42"/>
  <c r="O19" i="42" s="1"/>
  <c r="H52" i="1" s="1"/>
  <c r="E52" i="1"/>
  <c r="M6" i="42"/>
  <c r="E35" i="1"/>
  <c r="M15" i="42"/>
  <c r="O41" i="2" l="1"/>
  <c r="H69" i="1" s="1"/>
  <c r="F69" i="1"/>
  <c r="F52" i="1"/>
  <c r="O6" i="42"/>
  <c r="H35" i="1" s="1"/>
  <c r="F35" i="1"/>
  <c r="N5" i="41"/>
  <c r="G14" i="1" s="1"/>
  <c r="L5" i="41"/>
  <c r="K5" i="41"/>
  <c r="D14" i="1" s="1"/>
  <c r="M5" i="41" l="1"/>
  <c r="O5" i="41" s="1"/>
  <c r="H14" i="1" s="1"/>
  <c r="E14" i="1"/>
  <c r="N9" i="40"/>
  <c r="G66" i="1" s="1"/>
  <c r="L9" i="40"/>
  <c r="E66" i="1" s="1"/>
  <c r="K9" i="40"/>
  <c r="D66" i="1" s="1"/>
  <c r="F14" i="1" l="1"/>
  <c r="M9" i="40"/>
  <c r="N6" i="39"/>
  <c r="G37" i="1" s="1"/>
  <c r="L6" i="39"/>
  <c r="E37" i="1" s="1"/>
  <c r="K6" i="39"/>
  <c r="D37" i="1" s="1"/>
  <c r="O9" i="40" l="1"/>
  <c r="H66" i="1" s="1"/>
  <c r="F66" i="1"/>
  <c r="M6" i="39"/>
  <c r="N5" i="38"/>
  <c r="G12" i="1" s="1"/>
  <c r="L5" i="38"/>
  <c r="K5" i="38"/>
  <c r="D12" i="1" s="1"/>
  <c r="M5" i="38" l="1"/>
  <c r="O5" i="38" s="1"/>
  <c r="H12" i="1" s="1"/>
  <c r="E12" i="1"/>
  <c r="O6" i="39"/>
  <c r="H37" i="1" s="1"/>
  <c r="F37" i="1"/>
  <c r="N8" i="37"/>
  <c r="G32" i="1" s="1"/>
  <c r="L8" i="37"/>
  <c r="E32" i="1" s="1"/>
  <c r="K8" i="37"/>
  <c r="D32" i="1" s="1"/>
  <c r="N5" i="36"/>
  <c r="G38" i="1" s="1"/>
  <c r="L5" i="36"/>
  <c r="E38" i="1" s="1"/>
  <c r="K5" i="36"/>
  <c r="D38" i="1" s="1"/>
  <c r="F12" i="1" l="1"/>
  <c r="M8" i="37"/>
  <c r="M5" i="36"/>
  <c r="L2" i="35"/>
  <c r="K2" i="35"/>
  <c r="K5" i="35" s="1"/>
  <c r="D40" i="1" s="1"/>
  <c r="N5" i="35"/>
  <c r="G40" i="1" s="1"/>
  <c r="L2" i="32"/>
  <c r="K2" i="32"/>
  <c r="M2" i="32" l="1"/>
  <c r="O2" i="32" s="1"/>
  <c r="O5" i="36"/>
  <c r="H38" i="1" s="1"/>
  <c r="F38" i="1"/>
  <c r="M2" i="35"/>
  <c r="O2" i="35" s="1"/>
  <c r="O8" i="37"/>
  <c r="H32" i="1" s="1"/>
  <c r="F32" i="1"/>
  <c r="L5" i="35"/>
  <c r="N12" i="33"/>
  <c r="G33" i="1" s="1"/>
  <c r="L12" i="33"/>
  <c r="E33" i="1" s="1"/>
  <c r="K12" i="33"/>
  <c r="D33" i="1" s="1"/>
  <c r="M5" i="35" l="1"/>
  <c r="E40" i="1"/>
  <c r="M12" i="33"/>
  <c r="G28" i="1"/>
  <c r="L37" i="12"/>
  <c r="E28" i="1" s="1"/>
  <c r="D28" i="1"/>
  <c r="O5" i="35" l="1"/>
  <c r="H40" i="1" s="1"/>
  <c r="F40" i="1"/>
  <c r="O12" i="33"/>
  <c r="H33" i="1" s="1"/>
  <c r="F33" i="1"/>
  <c r="M37" i="12"/>
  <c r="O37" i="12" l="1"/>
  <c r="H28" i="1" s="1"/>
  <c r="F28" i="1"/>
  <c r="N9" i="32" l="1"/>
  <c r="L9" i="32"/>
  <c r="E67" i="1" s="1"/>
  <c r="K9" i="32"/>
  <c r="N16" i="30"/>
  <c r="G55" i="1" s="1"/>
  <c r="L16" i="30"/>
  <c r="E55" i="1" s="1"/>
  <c r="K16" i="30"/>
  <c r="D55" i="1" s="1"/>
  <c r="N17" i="29"/>
  <c r="G56" i="1" s="1"/>
  <c r="L17" i="29"/>
  <c r="E56" i="1" s="1"/>
  <c r="K17" i="29"/>
  <c r="N5" i="31"/>
  <c r="G57" i="1" s="1"/>
  <c r="L5" i="31"/>
  <c r="E57" i="1" s="1"/>
  <c r="K5" i="31"/>
  <c r="N6" i="30"/>
  <c r="G18" i="1" s="1"/>
  <c r="L6" i="30"/>
  <c r="E18" i="1" s="1"/>
  <c r="K6" i="30"/>
  <c r="D18" i="1" s="1"/>
  <c r="N5" i="29"/>
  <c r="G13" i="1" s="1"/>
  <c r="L5" i="29"/>
  <c r="K5" i="29"/>
  <c r="D13" i="1" s="1"/>
  <c r="L3" i="28"/>
  <c r="M3" i="28" s="1"/>
  <c r="O3" i="28" s="1"/>
  <c r="N6" i="28"/>
  <c r="G53" i="1" s="1"/>
  <c r="K6" i="28"/>
  <c r="D53" i="1" s="1"/>
  <c r="N6" i="27"/>
  <c r="G39" i="1" s="1"/>
  <c r="K6" i="27"/>
  <c r="D39" i="1" s="1"/>
  <c r="L6" i="27"/>
  <c r="E39" i="1" s="1"/>
  <c r="M3" i="20"/>
  <c r="O3" i="20" s="1"/>
  <c r="N5" i="26"/>
  <c r="G17" i="1" s="1"/>
  <c r="L5" i="26"/>
  <c r="E17" i="1" s="1"/>
  <c r="K5" i="26"/>
  <c r="D17" i="1" s="1"/>
  <c r="N16" i="25"/>
  <c r="G29" i="1" s="1"/>
  <c r="L2" i="25"/>
  <c r="K2" i="25"/>
  <c r="K16" i="25" s="1"/>
  <c r="D29" i="1" s="1"/>
  <c r="N5" i="24"/>
  <c r="G70" i="1" s="1"/>
  <c r="L5" i="24"/>
  <c r="E70" i="1" s="1"/>
  <c r="K5" i="24"/>
  <c r="D70" i="1" s="1"/>
  <c r="N5" i="23"/>
  <c r="G54" i="1" s="1"/>
  <c r="L5" i="23"/>
  <c r="K5" i="23"/>
  <c r="D54" i="1" s="1"/>
  <c r="N23" i="22"/>
  <c r="G26" i="1" s="1"/>
  <c r="L23" i="22"/>
  <c r="K23" i="22"/>
  <c r="D26" i="1" s="1"/>
  <c r="N5" i="21"/>
  <c r="G41" i="1" s="1"/>
  <c r="K5" i="21"/>
  <c r="D41" i="1" s="1"/>
  <c r="N15" i="20"/>
  <c r="G30" i="1" s="1"/>
  <c r="K15" i="20"/>
  <c r="D30" i="1" s="1"/>
  <c r="L5" i="21"/>
  <c r="L15" i="20"/>
  <c r="E30" i="1" s="1"/>
  <c r="N7" i="19"/>
  <c r="G11" i="1" s="1"/>
  <c r="L7" i="19"/>
  <c r="E11" i="1" s="1"/>
  <c r="K7" i="19"/>
  <c r="D11" i="1" s="1"/>
  <c r="N10" i="18"/>
  <c r="G64" i="1" s="1"/>
  <c r="L10" i="18"/>
  <c r="E64" i="1" s="1"/>
  <c r="K10" i="18"/>
  <c r="D64" i="1" s="1"/>
  <c r="N11" i="16"/>
  <c r="G31" i="1" s="1"/>
  <c r="L11" i="16"/>
  <c r="E31" i="1" s="1"/>
  <c r="K11" i="16"/>
  <c r="D31" i="1" s="1"/>
  <c r="N23" i="15"/>
  <c r="G27" i="1" s="1"/>
  <c r="L23" i="15"/>
  <c r="K23" i="15"/>
  <c r="D27" i="1" s="1"/>
  <c r="N22" i="14"/>
  <c r="G7" i="1" s="1"/>
  <c r="L2" i="14"/>
  <c r="L22" i="14" s="1"/>
  <c r="K2" i="14"/>
  <c r="K22" i="14" s="1"/>
  <c r="D7" i="1" s="1"/>
  <c r="L4" i="2"/>
  <c r="K4" i="2"/>
  <c r="K33" i="2" s="1"/>
  <c r="D6" i="1" s="1"/>
  <c r="N11" i="13"/>
  <c r="G65" i="1" s="1"/>
  <c r="L11" i="13"/>
  <c r="E65" i="1" s="1"/>
  <c r="K11" i="13"/>
  <c r="D65" i="1" s="1"/>
  <c r="N33" i="2"/>
  <c r="G6" i="1" s="1"/>
  <c r="N11" i="12"/>
  <c r="G49" i="1" s="1"/>
  <c r="L11" i="12"/>
  <c r="E49" i="1" s="1"/>
  <c r="K11" i="12"/>
  <c r="D49" i="1" s="1"/>
  <c r="N9" i="11"/>
  <c r="G50" i="1" s="1"/>
  <c r="L9" i="11"/>
  <c r="E50" i="1" s="1"/>
  <c r="K9" i="11"/>
  <c r="D50" i="1" s="1"/>
  <c r="L6" i="28" l="1"/>
  <c r="E53" i="1" s="1"/>
  <c r="M5" i="29"/>
  <c r="F13" i="1" s="1"/>
  <c r="M7" i="19"/>
  <c r="F11" i="1" s="1"/>
  <c r="M5" i="26"/>
  <c r="F17" i="1" s="1"/>
  <c r="M5" i="24"/>
  <c r="M10" i="18"/>
  <c r="O10" i="18" s="1"/>
  <c r="H64" i="1" s="1"/>
  <c r="M23" i="15"/>
  <c r="O23" i="15" s="1"/>
  <c r="H27" i="1" s="1"/>
  <c r="D67" i="1"/>
  <c r="E13" i="1"/>
  <c r="M5" i="23"/>
  <c r="M6" i="27"/>
  <c r="F39" i="1" s="1"/>
  <c r="G67" i="1"/>
  <c r="M9" i="11"/>
  <c r="E27" i="1"/>
  <c r="M15" i="20"/>
  <c r="M11" i="13"/>
  <c r="O11" i="13" s="1"/>
  <c r="H65" i="1" s="1"/>
  <c r="M16" i="30"/>
  <c r="O16" i="30" s="1"/>
  <c r="H55" i="1" s="1"/>
  <c r="M6" i="30"/>
  <c r="O6" i="30" s="1"/>
  <c r="H18" i="1" s="1"/>
  <c r="M11" i="12"/>
  <c r="M2" i="14"/>
  <c r="O2" i="14" s="1"/>
  <c r="E41" i="1"/>
  <c r="M5" i="21"/>
  <c r="E54" i="1"/>
  <c r="L33" i="2"/>
  <c r="E6" i="1" s="1"/>
  <c r="M4" i="2"/>
  <c r="O4" i="2" s="1"/>
  <c r="M23" i="22"/>
  <c r="O23" i="22" s="1"/>
  <c r="H26" i="1" s="1"/>
  <c r="E26" i="1"/>
  <c r="M9" i="32"/>
  <c r="F67" i="1" s="1"/>
  <c r="D57" i="1"/>
  <c r="M5" i="31"/>
  <c r="M17" i="29"/>
  <c r="D56" i="1"/>
  <c r="M22" i="14"/>
  <c r="E7" i="1"/>
  <c r="M2" i="25"/>
  <c r="O2" i="25" s="1"/>
  <c r="L16" i="25"/>
  <c r="M11" i="16"/>
  <c r="M6" i="28" l="1"/>
  <c r="O6" i="28" s="1"/>
  <c r="H53" i="1" s="1"/>
  <c r="O5" i="29"/>
  <c r="H13" i="1" s="1"/>
  <c r="F18" i="1"/>
  <c r="O6" i="27"/>
  <c r="H39" i="1" s="1"/>
  <c r="O7" i="19"/>
  <c r="H11" i="1" s="1"/>
  <c r="F64" i="1"/>
  <c r="F27" i="1"/>
  <c r="O5" i="26"/>
  <c r="H17" i="1" s="1"/>
  <c r="F50" i="1"/>
  <c r="O9" i="11"/>
  <c r="H50" i="1" s="1"/>
  <c r="F54" i="1"/>
  <c r="O5" i="23"/>
  <c r="H54" i="1" s="1"/>
  <c r="F70" i="1"/>
  <c r="O5" i="24"/>
  <c r="H70" i="1" s="1"/>
  <c r="F65" i="1"/>
  <c r="F30" i="1"/>
  <c r="O15" i="20"/>
  <c r="H30" i="1" s="1"/>
  <c r="F26" i="1"/>
  <c r="F55" i="1"/>
  <c r="O11" i="12"/>
  <c r="H49" i="1" s="1"/>
  <c r="F49" i="1"/>
  <c r="F53" i="1"/>
  <c r="O9" i="32"/>
  <c r="M33" i="2"/>
  <c r="F6" i="1" s="1"/>
  <c r="M16" i="25"/>
  <c r="E29" i="1"/>
  <c r="F56" i="1"/>
  <c r="O17" i="29"/>
  <c r="H56" i="1" s="1"/>
  <c r="F41" i="1"/>
  <c r="O5" i="21"/>
  <c r="H41" i="1" s="1"/>
  <c r="F7" i="1"/>
  <c r="O22" i="14"/>
  <c r="H7" i="1" s="1"/>
  <c r="F57" i="1"/>
  <c r="O5" i="31"/>
  <c r="H57" i="1" s="1"/>
  <c r="F31" i="1"/>
  <c r="O11" i="16"/>
  <c r="H31" i="1" s="1"/>
  <c r="H67" i="1" l="1"/>
  <c r="O33" i="2"/>
  <c r="H6" i="1" s="1"/>
  <c r="F29" i="1"/>
  <c r="O16" i="25"/>
  <c r="H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A0CFF7A2-9EED-45AB-AA47-97B73B93CC8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4221D14F-40F1-44F6-AC05-B965CD45D19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EA4BC32C-0671-474B-8935-36A046D06AA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6" authorId="0" shapeId="0" xr:uid="{72F92EB1-A270-4EC4-A952-EACEBFC5FCD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<sst xmlns="http://schemas.openxmlformats.org/spreadsheetml/2006/main" count="1528" uniqueCount="136">
  <si>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</si>
  <si>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</si>
  <si>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</si>
  <si>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</si>
  <si>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</si>
  <si>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</si>
  <si>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</si>
  <si>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</si>
  <si>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</si>
  <si>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</si>
  <si>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</si>
  <si>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</si>
  <si>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</si>
  <si>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</si>
  <si>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</si>
  <si>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</si>
  <si>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</si>
  <si>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Factory Semi Auto</t>
  </si>
  <si>
    <t>*Charlie Forston</t>
  </si>
  <si>
    <t>*Will Forston</t>
  </si>
  <si>
    <t>*Matt Hudson</t>
  </si>
  <si>
    <t>Target Total</t>
  </si>
  <si>
    <t>Agg</t>
  </si>
  <si>
    <t>Agg + Points</t>
  </si>
  <si>
    <t>Outlaw Heavy</t>
  </si>
  <si>
    <t>Elberton, GA</t>
  </si>
  <si>
    <t>Factory</t>
  </si>
  <si>
    <t>ABRA YOUTH OUTLAW HEAVY RANKING 2020</t>
  </si>
  <si>
    <t>ABRA YOUTH FACTORY RANKING 2020</t>
  </si>
  <si>
    <t>National Agg + Points</t>
  </si>
  <si>
    <t>Charlie Fortson</t>
  </si>
  <si>
    <t>Will Forston</t>
  </si>
  <si>
    <t>Matt Hudson</t>
  </si>
  <si>
    <t>*Charlie Fortson</t>
  </si>
  <si>
    <t>Return to Rankings</t>
  </si>
  <si>
    <t>*Will Fortson</t>
  </si>
  <si>
    <t>ABRA YOUTH OUTLAW LITE RANKING 2020</t>
  </si>
  <si>
    <t>Lite Barrel Bolt</t>
  </si>
  <si>
    <t>*Jackson Hudson</t>
  </si>
  <si>
    <t>Jackson Hudson</t>
  </si>
  <si>
    <t># Of Targets</t>
  </si>
  <si>
    <t>Belton, SC</t>
  </si>
  <si>
    <t>Seth Ferguson</t>
  </si>
  <si>
    <t>Unlimited</t>
  </si>
  <si>
    <t>Lexie Davis</t>
  </si>
  <si>
    <t>Darek Biggs</t>
  </si>
  <si>
    <t>*Lexie Davis</t>
  </si>
  <si>
    <t>Elberton GA</t>
  </si>
  <si>
    <t>ABRA YOUTHUNMLIMITED RANKING 2020</t>
  </si>
  <si>
    <t>*Darek Biggs</t>
  </si>
  <si>
    <t>San Angelo, TX</t>
  </si>
  <si>
    <t>Outlaw Hvy</t>
  </si>
  <si>
    <t>*Seth Ferguson</t>
  </si>
  <si>
    <t>*T J Brown</t>
  </si>
  <si>
    <t>TJ Brown</t>
  </si>
  <si>
    <t>Mackenna Johnson</t>
  </si>
  <si>
    <t>Outlaw Lite</t>
  </si>
  <si>
    <t>*Mackenna Johnson</t>
  </si>
  <si>
    <t xml:space="preserve">Unlimited </t>
  </si>
  <si>
    <t>*Jake Skaggs</t>
  </si>
  <si>
    <t>New Haven, KY</t>
  </si>
  <si>
    <t>Jake Skaggs</t>
  </si>
  <si>
    <t>*McKinley Bryant</t>
  </si>
  <si>
    <t>McKinely Bryant</t>
  </si>
  <si>
    <t>Youth Unlimited</t>
  </si>
  <si>
    <t>*Shelby Matoy</t>
  </si>
  <si>
    <t>Youth Outlaw Heavy</t>
  </si>
  <si>
    <t>Youth Factory</t>
  </si>
  <si>
    <t>Youth Outlaw Lite</t>
  </si>
  <si>
    <t>Cutter Lofton</t>
  </si>
  <si>
    <t>* Cutter Lofton</t>
  </si>
  <si>
    <t>Princeton, LA</t>
  </si>
  <si>
    <t>Tyler Lofton</t>
  </si>
  <si>
    <t>Outlaw Lt</t>
  </si>
  <si>
    <t>* Tyler Lofton</t>
  </si>
  <si>
    <t>Colton Gayne</t>
  </si>
  <si>
    <t>*Colton Gayne</t>
  </si>
  <si>
    <t>Wilmore, KY</t>
  </si>
  <si>
    <t>*  Shelby Matoy</t>
  </si>
  <si>
    <t>Bristol,VA</t>
  </si>
  <si>
    <t>Sam Merritt</t>
  </si>
  <si>
    <t>Boerne, TX</t>
  </si>
  <si>
    <t>Celeste Brown</t>
  </si>
  <si>
    <t>* Celeste Brown</t>
  </si>
  <si>
    <t>Wilmore,KY</t>
  </si>
  <si>
    <t xml:space="preserve">Outlaw Hvy </t>
  </si>
  <si>
    <t>Madisonville, TN</t>
  </si>
  <si>
    <t>Case Alston</t>
  </si>
  <si>
    <t xml:space="preserve">Factory </t>
  </si>
  <si>
    <t>*Case Alston</t>
  </si>
  <si>
    <t>* Charlie Fortson</t>
  </si>
  <si>
    <t>* Seth Ferguson</t>
  </si>
  <si>
    <t>* Jake Skaggs</t>
  </si>
  <si>
    <t>Christopher Barnet</t>
  </si>
  <si>
    <t>Luke Pierce</t>
  </si>
  <si>
    <t>*Christpher Barnet</t>
  </si>
  <si>
    <t>Mt. Sterling, KY</t>
  </si>
  <si>
    <t>*Luke Pierce</t>
  </si>
  <si>
    <t>Samantha Bogart</t>
  </si>
  <si>
    <t>* Samatha Bogart</t>
  </si>
  <si>
    <t>Corey Moorman</t>
  </si>
  <si>
    <t>Will Fortson</t>
  </si>
  <si>
    <t>*Brody McKelvey</t>
  </si>
  <si>
    <t>Brody McKelvey</t>
  </si>
  <si>
    <t>Delphos Ohio</t>
  </si>
  <si>
    <t>Riley Dryer</t>
  </si>
  <si>
    <t>Macey Dixon</t>
  </si>
  <si>
    <t>Conner Steele</t>
  </si>
  <si>
    <t>*Conner Steele</t>
  </si>
  <si>
    <t>*Macey Dixon</t>
  </si>
  <si>
    <t>*Brandon Barnett</t>
  </si>
  <si>
    <t>Brandon Barnett</t>
  </si>
  <si>
    <t>Gracie Collins</t>
  </si>
  <si>
    <t>*Gracie Collins</t>
  </si>
  <si>
    <t>Lonsdale, AR</t>
  </si>
  <si>
    <t>Barton Yates</t>
  </si>
  <si>
    <t>* Macey Dixon</t>
  </si>
  <si>
    <t>Hudson Wright</t>
  </si>
  <si>
    <t>*Hudson Wright</t>
  </si>
  <si>
    <t>Delphos, OH</t>
  </si>
  <si>
    <t>Samantha Carlin</t>
  </si>
  <si>
    <t>ABRA Nationals</t>
  </si>
  <si>
    <t>Pierce Rorer</t>
  </si>
  <si>
    <t>Lexi Davis</t>
  </si>
  <si>
    <t>Bennett Cross</t>
  </si>
  <si>
    <t>*Bennett Cross</t>
  </si>
  <si>
    <t>Black Swamp</t>
  </si>
  <si>
    <t>*Barton Yates</t>
  </si>
  <si>
    <t>*Brody McKelvie</t>
  </si>
  <si>
    <t>Bella Pace</t>
  </si>
  <si>
    <t>Bella Farias</t>
  </si>
  <si>
    <t>*Brody Mckelvey</t>
  </si>
  <si>
    <t>Matg</t>
  </si>
  <si>
    <t>Shelby Matoy</t>
  </si>
  <si>
    <t>Cory Moorman</t>
  </si>
  <si>
    <t>*Celeste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</si>
</sst>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 hidden="1"/>
    </xf>
    <xf numFmtId="0" fontId="8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15" fillId="0" borderId="0" xfId="1" applyFont="1" applyFill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 hidden="1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5" fillId="0" borderId="0" xfId="1" applyFont="1" applyAlignment="1">
      <alignment horizontal="center"/>
    </xf>
  </cellXfs>
  <cellStyles count="2">
    <cellStyle name="Hyperlink" xfId="1" builtinId="8"/>
    <cellStyle name="Normal" xfId="0" builtinId="0"/>
  </cellStyles>
  <dxfs count="132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H74"/>
  <sheetViews>
    <sheetView tabSelected="1" workbookViewId="0">
      <selection activeCell="A51" sqref="A51"/>
    </sheetView>
  </sheetViews>
  <sheetFormatPr defaultRowHeight="15" x14ac:dyDescent="0.25"/>
  <cols>
    <col min="1" max="1" width="9.140625" style="17"/>
    <col min="2" max="2" width="13.42578125" style="17" bestFit="1" customWidth="1"/>
    <col min="3" max="3" width="18.42578125" style="57" bestFit="1" customWidth="1"/>
    <col min="4" max="4" width="15.7109375" style="17" bestFit="1" customWidth="1"/>
    <col min="5" max="5" width="16.140625" style="17" bestFit="1" customWidth="1"/>
    <col min="6" max="6" width="9.140625" style="40"/>
    <col min="7" max="7" width="9.140625" style="17"/>
    <col min="8" max="8" width="16.28515625" style="40" bestFit="1" customWidth="1"/>
  </cols>
  <sheetData>
    <row r="1" spans="1:8" x14ac:dyDescent="0.25">
      <c r="A1" s="19" t="s">
        <v>132</v>
      </c>
      <c r="B1" s="19"/>
      <c r="C1" s="55"/>
      <c r="D1" s="19"/>
      <c r="E1" s="19"/>
      <c r="F1" s="38"/>
      <c r="G1" s="19"/>
      <c r="H1" s="38"/>
    </row>
    <row r="2" spans="1:8" ht="28.5" x14ac:dyDescent="0.45">
      <c r="A2" s="19"/>
      <c r="B2" s="19"/>
      <c r="C2" s="73" t="s">
        <v>27</v>
      </c>
      <c r="D2" s="19"/>
      <c r="E2" s="19"/>
      <c r="F2" s="38"/>
      <c r="G2" s="19"/>
      <c r="H2" s="38"/>
    </row>
    <row r="3" spans="1:8" ht="18.75" x14ac:dyDescent="0.3">
      <c r="A3" s="19"/>
      <c r="B3" s="19"/>
      <c r="C3" s="55"/>
      <c r="D3" s="23" t="s">
        <v>29</v>
      </c>
      <c r="E3" s="19"/>
      <c r="F3" s="38"/>
      <c r="G3" s="19"/>
      <c r="H3" s="38"/>
    </row>
    <row r="4" spans="1:8" ht="13.9" customHeight="1" x14ac:dyDescent="0.25">
      <c r="A4" s="19"/>
      <c r="B4" s="19"/>
      <c r="C4" s="55"/>
      <c r="D4" s="19"/>
      <c r="E4" s="19"/>
      <c r="F4" s="38"/>
      <c r="G4" s="19"/>
      <c r="H4" s="38"/>
    </row>
    <row r="5" spans="1:8" ht="18.75" x14ac:dyDescent="0.4">
      <c r="A5" s="20" t="s">
        <v>0</v>
      </c>
      <c r="B5" s="20" t="s">
        <v>1</v>
      </c>
      <c r="C5" s="56" t="s">
        <v>2</v>
      </c>
      <c r="D5" s="20" t="s">
        <v>40</v>
      </c>
      <c r="E5" s="20" t="s">
        <v>21</v>
      </c>
      <c r="F5" s="39" t="s">
        <v>22</v>
      </c>
      <c r="G5" s="20" t="s">
        <v>14</v>
      </c>
      <c r="H5" s="39" t="s">
        <v>23</v>
      </c>
    </row>
    <row r="6" spans="1:8" x14ac:dyDescent="0.25">
      <c r="A6" s="17">
        <v>1</v>
      </c>
      <c r="B6" s="17" t="s">
        <v>24</v>
      </c>
      <c r="C6" s="24" t="s">
        <v>30</v>
      </c>
      <c r="D6" s="18">
        <f>SUM('Charlie Fortson'!K33)</f>
        <v>126</v>
      </c>
      <c r="E6" s="18">
        <f>SUM('Charlie Fortson'!L33)</f>
        <v>24119.1132</v>
      </c>
      <c r="F6" s="40">
        <f>SUM('Charlie Fortson'!M33)</f>
        <v>191.42153333333334</v>
      </c>
      <c r="G6" s="18">
        <f>SUM('Charlie Fortson'!N33)</f>
        <v>317</v>
      </c>
      <c r="H6" s="40">
        <f>SUM('Charlie Fortson'!O33)</f>
        <v>508.42153333333334</v>
      </c>
    </row>
    <row r="7" spans="1:8" x14ac:dyDescent="0.25">
      <c r="A7" s="17">
        <v>2</v>
      </c>
      <c r="B7" s="17" t="s">
        <v>24</v>
      </c>
      <c r="C7" s="24" t="s">
        <v>42</v>
      </c>
      <c r="D7" s="18">
        <f>SUM('Seth Ferguson'!K22)</f>
        <v>77</v>
      </c>
      <c r="E7" s="18">
        <f>SUM('Seth Ferguson'!L22)</f>
        <v>14821.002100000002</v>
      </c>
      <c r="F7" s="40">
        <f>SUM('Seth Ferguson'!M22)</f>
        <v>192.48054675324678</v>
      </c>
      <c r="G7" s="18">
        <f>SUM('Seth Ferguson'!N22)</f>
        <v>213</v>
      </c>
      <c r="H7" s="40">
        <f>SUM('Seth Ferguson'!O22)</f>
        <v>405.48054675324681</v>
      </c>
    </row>
    <row r="8" spans="1:8" x14ac:dyDescent="0.25">
      <c r="A8" s="17">
        <v>3</v>
      </c>
      <c r="B8" s="17" t="s">
        <v>24</v>
      </c>
      <c r="C8" s="24" t="s">
        <v>124</v>
      </c>
      <c r="D8" s="18">
        <f>SUM('Bennett Cross'!K9)</f>
        <v>22</v>
      </c>
      <c r="E8" s="18">
        <f>SUM('Bennett Cross'!L9)</f>
        <v>4205</v>
      </c>
      <c r="F8" s="40">
        <f>SUM('Bennett Cross'!M9)</f>
        <v>191.13636363636363</v>
      </c>
      <c r="G8" s="18">
        <f>SUM('Bennett Cross'!N9)</f>
        <v>30</v>
      </c>
      <c r="H8" s="40">
        <f>SUM('Bennett Cross'!O9)</f>
        <v>221.13636363636363</v>
      </c>
    </row>
    <row r="9" spans="1:8" x14ac:dyDescent="0.25">
      <c r="A9" s="17">
        <v>4</v>
      </c>
      <c r="B9" s="17" t="s">
        <v>24</v>
      </c>
      <c r="C9" s="24" t="s">
        <v>44</v>
      </c>
      <c r="D9" s="18">
        <f>SUM('Lexie Davis'!K37)</f>
        <v>23</v>
      </c>
      <c r="E9" s="18">
        <f>SUM('Lexie Davis'!L37)</f>
        <v>4235</v>
      </c>
      <c r="F9" s="40">
        <f>SUM('Lexie Davis'!M37)</f>
        <v>184.13043478260869</v>
      </c>
      <c r="G9" s="18">
        <f>SUM('Lexie Davis'!N37)</f>
        <v>24</v>
      </c>
      <c r="H9" s="40">
        <f>SUM('Lexie Davis'!O37)</f>
        <v>208.13043478260869</v>
      </c>
    </row>
    <row r="10" spans="1:8" x14ac:dyDescent="0.25">
      <c r="A10" s="50"/>
      <c r="B10" s="50"/>
      <c r="C10" s="51"/>
      <c r="D10" s="52"/>
      <c r="E10" s="52"/>
      <c r="F10" s="53"/>
      <c r="G10" s="52"/>
      <c r="H10" s="53"/>
    </row>
    <row r="11" spans="1:8" x14ac:dyDescent="0.25">
      <c r="A11" s="17">
        <v>5</v>
      </c>
      <c r="B11" s="17" t="s">
        <v>24</v>
      </c>
      <c r="C11" s="24" t="s">
        <v>54</v>
      </c>
      <c r="D11" s="18">
        <f>SUM('TJ Brown'!K7)</f>
        <v>14</v>
      </c>
      <c r="E11" s="18">
        <f>SUM('TJ Brown'!L7)</f>
        <v>2667</v>
      </c>
      <c r="F11" s="40">
        <f>SUM('TJ Brown'!M7)</f>
        <v>190.5</v>
      </c>
      <c r="G11" s="18">
        <f>SUM('TJ Brown'!N7)</f>
        <v>34</v>
      </c>
      <c r="H11" s="40">
        <f>SUM('TJ Brown'!O7)</f>
        <v>224.5</v>
      </c>
    </row>
    <row r="12" spans="1:8" x14ac:dyDescent="0.25">
      <c r="A12" s="17">
        <v>6</v>
      </c>
      <c r="B12" s="17" t="s">
        <v>24</v>
      </c>
      <c r="C12" s="24" t="s">
        <v>111</v>
      </c>
      <c r="D12" s="18">
        <f>SUM('Brandon Barnett'!K5)</f>
        <v>4</v>
      </c>
      <c r="E12" s="18">
        <f>SUM('Brandon Barnett'!L5)</f>
        <v>774</v>
      </c>
      <c r="F12" s="40">
        <f>SUM('Brandon Barnett'!M5)</f>
        <v>193.5</v>
      </c>
      <c r="G12" s="18">
        <f>SUM('Brandon Barnett'!N5)</f>
        <v>8</v>
      </c>
      <c r="H12" s="40">
        <f>SUM('Brandon Barnett'!O5)</f>
        <v>201.5</v>
      </c>
    </row>
    <row r="13" spans="1:8" x14ac:dyDescent="0.25">
      <c r="A13" s="17">
        <v>7</v>
      </c>
      <c r="B13" s="17" t="s">
        <v>24</v>
      </c>
      <c r="C13" s="24" t="s">
        <v>93</v>
      </c>
      <c r="D13" s="18">
        <f>SUM('Christopher Barnet'!K5)</f>
        <v>4</v>
      </c>
      <c r="E13" s="18">
        <f>SUM('Christopher Barnet'!L5)</f>
        <v>734</v>
      </c>
      <c r="F13" s="40">
        <f>SUM('Christopher Barnet'!M5)</f>
        <v>183.5</v>
      </c>
      <c r="G13" s="18">
        <f>SUM('Christopher Barnet'!N5)</f>
        <v>13</v>
      </c>
      <c r="H13" s="40">
        <f>SUM('Christopher Barnet'!O5)</f>
        <v>196.5</v>
      </c>
    </row>
    <row r="14" spans="1:8" x14ac:dyDescent="0.25">
      <c r="A14" s="17">
        <v>8</v>
      </c>
      <c r="B14" s="17" t="s">
        <v>24</v>
      </c>
      <c r="C14" s="24" t="s">
        <v>117</v>
      </c>
      <c r="D14" s="18">
        <f>SUM('Hudson Wright'!K5)</f>
        <v>4</v>
      </c>
      <c r="E14" s="18">
        <f>SUM('Hudson Wright'!L5)</f>
        <v>732</v>
      </c>
      <c r="F14" s="40">
        <f>SUM('Hudson Wright'!M5)</f>
        <v>183</v>
      </c>
      <c r="G14" s="18">
        <f>SUM('Hudson Wright'!N5)</f>
        <v>5</v>
      </c>
      <c r="H14" s="40">
        <f>SUM('Hudson Wright'!O5)</f>
        <v>188</v>
      </c>
    </row>
    <row r="15" spans="1:8" x14ac:dyDescent="0.25">
      <c r="A15" s="17">
        <v>9</v>
      </c>
      <c r="B15" s="17" t="s">
        <v>24</v>
      </c>
      <c r="C15" s="24" t="s">
        <v>133</v>
      </c>
      <c r="D15" s="18">
        <f>SUM('Shelby Matoy'!K30)</f>
        <v>4</v>
      </c>
      <c r="E15" s="18">
        <f>SUM('Shelby Matoy'!L30)</f>
        <v>730</v>
      </c>
      <c r="F15" s="40">
        <f>SUM('Shelby Matoy'!M30)</f>
        <v>182.5</v>
      </c>
      <c r="G15" s="18">
        <f>SUM('Shelby Matoy'!N30)</f>
        <v>4</v>
      </c>
      <c r="H15" s="40">
        <f>SUM('Shelby Matoy'!O30)</f>
        <v>186.5</v>
      </c>
    </row>
    <row r="16" spans="1:8" x14ac:dyDescent="0.25">
      <c r="A16" s="17">
        <v>10</v>
      </c>
      <c r="B16" s="17" t="s">
        <v>24</v>
      </c>
      <c r="C16" s="24" t="s">
        <v>101</v>
      </c>
      <c r="D16" s="18">
        <f>SUM('Will Fortson'!K42)</f>
        <v>3</v>
      </c>
      <c r="E16" s="18">
        <f>SUM('Will Fortson'!L42)</f>
        <v>510</v>
      </c>
      <c r="F16" s="40">
        <f>SUM('Will Fortson'!M42)</f>
        <v>170</v>
      </c>
      <c r="G16" s="18">
        <f>SUM('Will Fortson'!N42)</f>
        <v>4</v>
      </c>
      <c r="H16" s="40">
        <f>SUM('Will Fortson'!O42)</f>
        <v>174</v>
      </c>
    </row>
    <row r="17" spans="1:8" x14ac:dyDescent="0.25">
      <c r="A17" s="17">
        <v>11</v>
      </c>
      <c r="B17" s="17" t="s">
        <v>24</v>
      </c>
      <c r="C17" s="24" t="s">
        <v>80</v>
      </c>
      <c r="D17" s="18">
        <f>SUM('Sam Merritt'!K5)</f>
        <v>6</v>
      </c>
      <c r="E17" s="18">
        <f>SUM('Sam Merritt'!L5)</f>
        <v>944</v>
      </c>
      <c r="F17" s="40">
        <f>SUM('Sam Merritt'!M5)</f>
        <v>157.33333333333334</v>
      </c>
      <c r="G17" s="18">
        <f>SUM('Sam Merritt'!N5)</f>
        <v>4</v>
      </c>
      <c r="H17" s="40">
        <f>SUM('Sam Merritt'!O5)</f>
        <v>161.33333333333334</v>
      </c>
    </row>
    <row r="18" spans="1:8" x14ac:dyDescent="0.25">
      <c r="A18" s="17">
        <v>12</v>
      </c>
      <c r="B18" s="17" t="s">
        <v>24</v>
      </c>
      <c r="C18" s="24" t="s">
        <v>94</v>
      </c>
      <c r="D18" s="18">
        <f>SUM('Luke Pierce'!K6)</f>
        <v>8</v>
      </c>
      <c r="E18" s="18">
        <f>SUM('Luke Pierce'!L6)</f>
        <v>1125</v>
      </c>
      <c r="F18" s="40">
        <f>SUM('Luke Pierce'!M6)</f>
        <v>140.625</v>
      </c>
      <c r="G18" s="18">
        <f>SUM('Luke Pierce'!N6)</f>
        <v>13</v>
      </c>
      <c r="H18" s="40">
        <f>SUM('Luke Pierce'!O6)</f>
        <v>153.625</v>
      </c>
    </row>
    <row r="19" spans="1:8" x14ac:dyDescent="0.25">
      <c r="A19" s="17">
        <v>13</v>
      </c>
      <c r="B19" s="17" t="s">
        <v>24</v>
      </c>
      <c r="C19" s="24" t="s">
        <v>100</v>
      </c>
      <c r="D19" s="18">
        <f>SUM('Corey Moorman'!K21)</f>
        <v>4</v>
      </c>
      <c r="E19" s="18">
        <f>SUM('Corey Moorman'!L21)</f>
        <v>474</v>
      </c>
      <c r="F19" s="40">
        <f>SUM('Corey Moorman'!M21)</f>
        <v>118.5</v>
      </c>
      <c r="G19" s="18">
        <f>SUM('Corey Moorman'!N21)</f>
        <v>5</v>
      </c>
      <c r="H19" s="40">
        <f>SUM('Corey Moorman'!O21)</f>
        <v>123.5</v>
      </c>
    </row>
    <row r="20" spans="1:8" x14ac:dyDescent="0.25">
      <c r="C20" s="24"/>
      <c r="D20" s="18"/>
      <c r="E20" s="18"/>
      <c r="G20" s="18"/>
    </row>
    <row r="21" spans="1:8" ht="28.5" x14ac:dyDescent="0.45">
      <c r="A21" s="19"/>
      <c r="B21" s="19"/>
      <c r="C21" s="73" t="s">
        <v>48</v>
      </c>
      <c r="D21" s="19"/>
      <c r="E21" s="19"/>
      <c r="F21" s="38"/>
      <c r="G21" s="19"/>
      <c r="H21" s="38"/>
    </row>
    <row r="22" spans="1:8" ht="18.75" x14ac:dyDescent="0.3">
      <c r="A22" s="19"/>
      <c r="B22" s="19"/>
      <c r="C22" s="55"/>
      <c r="D22" s="23" t="s">
        <v>29</v>
      </c>
      <c r="E22" s="19"/>
      <c r="F22" s="38"/>
      <c r="G22" s="19"/>
      <c r="H22" s="38"/>
    </row>
    <row r="23" spans="1:8" x14ac:dyDescent="0.25">
      <c r="A23" s="19"/>
      <c r="B23" s="19"/>
      <c r="C23" s="55"/>
      <c r="D23" s="19"/>
      <c r="E23" s="19"/>
      <c r="F23" s="38"/>
      <c r="G23" s="19"/>
      <c r="H23" s="38"/>
    </row>
    <row r="24" spans="1:8" x14ac:dyDescent="0.25">
      <c r="A24" s="19"/>
      <c r="B24" s="19"/>
      <c r="C24" s="55"/>
      <c r="D24" s="19"/>
      <c r="E24" s="19"/>
      <c r="F24" s="38"/>
      <c r="G24" s="19"/>
      <c r="H24" s="38"/>
    </row>
    <row r="25" spans="1:8" ht="18.75" x14ac:dyDescent="0.4">
      <c r="A25" s="20">
        <v>1</v>
      </c>
      <c r="B25" s="20" t="s">
        <v>1</v>
      </c>
      <c r="C25" s="56" t="s">
        <v>2</v>
      </c>
      <c r="D25" s="20" t="s">
        <v>40</v>
      </c>
      <c r="E25" s="20" t="s">
        <v>21</v>
      </c>
      <c r="F25" s="39" t="s">
        <v>22</v>
      </c>
      <c r="G25" s="20" t="s">
        <v>14</v>
      </c>
      <c r="H25" s="39" t="s">
        <v>23</v>
      </c>
    </row>
    <row r="26" spans="1:8" x14ac:dyDescent="0.25">
      <c r="A26" s="17">
        <v>1</v>
      </c>
      <c r="B26" s="17" t="s">
        <v>43</v>
      </c>
      <c r="C26" s="24" t="s">
        <v>133</v>
      </c>
      <c r="D26" s="18">
        <f>SUM('Shelby Matoy'!K23)</f>
        <v>84</v>
      </c>
      <c r="E26" s="18">
        <f>SUM('Shelby Matoy'!L23)</f>
        <v>16169.001</v>
      </c>
      <c r="F26" s="40">
        <f>SUM('Shelby Matoy'!M23)</f>
        <v>192.48810714285713</v>
      </c>
      <c r="G26" s="18">
        <f>SUM('Shelby Matoy'!N23)</f>
        <v>249</v>
      </c>
      <c r="H26" s="40">
        <f>SUM('Shelby Matoy'!O23)</f>
        <v>441.48810714285713</v>
      </c>
    </row>
    <row r="27" spans="1:8" x14ac:dyDescent="0.25">
      <c r="A27" s="17">
        <v>2</v>
      </c>
      <c r="B27" s="17" t="s">
        <v>43</v>
      </c>
      <c r="C27" s="24" t="s">
        <v>44</v>
      </c>
      <c r="D27" s="18">
        <f>SUM('Lexie Davis'!K23)</f>
        <v>86</v>
      </c>
      <c r="E27" s="18">
        <f>SUM('Lexie Davis'!L23)</f>
        <v>16284.003000000001</v>
      </c>
      <c r="F27" s="40">
        <f>SUM('Lexie Davis'!M23)</f>
        <v>189.34887209302326</v>
      </c>
      <c r="G27" s="18">
        <f>SUM('Lexie Davis'!N23)</f>
        <v>144</v>
      </c>
      <c r="H27" s="40">
        <f>SUM('Lexie Davis'!O23)</f>
        <v>333.34887209302326</v>
      </c>
    </row>
    <row r="28" spans="1:8" x14ac:dyDescent="0.25">
      <c r="A28" s="17">
        <v>3</v>
      </c>
      <c r="B28" s="17" t="s">
        <v>43</v>
      </c>
      <c r="C28" s="24" t="s">
        <v>101</v>
      </c>
      <c r="D28" s="18">
        <f>SUM('Will Fortson'!K37)</f>
        <v>62</v>
      </c>
      <c r="E28" s="18">
        <f>SUM('Will Fortson'!L37)</f>
        <v>11939</v>
      </c>
      <c r="F28" s="40">
        <f>SUM('Will Fortson'!M37)</f>
        <v>192.56451612903226</v>
      </c>
      <c r="G28" s="18">
        <f>SUM('Will Fortson'!N37)</f>
        <v>129</v>
      </c>
      <c r="H28" s="40">
        <f>SUM('Will Fortson'!O37)</f>
        <v>321.56451612903226</v>
      </c>
    </row>
    <row r="29" spans="1:8" x14ac:dyDescent="0.25">
      <c r="A29" s="17">
        <v>4</v>
      </c>
      <c r="B29" s="17" t="s">
        <v>43</v>
      </c>
      <c r="C29" s="24" t="s">
        <v>75</v>
      </c>
      <c r="D29" s="18">
        <f>SUM('Colton Gayne'!K16)</f>
        <v>54</v>
      </c>
      <c r="E29" s="18">
        <f>SUM('Colton Gayne'!L16)</f>
        <v>9976</v>
      </c>
      <c r="F29" s="40">
        <f>SUM('Colton Gayne'!M16)</f>
        <v>184.74074074074073</v>
      </c>
      <c r="G29" s="18">
        <f>SUM('Colton Gayne'!N16)</f>
        <v>93</v>
      </c>
      <c r="H29" s="40">
        <f>SUM('Colton Gayne'!O16)</f>
        <v>277.74074074074076</v>
      </c>
    </row>
    <row r="30" spans="1:8" x14ac:dyDescent="0.25">
      <c r="A30" s="17">
        <v>5</v>
      </c>
      <c r="B30" s="17" t="s">
        <v>43</v>
      </c>
      <c r="C30" s="24" t="s">
        <v>61</v>
      </c>
      <c r="D30" s="18">
        <f>SUM('Jake Skaggs'!K15)</f>
        <v>39</v>
      </c>
      <c r="E30" s="18">
        <f>SUM('Jake Skaggs'!L15)</f>
        <v>7050</v>
      </c>
      <c r="F30" s="40">
        <f>SUM('Jake Skaggs'!M15)</f>
        <v>180.76923076923077</v>
      </c>
      <c r="G30" s="18">
        <f>SUM('Jake Skaggs'!N15)</f>
        <v>77</v>
      </c>
      <c r="H30" s="40">
        <f>SUM('Jake Skaggs'!O15)</f>
        <v>257.76923076923077</v>
      </c>
    </row>
    <row r="31" spans="1:8" x14ac:dyDescent="0.25">
      <c r="A31" s="17">
        <v>6</v>
      </c>
      <c r="B31" s="17" t="s">
        <v>43</v>
      </c>
      <c r="C31" s="24" t="s">
        <v>45</v>
      </c>
      <c r="D31" s="18">
        <f>SUM('Darek Biggs'!K11)</f>
        <v>32</v>
      </c>
      <c r="E31" s="18">
        <f>SUM('Darek Biggs'!L11)</f>
        <v>6055.0010000000002</v>
      </c>
      <c r="F31" s="40">
        <f>SUM('Darek Biggs'!M11)</f>
        <v>189.21878125000001</v>
      </c>
      <c r="G31" s="18">
        <f>SUM('Darek Biggs'!N11)</f>
        <v>57</v>
      </c>
      <c r="H31" s="40">
        <f>SUM('Darek Biggs'!O11)</f>
        <v>246.21878125000001</v>
      </c>
    </row>
    <row r="32" spans="1:8" x14ac:dyDescent="0.25">
      <c r="A32" s="17">
        <v>7</v>
      </c>
      <c r="B32" s="17" t="s">
        <v>43</v>
      </c>
      <c r="C32" s="24" t="s">
        <v>106</v>
      </c>
      <c r="D32" s="18">
        <f>SUM('Macey Dixon'!K8)</f>
        <v>20</v>
      </c>
      <c r="E32" s="18">
        <f>SUM('Macey Dixon'!L8)</f>
        <v>3456</v>
      </c>
      <c r="F32" s="40">
        <f>SUM('Macey Dixon'!M8)</f>
        <v>172.8</v>
      </c>
      <c r="G32" s="18">
        <f>SUM('Macey Dixon'!N8)</f>
        <v>35</v>
      </c>
      <c r="H32" s="40">
        <f>SUM('Macey Dixon'!O8)</f>
        <v>207.8</v>
      </c>
    </row>
    <row r="33" spans="1:8" x14ac:dyDescent="0.25">
      <c r="A33" s="17">
        <v>8</v>
      </c>
      <c r="B33" s="17" t="s">
        <v>43</v>
      </c>
      <c r="C33" s="24" t="s">
        <v>103</v>
      </c>
      <c r="D33" s="18">
        <f>SUM('Brody McKelvey'!K12)</f>
        <v>32</v>
      </c>
      <c r="E33" s="18">
        <f>SUM('Brody McKelvey'!L12)</f>
        <v>5714</v>
      </c>
      <c r="F33" s="40">
        <f>SUM('Brody McKelvey'!M12)</f>
        <v>178.5625</v>
      </c>
      <c r="G33" s="18">
        <f>SUM('Brody McKelvey'!N12)</f>
        <v>29</v>
      </c>
      <c r="H33" s="40">
        <f>SUM('Brody McKelvey'!O12)</f>
        <v>207.5625</v>
      </c>
    </row>
    <row r="34" spans="1:8" x14ac:dyDescent="0.25">
      <c r="A34" s="50"/>
      <c r="B34" s="50"/>
      <c r="C34" s="51"/>
      <c r="D34" s="52"/>
      <c r="E34" s="52"/>
      <c r="F34" s="53"/>
      <c r="G34" s="52"/>
      <c r="H34" s="53"/>
    </row>
    <row r="35" spans="1:8" x14ac:dyDescent="0.25">
      <c r="A35" s="17">
        <v>9</v>
      </c>
      <c r="B35" s="17" t="s">
        <v>43</v>
      </c>
      <c r="C35" s="24" t="s">
        <v>120</v>
      </c>
      <c r="D35" s="18">
        <f>SUM('Samantha Carlin'!K6)</f>
        <v>12</v>
      </c>
      <c r="E35" s="18">
        <f>SUM('Samantha Carlin'!L6)</f>
        <v>2238</v>
      </c>
      <c r="F35" s="40">
        <f>SUM('Samantha Carlin'!M6)</f>
        <v>186.5</v>
      </c>
      <c r="G35" s="18">
        <f>SUM('Samantha Carlin'!N6)</f>
        <v>20</v>
      </c>
      <c r="H35" s="40">
        <f>SUM('Samantha Carlin'!O6)</f>
        <v>206.5</v>
      </c>
    </row>
    <row r="36" spans="1:8" x14ac:dyDescent="0.25">
      <c r="A36" s="17">
        <v>10</v>
      </c>
      <c r="B36" s="17" t="s">
        <v>43</v>
      </c>
      <c r="C36" s="69" t="s">
        <v>129</v>
      </c>
      <c r="D36" s="18">
        <f>SUM('Bella Pace'!K6)</f>
        <v>12</v>
      </c>
      <c r="E36" s="18">
        <f>SUM('Bella Pace'!L6)</f>
        <v>2236</v>
      </c>
      <c r="F36" s="40">
        <f>SUM('Bella Pace'!M6)</f>
        <v>186.33333333333334</v>
      </c>
      <c r="G36" s="18">
        <f>SUM('Bella Pace'!N6)</f>
        <v>20</v>
      </c>
      <c r="H36" s="40">
        <f>SUM('Bella Pace'!O6)</f>
        <v>206.33333333333334</v>
      </c>
    </row>
    <row r="37" spans="1:8" x14ac:dyDescent="0.25">
      <c r="A37" s="17">
        <v>11</v>
      </c>
      <c r="B37" s="17" t="s">
        <v>43</v>
      </c>
      <c r="C37" s="69" t="s">
        <v>112</v>
      </c>
      <c r="D37" s="18">
        <f>SUM('Gracie Collins'!K6)</f>
        <v>10</v>
      </c>
      <c r="E37" s="18">
        <f>SUM('Gracie Collins'!L6)</f>
        <v>1904</v>
      </c>
      <c r="F37" s="40">
        <f>SUM('Gracie Collins'!M6)</f>
        <v>190.4</v>
      </c>
      <c r="G37" s="18">
        <f>SUM('Gracie Collins'!N6)</f>
        <v>15</v>
      </c>
      <c r="H37" s="40">
        <f>SUM('Gracie Collins'!O6)</f>
        <v>205.4</v>
      </c>
    </row>
    <row r="38" spans="1:8" x14ac:dyDescent="0.25">
      <c r="A38" s="17">
        <v>12</v>
      </c>
      <c r="B38" s="17" t="s">
        <v>43</v>
      </c>
      <c r="C38" s="24" t="s">
        <v>107</v>
      </c>
      <c r="D38" s="18">
        <f>SUM('Conner Steele'!K5)</f>
        <v>6</v>
      </c>
      <c r="E38" s="18">
        <f>SUM('Conner Steele'!L5)</f>
        <v>1089.001</v>
      </c>
      <c r="F38" s="40">
        <f>SUM('Conner Steele'!M5)</f>
        <v>181.50016666666667</v>
      </c>
      <c r="G38" s="18">
        <f>SUM('Conner Steele'!N5)</f>
        <v>22</v>
      </c>
      <c r="H38" s="40">
        <f>SUM('Conner Steele'!O5)</f>
        <v>203.50016666666667</v>
      </c>
    </row>
    <row r="39" spans="1:8" x14ac:dyDescent="0.25">
      <c r="A39" s="17">
        <v>13</v>
      </c>
      <c r="B39" s="17" t="s">
        <v>43</v>
      </c>
      <c r="C39" s="24" t="s">
        <v>82</v>
      </c>
      <c r="D39" s="18">
        <f>SUM('Celeste Brown'!K6)</f>
        <v>10</v>
      </c>
      <c r="E39" s="18">
        <f>SUM('Celeste Brown'!L6)</f>
        <v>1809</v>
      </c>
      <c r="F39" s="40">
        <f>SUM('Celeste Brown'!M6)</f>
        <v>180.9</v>
      </c>
      <c r="G39" s="18">
        <f>SUM('Celeste Brown'!N6)</f>
        <v>14</v>
      </c>
      <c r="H39" s="40">
        <f>SUM('Celeste Brown'!O6)</f>
        <v>194.9</v>
      </c>
    </row>
    <row r="40" spans="1:8" x14ac:dyDescent="0.25">
      <c r="A40" s="17">
        <v>14</v>
      </c>
      <c r="B40" s="17" t="s">
        <v>43</v>
      </c>
      <c r="C40" s="24" t="s">
        <v>105</v>
      </c>
      <c r="D40" s="18">
        <f>SUM('Riley Dryer'!K5)</f>
        <v>4</v>
      </c>
      <c r="E40" s="18">
        <f>SUM('Riley Dryer'!L5)</f>
        <v>558</v>
      </c>
      <c r="F40" s="40">
        <f>SUM('Riley Dryer'!M5)</f>
        <v>139.5</v>
      </c>
      <c r="G40" s="18">
        <f>SUM('Riley Dryer'!N5)</f>
        <v>5</v>
      </c>
      <c r="H40" s="40">
        <f>SUM('Riley Dryer'!O5)</f>
        <v>144.5</v>
      </c>
    </row>
    <row r="41" spans="1:8" x14ac:dyDescent="0.25">
      <c r="A41" s="17">
        <v>15</v>
      </c>
      <c r="B41" s="17" t="s">
        <v>43</v>
      </c>
      <c r="C41" s="24" t="s">
        <v>63</v>
      </c>
      <c r="D41" s="18">
        <f>SUM('McKinley Bryant'!K5)</f>
        <v>3</v>
      </c>
      <c r="E41" s="18">
        <f>SUM('McKinley Bryant'!L5)</f>
        <v>126</v>
      </c>
      <c r="F41" s="40">
        <f>SUM('McKinley Bryant'!M5)</f>
        <v>42</v>
      </c>
      <c r="G41" s="18">
        <f>SUM('McKinley Bryant'!N5)</f>
        <v>4</v>
      </c>
      <c r="H41" s="40">
        <f>SUM('McKinley Bryant'!O5)</f>
        <v>46</v>
      </c>
    </row>
    <row r="42" spans="1:8" x14ac:dyDescent="0.25">
      <c r="C42" s="24"/>
      <c r="D42" s="18"/>
      <c r="E42" s="18"/>
      <c r="G42" s="18"/>
    </row>
    <row r="43" spans="1:8" x14ac:dyDescent="0.25">
      <c r="A43" s="19"/>
      <c r="B43" s="19"/>
      <c r="C43" s="55"/>
      <c r="D43" s="19"/>
      <c r="E43" s="19"/>
      <c r="F43" s="38"/>
      <c r="G43" s="19"/>
      <c r="H43" s="38"/>
    </row>
    <row r="44" spans="1:8" ht="28.5" x14ac:dyDescent="0.45">
      <c r="A44" s="71"/>
      <c r="B44" s="72"/>
      <c r="C44" s="73" t="s">
        <v>28</v>
      </c>
      <c r="D44" s="19"/>
      <c r="E44" s="19"/>
      <c r="F44" s="38"/>
      <c r="G44" s="19"/>
      <c r="H44" s="38"/>
    </row>
    <row r="45" spans="1:8" ht="18.75" x14ac:dyDescent="0.3">
      <c r="A45" s="19"/>
      <c r="B45" s="19"/>
      <c r="C45" s="55"/>
      <c r="D45" s="23" t="s">
        <v>29</v>
      </c>
      <c r="E45" s="19"/>
      <c r="F45" s="38"/>
      <c r="G45" s="19"/>
      <c r="H45" s="38"/>
    </row>
    <row r="46" spans="1:8" x14ac:dyDescent="0.25">
      <c r="A46" s="19"/>
      <c r="B46" s="19"/>
      <c r="C46" s="55"/>
      <c r="D46" s="19"/>
      <c r="E46" s="19"/>
      <c r="F46" s="38"/>
      <c r="G46" s="19"/>
      <c r="H46" s="38"/>
    </row>
    <row r="47" spans="1:8" x14ac:dyDescent="0.25">
      <c r="A47" s="19"/>
      <c r="B47" s="19"/>
      <c r="C47" s="55"/>
      <c r="D47" s="19"/>
      <c r="E47" s="19"/>
      <c r="F47" s="38"/>
      <c r="G47" s="19"/>
      <c r="H47" s="38"/>
    </row>
    <row r="48" spans="1:8" ht="18.75" x14ac:dyDescent="0.4">
      <c r="A48" s="20" t="s">
        <v>0</v>
      </c>
      <c r="B48" s="20" t="s">
        <v>1</v>
      </c>
      <c r="C48" s="56" t="s">
        <v>2</v>
      </c>
      <c r="D48" s="20" t="s">
        <v>40</v>
      </c>
      <c r="E48" s="20" t="s">
        <v>21</v>
      </c>
      <c r="F48" s="39" t="s">
        <v>22</v>
      </c>
      <c r="G48" s="20" t="s">
        <v>14</v>
      </c>
      <c r="H48" s="39" t="s">
        <v>23</v>
      </c>
    </row>
    <row r="49" spans="1:8" x14ac:dyDescent="0.25">
      <c r="A49" s="17">
        <v>1</v>
      </c>
      <c r="B49" s="17" t="s">
        <v>26</v>
      </c>
      <c r="C49" s="24" t="s">
        <v>31</v>
      </c>
      <c r="D49" s="18">
        <f>SUM('Will Fortson'!K11)</f>
        <v>31</v>
      </c>
      <c r="E49" s="18">
        <f>SUM('Will Fortson'!L11)</f>
        <v>5480.0010000000002</v>
      </c>
      <c r="F49" s="40">
        <f>SUM('Will Fortson'!M11)</f>
        <v>176.77422580645162</v>
      </c>
      <c r="G49" s="18">
        <f>SUM('Will Fortson'!N11)</f>
        <v>72</v>
      </c>
      <c r="H49" s="40">
        <f>SUM('Will Fortson'!O11)</f>
        <v>248.77422580645162</v>
      </c>
    </row>
    <row r="50" spans="1:8" x14ac:dyDescent="0.25">
      <c r="A50" s="17">
        <v>2</v>
      </c>
      <c r="B50" s="17" t="s">
        <v>26</v>
      </c>
      <c r="C50" s="24" t="s">
        <v>32</v>
      </c>
      <c r="D50" s="18">
        <f>SUM('Matt Hudson'!K9)</f>
        <v>22</v>
      </c>
      <c r="E50" s="18">
        <f>SUM('Matt Hudson'!L9)</f>
        <v>3855</v>
      </c>
      <c r="F50" s="40">
        <f>SUM('Matt Hudson'!M9)</f>
        <v>175.22727272727272</v>
      </c>
      <c r="G50" s="18">
        <f>SUM('Matt Hudson'!N9)</f>
        <v>46</v>
      </c>
      <c r="H50" s="40">
        <f>SUM('Matt Hudson'!O9)</f>
        <v>221.22727272727272</v>
      </c>
    </row>
    <row r="51" spans="1:8" x14ac:dyDescent="0.25">
      <c r="A51" s="50"/>
      <c r="B51" s="50"/>
      <c r="C51" s="51"/>
      <c r="D51" s="52"/>
      <c r="E51" s="52"/>
      <c r="F51" s="53"/>
      <c r="G51" s="52"/>
      <c r="H51" s="53"/>
    </row>
    <row r="52" spans="1:8" x14ac:dyDescent="0.25">
      <c r="A52" s="17">
        <v>3</v>
      </c>
      <c r="B52" s="17" t="s">
        <v>26</v>
      </c>
      <c r="C52" s="24" t="s">
        <v>120</v>
      </c>
      <c r="D52" s="18">
        <f>SUM('Samantha Carlin'!K19)</f>
        <v>12</v>
      </c>
      <c r="E52" s="18">
        <f>SUM('Samantha Carlin'!L19)</f>
        <v>2134</v>
      </c>
      <c r="F52" s="40">
        <f>SUM('Samantha Carlin'!M19)</f>
        <v>177.83333333333334</v>
      </c>
      <c r="G52" s="18">
        <f>SUM('Samantha Carlin'!N19)</f>
        <v>20</v>
      </c>
      <c r="H52" s="40">
        <f>SUM('Samantha Carlin'!O19)</f>
        <v>197.83333333333334</v>
      </c>
    </row>
    <row r="53" spans="1:8" x14ac:dyDescent="0.25">
      <c r="A53" s="17">
        <v>4</v>
      </c>
      <c r="B53" s="17" t="s">
        <v>26</v>
      </c>
      <c r="C53" s="24" t="s">
        <v>87</v>
      </c>
      <c r="D53" s="18">
        <f>SUM('Case Alston'!K6)</f>
        <v>10</v>
      </c>
      <c r="E53" s="18">
        <f>SUM('Case Alston'!L6)</f>
        <v>1449</v>
      </c>
      <c r="F53" s="40">
        <f>SUM('Case Alston'!M6)</f>
        <v>144.9</v>
      </c>
      <c r="G53" s="18">
        <f>SUM('Case Alston'!N6)</f>
        <v>15</v>
      </c>
      <c r="H53" s="40">
        <f>SUM('Case Alston'!O6)</f>
        <v>159.9</v>
      </c>
    </row>
    <row r="54" spans="1:8" x14ac:dyDescent="0.25">
      <c r="A54" s="17">
        <v>5</v>
      </c>
      <c r="B54" s="17" t="s">
        <v>26</v>
      </c>
      <c r="C54" s="24" t="s">
        <v>69</v>
      </c>
      <c r="D54" s="18">
        <f>SUM('Cutter Lofton'!K5)</f>
        <v>3</v>
      </c>
      <c r="E54" s="18">
        <f>SUM('Cutter Lofton'!L5)</f>
        <v>457</v>
      </c>
      <c r="F54" s="40">
        <f>SUM('Cutter Lofton'!M5)</f>
        <v>152.33333333333334</v>
      </c>
      <c r="G54" s="18">
        <f>SUM('Cutter Lofton'!N5)</f>
        <v>5</v>
      </c>
      <c r="H54" s="40">
        <f>SUM('Cutter Lofton'!O5)</f>
        <v>157.33333333333334</v>
      </c>
    </row>
    <row r="55" spans="1:8" x14ac:dyDescent="0.25">
      <c r="A55" s="17">
        <v>6</v>
      </c>
      <c r="B55" s="17" t="s">
        <v>26</v>
      </c>
      <c r="C55" s="24" t="s">
        <v>94</v>
      </c>
      <c r="D55" s="18">
        <f>SUM('Luke Pierce'!K16)</f>
        <v>4</v>
      </c>
      <c r="E55" s="18">
        <f>SUM('Luke Pierce'!L16)</f>
        <v>358</v>
      </c>
      <c r="F55" s="40">
        <f>SUM('Luke Pierce'!M16)</f>
        <v>89.5</v>
      </c>
      <c r="G55" s="18">
        <f>SUM('Luke Pierce'!N16)</f>
        <v>9</v>
      </c>
      <c r="H55" s="40">
        <f>SUM('Luke Pierce'!O16)</f>
        <v>98.5</v>
      </c>
    </row>
    <row r="56" spans="1:8" x14ac:dyDescent="0.25">
      <c r="A56" s="17">
        <v>7</v>
      </c>
      <c r="B56" s="17" t="s">
        <v>26</v>
      </c>
      <c r="C56" s="24" t="s">
        <v>93</v>
      </c>
      <c r="D56" s="18">
        <f>SUM('Christopher Barnet'!K17)</f>
        <v>4</v>
      </c>
      <c r="E56" s="18">
        <f>SUM('Christopher Barnet'!L17)</f>
        <v>258</v>
      </c>
      <c r="F56" s="40">
        <f>SUM('Christopher Barnet'!M17)</f>
        <v>64.5</v>
      </c>
      <c r="G56" s="18">
        <f>SUM('Christopher Barnet'!N17)</f>
        <v>4</v>
      </c>
      <c r="H56" s="40">
        <f>SUM('Christopher Barnet'!O17)</f>
        <v>68.5</v>
      </c>
    </row>
    <row r="57" spans="1:8" x14ac:dyDescent="0.25">
      <c r="A57" s="17">
        <v>8</v>
      </c>
      <c r="B57" s="17" t="s">
        <v>26</v>
      </c>
      <c r="C57" s="24" t="s">
        <v>98</v>
      </c>
      <c r="D57" s="18">
        <f>SUM('Samantha Bogart'!K5)</f>
        <v>4</v>
      </c>
      <c r="E57" s="18">
        <f>SUM('Samantha Bogart'!L5)</f>
        <v>86</v>
      </c>
      <c r="F57" s="40">
        <f>SUM('Samantha Bogart'!M5)</f>
        <v>21.5</v>
      </c>
      <c r="G57" s="18">
        <f>SUM('Samantha Bogart'!N5)</f>
        <v>5</v>
      </c>
      <c r="H57" s="40">
        <f>SUM('Samantha Bogart'!O5)</f>
        <v>26.5</v>
      </c>
    </row>
    <row r="59" spans="1:8" x14ac:dyDescent="0.25">
      <c r="A59" s="19"/>
      <c r="B59" s="19"/>
      <c r="C59" s="55"/>
      <c r="D59" s="19"/>
      <c r="E59" s="19"/>
      <c r="F59" s="38"/>
      <c r="G59" s="19"/>
      <c r="H59" s="38"/>
    </row>
    <row r="60" spans="1:8" ht="28.5" x14ac:dyDescent="0.45">
      <c r="A60" s="19"/>
      <c r="B60" s="72"/>
      <c r="C60" s="73" t="s">
        <v>36</v>
      </c>
      <c r="D60" s="19"/>
      <c r="E60" s="19"/>
      <c r="F60" s="38"/>
      <c r="G60" s="19"/>
      <c r="H60" s="38"/>
    </row>
    <row r="61" spans="1:8" ht="18.75" x14ac:dyDescent="0.3">
      <c r="A61" s="19"/>
      <c r="B61" s="19"/>
      <c r="C61" s="55"/>
      <c r="D61" s="23" t="s">
        <v>29</v>
      </c>
      <c r="E61" s="19"/>
      <c r="F61" s="38"/>
      <c r="G61" s="19"/>
      <c r="H61" s="38"/>
    </row>
    <row r="62" spans="1:8" x14ac:dyDescent="0.25">
      <c r="A62" s="19"/>
      <c r="B62" s="19"/>
      <c r="C62" s="55"/>
      <c r="D62" s="19"/>
      <c r="E62" s="19"/>
      <c r="F62" s="38"/>
      <c r="G62" s="19"/>
      <c r="H62" s="38"/>
    </row>
    <row r="63" spans="1:8" ht="18.75" x14ac:dyDescent="0.4">
      <c r="A63" s="20" t="s">
        <v>0</v>
      </c>
      <c r="B63" s="20" t="s">
        <v>1</v>
      </c>
      <c r="C63" s="56" t="s">
        <v>2</v>
      </c>
      <c r="D63" s="20" t="s">
        <v>40</v>
      </c>
      <c r="E63" s="20" t="s">
        <v>21</v>
      </c>
      <c r="F63" s="39" t="s">
        <v>22</v>
      </c>
      <c r="G63" s="20" t="s">
        <v>14</v>
      </c>
      <c r="H63" s="39" t="s">
        <v>23</v>
      </c>
    </row>
    <row r="64" spans="1:8" x14ac:dyDescent="0.25">
      <c r="A64" s="17">
        <v>1</v>
      </c>
      <c r="B64" s="17" t="s">
        <v>56</v>
      </c>
      <c r="C64" s="37" t="s">
        <v>55</v>
      </c>
      <c r="D64" s="18">
        <f>SUM('Mackenna Johnson'!K10)</f>
        <v>24</v>
      </c>
      <c r="E64" s="18">
        <f>SUM('Mackenna Johnson'!L10)</f>
        <v>4042.0001999999999</v>
      </c>
      <c r="F64" s="40">
        <f>SUM('Mackenna Johnson'!M10)</f>
        <v>168.416675</v>
      </c>
      <c r="G64" s="18">
        <f>SUM('Mackenna Johnson'!N10)</f>
        <v>61</v>
      </c>
      <c r="H64" s="40">
        <f>SUM('Mackenna Johnson'!O10)</f>
        <v>229.416675</v>
      </c>
    </row>
    <row r="65" spans="1:8" x14ac:dyDescent="0.25">
      <c r="A65" s="17">
        <v>2</v>
      </c>
      <c r="B65" s="17" t="s">
        <v>56</v>
      </c>
      <c r="C65" s="24" t="s">
        <v>39</v>
      </c>
      <c r="D65" s="18">
        <f>SUM('Jackson Hudson'!K11)</f>
        <v>30</v>
      </c>
      <c r="E65" s="18">
        <f>SUM('Jackson Hudson'!L11)</f>
        <v>4790.0010000000002</v>
      </c>
      <c r="F65" s="40">
        <f>SUM('Jackson Hudson'!M11)</f>
        <v>159.66670000000002</v>
      </c>
      <c r="G65" s="18">
        <f>SUM('Jackson Hudson'!N11)</f>
        <v>47</v>
      </c>
      <c r="H65" s="40">
        <f>SUM('Jackson Hudson'!O11)</f>
        <v>206.66670000000002</v>
      </c>
    </row>
    <row r="66" spans="1:8" x14ac:dyDescent="0.25">
      <c r="A66" s="17">
        <v>3</v>
      </c>
      <c r="B66" s="17" t="s">
        <v>56</v>
      </c>
      <c r="C66" s="37" t="s">
        <v>115</v>
      </c>
      <c r="D66" s="18">
        <f>SUM('Barton Yates'!K9)</f>
        <v>24</v>
      </c>
      <c r="E66" s="18">
        <f>SUM('Barton Yates'!L9)</f>
        <v>3845</v>
      </c>
      <c r="F66" s="40">
        <f>SUM('Barton Yates'!M9)</f>
        <v>160.20833333333334</v>
      </c>
      <c r="G66" s="18">
        <f>SUM('Barton Yates'!N9)</f>
        <v>29</v>
      </c>
      <c r="H66" s="40">
        <f>SUM('Barton Yates'!O9)</f>
        <v>189.20833333333334</v>
      </c>
    </row>
    <row r="67" spans="1:8" x14ac:dyDescent="0.25">
      <c r="A67" s="17">
        <v>4</v>
      </c>
      <c r="B67" s="17" t="s">
        <v>56</v>
      </c>
      <c r="C67" s="24" t="s">
        <v>100</v>
      </c>
      <c r="D67" s="18">
        <f>SUM('Corey Moorman'!K9)</f>
        <v>24</v>
      </c>
      <c r="E67" s="18">
        <f>SUM('Corey Moorman'!L9)</f>
        <v>3742</v>
      </c>
      <c r="F67" s="40">
        <f>SUM('Corey Moorman'!M9)</f>
        <v>155.91666666666666</v>
      </c>
      <c r="G67" s="18">
        <f>SUM('Corey Moorman'!N9)</f>
        <v>30</v>
      </c>
      <c r="H67" s="40">
        <f>SUM('Corey Moorman'!O9)</f>
        <v>185.91666666666666</v>
      </c>
    </row>
    <row r="68" spans="1:8" x14ac:dyDescent="0.25">
      <c r="A68" s="50"/>
      <c r="B68" s="50"/>
      <c r="C68" s="51"/>
      <c r="D68" s="52"/>
      <c r="E68" s="52"/>
      <c r="F68" s="53"/>
      <c r="G68" s="52"/>
      <c r="H68" s="53"/>
    </row>
    <row r="69" spans="1:8" x14ac:dyDescent="0.25">
      <c r="A69" s="17">
        <v>5</v>
      </c>
      <c r="B69" s="17" t="s">
        <v>56</v>
      </c>
      <c r="C69" s="24" t="s">
        <v>30</v>
      </c>
      <c r="D69" s="18">
        <f>SUM('Charlie Fortson'!K41)</f>
        <v>6</v>
      </c>
      <c r="E69" s="18">
        <f>SUM('Charlie Fortson'!L41)</f>
        <v>1131</v>
      </c>
      <c r="F69" s="40">
        <f>SUM('Charlie Fortson'!M41)</f>
        <v>188.5</v>
      </c>
      <c r="G69" s="18">
        <f>SUM('Charlie Fortson'!N41)</f>
        <v>34</v>
      </c>
      <c r="H69" s="40">
        <f>SUM('Charlie Fortson'!O41)</f>
        <v>222.5</v>
      </c>
    </row>
    <row r="70" spans="1:8" x14ac:dyDescent="0.25">
      <c r="A70" s="17">
        <v>6</v>
      </c>
      <c r="B70" s="17" t="s">
        <v>56</v>
      </c>
      <c r="C70" s="37" t="s">
        <v>72</v>
      </c>
      <c r="D70" s="18">
        <f>SUM('Tyler Lofton'!K5)</f>
        <v>3</v>
      </c>
      <c r="E70" s="18">
        <f>SUM('Tyler Lofton'!L5)</f>
        <v>521</v>
      </c>
      <c r="F70" s="40">
        <f>SUM('Tyler Lofton'!M5)</f>
        <v>173.66666666666666</v>
      </c>
      <c r="G70" s="18">
        <f>SUM('Tyler Lofton'!N5)</f>
        <v>5</v>
      </c>
      <c r="H70" s="40">
        <f>SUM('Tyler Lofton'!O5)</f>
        <v>178.66666666666666</v>
      </c>
    </row>
    <row r="71" spans="1:8" x14ac:dyDescent="0.25">
      <c r="A71" s="17">
        <v>7</v>
      </c>
      <c r="B71" s="17" t="s">
        <v>56</v>
      </c>
      <c r="C71" s="24" t="s">
        <v>32</v>
      </c>
      <c r="D71" s="18">
        <f>SUM('Matt Hudson'!K18)</f>
        <v>6</v>
      </c>
      <c r="E71" s="18">
        <f>SUM('Matt Hudson'!L18)</f>
        <v>999</v>
      </c>
      <c r="F71" s="40">
        <f>SUM('Matt Hudson'!M18)</f>
        <v>166.5</v>
      </c>
      <c r="G71" s="18">
        <f>SUM('Matt Hudson'!N18)</f>
        <v>12</v>
      </c>
      <c r="H71" s="40">
        <f>SUM('Matt Hudson'!O18)</f>
        <v>178.5</v>
      </c>
    </row>
    <row r="72" spans="1:8" x14ac:dyDescent="0.25">
      <c r="A72" s="17">
        <v>8</v>
      </c>
      <c r="B72" s="17" t="s">
        <v>56</v>
      </c>
      <c r="C72" s="24" t="s">
        <v>80</v>
      </c>
      <c r="D72" s="18">
        <f>SUM('Sam Merritt'!K15)</f>
        <v>6</v>
      </c>
      <c r="E72" s="18">
        <f>SUM('Sam Merritt'!L15)</f>
        <v>522</v>
      </c>
      <c r="F72" s="40">
        <f>SUM('Sam Merritt'!M15)</f>
        <v>87</v>
      </c>
      <c r="G72" s="18">
        <f>SUM('Sam Merritt'!N15)</f>
        <v>8</v>
      </c>
      <c r="H72" s="40">
        <f>SUM('Sam Merritt'!O15)</f>
        <v>95</v>
      </c>
    </row>
    <row r="73" spans="1:8" x14ac:dyDescent="0.25">
      <c r="A73" s="17">
        <v>9</v>
      </c>
      <c r="B73" s="17" t="s">
        <v>56</v>
      </c>
      <c r="C73" s="37" t="s">
        <v>122</v>
      </c>
      <c r="D73" s="18">
        <f>SUM('Pierce Rorer'!K5)</f>
        <v>6</v>
      </c>
      <c r="E73" s="18">
        <f>SUM('Pierce Rorer'!L5)</f>
        <v>435</v>
      </c>
      <c r="F73" s="40">
        <f>SUM('Pierce Rorer'!M5)</f>
        <v>72.5</v>
      </c>
      <c r="G73" s="18">
        <f>SUM('Pierce Rorer'!N5)</f>
        <v>6</v>
      </c>
      <c r="H73" s="40">
        <f>SUM('Pierce Rorer'!O5)</f>
        <v>78.5</v>
      </c>
    </row>
    <row r="74" spans="1:8" x14ac:dyDescent="0.25">
      <c r="A74" s="17">
        <v>10</v>
      </c>
      <c r="B74" s="17" t="s">
        <v>56</v>
      </c>
      <c r="C74" s="74" t="s">
        <v>130</v>
      </c>
      <c r="D74" s="18">
        <f>SUM('Bella Farias'!K5)</f>
        <v>6</v>
      </c>
      <c r="E74" s="18">
        <f>SUM('Bella Farias'!L5)</f>
        <v>1121</v>
      </c>
      <c r="F74" s="40">
        <f>SUM('Bella Farias'!M5)</f>
        <v>186.83333333333334</v>
      </c>
      <c r="G74" s="18">
        <f>SUM('Bella Farias'!N5)</f>
        <v>10</v>
      </c>
      <c r="H74" s="40">
        <f>SUM('Bella Farias'!O5)</f>
        <v>196.83333333333334</v>
      </c>
    </row>
  </sheetData>
  <sortState xmlns:xlrd2="http://schemas.microsoft.com/office/spreadsheetml/2017/richdata2" ref="C11:H19">
    <sortCondition descending="1" ref="H6:H19"/>
  </sortState>
  <hyperlinks>
    <hyperlink ref="C49" location="'Will Fortson'!A1" display="Will Forston" xr:uid="{D55482D3-4907-4415-B71C-45750DB41A2D}"/>
    <hyperlink ref="C50" location="'Matt Hudson'!A1" display="Matt Hudson" xr:uid="{5845981A-CC17-4D41-92C5-ED43A6433161}"/>
    <hyperlink ref="C65" location="'Jackson Hudson'!A1" display="Jackson Hudson" xr:uid="{95487DCB-D7FF-4292-8702-24B44D086FAB}"/>
    <hyperlink ref="C7" location="'Seth Ferguson'!A1" display="Seth Ferguson" xr:uid="{4588F08A-E6FC-41AC-BC1E-9FA054E5E242}"/>
    <hyperlink ref="C31" location="'Darek Biggs'!A1" display="Darek Biggs" xr:uid="{5252F169-1C5B-4CDA-AAB5-AB69B20A87DE}"/>
    <hyperlink ref="C27" location="'Lexie Davis'!A1" display="Lexie Davis" xr:uid="{AA615E6F-15F9-49C0-9FBE-683E8156C03C}"/>
    <hyperlink ref="C11" location="'TJ Brown'!A1" display="TJ Brown" xr:uid="{5C9C1F45-2908-421B-9262-C2E8982147A8}"/>
    <hyperlink ref="C64" location="'Mackenna Johnson'!A1" display="Mackenna Johnson" xr:uid="{CAE7CCEC-D849-4A7E-88B6-72AA21848214}"/>
    <hyperlink ref="C30" location="'Jake Skaggs'!A1" display="Jake Skaggs" xr:uid="{EA705A1C-E3BA-4310-BC77-E26F9541A2FA}"/>
    <hyperlink ref="C41" location="'McKinley Bryant'!A1" display="McKinely Bryant" xr:uid="{EE15C44E-D482-46AB-ADD9-DFD501579C9A}"/>
    <hyperlink ref="C54" location="'Cutter Lofton'!A1" display="Cutter Lofton" xr:uid="{019F143B-1AC2-4C18-AF0D-6BC217DB955F}"/>
    <hyperlink ref="C70" location="'Tyler Lofton'!A1" display="Tyler Lofton" xr:uid="{01C0794F-2AA7-4CA9-A586-561E9A4A5EE6}"/>
    <hyperlink ref="C29" location="'Colton Gayne'!A1" display="Colton Gayne" xr:uid="{0A9911D6-416B-4B8F-A57F-AEF3E8DD811E}"/>
    <hyperlink ref="C26" location="'Shelby Matoy'!A1" display="Matory, Shelby" xr:uid="{BC13C653-36EF-4101-93D6-019E3D2615C2}"/>
    <hyperlink ref="C39" location="'Celeste Brown'!A1" display="Celeste Brown" xr:uid="{860E4CBB-83BB-4C83-84C8-17E0D05557BA}"/>
    <hyperlink ref="C53" location="'Case Alston'!A1" display="Case Alston" xr:uid="{9C0FFAF8-A4FA-4614-8D5C-2C0FE5CFC654}"/>
    <hyperlink ref="C55" location="'Luke Pierce'!A1" display="Luke Pierce" xr:uid="{CEB001D0-7F46-4C82-AC13-151F6F6A2DD6}"/>
    <hyperlink ref="C56" location="'Christopher Barnet'!A1" display="Christopher Barnet" xr:uid="{B1F8CC31-8720-43DB-9217-7744EA1791F0}"/>
    <hyperlink ref="C13" location="'Christopher Barnet'!A1" display="Christopher Barnet" xr:uid="{5673EF7B-2BC7-42C1-95DD-EDC9B9D30B22}"/>
    <hyperlink ref="C18" location="'Luke Pierce'!A1" display="Luke Pierce" xr:uid="{829083D6-70D3-40A6-A5DD-8AA90E9B89AF}"/>
    <hyperlink ref="C57" location="'Samantha Bogart'!A1" display="Samantha Bogart" xr:uid="{7106ABEC-D944-4539-9A31-62012B171689}"/>
    <hyperlink ref="C19" location="'Corey Moorman'!A1" display="Corey Moorman" xr:uid="{8DEB377E-5098-466D-9A73-D15E2A64F73F}"/>
    <hyperlink ref="C28" location="'Will Fortson'!A1" display="Will Fortson" xr:uid="{C85FA6EF-1233-40CD-BF4D-D7666B2AD86C}"/>
    <hyperlink ref="C33" location="'Brody McKelvey'!A1" display="Brody McKelvey" xr:uid="{95E85D31-9D44-495B-A93C-8C7CC1E94F96}"/>
    <hyperlink ref="C67" location="'Corey Moorman'!A1" display="Corey Moorman" xr:uid="{3FA0791B-55B4-46C9-B7EA-969AE29A2374}"/>
    <hyperlink ref="C40" location="'Riley Dryer'!A1" display="Riley Dryer" xr:uid="{BF5C165E-BDBE-47C0-B0D1-0276BCDD5BCC}"/>
    <hyperlink ref="C38" location="'Conner Steele'!A1" display="Conner Steele" xr:uid="{87DDC604-FE05-4548-B4A6-0DF37E83153A}"/>
    <hyperlink ref="C32" location="'Macey Dixon'!A1" display="Macey Dixon" xr:uid="{E04F841C-2576-4C95-909D-EED02888FE0C}"/>
    <hyperlink ref="C12" location="'Brandon Barnett'!A1" display="Brandon Barnett" xr:uid="{78170773-0C4E-4761-B27D-54F1AD3912FD}"/>
    <hyperlink ref="C6" location="'Charlie Fortson'!A1" display="Charlie Fortson" xr:uid="{439249A6-5CE8-4393-ABA0-D94BFF281967}"/>
    <hyperlink ref="C37" location="'Gracie Collins'!A1" display="Gracie Collins" xr:uid="{63690937-E074-4253-A8F8-ACCA158FB427}"/>
    <hyperlink ref="C66" location="'Barton Yates'!A1" display="Barton Yates" xr:uid="{8AE5A068-193C-4BF5-8F5B-A047ABFD7FCA}"/>
    <hyperlink ref="C14" location="'Hudson Wright'!A1" display="Hudson Wright" xr:uid="{BFA9C2DA-A976-4189-A307-0CE2AE913629}"/>
    <hyperlink ref="C35" location="'Samantha Carlin'!A1" display="Samantha Carlin" xr:uid="{3DA8D3FE-AC9E-4F4D-A605-C1096B66E083}"/>
    <hyperlink ref="C52" location="'Samantha Carlin'!A1" display="Samantha Carlin" xr:uid="{BAF63D08-F9BB-4B1A-A174-2E8BD0990F0D}"/>
    <hyperlink ref="C69" location="'Charlie Fortson'!A1" display="Charlie Fortson" xr:uid="{0CB2D1FD-FBEF-444F-81CC-85FFFDF13D7C}"/>
    <hyperlink ref="C17" location="'Sam Merritt'!A1" display="Sam Merritt" xr:uid="{DE106EC6-D292-42A3-95FC-537DB863D120}"/>
    <hyperlink ref="C72" location="'Sam Merritt'!A1" display="Sam Merritt" xr:uid="{A6DA4D0A-AAF5-45D1-81F6-D8B55385B318}"/>
    <hyperlink ref="C73" location="'Pierce Rorer'!A1" display="Pierce Rorer" xr:uid="{3AE8477D-6255-430F-A40A-06B9DAA6D2AD}"/>
    <hyperlink ref="C8" location="'Bennett Cross'!A1" display="Bennett Cross" xr:uid="{B88899CB-8F3C-403F-9EF8-C054137D018A}"/>
    <hyperlink ref="C71" location="'Matt Hudson'!A1" display="Matt Hudson" xr:uid="{897D7FA4-C24E-4266-A539-FD05ECE49D7F}"/>
    <hyperlink ref="C9" location="'Lexie Davis'!A1" display="Lexie Davis" xr:uid="{8D82D03B-0616-490E-99C4-6E4737BE600C}"/>
    <hyperlink ref="C16" location="'Will Fortson'!A1" display="Will Fortson" xr:uid="{FB78CBA8-E8CF-49DE-9A6B-A325244A81DE}"/>
    <hyperlink ref="C36" location="'Bella Pace'!A1" display="Bella Pace" xr:uid="{C7AA4444-343D-4BA7-AC65-7F47A14EF39B}"/>
    <hyperlink ref="C74" location="'Bella Farias'!A1" display="Bella Farias" xr:uid="{6E30B9F7-29B4-464E-AE72-871992BF48A7}"/>
    <hyperlink ref="C15" location="'Shelby Matoy'!A1" display="Matory, Shelby" xr:uid="{DF004DA0-C715-47C5-93F7-6C9E7059474D}"/>
  </hyperlink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41"/>
  <sheetViews>
    <sheetView topLeftCell="A25" workbookViewId="0">
      <selection activeCell="A30" sqref="A30:O30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25</v>
      </c>
      <c r="E2" s="11">
        <v>191</v>
      </c>
      <c r="F2" s="11">
        <v>191</v>
      </c>
      <c r="G2" s="11">
        <v>187</v>
      </c>
      <c r="H2" s="11">
        <v>185</v>
      </c>
      <c r="I2" s="11"/>
      <c r="J2" s="11"/>
      <c r="K2" s="12">
        <v>4</v>
      </c>
      <c r="L2" s="12">
        <v>754</v>
      </c>
      <c r="M2" s="13">
        <v>188.5</v>
      </c>
      <c r="N2" s="14">
        <v>5</v>
      </c>
      <c r="O2" s="15">
        <v>193.5</v>
      </c>
    </row>
    <row r="3" spans="1:17" x14ac:dyDescent="0.25">
      <c r="A3" s="25" t="s">
        <v>16</v>
      </c>
      <c r="B3" s="26" t="s">
        <v>33</v>
      </c>
      <c r="C3" s="27">
        <v>43877</v>
      </c>
      <c r="D3" s="28" t="s">
        <v>25</v>
      </c>
      <c r="E3" s="29">
        <v>192</v>
      </c>
      <c r="F3" s="29">
        <v>185</v>
      </c>
      <c r="G3" s="29">
        <v>190</v>
      </c>
      <c r="H3" s="29">
        <v>196</v>
      </c>
      <c r="I3" s="29"/>
      <c r="J3" s="29"/>
      <c r="K3" s="30">
        <v>4</v>
      </c>
      <c r="L3" s="30">
        <v>763</v>
      </c>
      <c r="M3" s="31">
        <v>190.75</v>
      </c>
      <c r="N3" s="32">
        <v>5</v>
      </c>
      <c r="O3" s="33">
        <v>195.75</v>
      </c>
    </row>
    <row r="4" spans="1:17" x14ac:dyDescent="0.25">
      <c r="A4" s="25" t="s">
        <v>16</v>
      </c>
      <c r="B4" s="26" t="s">
        <v>30</v>
      </c>
      <c r="C4" s="27">
        <v>43897</v>
      </c>
      <c r="D4" s="35" t="s">
        <v>41</v>
      </c>
      <c r="E4" s="29">
        <v>190</v>
      </c>
      <c r="F4" s="29">
        <v>187</v>
      </c>
      <c r="G4" s="29">
        <v>189</v>
      </c>
      <c r="H4" s="29">
        <v>191</v>
      </c>
      <c r="I4" s="29"/>
      <c r="J4" s="29"/>
      <c r="K4" s="30">
        <f>COUNT(E4:J4)</f>
        <v>4</v>
      </c>
      <c r="L4" s="30">
        <f>SUM(E4:J4)</f>
        <v>757</v>
      </c>
      <c r="M4" s="31">
        <f>IFERROR(L4/K4,0)</f>
        <v>189.25</v>
      </c>
      <c r="N4" s="32">
        <v>11</v>
      </c>
      <c r="O4" s="33">
        <f>SUM(M4+N4)</f>
        <v>200.25</v>
      </c>
    </row>
    <row r="5" spans="1:17" x14ac:dyDescent="0.25">
      <c r="A5" s="25" t="s">
        <v>51</v>
      </c>
      <c r="B5" s="26" t="s">
        <v>33</v>
      </c>
      <c r="C5" s="27">
        <v>43905</v>
      </c>
      <c r="D5" s="36" t="s">
        <v>47</v>
      </c>
      <c r="E5" s="29">
        <v>194</v>
      </c>
      <c r="F5" s="29">
        <v>195</v>
      </c>
      <c r="G5" s="29">
        <v>192</v>
      </c>
      <c r="H5" s="29">
        <v>195</v>
      </c>
      <c r="I5" s="29"/>
      <c r="J5" s="29"/>
      <c r="K5" s="30">
        <v>4</v>
      </c>
      <c r="L5" s="30">
        <v>776</v>
      </c>
      <c r="M5" s="31">
        <v>194</v>
      </c>
      <c r="N5" s="32">
        <v>13</v>
      </c>
      <c r="O5" s="33">
        <v>207</v>
      </c>
    </row>
    <row r="6" spans="1:17" ht="26.25" x14ac:dyDescent="0.25">
      <c r="A6" s="25" t="s">
        <v>66</v>
      </c>
      <c r="B6" s="26" t="s">
        <v>33</v>
      </c>
      <c r="C6" s="27">
        <v>43968</v>
      </c>
      <c r="D6" s="28" t="s">
        <v>25</v>
      </c>
      <c r="E6" s="29">
        <v>192</v>
      </c>
      <c r="F6" s="29">
        <v>190</v>
      </c>
      <c r="G6" s="29">
        <v>185</v>
      </c>
      <c r="H6" s="29">
        <v>192</v>
      </c>
      <c r="I6" s="29">
        <v>186</v>
      </c>
      <c r="J6" s="29">
        <v>188</v>
      </c>
      <c r="K6" s="30">
        <v>6</v>
      </c>
      <c r="L6" s="30">
        <v>1133</v>
      </c>
      <c r="M6" s="31">
        <v>188.83333333333334</v>
      </c>
      <c r="N6" s="32">
        <v>16</v>
      </c>
      <c r="O6" s="33">
        <v>204.83333333333334</v>
      </c>
    </row>
    <row r="7" spans="1:17" ht="26.25" x14ac:dyDescent="0.25">
      <c r="A7" s="25" t="s">
        <v>66</v>
      </c>
      <c r="B7" s="26" t="s">
        <v>33</v>
      </c>
      <c r="C7" s="27">
        <v>43977</v>
      </c>
      <c r="D7" s="28" t="s">
        <v>25</v>
      </c>
      <c r="E7" s="29">
        <v>189</v>
      </c>
      <c r="F7" s="29">
        <v>192</v>
      </c>
      <c r="G7" s="29">
        <v>183</v>
      </c>
      <c r="H7" s="29"/>
      <c r="I7" s="29"/>
      <c r="J7" s="29"/>
      <c r="K7" s="30">
        <v>3</v>
      </c>
      <c r="L7" s="30">
        <v>564</v>
      </c>
      <c r="M7" s="31">
        <v>188</v>
      </c>
      <c r="N7" s="32">
        <v>5</v>
      </c>
      <c r="O7" s="33">
        <v>193</v>
      </c>
    </row>
    <row r="8" spans="1:17" x14ac:dyDescent="0.25">
      <c r="A8" s="25" t="s">
        <v>85</v>
      </c>
      <c r="B8" s="26" t="s">
        <v>18</v>
      </c>
      <c r="C8" s="27">
        <v>43981</v>
      </c>
      <c r="D8" s="28" t="s">
        <v>86</v>
      </c>
      <c r="E8" s="29">
        <v>192</v>
      </c>
      <c r="F8" s="29">
        <v>192</v>
      </c>
      <c r="G8" s="29">
        <v>189</v>
      </c>
      <c r="H8" s="29">
        <v>193</v>
      </c>
      <c r="I8" s="29"/>
      <c r="J8" s="29"/>
      <c r="K8" s="30">
        <v>4</v>
      </c>
      <c r="L8" s="30">
        <v>766</v>
      </c>
      <c r="M8" s="31">
        <v>191.5</v>
      </c>
      <c r="N8" s="32">
        <v>5</v>
      </c>
      <c r="O8" s="33">
        <v>196.5</v>
      </c>
    </row>
    <row r="9" spans="1:17" x14ac:dyDescent="0.25">
      <c r="A9" s="25" t="s">
        <v>85</v>
      </c>
      <c r="B9" s="26" t="s">
        <v>18</v>
      </c>
      <c r="C9" s="27">
        <v>43982</v>
      </c>
      <c r="D9" s="28" t="s">
        <v>86</v>
      </c>
      <c r="E9" s="29">
        <v>188</v>
      </c>
      <c r="F9" s="29">
        <v>187</v>
      </c>
      <c r="G9" s="29">
        <v>189</v>
      </c>
      <c r="H9" s="29">
        <v>181</v>
      </c>
      <c r="I9" s="29">
        <v>191</v>
      </c>
      <c r="J9" s="29">
        <v>186</v>
      </c>
      <c r="K9" s="30">
        <v>6</v>
      </c>
      <c r="L9" s="30">
        <v>1122</v>
      </c>
      <c r="M9" s="31">
        <v>187</v>
      </c>
      <c r="N9" s="32">
        <v>10</v>
      </c>
      <c r="O9" s="33">
        <v>197</v>
      </c>
    </row>
    <row r="10" spans="1:17" x14ac:dyDescent="0.25">
      <c r="A10" s="25" t="s">
        <v>51</v>
      </c>
      <c r="B10" s="26" t="s">
        <v>90</v>
      </c>
      <c r="C10" s="27">
        <v>43988</v>
      </c>
      <c r="D10" s="28" t="s">
        <v>41</v>
      </c>
      <c r="E10" s="29">
        <v>188</v>
      </c>
      <c r="F10" s="29">
        <v>196</v>
      </c>
      <c r="G10" s="29">
        <v>185</v>
      </c>
      <c r="H10" s="29">
        <v>192</v>
      </c>
      <c r="I10" s="29">
        <v>189</v>
      </c>
      <c r="J10" s="29">
        <v>188</v>
      </c>
      <c r="K10" s="30">
        <v>6</v>
      </c>
      <c r="L10" s="30">
        <v>1138</v>
      </c>
      <c r="M10" s="31">
        <v>189.66666666666666</v>
      </c>
      <c r="N10" s="32">
        <v>22</v>
      </c>
      <c r="O10" s="33">
        <v>211.66666666666666</v>
      </c>
    </row>
    <row r="11" spans="1:17" ht="26.25" x14ac:dyDescent="0.25">
      <c r="A11" s="25" t="s">
        <v>66</v>
      </c>
      <c r="B11" s="26" t="s">
        <v>33</v>
      </c>
      <c r="C11" s="27">
        <v>44003</v>
      </c>
      <c r="D11" s="28" t="s">
        <v>25</v>
      </c>
      <c r="E11" s="29">
        <v>181</v>
      </c>
      <c r="F11" s="29">
        <v>185</v>
      </c>
      <c r="G11" s="29">
        <v>188</v>
      </c>
      <c r="H11" s="29">
        <v>190</v>
      </c>
      <c r="I11" s="29"/>
      <c r="J11" s="29"/>
      <c r="K11" s="30">
        <v>4</v>
      </c>
      <c r="L11" s="30">
        <v>744</v>
      </c>
      <c r="M11" s="31">
        <v>186</v>
      </c>
      <c r="N11" s="32">
        <v>9</v>
      </c>
      <c r="O11" s="33">
        <v>195</v>
      </c>
    </row>
    <row r="12" spans="1:17" ht="26.25" x14ac:dyDescent="0.25">
      <c r="A12" s="25" t="s">
        <v>66</v>
      </c>
      <c r="B12" s="26" t="s">
        <v>33</v>
      </c>
      <c r="C12" s="27">
        <v>44031</v>
      </c>
      <c r="D12" s="28" t="s">
        <v>25</v>
      </c>
      <c r="E12" s="29">
        <v>185</v>
      </c>
      <c r="F12" s="29">
        <v>188</v>
      </c>
      <c r="G12" s="29">
        <v>186</v>
      </c>
      <c r="H12" s="29">
        <v>191</v>
      </c>
      <c r="I12" s="29"/>
      <c r="J12" s="29"/>
      <c r="K12" s="30">
        <v>4</v>
      </c>
      <c r="L12" s="30">
        <v>750</v>
      </c>
      <c r="M12" s="31">
        <v>187.5</v>
      </c>
      <c r="N12" s="32">
        <v>8</v>
      </c>
      <c r="O12" s="33">
        <v>195.5</v>
      </c>
    </row>
    <row r="13" spans="1:17" ht="26.25" x14ac:dyDescent="0.25">
      <c r="A13" s="25" t="s">
        <v>66</v>
      </c>
      <c r="B13" s="26" t="s">
        <v>33</v>
      </c>
      <c r="C13" s="27">
        <v>44012</v>
      </c>
      <c r="D13" s="28" t="s">
        <v>25</v>
      </c>
      <c r="E13" s="29">
        <v>185</v>
      </c>
      <c r="F13" s="29">
        <v>188</v>
      </c>
      <c r="G13" s="29">
        <v>182</v>
      </c>
      <c r="H13" s="29"/>
      <c r="I13" s="29"/>
      <c r="J13" s="29"/>
      <c r="K13" s="30">
        <v>3</v>
      </c>
      <c r="L13" s="30">
        <v>555</v>
      </c>
      <c r="M13" s="31">
        <v>185</v>
      </c>
      <c r="N13" s="32">
        <v>6</v>
      </c>
      <c r="O13" s="33">
        <v>191</v>
      </c>
    </row>
    <row r="14" spans="1:17" x14ac:dyDescent="0.25">
      <c r="A14" s="25" t="s">
        <v>51</v>
      </c>
      <c r="B14" s="26" t="s">
        <v>30</v>
      </c>
      <c r="C14" s="27">
        <v>44030</v>
      </c>
      <c r="D14" s="28" t="s">
        <v>41</v>
      </c>
      <c r="E14" s="29">
        <v>188</v>
      </c>
      <c r="F14" s="29">
        <v>186</v>
      </c>
      <c r="G14" s="29">
        <v>186</v>
      </c>
      <c r="H14" s="29">
        <v>192.001</v>
      </c>
      <c r="I14" s="29"/>
      <c r="J14" s="29"/>
      <c r="K14" s="30">
        <v>4</v>
      </c>
      <c r="L14" s="30">
        <v>752</v>
      </c>
      <c r="M14" s="31">
        <v>188</v>
      </c>
      <c r="N14" s="32">
        <v>6</v>
      </c>
      <c r="O14" s="33">
        <v>194</v>
      </c>
    </row>
    <row r="15" spans="1:17" x14ac:dyDescent="0.25">
      <c r="A15" s="25" t="s">
        <v>51</v>
      </c>
      <c r="B15" s="26" t="s">
        <v>30</v>
      </c>
      <c r="C15" s="27">
        <v>44044</v>
      </c>
      <c r="D15" s="28" t="s">
        <v>41</v>
      </c>
      <c r="E15" s="29">
        <v>193</v>
      </c>
      <c r="F15" s="29">
        <v>193</v>
      </c>
      <c r="G15" s="29">
        <v>193.001</v>
      </c>
      <c r="H15" s="29">
        <v>193</v>
      </c>
      <c r="I15" s="29"/>
      <c r="J15" s="29"/>
      <c r="K15" s="30">
        <v>4</v>
      </c>
      <c r="L15" s="30">
        <v>772.00099999999998</v>
      </c>
      <c r="M15" s="31">
        <v>193.00024999999999</v>
      </c>
      <c r="N15" s="32">
        <v>13</v>
      </c>
      <c r="O15" s="33">
        <v>206.00024999999999</v>
      </c>
    </row>
    <row r="16" spans="1:17" ht="26.25" x14ac:dyDescent="0.25">
      <c r="A16" s="25" t="s">
        <v>66</v>
      </c>
      <c r="B16" s="26" t="s">
        <v>33</v>
      </c>
      <c r="C16" s="27">
        <v>44040</v>
      </c>
      <c r="D16" s="28" t="s">
        <v>25</v>
      </c>
      <c r="E16" s="29">
        <v>197</v>
      </c>
      <c r="F16" s="29">
        <v>193</v>
      </c>
      <c r="G16" s="29">
        <v>197</v>
      </c>
      <c r="H16" s="29"/>
      <c r="I16" s="29"/>
      <c r="J16" s="29"/>
      <c r="K16" s="30">
        <v>3</v>
      </c>
      <c r="L16" s="30">
        <v>587</v>
      </c>
      <c r="M16" s="31">
        <v>195.66666666666666</v>
      </c>
      <c r="N16" s="32">
        <v>9</v>
      </c>
      <c r="O16" s="33">
        <v>204.66666666666666</v>
      </c>
    </row>
    <row r="17" spans="1:15" ht="26.25" x14ac:dyDescent="0.25">
      <c r="A17" s="25" t="s">
        <v>66</v>
      </c>
      <c r="B17" s="26" t="s">
        <v>33</v>
      </c>
      <c r="C17" s="27">
        <v>44059</v>
      </c>
      <c r="D17" s="28" t="s">
        <v>25</v>
      </c>
      <c r="E17" s="29">
        <v>192</v>
      </c>
      <c r="F17" s="29">
        <v>193</v>
      </c>
      <c r="G17" s="29">
        <v>186</v>
      </c>
      <c r="H17" s="29">
        <v>189</v>
      </c>
      <c r="I17" s="29"/>
      <c r="J17" s="29"/>
      <c r="K17" s="30">
        <v>4</v>
      </c>
      <c r="L17" s="30">
        <v>760</v>
      </c>
      <c r="M17" s="31">
        <v>190</v>
      </c>
      <c r="N17" s="32">
        <v>3</v>
      </c>
      <c r="O17" s="33">
        <v>193</v>
      </c>
    </row>
    <row r="18" spans="1:15" ht="26.25" x14ac:dyDescent="0.25">
      <c r="A18" s="25" t="s">
        <v>66</v>
      </c>
      <c r="B18" s="26" t="s">
        <v>33</v>
      </c>
      <c r="C18" s="27">
        <v>44068</v>
      </c>
      <c r="D18" s="28" t="s">
        <v>25</v>
      </c>
      <c r="E18" s="29">
        <v>192</v>
      </c>
      <c r="F18" s="29">
        <v>190</v>
      </c>
      <c r="G18" s="29">
        <v>194</v>
      </c>
      <c r="H18" s="29"/>
      <c r="I18" s="29"/>
      <c r="J18" s="29"/>
      <c r="K18" s="30">
        <v>3</v>
      </c>
      <c r="L18" s="30">
        <v>576</v>
      </c>
      <c r="M18" s="31">
        <v>192</v>
      </c>
      <c r="N18" s="32">
        <v>4</v>
      </c>
      <c r="O18" s="33">
        <v>196</v>
      </c>
    </row>
    <row r="19" spans="1:15" x14ac:dyDescent="0.25">
      <c r="A19" s="25" t="s">
        <v>85</v>
      </c>
      <c r="B19" s="26" t="s">
        <v>18</v>
      </c>
      <c r="C19" s="27">
        <v>44079</v>
      </c>
      <c r="D19" s="28" t="s">
        <v>121</v>
      </c>
      <c r="E19" s="29">
        <v>194</v>
      </c>
      <c r="F19" s="29">
        <v>194</v>
      </c>
      <c r="G19" s="29">
        <v>196.01</v>
      </c>
      <c r="H19" s="29">
        <v>193</v>
      </c>
      <c r="I19" s="29">
        <v>190</v>
      </c>
      <c r="J19" s="29">
        <v>193</v>
      </c>
      <c r="K19" s="30">
        <v>6</v>
      </c>
      <c r="L19" s="30">
        <v>1160.01</v>
      </c>
      <c r="M19" s="31">
        <v>193.33500000000001</v>
      </c>
      <c r="N19" s="32">
        <v>12</v>
      </c>
      <c r="O19" s="33">
        <v>205.33500000000001</v>
      </c>
    </row>
    <row r="20" spans="1:15" ht="26.25" x14ac:dyDescent="0.25">
      <c r="A20" s="25" t="s">
        <v>66</v>
      </c>
      <c r="B20" s="26" t="s">
        <v>33</v>
      </c>
      <c r="C20" s="27">
        <v>44094</v>
      </c>
      <c r="D20" s="28" t="s">
        <v>25</v>
      </c>
      <c r="E20" s="29">
        <v>190</v>
      </c>
      <c r="F20" s="29">
        <v>190</v>
      </c>
      <c r="G20" s="29">
        <v>194.0001</v>
      </c>
      <c r="H20" s="29">
        <v>195</v>
      </c>
      <c r="I20" s="29">
        <v>194</v>
      </c>
      <c r="J20" s="29">
        <v>183</v>
      </c>
      <c r="K20" s="30">
        <v>6</v>
      </c>
      <c r="L20" s="30">
        <v>1146.0001</v>
      </c>
      <c r="M20" s="31">
        <v>191.00001666666665</v>
      </c>
      <c r="N20" s="32">
        <v>12</v>
      </c>
      <c r="O20" s="33">
        <v>203.00001666666665</v>
      </c>
    </row>
    <row r="21" spans="1:15" x14ac:dyDescent="0.25">
      <c r="A21" s="25" t="s">
        <v>85</v>
      </c>
      <c r="B21" s="26" t="s">
        <v>18</v>
      </c>
      <c r="C21" s="27">
        <v>44093</v>
      </c>
      <c r="D21" s="28" t="s">
        <v>41</v>
      </c>
      <c r="E21" s="29">
        <v>191</v>
      </c>
      <c r="F21" s="29">
        <v>189</v>
      </c>
      <c r="G21" s="29">
        <v>189</v>
      </c>
      <c r="H21" s="29">
        <v>194</v>
      </c>
      <c r="I21" s="29"/>
      <c r="J21" s="29"/>
      <c r="K21" s="30">
        <v>4</v>
      </c>
      <c r="L21" s="30">
        <v>763</v>
      </c>
      <c r="M21" s="31">
        <v>190.75</v>
      </c>
      <c r="N21" s="32">
        <v>6</v>
      </c>
      <c r="O21" s="33">
        <v>196.75</v>
      </c>
    </row>
    <row r="22" spans="1:15" x14ac:dyDescent="0.25">
      <c r="A22" s="25" t="s">
        <v>85</v>
      </c>
      <c r="B22" s="26" t="s">
        <v>18</v>
      </c>
      <c r="C22" s="27">
        <v>44100</v>
      </c>
      <c r="D22" s="28" t="s">
        <v>86</v>
      </c>
      <c r="E22" s="29">
        <v>192</v>
      </c>
      <c r="F22" s="29">
        <v>193</v>
      </c>
      <c r="G22" s="29">
        <v>193</v>
      </c>
      <c r="H22" s="29">
        <v>195</v>
      </c>
      <c r="I22" s="29">
        <v>193</v>
      </c>
      <c r="J22" s="29">
        <v>196</v>
      </c>
      <c r="K22" s="30">
        <v>6</v>
      </c>
      <c r="L22" s="30">
        <v>1162</v>
      </c>
      <c r="M22" s="31">
        <v>193.66666666666666</v>
      </c>
      <c r="N22" s="32">
        <v>34</v>
      </c>
      <c r="O22" s="33">
        <v>227.66666666666666</v>
      </c>
    </row>
    <row r="23" spans="1:15" ht="26.25" x14ac:dyDescent="0.25">
      <c r="A23" s="25" t="s">
        <v>66</v>
      </c>
      <c r="B23" s="26" t="s">
        <v>33</v>
      </c>
      <c r="C23" s="27">
        <v>44103</v>
      </c>
      <c r="D23" s="28" t="s">
        <v>25</v>
      </c>
      <c r="E23" s="29">
        <v>191</v>
      </c>
      <c r="F23" s="29">
        <v>192</v>
      </c>
      <c r="G23" s="29">
        <v>189</v>
      </c>
      <c r="H23" s="29"/>
      <c r="I23" s="29"/>
      <c r="J23" s="29"/>
      <c r="K23" s="30">
        <v>3</v>
      </c>
      <c r="L23" s="30">
        <v>572</v>
      </c>
      <c r="M23" s="31">
        <v>190.66666666666666</v>
      </c>
      <c r="N23" s="32">
        <v>11</v>
      </c>
      <c r="O23" s="33">
        <v>201.66666666666666</v>
      </c>
    </row>
    <row r="24" spans="1:15" ht="26.25" x14ac:dyDescent="0.25">
      <c r="A24" s="41" t="s">
        <v>66</v>
      </c>
      <c r="B24" s="42" t="s">
        <v>33</v>
      </c>
      <c r="C24" s="43">
        <v>44107</v>
      </c>
      <c r="D24" s="44" t="s">
        <v>41</v>
      </c>
      <c r="E24" s="45">
        <v>193</v>
      </c>
      <c r="F24" s="45">
        <v>195.0001</v>
      </c>
      <c r="G24" s="45">
        <v>197</v>
      </c>
      <c r="H24" s="45">
        <v>191</v>
      </c>
      <c r="I24" s="45">
        <v>195.001</v>
      </c>
      <c r="J24" s="45">
        <v>191</v>
      </c>
      <c r="K24" s="46">
        <v>6</v>
      </c>
      <c r="L24" s="46">
        <v>1162.0011</v>
      </c>
      <c r="M24" s="47">
        <v>193.66684999999998</v>
      </c>
      <c r="N24" s="48">
        <v>20</v>
      </c>
      <c r="O24" s="49">
        <v>213.66684999999998</v>
      </c>
    </row>
    <row r="25" spans="1:15" x14ac:dyDescent="0.25">
      <c r="A25" s="25" t="s">
        <v>85</v>
      </c>
      <c r="B25" s="26" t="s">
        <v>18</v>
      </c>
      <c r="C25" s="27">
        <v>44114</v>
      </c>
      <c r="D25" s="28" t="s">
        <v>86</v>
      </c>
      <c r="E25" s="29">
        <v>193</v>
      </c>
      <c r="F25" s="29">
        <v>193</v>
      </c>
      <c r="G25" s="29">
        <v>192</v>
      </c>
      <c r="H25" s="29">
        <v>187.1</v>
      </c>
      <c r="I25" s="29"/>
      <c r="J25" s="29"/>
      <c r="K25" s="30">
        <v>4</v>
      </c>
      <c r="L25" s="30">
        <v>765.1</v>
      </c>
      <c r="M25" s="31">
        <v>191.27500000000001</v>
      </c>
      <c r="N25" s="32">
        <v>13</v>
      </c>
      <c r="O25" s="33">
        <v>204.27500000000001</v>
      </c>
    </row>
    <row r="26" spans="1:15" ht="26.25" x14ac:dyDescent="0.25">
      <c r="A26" s="25" t="s">
        <v>66</v>
      </c>
      <c r="B26" s="26" t="s">
        <v>33</v>
      </c>
      <c r="C26" s="27">
        <v>44122</v>
      </c>
      <c r="D26" s="28" t="s">
        <v>25</v>
      </c>
      <c r="E26" s="29">
        <v>198</v>
      </c>
      <c r="F26" s="29">
        <v>196</v>
      </c>
      <c r="G26" s="29">
        <v>197</v>
      </c>
      <c r="H26" s="29">
        <v>197</v>
      </c>
      <c r="I26" s="29"/>
      <c r="J26" s="29"/>
      <c r="K26" s="30">
        <v>4</v>
      </c>
      <c r="L26" s="30">
        <v>788</v>
      </c>
      <c r="M26" s="31">
        <v>197</v>
      </c>
      <c r="N26" s="32">
        <v>9</v>
      </c>
      <c r="O26" s="33">
        <v>206</v>
      </c>
    </row>
    <row r="27" spans="1:15" x14ac:dyDescent="0.25">
      <c r="A27" s="25" t="s">
        <v>85</v>
      </c>
      <c r="B27" s="26" t="s">
        <v>18</v>
      </c>
      <c r="C27" s="27">
        <v>44128</v>
      </c>
      <c r="D27" s="28" t="s">
        <v>86</v>
      </c>
      <c r="E27" s="29">
        <v>198</v>
      </c>
      <c r="F27" s="29">
        <v>196</v>
      </c>
      <c r="G27" s="29">
        <v>193</v>
      </c>
      <c r="H27" s="29">
        <v>194</v>
      </c>
      <c r="I27" s="29"/>
      <c r="J27" s="29"/>
      <c r="K27" s="30">
        <v>4</v>
      </c>
      <c r="L27" s="30">
        <v>781</v>
      </c>
      <c r="M27" s="31">
        <v>195.25</v>
      </c>
      <c r="N27" s="32">
        <v>13</v>
      </c>
      <c r="O27" s="33">
        <v>208.25</v>
      </c>
    </row>
    <row r="28" spans="1:15" x14ac:dyDescent="0.25">
      <c r="A28" s="25" t="s">
        <v>85</v>
      </c>
      <c r="B28" s="26" t="s">
        <v>18</v>
      </c>
      <c r="C28" s="27">
        <v>44129</v>
      </c>
      <c r="D28" s="28" t="s">
        <v>86</v>
      </c>
      <c r="E28" s="29">
        <v>197</v>
      </c>
      <c r="F28" s="29">
        <v>195</v>
      </c>
      <c r="G28" s="29">
        <v>193</v>
      </c>
      <c r="H28" s="29">
        <v>193</v>
      </c>
      <c r="I28" s="29">
        <v>195</v>
      </c>
      <c r="J28" s="29"/>
      <c r="K28" s="30">
        <v>5</v>
      </c>
      <c r="L28" s="30">
        <v>973</v>
      </c>
      <c r="M28" s="31">
        <v>194.6</v>
      </c>
      <c r="N28" s="32">
        <v>13</v>
      </c>
      <c r="O28" s="33">
        <v>207.6</v>
      </c>
    </row>
    <row r="29" spans="1:15" ht="26.25" x14ac:dyDescent="0.25">
      <c r="A29" s="25" t="s">
        <v>66</v>
      </c>
      <c r="B29" s="26" t="s">
        <v>33</v>
      </c>
      <c r="C29" s="27">
        <v>44142</v>
      </c>
      <c r="D29" s="28" t="s">
        <v>41</v>
      </c>
      <c r="E29" s="29">
        <v>196</v>
      </c>
      <c r="F29" s="29">
        <v>197</v>
      </c>
      <c r="G29" s="29">
        <v>198.001</v>
      </c>
      <c r="H29" s="29">
        <v>199</v>
      </c>
      <c r="I29" s="29"/>
      <c r="J29" s="29"/>
      <c r="K29" s="30">
        <v>4</v>
      </c>
      <c r="L29" s="30">
        <v>790.00099999999998</v>
      </c>
      <c r="M29" s="31">
        <v>197.50024999999999</v>
      </c>
      <c r="N29" s="32">
        <v>13</v>
      </c>
      <c r="O29" s="33">
        <v>210.50024999999999</v>
      </c>
    </row>
    <row r="30" spans="1:15" ht="26.25" x14ac:dyDescent="0.25">
      <c r="A30" s="25" t="s">
        <v>66</v>
      </c>
      <c r="B30" s="26" t="s">
        <v>33</v>
      </c>
      <c r="C30" s="27">
        <v>44150</v>
      </c>
      <c r="D30" s="28" t="s">
        <v>25</v>
      </c>
      <c r="E30" s="29">
        <v>197</v>
      </c>
      <c r="F30" s="29">
        <v>196</v>
      </c>
      <c r="G30" s="29">
        <v>198</v>
      </c>
      <c r="H30" s="29">
        <v>197</v>
      </c>
      <c r="I30" s="29"/>
      <c r="J30" s="29"/>
      <c r="K30" s="30">
        <v>4</v>
      </c>
      <c r="L30" s="30">
        <v>788</v>
      </c>
      <c r="M30" s="31">
        <v>197</v>
      </c>
      <c r="N30" s="32">
        <v>11</v>
      </c>
      <c r="O30" s="33">
        <v>208</v>
      </c>
    </row>
    <row r="33" spans="1:15" x14ac:dyDescent="0.25">
      <c r="K33" s="16">
        <f>SUM(K2:K32)</f>
        <v>126</v>
      </c>
      <c r="L33" s="16">
        <f>SUM(L2:L32)</f>
        <v>24119.1132</v>
      </c>
      <c r="M33" s="22">
        <f>SUM(L33/K33)</f>
        <v>191.42153333333334</v>
      </c>
      <c r="N33" s="16">
        <f>SUM(N2:N32)</f>
        <v>317</v>
      </c>
      <c r="O33" s="22">
        <f>SUM(M33+N33)</f>
        <v>508.42153333333334</v>
      </c>
    </row>
    <row r="37" spans="1:15" ht="30" x14ac:dyDescent="0.25">
      <c r="A37" s="1" t="s">
        <v>1</v>
      </c>
      <c r="B37" s="2" t="s">
        <v>2</v>
      </c>
      <c r="C37" s="2" t="s">
        <v>3</v>
      </c>
      <c r="D37" s="3" t="s">
        <v>4</v>
      </c>
      <c r="E37" s="4" t="s">
        <v>5</v>
      </c>
      <c r="F37" s="4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11</v>
      </c>
      <c r="L37" s="3" t="s">
        <v>12</v>
      </c>
      <c r="M37" s="5" t="s">
        <v>13</v>
      </c>
      <c r="N37" s="2" t="s">
        <v>14</v>
      </c>
      <c r="O37" s="6" t="s">
        <v>15</v>
      </c>
    </row>
    <row r="38" spans="1:15" x14ac:dyDescent="0.25">
      <c r="A38" s="25" t="s">
        <v>73</v>
      </c>
      <c r="B38" s="26" t="s">
        <v>18</v>
      </c>
      <c r="C38" s="27">
        <v>44079</v>
      </c>
      <c r="D38" s="28" t="s">
        <v>121</v>
      </c>
      <c r="E38" s="29">
        <v>188</v>
      </c>
      <c r="F38" s="29">
        <v>192</v>
      </c>
      <c r="G38" s="29">
        <v>187</v>
      </c>
      <c r="H38" s="29">
        <v>190</v>
      </c>
      <c r="I38" s="29">
        <v>186</v>
      </c>
      <c r="J38" s="29">
        <v>188</v>
      </c>
      <c r="K38" s="30">
        <v>6</v>
      </c>
      <c r="L38" s="30">
        <v>1131</v>
      </c>
      <c r="M38" s="31">
        <v>188.5</v>
      </c>
      <c r="N38" s="32">
        <v>34</v>
      </c>
      <c r="O38" s="33">
        <v>222.5</v>
      </c>
    </row>
    <row r="41" spans="1:15" x14ac:dyDescent="0.25">
      <c r="K41" s="16">
        <f>SUM(K38:K40)</f>
        <v>6</v>
      </c>
      <c r="L41" s="16">
        <f>SUM(L38:L40)</f>
        <v>1131</v>
      </c>
      <c r="M41" s="22">
        <f>SUM(L41/K41)</f>
        <v>188.5</v>
      </c>
      <c r="N41" s="16">
        <f>SUM(N38:N40)</f>
        <v>34</v>
      </c>
      <c r="O41" s="22">
        <f>SUM(M41+N41)</f>
        <v>222.5</v>
      </c>
    </row>
  </sheetData>
  <protectedRanges>
    <protectedRange algorithmName="SHA-512" hashValue="ON39YdpmFHfN9f47KpiRvqrKx0V9+erV1CNkpWzYhW/Qyc6aT8rEyCrvauWSYGZK2ia3o7vd3akF07acHAFpOA==" saltValue="yVW9XmDwTqEnmpSGai0KYg==" spinCount="100000" sqref="B1 B37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C4" name="Range1_11"/>
    <protectedRange algorithmName="SHA-512" hashValue="ON39YdpmFHfN9f47KpiRvqrKx0V9+erV1CNkpWzYhW/Qyc6aT8rEyCrvauWSYGZK2ia3o7vd3akF07acHAFpOA==" saltValue="yVW9XmDwTqEnmpSGai0KYg==" spinCount="100000" sqref="B4" name="Range1_1_2_6"/>
    <protectedRange algorithmName="SHA-512" hashValue="ON39YdpmFHfN9f47KpiRvqrKx0V9+erV1CNkpWzYhW/Qyc6aT8rEyCrvauWSYGZK2ia3o7vd3akF07acHAFpOA==" saltValue="yVW9XmDwTqEnmpSGai0KYg==" spinCount="100000" sqref="E4:J4" name="Range1_4_6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B5" name="Range1_1_2_1_2"/>
    <protectedRange algorithmName="SHA-512" hashValue="ON39YdpmFHfN9f47KpiRvqrKx0V9+erV1CNkpWzYhW/Qyc6aT8rEyCrvauWSYGZK2ia3o7vd3akF07acHAFpOA==" saltValue="yVW9XmDwTqEnmpSGai0KYg==" spinCount="100000" sqref="E5:J5" name="Range1_4_1_2"/>
    <protectedRange algorithmName="SHA-512" hashValue="ON39YdpmFHfN9f47KpiRvqrKx0V9+erV1CNkpWzYhW/Qyc6aT8rEyCrvauWSYGZK2ia3o7vd3akF07acHAFpOA==" saltValue="yVW9XmDwTqEnmpSGai0KYg==" spinCount="100000" sqref="B6:C6" name="Range1_1_2_5"/>
    <protectedRange algorithmName="SHA-512" hashValue="ON39YdpmFHfN9f47KpiRvqrKx0V9+erV1CNkpWzYhW/Qyc6aT8rEyCrvauWSYGZK2ia3o7vd3akF07acHAFpOA==" saltValue="yVW9XmDwTqEnmpSGai0KYg==" spinCount="100000" sqref="D6" name="Range1_1_1_2_4"/>
    <protectedRange algorithmName="SHA-512" hashValue="ON39YdpmFHfN9f47KpiRvqrKx0V9+erV1CNkpWzYhW/Qyc6aT8rEyCrvauWSYGZK2ia3o7vd3akF07acHAFpOA==" saltValue="yVW9XmDwTqEnmpSGai0KYg==" spinCount="100000" sqref="E6:J6" name="Range1_4_5"/>
    <protectedRange algorithmName="SHA-512" hashValue="ON39YdpmFHfN9f47KpiRvqrKx0V9+erV1CNkpWzYhW/Qyc6aT8rEyCrvauWSYGZK2ia3o7vd3akF07acHAFpOA==" saltValue="yVW9XmDwTqEnmpSGai0KYg==" spinCount="100000" sqref="B7:C7" name="Range1_1_2_2_1_1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"/>
    <protectedRange algorithmName="SHA-512" hashValue="ON39YdpmFHfN9f47KpiRvqrKx0V9+erV1CNkpWzYhW/Qyc6aT8rEyCrvauWSYGZK2ia3o7vd3akF07acHAFpOA==" saltValue="yVW9XmDwTqEnmpSGai0KYg==" spinCount="100000" sqref="B8:C8" name="Range1_1_2_6_1"/>
    <protectedRange algorithmName="SHA-512" hashValue="ON39YdpmFHfN9f47KpiRvqrKx0V9+erV1CNkpWzYhW/Qyc6aT8rEyCrvauWSYGZK2ia3o7vd3akF07acHAFpOA==" saltValue="yVW9XmDwTqEnmpSGai0KYg==" spinCount="100000" sqref="D8" name="Range1_1_1_2_5"/>
    <protectedRange algorithmName="SHA-512" hashValue="ON39YdpmFHfN9f47KpiRvqrKx0V9+erV1CNkpWzYhW/Qyc6aT8rEyCrvauWSYGZK2ia3o7vd3akF07acHAFpOA==" saltValue="yVW9XmDwTqEnmpSGai0KYg==" spinCount="100000" sqref="E8:J8" name="Range1_4_6_1"/>
    <protectedRange algorithmName="SHA-512" hashValue="ON39YdpmFHfN9f47KpiRvqrKx0V9+erV1CNkpWzYhW/Qyc6aT8rEyCrvauWSYGZK2ia3o7vd3akF07acHAFpOA==" saltValue="yVW9XmDwTqEnmpSGai0KYg==" spinCount="100000" sqref="B9:C9" name="Range1_1_2_1_3"/>
    <protectedRange algorithmName="SHA-512" hashValue="ON39YdpmFHfN9f47KpiRvqrKx0V9+erV1CNkpWzYhW/Qyc6aT8rEyCrvauWSYGZK2ia3o7vd3akF07acHAFpOA==" saltValue="yVW9XmDwTqEnmpSGai0KYg==" spinCount="100000" sqref="D9" name="Range1_1_1_2_2"/>
    <protectedRange algorithmName="SHA-512" hashValue="ON39YdpmFHfN9f47KpiRvqrKx0V9+erV1CNkpWzYhW/Qyc6aT8rEyCrvauWSYGZK2ia3o7vd3akF07acHAFpOA==" saltValue="yVW9XmDwTqEnmpSGai0KYg==" spinCount="100000" sqref="E9:J9" name="Range1_4_1_3"/>
    <protectedRange algorithmName="SHA-512" hashValue="ON39YdpmFHfN9f47KpiRvqrKx0V9+erV1CNkpWzYhW/Qyc6aT8rEyCrvauWSYGZK2ia3o7vd3akF07acHAFpOA==" saltValue="yVW9XmDwTqEnmpSGai0KYg==" spinCount="100000" sqref="B10:C10" name="Range1_1_2_2_1"/>
    <protectedRange algorithmName="SHA-512" hashValue="ON39YdpmFHfN9f47KpiRvqrKx0V9+erV1CNkpWzYhW/Qyc6aT8rEyCrvauWSYGZK2ia3o7vd3akF07acHAFpOA==" saltValue="yVW9XmDwTqEnmpSGai0KYg==" spinCount="100000" sqref="D10" name="Range1_1_1_2_1_1"/>
    <protectedRange algorithmName="SHA-512" hashValue="ON39YdpmFHfN9f47KpiRvqrKx0V9+erV1CNkpWzYhW/Qyc6aT8rEyCrvauWSYGZK2ia3o7vd3akF07acHAFpOA==" saltValue="yVW9XmDwTqEnmpSGai0KYg==" spinCount="100000" sqref="E10:J10" name="Range1_4_2_1"/>
    <protectedRange algorithmName="SHA-512" hashValue="ON39YdpmFHfN9f47KpiRvqrKx0V9+erV1CNkpWzYhW/Qyc6aT8rEyCrvauWSYGZK2ia3o7vd3akF07acHAFpOA==" saltValue="yVW9XmDwTqEnmpSGai0KYg==" spinCount="100000" sqref="B11:C11" name="Range1_1_2_2_1_1_3"/>
    <protectedRange algorithmName="SHA-512" hashValue="ON39YdpmFHfN9f47KpiRvqrKx0V9+erV1CNkpWzYhW/Qyc6aT8rEyCrvauWSYGZK2ia3o7vd3akF07acHAFpOA==" saltValue="yVW9XmDwTqEnmpSGai0KYg==" spinCount="100000" sqref="D11" name="Range1_1_1_2_1_1_1_3"/>
    <protectedRange algorithmName="SHA-512" hashValue="ON39YdpmFHfN9f47KpiRvqrKx0V9+erV1CNkpWzYhW/Qyc6aT8rEyCrvauWSYGZK2ia3o7vd3akF07acHAFpOA==" saltValue="yVW9XmDwTqEnmpSGai0KYg==" spinCount="100000" sqref="E11:J11" name="Range1_4_2_1_1_3"/>
    <protectedRange algorithmName="SHA-512" hashValue="ON39YdpmFHfN9f47KpiRvqrKx0V9+erV1CNkpWzYhW/Qyc6aT8rEyCrvauWSYGZK2ia3o7vd3akF07acHAFpOA==" saltValue="yVW9XmDwTqEnmpSGai0KYg==" spinCount="100000" sqref="B12:C12" name="Range1_1_2_2_1_1_2"/>
    <protectedRange algorithmName="SHA-512" hashValue="ON39YdpmFHfN9f47KpiRvqrKx0V9+erV1CNkpWzYhW/Qyc6aT8rEyCrvauWSYGZK2ia3o7vd3akF07acHAFpOA==" saltValue="yVW9XmDwTqEnmpSGai0KYg==" spinCount="100000" sqref="D12" name="Range1_1_1_2_1_1_1_2"/>
    <protectedRange algorithmName="SHA-512" hashValue="ON39YdpmFHfN9f47KpiRvqrKx0V9+erV1CNkpWzYhW/Qyc6aT8rEyCrvauWSYGZK2ia3o7vd3akF07acHAFpOA==" saltValue="yVW9XmDwTqEnmpSGai0KYg==" spinCount="100000" sqref="E12:J12" name="Range1_4_2_1_1_2"/>
    <protectedRange algorithmName="SHA-512" hashValue="ON39YdpmFHfN9f47KpiRvqrKx0V9+erV1CNkpWzYhW/Qyc6aT8rEyCrvauWSYGZK2ia3o7vd3akF07acHAFpOA==" saltValue="yVW9XmDwTqEnmpSGai0KYg==" spinCount="100000" sqref="B13:C13" name="Range1_1_2_2_1_1_1"/>
    <protectedRange algorithmName="SHA-512" hashValue="ON39YdpmFHfN9f47KpiRvqrKx0V9+erV1CNkpWzYhW/Qyc6aT8rEyCrvauWSYGZK2ia3o7vd3akF07acHAFpOA==" saltValue="yVW9XmDwTqEnmpSGai0KYg==" spinCount="100000" sqref="D13" name="Range1_1_1_2_1_1_1_1"/>
    <protectedRange algorithmName="SHA-512" hashValue="ON39YdpmFHfN9f47KpiRvqrKx0V9+erV1CNkpWzYhW/Qyc6aT8rEyCrvauWSYGZK2ia3o7vd3akF07acHAFpOA==" saltValue="yVW9XmDwTqEnmpSGai0KYg==" spinCount="100000" sqref="E13:J13" name="Range1_4_2_1_1_1"/>
    <protectedRange algorithmName="SHA-512" hashValue="ON39YdpmFHfN9f47KpiRvqrKx0V9+erV1CNkpWzYhW/Qyc6aT8rEyCrvauWSYGZK2ia3o7vd3akF07acHAFpOA==" saltValue="yVW9XmDwTqEnmpSGai0KYg==" spinCount="100000" sqref="B14:C14" name="Range1_1_2_1_1_1"/>
    <protectedRange algorithmName="SHA-512" hashValue="ON39YdpmFHfN9f47KpiRvqrKx0V9+erV1CNkpWzYhW/Qyc6aT8rEyCrvauWSYGZK2ia3o7vd3akF07acHAFpOA==" saltValue="yVW9XmDwTqEnmpSGai0KYg==" spinCount="100000" sqref="D14" name="Range1_1_1_2_3"/>
    <protectedRange algorithmName="SHA-512" hashValue="ON39YdpmFHfN9f47KpiRvqrKx0V9+erV1CNkpWzYhW/Qyc6aT8rEyCrvauWSYGZK2ia3o7vd3akF07acHAFpOA==" saltValue="yVW9XmDwTqEnmpSGai0KYg==" spinCount="100000" sqref="E14:J14" name="Range1_4_1_1_1"/>
    <protectedRange algorithmName="SHA-512" hashValue="ON39YdpmFHfN9f47KpiRvqrKx0V9+erV1CNkpWzYhW/Qyc6aT8rEyCrvauWSYGZK2ia3o7vd3akF07acHAFpOA==" saltValue="yVW9XmDwTqEnmpSGai0KYg==" spinCount="100000" sqref="B15:C15" name="Range1_1_2_5_1"/>
    <protectedRange algorithmName="SHA-512" hashValue="ON39YdpmFHfN9f47KpiRvqrKx0V9+erV1CNkpWzYhW/Qyc6aT8rEyCrvauWSYGZK2ia3o7vd3akF07acHAFpOA==" saltValue="yVW9XmDwTqEnmpSGai0KYg==" spinCount="100000" sqref="D15" name="Range1_1_1_2_4_1"/>
    <protectedRange algorithmName="SHA-512" hashValue="ON39YdpmFHfN9f47KpiRvqrKx0V9+erV1CNkpWzYhW/Qyc6aT8rEyCrvauWSYGZK2ia3o7vd3akF07acHAFpOA==" saltValue="yVW9XmDwTqEnmpSGai0KYg==" spinCount="100000" sqref="E15:J15" name="Range1_4_4"/>
    <protectedRange algorithmName="SHA-512" hashValue="ON39YdpmFHfN9f47KpiRvqrKx0V9+erV1CNkpWzYhW/Qyc6aT8rEyCrvauWSYGZK2ia3o7vd3akF07acHAFpOA==" saltValue="yVW9XmDwTqEnmpSGai0KYg==" spinCount="100000" sqref="B16:C16" name="Range1_1_2_2_1_1_4"/>
    <protectedRange algorithmName="SHA-512" hashValue="ON39YdpmFHfN9f47KpiRvqrKx0V9+erV1CNkpWzYhW/Qyc6aT8rEyCrvauWSYGZK2ia3o7vd3akF07acHAFpOA==" saltValue="yVW9XmDwTqEnmpSGai0KYg==" spinCount="100000" sqref="D16" name="Range1_1_1_2_1_1_1_4"/>
    <protectedRange algorithmName="SHA-512" hashValue="ON39YdpmFHfN9f47KpiRvqrKx0V9+erV1CNkpWzYhW/Qyc6aT8rEyCrvauWSYGZK2ia3o7vd3akF07acHAFpOA==" saltValue="yVW9XmDwTqEnmpSGai0KYg==" spinCount="100000" sqref="E16:J16" name="Range1_4_2_1_1_4"/>
    <protectedRange algorithmName="SHA-512" hashValue="ON39YdpmFHfN9f47KpiRvqrKx0V9+erV1CNkpWzYhW/Qyc6aT8rEyCrvauWSYGZK2ia3o7vd3akF07acHAFpOA==" saltValue="yVW9XmDwTqEnmpSGai0KYg==" spinCount="100000" sqref="B17:C17" name="Range1_1_2_2_1_1_5"/>
    <protectedRange algorithmName="SHA-512" hashValue="ON39YdpmFHfN9f47KpiRvqrKx0V9+erV1CNkpWzYhW/Qyc6aT8rEyCrvauWSYGZK2ia3o7vd3akF07acHAFpOA==" saltValue="yVW9XmDwTqEnmpSGai0KYg==" spinCount="100000" sqref="D17" name="Range1_1_1_2_1_1_1_5"/>
    <protectedRange algorithmName="SHA-512" hashValue="ON39YdpmFHfN9f47KpiRvqrKx0V9+erV1CNkpWzYhW/Qyc6aT8rEyCrvauWSYGZK2ia3o7vd3akF07acHAFpOA==" saltValue="yVW9XmDwTqEnmpSGai0KYg==" spinCount="100000" sqref="E17:J17" name="Range1_4_2_1_1_5"/>
    <protectedRange algorithmName="SHA-512" hashValue="ON39YdpmFHfN9f47KpiRvqrKx0V9+erV1CNkpWzYhW/Qyc6aT8rEyCrvauWSYGZK2ia3o7vd3akF07acHAFpOA==" saltValue="yVW9XmDwTqEnmpSGai0KYg==" spinCount="100000" sqref="B18:C18" name="Range1_1_2_2_1_1_6"/>
    <protectedRange algorithmName="SHA-512" hashValue="ON39YdpmFHfN9f47KpiRvqrKx0V9+erV1CNkpWzYhW/Qyc6aT8rEyCrvauWSYGZK2ia3o7vd3akF07acHAFpOA==" saltValue="yVW9XmDwTqEnmpSGai0KYg==" spinCount="100000" sqref="D18" name="Range1_1_1_2_1_1_1_6"/>
    <protectedRange algorithmName="SHA-512" hashValue="ON39YdpmFHfN9f47KpiRvqrKx0V9+erV1CNkpWzYhW/Qyc6aT8rEyCrvauWSYGZK2ia3o7vd3akF07acHAFpOA==" saltValue="yVW9XmDwTqEnmpSGai0KYg==" spinCount="100000" sqref="E18:J18" name="Range1_4_2_1_1_6"/>
    <protectedRange algorithmName="SHA-512" hashValue="ON39YdpmFHfN9f47KpiRvqrKx0V9+erV1CNkpWzYhW/Qyc6aT8rEyCrvauWSYGZK2ia3o7vd3akF07acHAFpOA==" saltValue="yVW9XmDwTqEnmpSGai0KYg==" spinCount="100000" sqref="B19:C19" name="Range1_1_2_1_4"/>
    <protectedRange algorithmName="SHA-512" hashValue="ON39YdpmFHfN9f47KpiRvqrKx0V9+erV1CNkpWzYhW/Qyc6aT8rEyCrvauWSYGZK2ia3o7vd3akF07acHAFpOA==" saltValue="yVW9XmDwTqEnmpSGai0KYg==" spinCount="100000" sqref="D19" name="Range1_1_1_2_6"/>
    <protectedRange algorithmName="SHA-512" hashValue="ON39YdpmFHfN9f47KpiRvqrKx0V9+erV1CNkpWzYhW/Qyc6aT8rEyCrvauWSYGZK2ia3o7vd3akF07acHAFpOA==" saltValue="yVW9XmDwTqEnmpSGai0KYg==" spinCount="100000" sqref="E19:J19" name="Range1_4_1_4"/>
    <protectedRange algorithmName="SHA-512" hashValue="ON39YdpmFHfN9f47KpiRvqrKx0V9+erV1CNkpWzYhW/Qyc6aT8rEyCrvauWSYGZK2ia3o7vd3akF07acHAFpOA==" saltValue="yVW9XmDwTqEnmpSGai0KYg==" spinCount="100000" sqref="B38:C38" name="Range1_1_2_2"/>
    <protectedRange algorithmName="SHA-512" hashValue="ON39YdpmFHfN9f47KpiRvqrKx0V9+erV1CNkpWzYhW/Qyc6aT8rEyCrvauWSYGZK2ia3o7vd3akF07acHAFpOA==" saltValue="yVW9XmDwTqEnmpSGai0KYg==" spinCount="100000" sqref="D38" name="Range1_1_1_2_1_2"/>
    <protectedRange algorithmName="SHA-512" hashValue="ON39YdpmFHfN9f47KpiRvqrKx0V9+erV1CNkpWzYhW/Qyc6aT8rEyCrvauWSYGZK2ia3o7vd3akF07acHAFpOA==" saltValue="yVW9XmDwTqEnmpSGai0KYg==" spinCount="100000" sqref="E38:J38" name="Range1_4_2"/>
    <protectedRange algorithmName="SHA-512" hashValue="ON39YdpmFHfN9f47KpiRvqrKx0V9+erV1CNkpWzYhW/Qyc6aT8rEyCrvauWSYGZK2ia3o7vd3akF07acHAFpOA==" saltValue="yVW9XmDwTqEnmpSGai0KYg==" spinCount="100000" sqref="B20:C20" name="Range1_1_2_2_1_1_7"/>
    <protectedRange algorithmName="SHA-512" hashValue="ON39YdpmFHfN9f47KpiRvqrKx0V9+erV1CNkpWzYhW/Qyc6aT8rEyCrvauWSYGZK2ia3o7vd3akF07acHAFpOA==" saltValue="yVW9XmDwTqEnmpSGai0KYg==" spinCount="100000" sqref="D20" name="Range1_1_1_2_1_1_1_7"/>
    <protectedRange algorithmName="SHA-512" hashValue="ON39YdpmFHfN9f47KpiRvqrKx0V9+erV1CNkpWzYhW/Qyc6aT8rEyCrvauWSYGZK2ia3o7vd3akF07acHAFpOA==" saltValue="yVW9XmDwTqEnmpSGai0KYg==" spinCount="100000" sqref="E20:J20" name="Range1_4_2_1_1_7"/>
    <protectedRange algorithmName="SHA-512" hashValue="ON39YdpmFHfN9f47KpiRvqrKx0V9+erV1CNkpWzYhW/Qyc6aT8rEyCrvauWSYGZK2ia3o7vd3akF07acHAFpOA==" saltValue="yVW9XmDwTqEnmpSGai0KYg==" spinCount="100000" sqref="B21:C21" name="Range1_1_2_4_1"/>
    <protectedRange algorithmName="SHA-512" hashValue="ON39YdpmFHfN9f47KpiRvqrKx0V9+erV1CNkpWzYhW/Qyc6aT8rEyCrvauWSYGZK2ia3o7vd3akF07acHAFpOA==" saltValue="yVW9XmDwTqEnmpSGai0KYg==" spinCount="100000" sqref="D21" name="Range1_1_1_2_3_2"/>
    <protectedRange algorithmName="SHA-512" hashValue="ON39YdpmFHfN9f47KpiRvqrKx0V9+erV1CNkpWzYhW/Qyc6aT8rEyCrvauWSYGZK2ia3o7vd3akF07acHAFpOA==" saltValue="yVW9XmDwTqEnmpSGai0KYg==" spinCount="100000" sqref="E21:J21" name="Range1_4_3_1"/>
    <protectedRange algorithmName="SHA-512" hashValue="ON39YdpmFHfN9f47KpiRvqrKx0V9+erV1CNkpWzYhW/Qyc6aT8rEyCrvauWSYGZK2ia3o7vd3akF07acHAFpOA==" saltValue="yVW9XmDwTqEnmpSGai0KYg==" spinCount="100000" sqref="B22:C22" name="Range1_1_2_1_5"/>
    <protectedRange algorithmName="SHA-512" hashValue="ON39YdpmFHfN9f47KpiRvqrKx0V9+erV1CNkpWzYhW/Qyc6aT8rEyCrvauWSYGZK2ia3o7vd3akF07acHAFpOA==" saltValue="yVW9XmDwTqEnmpSGai0KYg==" spinCount="100000" sqref="D22" name="Range1_1_1_2_7"/>
    <protectedRange algorithmName="SHA-512" hashValue="ON39YdpmFHfN9f47KpiRvqrKx0V9+erV1CNkpWzYhW/Qyc6aT8rEyCrvauWSYGZK2ia3o7vd3akF07acHAFpOA==" saltValue="yVW9XmDwTqEnmpSGai0KYg==" spinCount="100000" sqref="E22:J22" name="Range1_4_1_5"/>
    <protectedRange algorithmName="SHA-512" hashValue="ON39YdpmFHfN9f47KpiRvqrKx0V9+erV1CNkpWzYhW/Qyc6aT8rEyCrvauWSYGZK2ia3o7vd3akF07acHAFpOA==" saltValue="yVW9XmDwTqEnmpSGai0KYg==" spinCount="100000" sqref="B23:C23" name="Range1_1_2_2_1_1_8"/>
    <protectedRange algorithmName="SHA-512" hashValue="ON39YdpmFHfN9f47KpiRvqrKx0V9+erV1CNkpWzYhW/Qyc6aT8rEyCrvauWSYGZK2ia3o7vd3akF07acHAFpOA==" saltValue="yVW9XmDwTqEnmpSGai0KYg==" spinCount="100000" sqref="D23" name="Range1_1_1_2_1_1_1_8"/>
    <protectedRange algorithmName="SHA-512" hashValue="ON39YdpmFHfN9f47KpiRvqrKx0V9+erV1CNkpWzYhW/Qyc6aT8rEyCrvauWSYGZK2ia3o7vd3akF07acHAFpOA==" saltValue="yVW9XmDwTqEnmpSGai0KYg==" spinCount="100000" sqref="E23:J23" name="Range1_4_2_1_1_8"/>
    <protectedRange algorithmName="SHA-512" hashValue="ON39YdpmFHfN9f47KpiRvqrKx0V9+erV1CNkpWzYhW/Qyc6aT8rEyCrvauWSYGZK2ia3o7vd3akF07acHAFpOA==" saltValue="yVW9XmDwTqEnmpSGai0KYg==" spinCount="100000" sqref="B24:C24" name="Range1_1_2_2_1_1_9"/>
    <protectedRange algorithmName="SHA-512" hashValue="ON39YdpmFHfN9f47KpiRvqrKx0V9+erV1CNkpWzYhW/Qyc6aT8rEyCrvauWSYGZK2ia3o7vd3akF07acHAFpOA==" saltValue="yVW9XmDwTqEnmpSGai0KYg==" spinCount="100000" sqref="D24" name="Range1_1_1_2_1_1_1_9"/>
    <protectedRange algorithmName="SHA-512" hashValue="ON39YdpmFHfN9f47KpiRvqrKx0V9+erV1CNkpWzYhW/Qyc6aT8rEyCrvauWSYGZK2ia3o7vd3akF07acHAFpOA==" saltValue="yVW9XmDwTqEnmpSGai0KYg==" spinCount="100000" sqref="E24:J24" name="Range1_4_2_1_1_9"/>
    <protectedRange algorithmName="SHA-512" hashValue="ON39YdpmFHfN9f47KpiRvqrKx0V9+erV1CNkpWzYhW/Qyc6aT8rEyCrvauWSYGZK2ia3o7vd3akF07acHAFpOA==" saltValue="yVW9XmDwTqEnmpSGai0KYg==" spinCount="100000" sqref="B25:C25" name="Range1_1_2_15"/>
    <protectedRange algorithmName="SHA-512" hashValue="ON39YdpmFHfN9f47KpiRvqrKx0V9+erV1CNkpWzYhW/Qyc6aT8rEyCrvauWSYGZK2ia3o7vd3akF07acHAFpOA==" saltValue="yVW9XmDwTqEnmpSGai0KYg==" spinCount="100000" sqref="D25" name="Range1_1_1_2_13"/>
    <protectedRange algorithmName="SHA-512" hashValue="ON39YdpmFHfN9f47KpiRvqrKx0V9+erV1CNkpWzYhW/Qyc6aT8rEyCrvauWSYGZK2ia3o7vd3akF07acHAFpOA==" saltValue="yVW9XmDwTqEnmpSGai0KYg==" spinCount="100000" sqref="E25:J25" name="Range1_4_15"/>
    <protectedRange algorithmName="SHA-512" hashValue="ON39YdpmFHfN9f47KpiRvqrKx0V9+erV1CNkpWzYhW/Qyc6aT8rEyCrvauWSYGZK2ia3o7vd3akF07acHAFpOA==" saltValue="yVW9XmDwTqEnmpSGai0KYg==" spinCount="100000" sqref="B26:C26" name="Range1_1_2_2_1_1_10_1"/>
    <protectedRange algorithmName="SHA-512" hashValue="ON39YdpmFHfN9f47KpiRvqrKx0V9+erV1CNkpWzYhW/Qyc6aT8rEyCrvauWSYGZK2ia3o7vd3akF07acHAFpOA==" saltValue="yVW9XmDwTqEnmpSGai0KYg==" spinCount="100000" sqref="D26" name="Range1_1_1_2_1_1_1_10_1"/>
    <protectedRange algorithmName="SHA-512" hashValue="ON39YdpmFHfN9f47KpiRvqrKx0V9+erV1CNkpWzYhW/Qyc6aT8rEyCrvauWSYGZK2ia3o7vd3akF07acHAFpOA==" saltValue="yVW9XmDwTqEnmpSGai0KYg==" spinCount="100000" sqref="E26:J26" name="Range1_4_2_1_1_10_1"/>
    <protectedRange algorithmName="SHA-512" hashValue="ON39YdpmFHfN9f47KpiRvqrKx0V9+erV1CNkpWzYhW/Qyc6aT8rEyCrvauWSYGZK2ia3o7vd3akF07acHAFpOA==" saltValue="yVW9XmDwTqEnmpSGai0KYg==" spinCount="100000" sqref="B27:C27" name="Range1_1_2_17"/>
    <protectedRange algorithmName="SHA-512" hashValue="ON39YdpmFHfN9f47KpiRvqrKx0V9+erV1CNkpWzYhW/Qyc6aT8rEyCrvauWSYGZK2ia3o7vd3akF07acHAFpOA==" saltValue="yVW9XmDwTqEnmpSGai0KYg==" spinCount="100000" sqref="D27" name="Range1_1_1_2_15"/>
    <protectedRange algorithmName="SHA-512" hashValue="ON39YdpmFHfN9f47KpiRvqrKx0V9+erV1CNkpWzYhW/Qyc6aT8rEyCrvauWSYGZK2ia3o7vd3akF07acHAFpOA==" saltValue="yVW9XmDwTqEnmpSGai0KYg==" spinCount="100000" sqref="E27:J27" name="Range1_4_17"/>
    <protectedRange algorithmName="SHA-512" hashValue="ON39YdpmFHfN9f47KpiRvqrKx0V9+erV1CNkpWzYhW/Qyc6aT8rEyCrvauWSYGZK2ia3o7vd3akF07acHAFpOA==" saltValue="yVW9XmDwTqEnmpSGai0KYg==" spinCount="100000" sqref="B28:C28" name="Range1_1_2_19"/>
    <protectedRange algorithmName="SHA-512" hashValue="ON39YdpmFHfN9f47KpiRvqrKx0V9+erV1CNkpWzYhW/Qyc6aT8rEyCrvauWSYGZK2ia3o7vd3akF07acHAFpOA==" saltValue="yVW9XmDwTqEnmpSGai0KYg==" spinCount="100000" sqref="D28" name="Range1_1_1_2_17"/>
    <protectedRange algorithmName="SHA-512" hashValue="ON39YdpmFHfN9f47KpiRvqrKx0V9+erV1CNkpWzYhW/Qyc6aT8rEyCrvauWSYGZK2ia3o7vd3akF07acHAFpOA==" saltValue="yVW9XmDwTqEnmpSGai0KYg==" spinCount="100000" sqref="E28:J28" name="Range1_4_19"/>
    <protectedRange algorithmName="SHA-512" hashValue="ON39YdpmFHfN9f47KpiRvqrKx0V9+erV1CNkpWzYhW/Qyc6aT8rEyCrvauWSYGZK2ia3o7vd3akF07acHAFpOA==" saltValue="yVW9XmDwTqEnmpSGai0KYg==" spinCount="100000" sqref="B29:C29" name="Range1_1_2_2_1_1_1_1"/>
    <protectedRange algorithmName="SHA-512" hashValue="ON39YdpmFHfN9f47KpiRvqrKx0V9+erV1CNkpWzYhW/Qyc6aT8rEyCrvauWSYGZK2ia3o7vd3akF07acHAFpOA==" saltValue="yVW9XmDwTqEnmpSGai0KYg==" spinCount="100000" sqref="D29" name="Range1_1_1_2_1_1_1_1_1"/>
    <protectedRange algorithmName="SHA-512" hashValue="ON39YdpmFHfN9f47KpiRvqrKx0V9+erV1CNkpWzYhW/Qyc6aT8rEyCrvauWSYGZK2ia3o7vd3akF07acHAFpOA==" saltValue="yVW9XmDwTqEnmpSGai0KYg==" spinCount="100000" sqref="E29:J29" name="Range1_4_2_1_1_1_1"/>
    <protectedRange algorithmName="SHA-512" hashValue="ON39YdpmFHfN9f47KpiRvqrKx0V9+erV1CNkpWzYhW/Qyc6aT8rEyCrvauWSYGZK2ia3o7vd3akF07acHAFpOA==" saltValue="yVW9XmDwTqEnmpSGai0KYg==" spinCount="100000" sqref="B30:C30" name="Range1_1_2_2_1_1_9_1"/>
    <protectedRange algorithmName="SHA-512" hashValue="ON39YdpmFHfN9f47KpiRvqrKx0V9+erV1CNkpWzYhW/Qyc6aT8rEyCrvauWSYGZK2ia3o7vd3akF07acHAFpOA==" saltValue="yVW9XmDwTqEnmpSGai0KYg==" spinCount="100000" sqref="D30" name="Range1_1_1_2_1_1_1_9_1"/>
    <protectedRange algorithmName="SHA-512" hashValue="ON39YdpmFHfN9f47KpiRvqrKx0V9+erV1CNkpWzYhW/Qyc6aT8rEyCrvauWSYGZK2ia3o7vd3akF07acHAFpOA==" saltValue="yVW9XmDwTqEnmpSGai0KYg==" spinCount="100000" sqref="E30:J30" name="Range1_4_2_1_1_9_1"/>
  </protectedRanges>
  <conditionalFormatting sqref="E2">
    <cfRule type="top10" dxfId="1169" priority="294" rank="1"/>
  </conditionalFormatting>
  <conditionalFormatting sqref="F2">
    <cfRule type="top10" dxfId="1168" priority="293" rank="1"/>
  </conditionalFormatting>
  <conditionalFormatting sqref="G2">
    <cfRule type="top10" dxfId="1167" priority="292" rank="1"/>
  </conditionalFormatting>
  <conditionalFormatting sqref="H2">
    <cfRule type="top10" dxfId="1166" priority="291" rank="1"/>
  </conditionalFormatting>
  <conditionalFormatting sqref="I2">
    <cfRule type="top10" dxfId="1165" priority="290" rank="1"/>
  </conditionalFormatting>
  <conditionalFormatting sqref="J2">
    <cfRule type="top10" dxfId="1164" priority="289" rank="1"/>
  </conditionalFormatting>
  <conditionalFormatting sqref="E3">
    <cfRule type="top10" dxfId="1163" priority="288" rank="1"/>
  </conditionalFormatting>
  <conditionalFormatting sqref="F3">
    <cfRule type="top10" dxfId="1162" priority="287" rank="1"/>
  </conditionalFormatting>
  <conditionalFormatting sqref="G3">
    <cfRule type="top10" dxfId="1161" priority="286" rank="1"/>
  </conditionalFormatting>
  <conditionalFormatting sqref="H3">
    <cfRule type="top10" dxfId="1160" priority="285" rank="1"/>
  </conditionalFormatting>
  <conditionalFormatting sqref="I3">
    <cfRule type="top10" dxfId="1159" priority="284" rank="1"/>
  </conditionalFormatting>
  <conditionalFormatting sqref="J3">
    <cfRule type="top10" dxfId="1158" priority="283" rank="1"/>
  </conditionalFormatting>
  <conditionalFormatting sqref="E4">
    <cfRule type="top10" dxfId="1157" priority="277" rank="1"/>
  </conditionalFormatting>
  <conditionalFormatting sqref="F4">
    <cfRule type="top10" dxfId="1156" priority="278" rank="1"/>
  </conditionalFormatting>
  <conditionalFormatting sqref="G4">
    <cfRule type="top10" dxfId="1155" priority="279" rank="1"/>
  </conditionalFormatting>
  <conditionalFormatting sqref="H4">
    <cfRule type="top10" dxfId="1154" priority="280" rank="1"/>
  </conditionalFormatting>
  <conditionalFormatting sqref="I4">
    <cfRule type="top10" dxfId="1153" priority="281" rank="1"/>
  </conditionalFormatting>
  <conditionalFormatting sqref="J4">
    <cfRule type="top10" dxfId="1152" priority="282" rank="1"/>
  </conditionalFormatting>
  <conditionalFormatting sqref="E5">
    <cfRule type="top10" dxfId="1151" priority="276" rank="1"/>
  </conditionalFormatting>
  <conditionalFormatting sqref="F5">
    <cfRule type="top10" dxfId="1150" priority="275" rank="1"/>
  </conditionalFormatting>
  <conditionalFormatting sqref="G5">
    <cfRule type="top10" dxfId="1149" priority="274" rank="1"/>
  </conditionalFormatting>
  <conditionalFormatting sqref="H5">
    <cfRule type="top10" dxfId="1148" priority="273" rank="1"/>
  </conditionalFormatting>
  <conditionalFormatting sqref="I5">
    <cfRule type="top10" dxfId="1147" priority="272" rank="1"/>
  </conditionalFormatting>
  <conditionalFormatting sqref="J5">
    <cfRule type="top10" dxfId="1146" priority="271" rank="1"/>
  </conditionalFormatting>
  <conditionalFormatting sqref="E6">
    <cfRule type="top10" dxfId="1145" priority="270" rank="1"/>
  </conditionalFormatting>
  <conditionalFormatting sqref="F6">
    <cfRule type="top10" dxfId="1144" priority="269" rank="1"/>
  </conditionalFormatting>
  <conditionalFormatting sqref="G6">
    <cfRule type="top10" dxfId="1143" priority="268" rank="1"/>
  </conditionalFormatting>
  <conditionalFormatting sqref="H6">
    <cfRule type="top10" dxfId="1142" priority="267" rank="1"/>
  </conditionalFormatting>
  <conditionalFormatting sqref="I6">
    <cfRule type="top10" dxfId="1141" priority="266" rank="1"/>
  </conditionalFormatting>
  <conditionalFormatting sqref="J6">
    <cfRule type="top10" dxfId="1140" priority="265" rank="1"/>
  </conditionalFormatting>
  <conditionalFormatting sqref="E7">
    <cfRule type="top10" dxfId="1139" priority="264" rank="1"/>
  </conditionalFormatting>
  <conditionalFormatting sqref="F7">
    <cfRule type="top10" dxfId="1138" priority="263" rank="1"/>
  </conditionalFormatting>
  <conditionalFormatting sqref="G7">
    <cfRule type="top10" dxfId="1137" priority="262" rank="1"/>
  </conditionalFormatting>
  <conditionalFormatting sqref="H7">
    <cfRule type="top10" dxfId="1136" priority="261" rank="1"/>
  </conditionalFormatting>
  <conditionalFormatting sqref="I7">
    <cfRule type="top10" dxfId="1135" priority="260" rank="1"/>
  </conditionalFormatting>
  <conditionalFormatting sqref="J7">
    <cfRule type="top10" dxfId="1134" priority="259" rank="1"/>
  </conditionalFormatting>
  <conditionalFormatting sqref="E8">
    <cfRule type="top10" dxfId="1133" priority="258" rank="1"/>
  </conditionalFormatting>
  <conditionalFormatting sqref="F8">
    <cfRule type="top10" dxfId="1132" priority="257" rank="1"/>
  </conditionalFormatting>
  <conditionalFormatting sqref="G8">
    <cfRule type="top10" dxfId="1131" priority="256" rank="1"/>
  </conditionalFormatting>
  <conditionalFormatting sqref="H8">
    <cfRule type="top10" dxfId="1130" priority="255" rank="1"/>
  </conditionalFormatting>
  <conditionalFormatting sqref="I8">
    <cfRule type="top10" dxfId="1129" priority="254" rank="1"/>
  </conditionalFormatting>
  <conditionalFormatting sqref="J8">
    <cfRule type="top10" dxfId="1128" priority="253" rank="1"/>
  </conditionalFormatting>
  <conditionalFormatting sqref="E9">
    <cfRule type="top10" dxfId="1127" priority="252" rank="1"/>
  </conditionalFormatting>
  <conditionalFormatting sqref="F9">
    <cfRule type="top10" dxfId="1126" priority="251" rank="1"/>
  </conditionalFormatting>
  <conditionalFormatting sqref="G9">
    <cfRule type="top10" dxfId="1125" priority="250" rank="1"/>
  </conditionalFormatting>
  <conditionalFormatting sqref="H9">
    <cfRule type="top10" dxfId="1124" priority="249" rank="1"/>
  </conditionalFormatting>
  <conditionalFormatting sqref="I9">
    <cfRule type="top10" dxfId="1123" priority="248" rank="1"/>
  </conditionalFormatting>
  <conditionalFormatting sqref="J9">
    <cfRule type="top10" dxfId="1122" priority="247" rank="1"/>
  </conditionalFormatting>
  <conditionalFormatting sqref="E10">
    <cfRule type="top10" dxfId="1121" priority="246" rank="1"/>
  </conditionalFormatting>
  <conditionalFormatting sqref="F10">
    <cfRule type="top10" dxfId="1120" priority="245" rank="1"/>
  </conditionalFormatting>
  <conditionalFormatting sqref="G10">
    <cfRule type="top10" dxfId="1119" priority="244" rank="1"/>
  </conditionalFormatting>
  <conditionalFormatting sqref="H10">
    <cfRule type="top10" dxfId="1118" priority="243" rank="1"/>
  </conditionalFormatting>
  <conditionalFormatting sqref="I10">
    <cfRule type="top10" dxfId="1117" priority="242" rank="1"/>
  </conditionalFormatting>
  <conditionalFormatting sqref="J10">
    <cfRule type="top10" dxfId="1116" priority="241" rank="1"/>
  </conditionalFormatting>
  <conditionalFormatting sqref="E11">
    <cfRule type="top10" dxfId="1115" priority="240" rank="1"/>
  </conditionalFormatting>
  <conditionalFormatting sqref="F11">
    <cfRule type="top10" dxfId="1114" priority="239" rank="1"/>
  </conditionalFormatting>
  <conditionalFormatting sqref="G11">
    <cfRule type="top10" dxfId="1113" priority="238" rank="1"/>
  </conditionalFormatting>
  <conditionalFormatting sqref="H11">
    <cfRule type="top10" dxfId="1112" priority="237" rank="1"/>
  </conditionalFormatting>
  <conditionalFormatting sqref="I11">
    <cfRule type="top10" dxfId="1111" priority="236" rank="1"/>
  </conditionalFormatting>
  <conditionalFormatting sqref="J11">
    <cfRule type="top10" dxfId="1110" priority="235" rank="1"/>
  </conditionalFormatting>
  <conditionalFormatting sqref="E12">
    <cfRule type="top10" dxfId="1109" priority="234" rank="1"/>
  </conditionalFormatting>
  <conditionalFormatting sqref="F12">
    <cfRule type="top10" dxfId="1108" priority="233" rank="1"/>
  </conditionalFormatting>
  <conditionalFormatting sqref="G12">
    <cfRule type="top10" dxfId="1107" priority="232" rank="1"/>
  </conditionalFormatting>
  <conditionalFormatting sqref="H12">
    <cfRule type="top10" dxfId="1106" priority="231" rank="1"/>
  </conditionalFormatting>
  <conditionalFormatting sqref="I12">
    <cfRule type="top10" dxfId="1105" priority="230" rank="1"/>
  </conditionalFormatting>
  <conditionalFormatting sqref="J12">
    <cfRule type="top10" dxfId="1104" priority="229" rank="1"/>
  </conditionalFormatting>
  <conditionalFormatting sqref="E13">
    <cfRule type="top10" dxfId="1103" priority="228" rank="1"/>
  </conditionalFormatting>
  <conditionalFormatting sqref="F13">
    <cfRule type="top10" dxfId="1102" priority="227" rank="1"/>
  </conditionalFormatting>
  <conditionalFormatting sqref="G13">
    <cfRule type="top10" dxfId="1101" priority="226" rank="1"/>
  </conditionalFormatting>
  <conditionalFormatting sqref="H13">
    <cfRule type="top10" dxfId="1100" priority="225" rank="1"/>
  </conditionalFormatting>
  <conditionalFormatting sqref="I13">
    <cfRule type="top10" dxfId="1099" priority="224" rank="1"/>
  </conditionalFormatting>
  <conditionalFormatting sqref="J13">
    <cfRule type="top10" dxfId="1098" priority="223" rank="1"/>
  </conditionalFormatting>
  <conditionalFormatting sqref="E14">
    <cfRule type="top10" dxfId="1097" priority="222" rank="1"/>
  </conditionalFormatting>
  <conditionalFormatting sqref="F14">
    <cfRule type="top10" dxfId="1096" priority="221" rank="1"/>
  </conditionalFormatting>
  <conditionalFormatting sqref="G14">
    <cfRule type="top10" dxfId="1095" priority="220" rank="1"/>
  </conditionalFormatting>
  <conditionalFormatting sqref="H14">
    <cfRule type="top10" dxfId="1094" priority="219" rank="1"/>
  </conditionalFormatting>
  <conditionalFormatting sqref="I14">
    <cfRule type="top10" dxfId="1093" priority="218" rank="1"/>
  </conditionalFormatting>
  <conditionalFormatting sqref="J14">
    <cfRule type="top10" dxfId="1092" priority="217" rank="1"/>
  </conditionalFormatting>
  <conditionalFormatting sqref="E15">
    <cfRule type="top10" dxfId="1091" priority="216" rank="1"/>
  </conditionalFormatting>
  <conditionalFormatting sqref="F15">
    <cfRule type="top10" dxfId="1090" priority="215" rank="1"/>
  </conditionalFormatting>
  <conditionalFormatting sqref="G15">
    <cfRule type="top10" dxfId="1089" priority="214" rank="1"/>
  </conditionalFormatting>
  <conditionalFormatting sqref="H15">
    <cfRule type="top10" dxfId="1088" priority="213" rank="1"/>
  </conditionalFormatting>
  <conditionalFormatting sqref="I15">
    <cfRule type="top10" dxfId="1087" priority="212" rank="1"/>
  </conditionalFormatting>
  <conditionalFormatting sqref="J15">
    <cfRule type="top10" dxfId="1086" priority="211" rank="1"/>
  </conditionalFormatting>
  <conditionalFormatting sqref="E16">
    <cfRule type="top10" dxfId="1085" priority="210" rank="1"/>
  </conditionalFormatting>
  <conditionalFormatting sqref="F16">
    <cfRule type="top10" dxfId="1084" priority="209" rank="1"/>
  </conditionalFormatting>
  <conditionalFormatting sqref="G16">
    <cfRule type="top10" dxfId="1083" priority="208" rank="1"/>
  </conditionalFormatting>
  <conditionalFormatting sqref="H16">
    <cfRule type="top10" dxfId="1082" priority="207" rank="1"/>
  </conditionalFormatting>
  <conditionalFormatting sqref="I16">
    <cfRule type="top10" dxfId="1081" priority="206" rank="1"/>
  </conditionalFormatting>
  <conditionalFormatting sqref="J16">
    <cfRule type="top10" dxfId="1080" priority="205" rank="1"/>
  </conditionalFormatting>
  <conditionalFormatting sqref="E17">
    <cfRule type="top10" dxfId="1079" priority="204" rank="1"/>
  </conditionalFormatting>
  <conditionalFormatting sqref="F17">
    <cfRule type="top10" dxfId="1078" priority="203" rank="1"/>
  </conditionalFormatting>
  <conditionalFormatting sqref="G17">
    <cfRule type="top10" dxfId="1077" priority="202" rank="1"/>
  </conditionalFormatting>
  <conditionalFormatting sqref="H17">
    <cfRule type="top10" dxfId="1076" priority="201" rank="1"/>
  </conditionalFormatting>
  <conditionalFormatting sqref="I17">
    <cfRule type="top10" dxfId="1075" priority="200" rank="1"/>
  </conditionalFormatting>
  <conditionalFormatting sqref="J17">
    <cfRule type="top10" dxfId="1074" priority="199" rank="1"/>
  </conditionalFormatting>
  <conditionalFormatting sqref="E18">
    <cfRule type="top10" dxfId="1073" priority="198" rank="1"/>
  </conditionalFormatting>
  <conditionalFormatting sqref="F18">
    <cfRule type="top10" dxfId="1072" priority="197" rank="1"/>
  </conditionalFormatting>
  <conditionalFormatting sqref="G18">
    <cfRule type="top10" dxfId="1071" priority="196" rank="1"/>
  </conditionalFormatting>
  <conditionalFormatting sqref="H18">
    <cfRule type="top10" dxfId="1070" priority="195" rank="1"/>
  </conditionalFormatting>
  <conditionalFormatting sqref="I18">
    <cfRule type="top10" dxfId="1069" priority="194" rank="1"/>
  </conditionalFormatting>
  <conditionalFormatting sqref="J18">
    <cfRule type="top10" dxfId="1068" priority="193" rank="1"/>
  </conditionalFormatting>
  <conditionalFormatting sqref="E19">
    <cfRule type="top10" dxfId="1067" priority="192" rank="1"/>
  </conditionalFormatting>
  <conditionalFormatting sqref="F19">
    <cfRule type="top10" dxfId="1066" priority="191" rank="1"/>
  </conditionalFormatting>
  <conditionalFormatting sqref="G19">
    <cfRule type="top10" dxfId="1065" priority="190" rank="1"/>
  </conditionalFormatting>
  <conditionalFormatting sqref="H19">
    <cfRule type="top10" dxfId="1064" priority="189" rank="1"/>
  </conditionalFormatting>
  <conditionalFormatting sqref="I19">
    <cfRule type="top10" dxfId="1063" priority="188" rank="1"/>
  </conditionalFormatting>
  <conditionalFormatting sqref="J19">
    <cfRule type="top10" dxfId="1062" priority="187" rank="1"/>
  </conditionalFormatting>
  <conditionalFormatting sqref="F38">
    <cfRule type="top10" dxfId="1061" priority="77" rank="1"/>
  </conditionalFormatting>
  <conditionalFormatting sqref="H38">
    <cfRule type="top10" dxfId="1060" priority="76" rank="1"/>
  </conditionalFormatting>
  <conditionalFormatting sqref="G38">
    <cfRule type="top10" dxfId="1059" priority="74" rank="1"/>
  </conditionalFormatting>
  <conditionalFormatting sqref="I38">
    <cfRule type="top10" dxfId="1058" priority="75" rank="1"/>
  </conditionalFormatting>
  <conditionalFormatting sqref="J38">
    <cfRule type="top10" dxfId="1057" priority="73" rank="1"/>
  </conditionalFormatting>
  <conditionalFormatting sqref="E38">
    <cfRule type="top10" dxfId="1056" priority="78" rank="1"/>
  </conditionalFormatting>
  <conditionalFormatting sqref="E20">
    <cfRule type="top10" dxfId="1055" priority="72" rank="1"/>
  </conditionalFormatting>
  <conditionalFormatting sqref="F20">
    <cfRule type="top10" dxfId="1054" priority="71" rank="1"/>
  </conditionalFormatting>
  <conditionalFormatting sqref="G20">
    <cfRule type="top10" dxfId="1053" priority="70" rank="1"/>
  </conditionalFormatting>
  <conditionalFormatting sqref="H20">
    <cfRule type="top10" dxfId="1052" priority="69" rank="1"/>
  </conditionalFormatting>
  <conditionalFormatting sqref="I20">
    <cfRule type="top10" dxfId="1051" priority="68" rank="1"/>
  </conditionalFormatting>
  <conditionalFormatting sqref="J20">
    <cfRule type="top10" dxfId="1050" priority="67" rank="1"/>
  </conditionalFormatting>
  <conditionalFormatting sqref="E21">
    <cfRule type="top10" dxfId="1049" priority="66" rank="1"/>
  </conditionalFormatting>
  <conditionalFormatting sqref="F21">
    <cfRule type="top10" dxfId="1048" priority="65" rank="1"/>
  </conditionalFormatting>
  <conditionalFormatting sqref="G21">
    <cfRule type="top10" dxfId="1047" priority="64" rank="1"/>
  </conditionalFormatting>
  <conditionalFormatting sqref="H21">
    <cfRule type="top10" dxfId="1046" priority="63" rank="1"/>
  </conditionalFormatting>
  <conditionalFormatting sqref="I21">
    <cfRule type="top10" dxfId="1045" priority="62" rank="1"/>
  </conditionalFormatting>
  <conditionalFormatting sqref="J21">
    <cfRule type="top10" dxfId="1044" priority="61" rank="1"/>
  </conditionalFormatting>
  <conditionalFormatting sqref="E22">
    <cfRule type="top10" dxfId="1043" priority="60" rank="1"/>
  </conditionalFormatting>
  <conditionalFormatting sqref="F22">
    <cfRule type="top10" dxfId="1042" priority="59" rank="1"/>
  </conditionalFormatting>
  <conditionalFormatting sqref="G22">
    <cfRule type="top10" dxfId="1041" priority="58" rank="1"/>
  </conditionalFormatting>
  <conditionalFormatting sqref="H22">
    <cfRule type="top10" dxfId="1040" priority="57" rank="1"/>
  </conditionalFormatting>
  <conditionalFormatting sqref="I22">
    <cfRule type="top10" dxfId="1039" priority="56" rank="1"/>
  </conditionalFormatting>
  <conditionalFormatting sqref="J22">
    <cfRule type="top10" dxfId="1038" priority="55" rank="1"/>
  </conditionalFormatting>
  <conditionalFormatting sqref="E23">
    <cfRule type="top10" dxfId="1037" priority="54" rank="1"/>
  </conditionalFormatting>
  <conditionalFormatting sqref="F23">
    <cfRule type="top10" dxfId="1036" priority="53" rank="1"/>
  </conditionalFormatting>
  <conditionalFormatting sqref="G23">
    <cfRule type="top10" dxfId="1035" priority="52" rank="1"/>
  </conditionalFormatting>
  <conditionalFormatting sqref="H23">
    <cfRule type="top10" dxfId="1034" priority="51" rank="1"/>
  </conditionalFormatting>
  <conditionalFormatting sqref="I23">
    <cfRule type="top10" dxfId="1033" priority="50" rank="1"/>
  </conditionalFormatting>
  <conditionalFormatting sqref="J23">
    <cfRule type="top10" dxfId="1032" priority="49" rank="1"/>
  </conditionalFormatting>
  <conditionalFormatting sqref="E24">
    <cfRule type="top10" dxfId="1031" priority="48" rank="1"/>
  </conditionalFormatting>
  <conditionalFormatting sqref="F24">
    <cfRule type="top10" dxfId="1030" priority="47" rank="1"/>
  </conditionalFormatting>
  <conditionalFormatting sqref="G24">
    <cfRule type="top10" dxfId="1029" priority="46" rank="1"/>
  </conditionalFormatting>
  <conditionalFormatting sqref="H24">
    <cfRule type="top10" dxfId="1028" priority="45" rank="1"/>
  </conditionalFormatting>
  <conditionalFormatting sqref="I24">
    <cfRule type="top10" dxfId="1027" priority="44" rank="1"/>
  </conditionalFormatting>
  <conditionalFormatting sqref="J24">
    <cfRule type="top10" dxfId="1026" priority="43" rank="1"/>
  </conditionalFormatting>
  <conditionalFormatting sqref="E25">
    <cfRule type="top10" dxfId="1025" priority="42" rank="1"/>
  </conditionalFormatting>
  <conditionalFormatting sqref="F25">
    <cfRule type="top10" dxfId="1024" priority="41" rank="1"/>
  </conditionalFormatting>
  <conditionalFormatting sqref="G25">
    <cfRule type="top10" dxfId="1023" priority="40" rank="1"/>
  </conditionalFormatting>
  <conditionalFormatting sqref="H25">
    <cfRule type="top10" dxfId="1022" priority="39" rank="1"/>
  </conditionalFormatting>
  <conditionalFormatting sqref="I25">
    <cfRule type="top10" dxfId="1021" priority="38" rank="1"/>
  </conditionalFormatting>
  <conditionalFormatting sqref="J25">
    <cfRule type="top10" dxfId="1020" priority="37" rank="1"/>
  </conditionalFormatting>
  <conditionalFormatting sqref="E26">
    <cfRule type="top10" dxfId="1019" priority="30" rank="1"/>
  </conditionalFormatting>
  <conditionalFormatting sqref="F26">
    <cfRule type="top10" dxfId="1018" priority="29" rank="1"/>
  </conditionalFormatting>
  <conditionalFormatting sqref="G26">
    <cfRule type="top10" dxfId="1017" priority="28" rank="1"/>
  </conditionalFormatting>
  <conditionalFormatting sqref="H26">
    <cfRule type="top10" dxfId="1016" priority="27" rank="1"/>
  </conditionalFormatting>
  <conditionalFormatting sqref="I26">
    <cfRule type="top10" dxfId="1015" priority="26" rank="1"/>
  </conditionalFormatting>
  <conditionalFormatting sqref="J26">
    <cfRule type="top10" dxfId="1014" priority="25" rank="1"/>
  </conditionalFormatting>
  <conditionalFormatting sqref="E27">
    <cfRule type="top10" dxfId="1013" priority="24" rank="1"/>
  </conditionalFormatting>
  <conditionalFormatting sqref="F27">
    <cfRule type="top10" dxfId="1012" priority="23" rank="1"/>
  </conditionalFormatting>
  <conditionalFormatting sqref="G27">
    <cfRule type="top10" dxfId="1011" priority="22" rank="1"/>
  </conditionalFormatting>
  <conditionalFormatting sqref="H27">
    <cfRule type="top10" dxfId="1010" priority="21" rank="1"/>
  </conditionalFormatting>
  <conditionalFormatting sqref="I27">
    <cfRule type="top10" dxfId="1009" priority="20" rank="1"/>
  </conditionalFormatting>
  <conditionalFormatting sqref="J27">
    <cfRule type="top10" dxfId="1008" priority="19" rank="1"/>
  </conditionalFormatting>
  <conditionalFormatting sqref="E28">
    <cfRule type="top10" dxfId="1007" priority="18" rank="1"/>
  </conditionalFormatting>
  <conditionalFormatting sqref="F28">
    <cfRule type="top10" dxfId="1006" priority="17" rank="1"/>
  </conditionalFormatting>
  <conditionalFormatting sqref="G28">
    <cfRule type="top10" dxfId="1005" priority="16" rank="1"/>
  </conditionalFormatting>
  <conditionalFormatting sqref="H28">
    <cfRule type="top10" dxfId="1004" priority="15" rank="1"/>
  </conditionalFormatting>
  <conditionalFormatting sqref="I28">
    <cfRule type="top10" dxfId="1003" priority="14" rank="1"/>
  </conditionalFormatting>
  <conditionalFormatting sqref="J28">
    <cfRule type="top10" dxfId="1002" priority="13" rank="1"/>
  </conditionalFormatting>
  <conditionalFormatting sqref="E29">
    <cfRule type="top10" dxfId="1001" priority="12" rank="1"/>
  </conditionalFormatting>
  <conditionalFormatting sqref="F29">
    <cfRule type="top10" dxfId="1000" priority="11" rank="1"/>
  </conditionalFormatting>
  <conditionalFormatting sqref="G29">
    <cfRule type="top10" dxfId="999" priority="10" rank="1"/>
  </conditionalFormatting>
  <conditionalFormatting sqref="H29">
    <cfRule type="top10" dxfId="998" priority="9" rank="1"/>
  </conditionalFormatting>
  <conditionalFormatting sqref="I29">
    <cfRule type="top10" dxfId="997" priority="8" rank="1"/>
  </conditionalFormatting>
  <conditionalFormatting sqref="J29">
    <cfRule type="top10" dxfId="996" priority="7" rank="1"/>
  </conditionalFormatting>
  <conditionalFormatting sqref="E30">
    <cfRule type="top10" dxfId="995" priority="6" rank="1"/>
  </conditionalFormatting>
  <conditionalFormatting sqref="F30">
    <cfRule type="top10" dxfId="994" priority="5" rank="1"/>
  </conditionalFormatting>
  <conditionalFormatting sqref="G30">
    <cfRule type="top10" dxfId="993" priority="4" rank="1"/>
  </conditionalFormatting>
  <conditionalFormatting sqref="H30">
    <cfRule type="top10" dxfId="992" priority="3" rank="1"/>
  </conditionalFormatting>
  <conditionalFormatting sqref="I30">
    <cfRule type="top10" dxfId="991" priority="2" rank="1"/>
  </conditionalFormatting>
  <conditionalFormatting sqref="J30">
    <cfRule type="top10" dxfId="990" priority="1" rank="1"/>
  </conditionalFormatting>
  <hyperlinks>
    <hyperlink ref="Q1" location="'National Youth Rankings 2020'!A1" display="Return to Rankings" xr:uid="{01F911D4-EDA2-4AA6-8760-077488ADF5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9B753E6-AAB6-4685-B305-036DBC45DCE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B1:B2 B37</xm:sqref>
        </x14:dataValidation>
        <x14:dataValidation type="list" allowBlank="1" showInputMessage="1" showErrorMessage="1" xr:uid="{76EEB06F-CBB5-4000-A32A-A1C25394EF5F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D689E6C6-8859-469B-A14B-C558068D8124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2C6C267E-7F10-46EF-A246-430D55BD9A0A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7008-0D57-472F-9571-28B2ED6DCBAF}">
  <dimension ref="A1:Q17"/>
  <sheetViews>
    <sheetView workbookViewId="0">
      <selection activeCell="A14" sqref="A14:O1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85</v>
      </c>
      <c r="B2" s="26" t="s">
        <v>95</v>
      </c>
      <c r="C2" s="27">
        <v>44002</v>
      </c>
      <c r="D2" s="28" t="s">
        <v>96</v>
      </c>
      <c r="E2" s="29">
        <v>195</v>
      </c>
      <c r="F2" s="29">
        <v>189</v>
      </c>
      <c r="G2" s="29">
        <v>176</v>
      </c>
      <c r="H2" s="29">
        <v>174</v>
      </c>
      <c r="I2" s="29"/>
      <c r="J2" s="29"/>
      <c r="K2" s="30">
        <v>4</v>
      </c>
      <c r="L2" s="30">
        <v>734</v>
      </c>
      <c r="M2" s="31">
        <v>183.5</v>
      </c>
      <c r="N2" s="32">
        <v>13</v>
      </c>
      <c r="O2" s="33">
        <v>196.5</v>
      </c>
    </row>
    <row r="5" spans="1:17" x14ac:dyDescent="0.25">
      <c r="K5" s="16">
        <f>SUM(K2:K4)</f>
        <v>4</v>
      </c>
      <c r="L5" s="16">
        <f>SUM(L2:L4)</f>
        <v>734</v>
      </c>
      <c r="M5" s="22">
        <f>SUM(L5/K5)</f>
        <v>183.5</v>
      </c>
      <c r="N5" s="16">
        <f>SUM(N2:N4)</f>
        <v>13</v>
      </c>
      <c r="O5" s="22">
        <f>SUM(M5+N5)</f>
        <v>196.5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88</v>
      </c>
      <c r="B14" s="26" t="s">
        <v>95</v>
      </c>
      <c r="C14" s="27">
        <v>44002</v>
      </c>
      <c r="D14" s="28" t="s">
        <v>96</v>
      </c>
      <c r="E14" s="29">
        <v>142</v>
      </c>
      <c r="F14" s="29">
        <v>116</v>
      </c>
      <c r="G14" s="29">
        <v>0</v>
      </c>
      <c r="H14" s="29">
        <v>0</v>
      </c>
      <c r="I14" s="29"/>
      <c r="J14" s="29"/>
      <c r="K14" s="30">
        <v>4</v>
      </c>
      <c r="L14" s="30">
        <v>258</v>
      </c>
      <c r="M14" s="31">
        <v>64.5</v>
      </c>
      <c r="N14" s="32">
        <v>4</v>
      </c>
      <c r="O14" s="33">
        <v>68.5</v>
      </c>
    </row>
    <row r="17" spans="11:15" x14ac:dyDescent="0.25">
      <c r="K17" s="16">
        <f>SUM(K14:K16)</f>
        <v>4</v>
      </c>
      <c r="L17" s="16">
        <f>SUM(L14:L16)</f>
        <v>258</v>
      </c>
      <c r="M17" s="22">
        <f>SUM(L17/K17)</f>
        <v>64.5</v>
      </c>
      <c r="N17" s="16">
        <f>SUM(N14:N16)</f>
        <v>4</v>
      </c>
      <c r="O17" s="22">
        <f>SUM(M17+N17)</f>
        <v>68.5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4:C14" name="Range1_1_2_5_1"/>
    <protectedRange algorithmName="SHA-512" hashValue="ON39YdpmFHfN9f47KpiRvqrKx0V9+erV1CNkpWzYhW/Qyc6aT8rEyCrvauWSYGZK2ia3o7vd3akF07acHAFpOA==" saltValue="yVW9XmDwTqEnmpSGai0KYg==" spinCount="100000" sqref="D14" name="Range1_1_1_2_5_1"/>
    <protectedRange algorithmName="SHA-512" hashValue="ON39YdpmFHfN9f47KpiRvqrKx0V9+erV1CNkpWzYhW/Qyc6aT8rEyCrvauWSYGZK2ia3o7vd3akF07acHAFpOA==" saltValue="yVW9XmDwTqEnmpSGai0KYg==" spinCount="100000" sqref="E14:J14" name="Range1_4_5_1"/>
  </protectedRanges>
  <conditionalFormatting sqref="E2">
    <cfRule type="top10" dxfId="989" priority="30" rank="1"/>
  </conditionalFormatting>
  <conditionalFormatting sqref="F2">
    <cfRule type="top10" dxfId="988" priority="29" rank="1"/>
  </conditionalFormatting>
  <conditionalFormatting sqref="G2">
    <cfRule type="top10" dxfId="987" priority="28" rank="1"/>
  </conditionalFormatting>
  <conditionalFormatting sqref="H2">
    <cfRule type="top10" dxfId="986" priority="27" rank="1"/>
  </conditionalFormatting>
  <conditionalFormatting sqref="I2">
    <cfRule type="top10" dxfId="985" priority="26" rank="1"/>
  </conditionalFormatting>
  <conditionalFormatting sqref="J2">
    <cfRule type="top10" dxfId="984" priority="25" rank="1"/>
  </conditionalFormatting>
  <conditionalFormatting sqref="E14">
    <cfRule type="top10" dxfId="983" priority="1" rank="1"/>
  </conditionalFormatting>
  <conditionalFormatting sqref="F14">
    <cfRule type="top10" dxfId="982" priority="2" rank="1"/>
  </conditionalFormatting>
  <conditionalFormatting sqref="G14">
    <cfRule type="top10" dxfId="981" priority="3" rank="1"/>
  </conditionalFormatting>
  <conditionalFormatting sqref="H14">
    <cfRule type="top10" dxfId="980" priority="4" rank="1"/>
  </conditionalFormatting>
  <conditionalFormatting sqref="I14">
    <cfRule type="top10" dxfId="979" priority="5" rank="1"/>
  </conditionalFormatting>
  <conditionalFormatting sqref="J14">
    <cfRule type="top10" dxfId="978" priority="6" rank="1"/>
  </conditionalFormatting>
  <hyperlinks>
    <hyperlink ref="Q1" location="'National Youth Rankings 2020'!A1" display="Return to Rankings" xr:uid="{129D7993-8588-4096-B1F1-46EBA6976B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9FC65-BF77-43EE-BFFE-CDA81BF2AE9F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E33B1-8A75-40D5-930D-6B3A4A009430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108</v>
      </c>
      <c r="C2" s="27">
        <v>44024</v>
      </c>
      <c r="D2" s="28" t="s">
        <v>84</v>
      </c>
      <c r="E2" s="29">
        <v>189</v>
      </c>
      <c r="F2" s="29">
        <v>180</v>
      </c>
      <c r="G2" s="29">
        <v>184.001</v>
      </c>
      <c r="H2" s="29">
        <v>173</v>
      </c>
      <c r="I2" s="29">
        <v>186</v>
      </c>
      <c r="J2" s="29">
        <v>177</v>
      </c>
      <c r="K2" s="30">
        <v>6</v>
      </c>
      <c r="L2" s="30">
        <v>1089.001</v>
      </c>
      <c r="M2" s="31">
        <v>181.50016666666667</v>
      </c>
      <c r="N2" s="32">
        <v>22</v>
      </c>
      <c r="O2" s="33">
        <v>203.50016666666667</v>
      </c>
    </row>
    <row r="5" spans="1:17" x14ac:dyDescent="0.25">
      <c r="K5" s="16">
        <f>SUM(K2:K4)</f>
        <v>6</v>
      </c>
      <c r="L5" s="16">
        <f>SUM(L2:L4)</f>
        <v>1089.001</v>
      </c>
      <c r="M5" s="22">
        <f>SUM(L5/K5)</f>
        <v>181.50016666666667</v>
      </c>
      <c r="N5" s="16">
        <f>SUM(N2:N4)</f>
        <v>22</v>
      </c>
      <c r="O5" s="22">
        <f>SUM(M5+N5)</f>
        <v>203.50016666666667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3_1"/>
  </protectedRanges>
  <conditionalFormatting sqref="E2">
    <cfRule type="top10" dxfId="977" priority="6" rank="1"/>
  </conditionalFormatting>
  <conditionalFormatting sqref="F2">
    <cfRule type="top10" dxfId="976" priority="5" rank="1"/>
  </conditionalFormatting>
  <conditionalFormatting sqref="G2">
    <cfRule type="top10" dxfId="975" priority="4" rank="1"/>
  </conditionalFormatting>
  <conditionalFormatting sqref="H2">
    <cfRule type="top10" dxfId="974" priority="3" rank="1"/>
  </conditionalFormatting>
  <conditionalFormatting sqref="I2">
    <cfRule type="top10" dxfId="973" priority="2" rank="1"/>
  </conditionalFormatting>
  <conditionalFormatting sqref="J2">
    <cfRule type="top10" dxfId="972" priority="1" rank="1"/>
  </conditionalFormatting>
  <hyperlinks>
    <hyperlink ref="Q1" location="'National Youth Rankings 2020'!A1" display="Return to Rankings" xr:uid="{8305CB09-C8F9-49B9-B8E7-76B286A157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DA1027-DC69-4C0D-BD38-18CAD70752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199C-0149-491D-937F-8B53F4C7E281}">
  <dimension ref="A1:Q21"/>
  <sheetViews>
    <sheetView workbookViewId="0">
      <selection activeCell="A18" sqref="A18:O18"/>
    </sheetView>
  </sheetViews>
  <sheetFormatPr defaultColWidth="9.140625" defaultRowHeight="15" x14ac:dyDescent="0.25"/>
  <cols>
    <col min="1" max="1" width="18" style="58" customWidth="1"/>
    <col min="2" max="2" width="17.5703125" style="58" bestFit="1" customWidth="1"/>
    <col min="3" max="3" width="15.5703125" style="58" customWidth="1"/>
    <col min="4" max="4" width="20.7109375" style="58" customWidth="1"/>
    <col min="5" max="16" width="9.140625" style="58"/>
    <col min="17" max="17" width="17.85546875" style="58" bestFit="1" customWidth="1"/>
    <col min="18" max="16384" width="9.140625" style="58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59" t="s">
        <v>34</v>
      </c>
    </row>
    <row r="2" spans="1:17" ht="15.75" x14ac:dyDescent="0.3">
      <c r="A2" s="60" t="s">
        <v>73</v>
      </c>
      <c r="B2" s="61" t="s">
        <v>100</v>
      </c>
      <c r="C2" s="62">
        <v>44024</v>
      </c>
      <c r="D2" s="63" t="s">
        <v>104</v>
      </c>
      <c r="E2" s="64">
        <v>140</v>
      </c>
      <c r="F2" s="64">
        <v>103</v>
      </c>
      <c r="G2" s="64">
        <v>115</v>
      </c>
      <c r="H2" s="64">
        <v>135</v>
      </c>
      <c r="I2" s="64"/>
      <c r="J2" s="64"/>
      <c r="K2" s="66">
        <f>COUNT(E2:J2)</f>
        <v>4</v>
      </c>
      <c r="L2" s="66">
        <f>SUM(E2:J2)</f>
        <v>493</v>
      </c>
      <c r="M2" s="67">
        <f>SUM(L2/K2)</f>
        <v>123.25</v>
      </c>
      <c r="N2" s="61">
        <v>5</v>
      </c>
      <c r="O2" s="68">
        <f>SUM(M2+N2)</f>
        <v>128.25</v>
      </c>
    </row>
    <row r="3" spans="1:17" x14ac:dyDescent="0.25">
      <c r="A3" s="25" t="s">
        <v>73</v>
      </c>
      <c r="B3" s="26" t="s">
        <v>100</v>
      </c>
      <c r="C3" s="27">
        <v>44052</v>
      </c>
      <c r="D3" s="28" t="s">
        <v>119</v>
      </c>
      <c r="E3" s="29">
        <v>155</v>
      </c>
      <c r="F3" s="29">
        <v>166</v>
      </c>
      <c r="G3" s="29">
        <v>163</v>
      </c>
      <c r="H3" s="29">
        <v>166</v>
      </c>
      <c r="I3" s="29">
        <v>155</v>
      </c>
      <c r="J3" s="29">
        <v>166</v>
      </c>
      <c r="K3" s="30">
        <v>6</v>
      </c>
      <c r="L3" s="30">
        <v>971</v>
      </c>
      <c r="M3" s="31">
        <v>161.83333333333334</v>
      </c>
      <c r="N3" s="32">
        <v>10</v>
      </c>
      <c r="O3" s="33">
        <v>171.83</v>
      </c>
    </row>
    <row r="4" spans="1:17" ht="15.75" x14ac:dyDescent="0.3">
      <c r="A4" s="60" t="s">
        <v>37</v>
      </c>
      <c r="B4" s="61" t="s">
        <v>100</v>
      </c>
      <c r="C4" s="62">
        <v>44087</v>
      </c>
      <c r="D4" s="63" t="s">
        <v>126</v>
      </c>
      <c r="E4" s="64">
        <v>161</v>
      </c>
      <c r="F4" s="64">
        <v>171</v>
      </c>
      <c r="G4" s="64">
        <v>165</v>
      </c>
      <c r="H4" s="64">
        <v>167</v>
      </c>
      <c r="I4" s="64">
        <v>179</v>
      </c>
      <c r="J4" s="64">
        <v>166</v>
      </c>
      <c r="K4" s="66">
        <f t="shared" ref="K4" si="0">COUNT(E4:J4)</f>
        <v>6</v>
      </c>
      <c r="L4" s="66">
        <f>SUM(E4:J4)</f>
        <v>1009</v>
      </c>
      <c r="M4" s="67">
        <f>SUM(L4/K4)</f>
        <v>168.16666666666666</v>
      </c>
      <c r="N4" s="61">
        <v>5</v>
      </c>
      <c r="O4" s="68">
        <f>SUM(M4+N4)</f>
        <v>173.16666666666666</v>
      </c>
    </row>
    <row r="5" spans="1:17" x14ac:dyDescent="0.25">
      <c r="A5" s="25" t="s">
        <v>68</v>
      </c>
      <c r="B5" s="26" t="s">
        <v>100</v>
      </c>
      <c r="C5" s="27">
        <v>44115</v>
      </c>
      <c r="D5" s="28" t="s">
        <v>119</v>
      </c>
      <c r="E5" s="29">
        <v>165</v>
      </c>
      <c r="F5" s="29">
        <v>159</v>
      </c>
      <c r="G5" s="29">
        <v>149</v>
      </c>
      <c r="H5" s="29">
        <v>154</v>
      </c>
      <c r="I5" s="29"/>
      <c r="J5" s="29"/>
      <c r="K5" s="30">
        <v>4</v>
      </c>
      <c r="L5" s="30">
        <v>627</v>
      </c>
      <c r="M5" s="31">
        <v>156.75</v>
      </c>
      <c r="N5" s="32">
        <v>5</v>
      </c>
      <c r="O5" s="33">
        <v>161.75</v>
      </c>
    </row>
    <row r="6" spans="1:17" ht="15.75" x14ac:dyDescent="0.3">
      <c r="A6" s="60" t="s">
        <v>37</v>
      </c>
      <c r="B6" s="61" t="s">
        <v>134</v>
      </c>
      <c r="C6" s="62">
        <v>44143</v>
      </c>
      <c r="D6" s="63" t="s">
        <v>126</v>
      </c>
      <c r="E6" s="64">
        <v>149</v>
      </c>
      <c r="F6" s="64">
        <v>159</v>
      </c>
      <c r="G6" s="64">
        <v>169</v>
      </c>
      <c r="H6" s="64">
        <v>165</v>
      </c>
      <c r="I6" s="64"/>
      <c r="J6" s="64"/>
      <c r="K6" s="66">
        <f t="shared" ref="K6" si="1">COUNT(E6:J6)</f>
        <v>4</v>
      </c>
      <c r="L6" s="66">
        <f t="shared" ref="L6" si="2">SUM(E6:J6)</f>
        <v>642</v>
      </c>
      <c r="M6" s="67">
        <f t="shared" ref="M6" si="3">SUM(L6/K6)</f>
        <v>160.5</v>
      </c>
      <c r="N6" s="61">
        <v>5</v>
      </c>
      <c r="O6" s="68">
        <f t="shared" ref="O6" si="4">SUM(M6+N6)</f>
        <v>165.5</v>
      </c>
    </row>
    <row r="9" spans="1:17" x14ac:dyDescent="0.25">
      <c r="K9" s="16">
        <f>SUM(K2:K8)</f>
        <v>24</v>
      </c>
      <c r="L9" s="16">
        <f>SUM(L2:L8)</f>
        <v>3742</v>
      </c>
      <c r="M9" s="22">
        <f>SUM(L9/K9)</f>
        <v>155.91666666666666</v>
      </c>
      <c r="N9" s="16">
        <f>SUM(N2:N8)</f>
        <v>30</v>
      </c>
      <c r="O9" s="22">
        <f>SUM(M9+N9)</f>
        <v>185.91666666666666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ht="15.75" x14ac:dyDescent="0.3">
      <c r="A18" s="60" t="s">
        <v>16</v>
      </c>
      <c r="B18" s="61" t="s">
        <v>100</v>
      </c>
      <c r="C18" s="62">
        <v>43996</v>
      </c>
      <c r="D18" s="63"/>
      <c r="E18" s="64">
        <v>135</v>
      </c>
      <c r="F18" s="64">
        <v>117</v>
      </c>
      <c r="G18" s="64">
        <v>107</v>
      </c>
      <c r="H18" s="64">
        <v>115</v>
      </c>
      <c r="I18" s="65"/>
      <c r="J18" s="65"/>
      <c r="K18" s="66">
        <v>4</v>
      </c>
      <c r="L18" s="66">
        <v>474</v>
      </c>
      <c r="M18" s="67">
        <v>118.5</v>
      </c>
      <c r="N18" s="65">
        <v>5</v>
      </c>
      <c r="O18" s="68">
        <v>123.5</v>
      </c>
    </row>
    <row r="21" spans="1:15" x14ac:dyDescent="0.25">
      <c r="K21" s="16">
        <f>SUM(K18:K20)</f>
        <v>4</v>
      </c>
      <c r="L21" s="16">
        <f>SUM(L18:L20)</f>
        <v>474</v>
      </c>
      <c r="M21" s="22">
        <f>SUM(L21/K21)</f>
        <v>118.5</v>
      </c>
      <c r="N21" s="16">
        <f>SUM(N18:N20)</f>
        <v>5</v>
      </c>
      <c r="O21" s="22">
        <f>SUM(M21+N21)</f>
        <v>123.5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18:C18" name="Range1_1_2_1_5"/>
    <protectedRange algorithmName="SHA-512" hashValue="ON39YdpmFHfN9f47KpiRvqrKx0V9+erV1CNkpWzYhW/Qyc6aT8rEyCrvauWSYGZK2ia3o7vd3akF07acHAFpOA==" saltValue="yVW9XmDwTqEnmpSGai0KYg==" spinCount="100000" sqref="D18" name="Range1_1_1_2_4"/>
    <protectedRange algorithmName="SHA-512" hashValue="ON39YdpmFHfN9f47KpiRvqrKx0V9+erV1CNkpWzYhW/Qyc6aT8rEyCrvauWSYGZK2ia3o7vd3akF07acHAFpOA==" saltValue="yVW9XmDwTqEnmpSGai0KYg==" spinCount="100000" sqref="E18:J18" name="Range1_4_1_5"/>
    <protectedRange algorithmName="SHA-512" hashValue="FG7sbUW81RLTrqZOgRQY3WT58Fmv2wpczdNtHSivDYpua2f0csBbi4PHtU2Z8RiB+M2w+jl67Do94rJCq0Ck5Q==" saltValue="84WXeaapoYvzxj0ZBNU3eQ==" spinCount="100000" sqref="L2:M2 O2" name="Range1_2_2"/>
    <protectedRange algorithmName="SHA-512" hashValue="ON39YdpmFHfN9f47KpiRvqrKx0V9+erV1CNkpWzYhW/Qyc6aT8rEyCrvauWSYGZK2ia3o7vd3akF07acHAFpOA==" saltValue="yVW9XmDwTqEnmpSGai0KYg==" spinCount="100000" sqref="B3" name="Range1_7"/>
    <protectedRange algorithmName="SHA-512" hashValue="ON39YdpmFHfN9f47KpiRvqrKx0V9+erV1CNkpWzYhW/Qyc6aT8rEyCrvauWSYGZK2ia3o7vd3akF07acHAFpOA==" saltValue="yVW9XmDwTqEnmpSGai0KYg==" spinCount="100000" sqref="C3" name="Range1_1_2_2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FG7sbUW81RLTrqZOgRQY3WT58Fmv2wpczdNtHSivDYpua2f0csBbi4PHtU2Z8RiB+M2w+jl67Do94rJCq0Ck5Q==" saltValue="84WXeaapoYvzxj0ZBNU3eQ==" spinCount="100000" sqref="L4:M4 O4" name="Range1_11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FG7sbUW81RLTrqZOgRQY3WT58Fmv2wpczdNtHSivDYpua2f0csBbi4PHtU2Z8RiB+M2w+jl67Do94rJCq0Ck5Q==" saltValue="84WXeaapoYvzxj0ZBNU3eQ==" spinCount="100000" sqref="L6:M6 O6" name="Range1_2_4"/>
  </protectedRanges>
  <conditionalFormatting sqref="E2">
    <cfRule type="top10" dxfId="971" priority="37" rank="1"/>
  </conditionalFormatting>
  <conditionalFormatting sqref="F2">
    <cfRule type="top10" dxfId="970" priority="38" rank="1"/>
  </conditionalFormatting>
  <conditionalFormatting sqref="G2">
    <cfRule type="top10" dxfId="969" priority="39" rank="1"/>
  </conditionalFormatting>
  <conditionalFormatting sqref="H2">
    <cfRule type="top10" dxfId="968" priority="40" rank="1"/>
  </conditionalFormatting>
  <conditionalFormatting sqref="I2">
    <cfRule type="top10" dxfId="967" priority="41" rank="1"/>
  </conditionalFormatting>
  <conditionalFormatting sqref="J2">
    <cfRule type="top10" dxfId="966" priority="42" rank="1"/>
  </conditionalFormatting>
  <conditionalFormatting sqref="E4">
    <cfRule type="top10" dxfId="965" priority="36" rank="1"/>
  </conditionalFormatting>
  <conditionalFormatting sqref="F4">
    <cfRule type="top10" dxfId="964" priority="35" rank="1"/>
  </conditionalFormatting>
  <conditionalFormatting sqref="G4">
    <cfRule type="top10" dxfId="963" priority="34" rank="1"/>
  </conditionalFormatting>
  <conditionalFormatting sqref="H4">
    <cfRule type="top10" dxfId="962" priority="33" rank="1"/>
  </conditionalFormatting>
  <conditionalFormatting sqref="I4">
    <cfRule type="top10" dxfId="961" priority="32" rank="1"/>
  </conditionalFormatting>
  <conditionalFormatting sqref="J4">
    <cfRule type="top10" dxfId="960" priority="31" rank="1"/>
  </conditionalFormatting>
  <conditionalFormatting sqref="E18">
    <cfRule type="top10" dxfId="959" priority="30" rank="1"/>
  </conditionalFormatting>
  <conditionalFormatting sqref="F18">
    <cfRule type="top10" dxfId="958" priority="29" rank="1"/>
  </conditionalFormatting>
  <conditionalFormatting sqref="G18">
    <cfRule type="top10" dxfId="957" priority="28" rank="1"/>
  </conditionalFormatting>
  <conditionalFormatting sqref="H18">
    <cfRule type="top10" dxfId="956" priority="27" rank="1"/>
  </conditionalFormatting>
  <conditionalFormatting sqref="I18">
    <cfRule type="top10" dxfId="955" priority="26" rank="1"/>
  </conditionalFormatting>
  <conditionalFormatting sqref="J18">
    <cfRule type="top10" dxfId="954" priority="25" rank="1"/>
  </conditionalFormatting>
  <conditionalFormatting sqref="E5">
    <cfRule type="top10" dxfId="953" priority="12" rank="1"/>
  </conditionalFormatting>
  <conditionalFormatting sqref="F5">
    <cfRule type="top10" dxfId="952" priority="11" rank="1"/>
  </conditionalFormatting>
  <conditionalFormatting sqref="G5">
    <cfRule type="top10" dxfId="951" priority="10" rank="1"/>
  </conditionalFormatting>
  <conditionalFormatting sqref="H5">
    <cfRule type="top10" dxfId="950" priority="9" rank="1"/>
  </conditionalFormatting>
  <conditionalFormatting sqref="I5">
    <cfRule type="top10" dxfId="949" priority="8" rank="1"/>
  </conditionalFormatting>
  <conditionalFormatting sqref="J5">
    <cfRule type="top10" dxfId="948" priority="7" rank="1"/>
  </conditionalFormatting>
  <conditionalFormatting sqref="E6">
    <cfRule type="top10" dxfId="947" priority="1" rank="1"/>
  </conditionalFormatting>
  <conditionalFormatting sqref="F6">
    <cfRule type="top10" dxfId="946" priority="2" rank="1"/>
  </conditionalFormatting>
  <conditionalFormatting sqref="G6">
    <cfRule type="top10" dxfId="945" priority="3" rank="1"/>
  </conditionalFormatting>
  <conditionalFormatting sqref="H6">
    <cfRule type="top10" dxfId="944" priority="4" rank="1"/>
  </conditionalFormatting>
  <conditionalFormatting sqref="I6">
    <cfRule type="top10" dxfId="943" priority="5" rank="1"/>
  </conditionalFormatting>
  <conditionalFormatting sqref="J6">
    <cfRule type="top10" dxfId="942" priority="6" rank="1"/>
  </conditionalFormatting>
  <hyperlinks>
    <hyperlink ref="Q1" location="'National Youth Rankings 2020'!A1" display="Return to Rankings" xr:uid="{5A7E805F-C068-4CD7-AFBF-E117F033946C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2093F-6123-4F69-AD89-A11DA702B4C6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8CCB-7D42-4B03-9891-D1D6376663B2}">
  <dimension ref="A1:Q11"/>
  <sheetViews>
    <sheetView workbookViewId="0">
      <selection activeCell="A2" sqref="A2:O8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49</v>
      </c>
      <c r="C2" s="27">
        <v>43904</v>
      </c>
      <c r="D2" s="28" t="s">
        <v>50</v>
      </c>
      <c r="E2" s="29">
        <v>195</v>
      </c>
      <c r="F2" s="29">
        <v>193</v>
      </c>
      <c r="G2" s="29">
        <v>193</v>
      </c>
      <c r="H2" s="29">
        <v>191</v>
      </c>
      <c r="I2" s="29"/>
      <c r="J2" s="29"/>
      <c r="K2" s="30">
        <v>4</v>
      </c>
      <c r="L2" s="30">
        <v>772</v>
      </c>
      <c r="M2" s="31">
        <v>193</v>
      </c>
      <c r="N2" s="32">
        <v>5</v>
      </c>
      <c r="O2" s="33">
        <v>198</v>
      </c>
    </row>
    <row r="3" spans="1:17" x14ac:dyDescent="0.25">
      <c r="A3" s="25" t="s">
        <v>43</v>
      </c>
      <c r="B3" s="26" t="s">
        <v>49</v>
      </c>
      <c r="C3" s="27">
        <v>43974</v>
      </c>
      <c r="D3" s="28" t="s">
        <v>50</v>
      </c>
      <c r="E3" s="29">
        <v>190</v>
      </c>
      <c r="F3" s="29">
        <v>183</v>
      </c>
      <c r="G3" s="29">
        <v>179</v>
      </c>
      <c r="H3" s="29">
        <v>183</v>
      </c>
      <c r="I3" s="29"/>
      <c r="J3" s="29"/>
      <c r="K3" s="30">
        <v>4</v>
      </c>
      <c r="L3" s="30">
        <v>735</v>
      </c>
      <c r="M3" s="31">
        <v>183.75</v>
      </c>
      <c r="N3" s="32">
        <v>5</v>
      </c>
      <c r="O3" s="33">
        <v>188.75</v>
      </c>
    </row>
    <row r="4" spans="1:17" x14ac:dyDescent="0.25">
      <c r="A4" s="25" t="s">
        <v>43</v>
      </c>
      <c r="B4" s="26" t="s">
        <v>49</v>
      </c>
      <c r="C4" s="27">
        <v>43975</v>
      </c>
      <c r="D4" s="28" t="s">
        <v>81</v>
      </c>
      <c r="E4" s="29">
        <v>191</v>
      </c>
      <c r="F4" s="29">
        <v>187</v>
      </c>
      <c r="G4" s="29">
        <v>189</v>
      </c>
      <c r="H4" s="29">
        <v>181</v>
      </c>
      <c r="I4" s="29"/>
      <c r="J4" s="29"/>
      <c r="K4" s="30">
        <v>4</v>
      </c>
      <c r="L4" s="30">
        <v>748</v>
      </c>
      <c r="M4" s="31">
        <v>187</v>
      </c>
      <c r="N4" s="32">
        <v>13</v>
      </c>
      <c r="O4" s="33">
        <v>200</v>
      </c>
    </row>
    <row r="5" spans="1:17" x14ac:dyDescent="0.25">
      <c r="A5" s="25" t="s">
        <v>43</v>
      </c>
      <c r="B5" s="26" t="s">
        <v>49</v>
      </c>
      <c r="C5" s="27">
        <v>44009</v>
      </c>
      <c r="D5" s="28" t="s">
        <v>50</v>
      </c>
      <c r="E5" s="29">
        <v>194</v>
      </c>
      <c r="F5" s="29">
        <v>187</v>
      </c>
      <c r="G5" s="29">
        <v>187</v>
      </c>
      <c r="H5" s="29">
        <v>190</v>
      </c>
      <c r="I5" s="29"/>
      <c r="J5" s="29"/>
      <c r="K5" s="30">
        <v>4</v>
      </c>
      <c r="L5" s="30">
        <v>758</v>
      </c>
      <c r="M5" s="31">
        <v>189.5</v>
      </c>
      <c r="N5" s="32">
        <v>5</v>
      </c>
      <c r="O5" s="33">
        <v>194.5</v>
      </c>
    </row>
    <row r="6" spans="1:17" x14ac:dyDescent="0.25">
      <c r="A6" s="25" t="s">
        <v>43</v>
      </c>
      <c r="B6" s="26" t="s">
        <v>49</v>
      </c>
      <c r="C6" s="27">
        <v>44051</v>
      </c>
      <c r="D6" s="28" t="s">
        <v>50</v>
      </c>
      <c r="E6" s="29">
        <v>193</v>
      </c>
      <c r="F6" s="29">
        <v>188</v>
      </c>
      <c r="G6" s="29">
        <v>186</v>
      </c>
      <c r="H6" s="29">
        <v>182</v>
      </c>
      <c r="I6" s="29"/>
      <c r="J6" s="29"/>
      <c r="K6" s="30">
        <v>4</v>
      </c>
      <c r="L6" s="30">
        <v>749</v>
      </c>
      <c r="M6" s="31">
        <v>187.25</v>
      </c>
      <c r="N6" s="32">
        <v>5</v>
      </c>
      <c r="O6" s="33">
        <v>192.25</v>
      </c>
    </row>
    <row r="7" spans="1:17" x14ac:dyDescent="0.25">
      <c r="A7" s="25" t="s">
        <v>43</v>
      </c>
      <c r="B7" s="26" t="s">
        <v>49</v>
      </c>
      <c r="C7" s="27">
        <v>44072</v>
      </c>
      <c r="D7" s="28" t="s">
        <v>50</v>
      </c>
      <c r="E7" s="29">
        <v>191</v>
      </c>
      <c r="F7" s="29">
        <v>188</v>
      </c>
      <c r="G7" s="29">
        <v>194</v>
      </c>
      <c r="H7" s="29">
        <v>193</v>
      </c>
      <c r="I7" s="29">
        <v>192</v>
      </c>
      <c r="J7" s="29">
        <v>184</v>
      </c>
      <c r="K7" s="30">
        <v>6</v>
      </c>
      <c r="L7" s="30">
        <v>1142</v>
      </c>
      <c r="M7" s="31">
        <v>190.33333333333334</v>
      </c>
      <c r="N7" s="32">
        <v>10</v>
      </c>
      <c r="O7" s="33">
        <v>200.33333333333334</v>
      </c>
    </row>
    <row r="8" spans="1:17" x14ac:dyDescent="0.25">
      <c r="A8" s="25" t="s">
        <v>58</v>
      </c>
      <c r="B8" s="26" t="s">
        <v>45</v>
      </c>
      <c r="C8" s="27">
        <v>44079</v>
      </c>
      <c r="D8" s="28" t="s">
        <v>121</v>
      </c>
      <c r="E8" s="54">
        <v>193.001</v>
      </c>
      <c r="F8" s="54">
        <v>190</v>
      </c>
      <c r="G8" s="54">
        <v>197</v>
      </c>
      <c r="H8" s="54">
        <v>189</v>
      </c>
      <c r="I8" s="54">
        <v>190</v>
      </c>
      <c r="J8" s="54">
        <v>192</v>
      </c>
      <c r="K8" s="30">
        <v>6</v>
      </c>
      <c r="L8" s="30">
        <v>1151.001</v>
      </c>
      <c r="M8" s="31">
        <v>191.83349999999999</v>
      </c>
      <c r="N8" s="32">
        <v>14</v>
      </c>
      <c r="O8" s="33">
        <v>205.83349999999999</v>
      </c>
    </row>
    <row r="11" spans="1:17" x14ac:dyDescent="0.25">
      <c r="K11" s="16">
        <f>SUM(K2:K10)</f>
        <v>32</v>
      </c>
      <c r="L11" s="16">
        <f>SUM(L2:L10)</f>
        <v>6055.0010000000002</v>
      </c>
      <c r="M11" s="22">
        <f>SUM(L11/K11)</f>
        <v>189.21878125000001</v>
      </c>
      <c r="N11" s="16">
        <f>SUM(N2:N10)</f>
        <v>57</v>
      </c>
      <c r="O11" s="22">
        <f>SUM(M11+N11)</f>
        <v>246.21878125000001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  <protectedRange sqref="B3:C3" name="Range1_1_2_1_3"/>
    <protectedRange sqref="D3" name="Range1_1_1_2_2"/>
    <protectedRange sqref="E3:J3" name="Range1_4_1_3"/>
    <protectedRange algorithmName="SHA-512" hashValue="ON39YdpmFHfN9f47KpiRvqrKx0V9+erV1CNkpWzYhW/Qyc6aT8rEyCrvauWSYGZK2ia3o7vd3akF07acHAFpOA==" saltValue="yVW9XmDwTqEnmpSGai0KYg==" spinCount="100000" sqref="B4:C4" name="Range1_1_2_1_5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4:J4" name="Range1_4_1_5"/>
    <protectedRange algorithmName="SHA-512" hashValue="ON39YdpmFHfN9f47KpiRvqrKx0V9+erV1CNkpWzYhW/Qyc6aT8rEyCrvauWSYGZK2ia3o7vd3akF07acHAFpOA==" saltValue="yVW9XmDwTqEnmpSGai0KYg==" spinCount="100000" sqref="B5:C5" name="Range1_1_2_1_2"/>
    <protectedRange algorithmName="SHA-512" hashValue="ON39YdpmFHfN9f47KpiRvqrKx0V9+erV1CNkpWzYhW/Qyc6aT8rEyCrvauWSYGZK2ia3o7vd3akF07acHAFpOA==" saltValue="yVW9XmDwTqEnmpSGai0KYg==" spinCount="100000" sqref="D5" name="Range1_1_1_2_3"/>
    <protectedRange algorithmName="SHA-512" hashValue="ON39YdpmFHfN9f47KpiRvqrKx0V9+erV1CNkpWzYhW/Qyc6aT8rEyCrvauWSYGZK2ia3o7vd3akF07acHAFpOA==" saltValue="yVW9XmDwTqEnmpSGai0KYg==" spinCount="100000" sqref="E5:J5" name="Range1_4_1_2"/>
    <protectedRange sqref="B6:C6" name="Range1_1_2_1"/>
    <protectedRange sqref="D6" name="Range1_1_1_2"/>
    <protectedRange sqref="E6:J6" name="Range1_4_1"/>
    <protectedRange algorithmName="SHA-512" hashValue="ON39YdpmFHfN9f47KpiRvqrKx0V9+erV1CNkpWzYhW/Qyc6aT8rEyCrvauWSYGZK2ia3o7vd3akF07acHAFpOA==" saltValue="yVW9XmDwTqEnmpSGai0KYg==" spinCount="100000" sqref="B7:C7" name="Range1_1_2_1_4"/>
    <protectedRange algorithmName="SHA-512" hashValue="ON39YdpmFHfN9f47KpiRvqrKx0V9+erV1CNkpWzYhW/Qyc6aT8rEyCrvauWSYGZK2ia3o7vd3akF07acHAFpOA==" saltValue="yVW9XmDwTqEnmpSGai0KYg==" spinCount="100000" sqref="D7" name="Range1_1_1_2_4_1"/>
    <protectedRange algorithmName="SHA-512" hashValue="ON39YdpmFHfN9f47KpiRvqrKx0V9+erV1CNkpWzYhW/Qyc6aT8rEyCrvauWSYGZK2ia3o7vd3akF07acHAFpOA==" saltValue="yVW9XmDwTqEnmpSGai0KYg==" spinCount="100000" sqref="E7:J7" name="Range1_4_1_3_1"/>
    <protectedRange algorithmName="SHA-512" hashValue="ON39YdpmFHfN9f47KpiRvqrKx0V9+erV1CNkpWzYhW/Qyc6aT8rEyCrvauWSYGZK2ia3o7vd3akF07acHAFpOA==" saltValue="yVW9XmDwTqEnmpSGai0KYg==" spinCount="100000" sqref="B8:J8" name="Range1_1_2_3"/>
  </protectedRanges>
  <conditionalFormatting sqref="F2">
    <cfRule type="top10" dxfId="941" priority="41" rank="1"/>
  </conditionalFormatting>
  <conditionalFormatting sqref="J2">
    <cfRule type="top10" dxfId="940" priority="37" rank="1"/>
  </conditionalFormatting>
  <conditionalFormatting sqref="E2">
    <cfRule type="top10" dxfId="939" priority="42" rank="1"/>
  </conditionalFormatting>
  <conditionalFormatting sqref="G2">
    <cfRule type="top10" dxfId="938" priority="40" rank="1"/>
  </conditionalFormatting>
  <conditionalFormatting sqref="H2">
    <cfRule type="top10" dxfId="937" priority="39" rank="1"/>
  </conditionalFormatting>
  <conditionalFormatting sqref="I2">
    <cfRule type="top10" dxfId="936" priority="38" rank="1"/>
  </conditionalFormatting>
  <conditionalFormatting sqref="E3">
    <cfRule type="top10" dxfId="935" priority="36" rank="1"/>
  </conditionalFormatting>
  <conditionalFormatting sqref="F3">
    <cfRule type="top10" dxfId="934" priority="35" rank="1"/>
  </conditionalFormatting>
  <conditionalFormatting sqref="G3">
    <cfRule type="top10" dxfId="933" priority="34" rank="1"/>
  </conditionalFormatting>
  <conditionalFormatting sqref="H3">
    <cfRule type="top10" dxfId="932" priority="33" rank="1"/>
  </conditionalFormatting>
  <conditionalFormatting sqref="I3">
    <cfRule type="top10" dxfId="931" priority="32" rank="1"/>
  </conditionalFormatting>
  <conditionalFormatting sqref="J3">
    <cfRule type="top10" dxfId="930" priority="31" rank="1"/>
  </conditionalFormatting>
  <conditionalFormatting sqref="E4">
    <cfRule type="top10" dxfId="929" priority="30" rank="1"/>
  </conditionalFormatting>
  <conditionalFormatting sqref="F4">
    <cfRule type="top10" dxfId="928" priority="29" rank="1"/>
  </conditionalFormatting>
  <conditionalFormatting sqref="G4">
    <cfRule type="top10" dxfId="927" priority="28" rank="1"/>
  </conditionalFormatting>
  <conditionalFormatting sqref="H4">
    <cfRule type="top10" dxfId="926" priority="27" rank="1"/>
  </conditionalFormatting>
  <conditionalFormatting sqref="I4">
    <cfRule type="top10" dxfId="925" priority="26" rank="1"/>
  </conditionalFormatting>
  <conditionalFormatting sqref="J4">
    <cfRule type="top10" dxfId="924" priority="25" rank="1"/>
  </conditionalFormatting>
  <conditionalFormatting sqref="E5">
    <cfRule type="top10" dxfId="923" priority="24" rank="1"/>
  </conditionalFormatting>
  <conditionalFormatting sqref="F5">
    <cfRule type="top10" dxfId="922" priority="23" rank="1"/>
  </conditionalFormatting>
  <conditionalFormatting sqref="G5">
    <cfRule type="top10" dxfId="921" priority="22" rank="1"/>
  </conditionalFormatting>
  <conditionalFormatting sqref="H5">
    <cfRule type="top10" dxfId="920" priority="21" rank="1"/>
  </conditionalFormatting>
  <conditionalFormatting sqref="I5">
    <cfRule type="top10" dxfId="919" priority="20" rank="1"/>
  </conditionalFormatting>
  <conditionalFormatting sqref="J5">
    <cfRule type="top10" dxfId="918" priority="19" rank="1"/>
  </conditionalFormatting>
  <conditionalFormatting sqref="E6">
    <cfRule type="top10" dxfId="917" priority="18" rank="1"/>
  </conditionalFormatting>
  <conditionalFormatting sqref="F6">
    <cfRule type="top10" dxfId="916" priority="17" rank="1"/>
  </conditionalFormatting>
  <conditionalFormatting sqref="G6">
    <cfRule type="top10" dxfId="915" priority="16" rank="1"/>
  </conditionalFormatting>
  <conditionalFormatting sqref="H6">
    <cfRule type="top10" dxfId="914" priority="15" rank="1"/>
  </conditionalFormatting>
  <conditionalFormatting sqref="I6">
    <cfRule type="top10" dxfId="913" priority="14" rank="1"/>
  </conditionalFormatting>
  <conditionalFormatting sqref="J6">
    <cfRule type="top10" dxfId="912" priority="13" rank="1"/>
  </conditionalFormatting>
  <conditionalFormatting sqref="E7">
    <cfRule type="top10" dxfId="911" priority="12" rank="1"/>
  </conditionalFormatting>
  <conditionalFormatting sqref="F7">
    <cfRule type="top10" dxfId="910" priority="11" rank="1"/>
  </conditionalFormatting>
  <conditionalFormatting sqref="G7">
    <cfRule type="top10" dxfId="909" priority="10" rank="1"/>
  </conditionalFormatting>
  <conditionalFormatting sqref="H7">
    <cfRule type="top10" dxfId="908" priority="9" rank="1"/>
  </conditionalFormatting>
  <conditionalFormatting sqref="I7">
    <cfRule type="top10" dxfId="907" priority="8" rank="1"/>
  </conditionalFormatting>
  <conditionalFormatting sqref="J7">
    <cfRule type="top10" dxfId="906" priority="7" rank="1"/>
  </conditionalFormatting>
  <conditionalFormatting sqref="E8">
    <cfRule type="top10" dxfId="905" priority="6" rank="1"/>
  </conditionalFormatting>
  <conditionalFormatting sqref="F8">
    <cfRule type="top10" dxfId="904" priority="5" rank="1"/>
  </conditionalFormatting>
  <conditionalFormatting sqref="G8">
    <cfRule type="top10" dxfId="903" priority="4" rank="1"/>
  </conditionalFormatting>
  <conditionalFormatting sqref="H8">
    <cfRule type="top10" dxfId="902" priority="3" rank="1"/>
  </conditionalFormatting>
  <conditionalFormatting sqref="I8">
    <cfRule type="top10" dxfId="901" priority="2" rank="1"/>
  </conditionalFormatting>
  <conditionalFormatting sqref="J8">
    <cfRule type="top10" dxfId="900" priority="1" rank="1"/>
  </conditionalFormatting>
  <hyperlinks>
    <hyperlink ref="Q1" location="'National Youth Rankings 2020'!A1" display="Return to Rankings" xr:uid="{87CFB2C1-142D-47E1-A930-1006F7C084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5F7F4-11E8-436F-9F35-B76E0EB1C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9C82C3E-CE51-4FCD-BBAA-C80EEC1027EE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6635-8BBB-45F1-9BBB-6958C06B0886}">
  <dimension ref="A1:Q16"/>
  <sheetViews>
    <sheetView workbookViewId="0">
      <selection activeCell="A2" sqref="A2:O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76</v>
      </c>
      <c r="C2" s="27">
        <v>43968</v>
      </c>
      <c r="D2" s="28" t="s">
        <v>77</v>
      </c>
      <c r="E2" s="29">
        <v>182</v>
      </c>
      <c r="F2" s="29">
        <v>186</v>
      </c>
      <c r="G2" s="29">
        <v>177</v>
      </c>
      <c r="H2" s="29">
        <v>182</v>
      </c>
      <c r="I2" s="29"/>
      <c r="J2" s="29"/>
      <c r="K2" s="30">
        <f>COUNT(E2:J2)</f>
        <v>4</v>
      </c>
      <c r="L2" s="30">
        <f>SUM(E2:J2)</f>
        <v>727</v>
      </c>
      <c r="M2" s="31">
        <f>IFERROR(L2/K2,0)</f>
        <v>181.75</v>
      </c>
      <c r="N2" s="32">
        <v>5</v>
      </c>
      <c r="O2" s="33">
        <f>SUM(M2+N2)</f>
        <v>186.75</v>
      </c>
    </row>
    <row r="3" spans="1:17" x14ac:dyDescent="0.25">
      <c r="A3" s="25" t="s">
        <v>58</v>
      </c>
      <c r="B3" s="26" t="s">
        <v>76</v>
      </c>
      <c r="C3" s="27">
        <v>43978</v>
      </c>
      <c r="D3" s="28" t="s">
        <v>84</v>
      </c>
      <c r="E3" s="29">
        <v>170</v>
      </c>
      <c r="F3" s="29">
        <v>187</v>
      </c>
      <c r="G3" s="29">
        <v>183</v>
      </c>
      <c r="H3" s="29">
        <v>179</v>
      </c>
      <c r="I3" s="29"/>
      <c r="J3" s="29"/>
      <c r="K3" s="30">
        <v>4</v>
      </c>
      <c r="L3" s="30">
        <v>719</v>
      </c>
      <c r="M3" s="31">
        <v>179.75</v>
      </c>
      <c r="N3" s="32">
        <v>5</v>
      </c>
      <c r="O3" s="33">
        <v>184.75</v>
      </c>
    </row>
    <row r="4" spans="1:17" x14ac:dyDescent="0.25">
      <c r="A4" s="25" t="s">
        <v>58</v>
      </c>
      <c r="B4" s="26" t="s">
        <v>76</v>
      </c>
      <c r="C4" s="27">
        <v>43989</v>
      </c>
      <c r="D4" s="28" t="s">
        <v>84</v>
      </c>
      <c r="E4" s="29">
        <v>175</v>
      </c>
      <c r="F4" s="29">
        <v>182</v>
      </c>
      <c r="G4" s="29">
        <v>187</v>
      </c>
      <c r="H4" s="29">
        <v>177</v>
      </c>
      <c r="I4" s="29"/>
      <c r="J4" s="29"/>
      <c r="K4" s="30">
        <v>4</v>
      </c>
      <c r="L4" s="30">
        <v>721</v>
      </c>
      <c r="M4" s="31">
        <v>180.25</v>
      </c>
      <c r="N4" s="32">
        <v>5</v>
      </c>
      <c r="O4" s="33">
        <v>185.25</v>
      </c>
    </row>
    <row r="5" spans="1:17" x14ac:dyDescent="0.25">
      <c r="A5" s="25" t="s">
        <v>58</v>
      </c>
      <c r="B5" s="26" t="s">
        <v>76</v>
      </c>
      <c r="C5" s="27">
        <v>44006</v>
      </c>
      <c r="D5" s="28" t="s">
        <v>84</v>
      </c>
      <c r="E5" s="29">
        <v>176</v>
      </c>
      <c r="F5" s="29">
        <v>179</v>
      </c>
      <c r="G5" s="29">
        <v>184</v>
      </c>
      <c r="H5" s="29">
        <v>188</v>
      </c>
      <c r="I5" s="29"/>
      <c r="J5" s="29"/>
      <c r="K5" s="30">
        <v>4</v>
      </c>
      <c r="L5" s="30">
        <v>727</v>
      </c>
      <c r="M5" s="31">
        <v>181.75</v>
      </c>
      <c r="N5" s="32">
        <v>5</v>
      </c>
      <c r="O5" s="33">
        <v>186.75</v>
      </c>
    </row>
    <row r="6" spans="1:17" x14ac:dyDescent="0.25">
      <c r="A6" s="25" t="s">
        <v>58</v>
      </c>
      <c r="B6" s="26" t="s">
        <v>76</v>
      </c>
      <c r="C6" s="27">
        <v>44024</v>
      </c>
      <c r="D6" s="28" t="s">
        <v>84</v>
      </c>
      <c r="E6" s="29">
        <v>187</v>
      </c>
      <c r="F6" s="29">
        <v>179</v>
      </c>
      <c r="G6" s="29">
        <v>182</v>
      </c>
      <c r="H6" s="29">
        <v>171</v>
      </c>
      <c r="I6" s="29">
        <v>175</v>
      </c>
      <c r="J6" s="29">
        <v>180</v>
      </c>
      <c r="K6" s="30">
        <v>6</v>
      </c>
      <c r="L6" s="30">
        <v>1074</v>
      </c>
      <c r="M6" s="31">
        <v>179</v>
      </c>
      <c r="N6" s="32">
        <v>10</v>
      </c>
      <c r="O6" s="33">
        <v>189</v>
      </c>
    </row>
    <row r="7" spans="1:17" x14ac:dyDescent="0.25">
      <c r="A7" s="25" t="s">
        <v>58</v>
      </c>
      <c r="B7" s="26" t="s">
        <v>76</v>
      </c>
      <c r="C7" s="27">
        <v>44034</v>
      </c>
      <c r="D7" s="28" t="s">
        <v>84</v>
      </c>
      <c r="E7" s="29">
        <v>185</v>
      </c>
      <c r="F7" s="29">
        <v>187</v>
      </c>
      <c r="G7" s="29">
        <v>189</v>
      </c>
      <c r="H7" s="29">
        <v>191</v>
      </c>
      <c r="I7" s="29"/>
      <c r="J7" s="29"/>
      <c r="K7" s="30">
        <v>4</v>
      </c>
      <c r="L7" s="30">
        <v>752</v>
      </c>
      <c r="M7" s="31">
        <v>188</v>
      </c>
      <c r="N7" s="32">
        <v>5</v>
      </c>
      <c r="O7" s="33">
        <v>193</v>
      </c>
    </row>
    <row r="8" spans="1:17" x14ac:dyDescent="0.25">
      <c r="A8" s="25" t="s">
        <v>58</v>
      </c>
      <c r="B8" s="26" t="s">
        <v>76</v>
      </c>
      <c r="C8" s="27">
        <v>44052</v>
      </c>
      <c r="D8" s="28" t="s">
        <v>84</v>
      </c>
      <c r="E8" s="29">
        <v>184</v>
      </c>
      <c r="F8" s="29">
        <v>183</v>
      </c>
      <c r="G8" s="29">
        <v>189</v>
      </c>
      <c r="H8" s="29">
        <v>188</v>
      </c>
      <c r="I8" s="29"/>
      <c r="J8" s="29"/>
      <c r="K8" s="30">
        <v>4</v>
      </c>
      <c r="L8" s="30">
        <v>744</v>
      </c>
      <c r="M8" s="31">
        <v>186</v>
      </c>
      <c r="N8" s="32">
        <v>13</v>
      </c>
      <c r="O8" s="33">
        <v>199</v>
      </c>
    </row>
    <row r="9" spans="1:17" x14ac:dyDescent="0.25">
      <c r="A9" s="25" t="s">
        <v>58</v>
      </c>
      <c r="B9" s="26" t="s">
        <v>76</v>
      </c>
      <c r="C9" s="27">
        <v>44069</v>
      </c>
      <c r="D9" s="28" t="s">
        <v>84</v>
      </c>
      <c r="E9" s="29">
        <v>184</v>
      </c>
      <c r="F9" s="29">
        <v>192</v>
      </c>
      <c r="G9" s="29">
        <v>189</v>
      </c>
      <c r="H9" s="29">
        <v>195</v>
      </c>
      <c r="I9" s="29"/>
      <c r="J9" s="29"/>
      <c r="K9" s="30">
        <v>4</v>
      </c>
      <c r="L9" s="30">
        <v>760</v>
      </c>
      <c r="M9" s="31">
        <v>190</v>
      </c>
      <c r="N9" s="32">
        <v>5</v>
      </c>
      <c r="O9" s="33">
        <v>195</v>
      </c>
    </row>
    <row r="10" spans="1:17" x14ac:dyDescent="0.25">
      <c r="A10" s="25" t="s">
        <v>58</v>
      </c>
      <c r="B10" s="26" t="s">
        <v>75</v>
      </c>
      <c r="C10" s="27">
        <v>44079</v>
      </c>
      <c r="D10" s="28" t="s">
        <v>121</v>
      </c>
      <c r="E10" s="54">
        <v>191</v>
      </c>
      <c r="F10" s="54">
        <v>190</v>
      </c>
      <c r="G10" s="54">
        <v>187</v>
      </c>
      <c r="H10" s="54">
        <v>192</v>
      </c>
      <c r="I10" s="54">
        <v>193</v>
      </c>
      <c r="J10" s="54">
        <v>191</v>
      </c>
      <c r="K10" s="30">
        <v>6</v>
      </c>
      <c r="L10" s="30">
        <v>1144</v>
      </c>
      <c r="M10" s="31">
        <v>190.66666666666666</v>
      </c>
      <c r="N10" s="32">
        <v>4</v>
      </c>
      <c r="O10" s="33">
        <v>194.66666666666666</v>
      </c>
    </row>
    <row r="11" spans="1:17" x14ac:dyDescent="0.25">
      <c r="A11" s="25" t="s">
        <v>58</v>
      </c>
      <c r="B11" s="26" t="s">
        <v>76</v>
      </c>
      <c r="C11" s="27">
        <v>44087</v>
      </c>
      <c r="D11" s="28" t="s">
        <v>84</v>
      </c>
      <c r="E11" s="29">
        <v>186</v>
      </c>
      <c r="F11" s="29">
        <v>190</v>
      </c>
      <c r="G11" s="29">
        <v>194</v>
      </c>
      <c r="H11" s="29">
        <v>188</v>
      </c>
      <c r="I11" s="29"/>
      <c r="J11" s="29"/>
      <c r="K11" s="30">
        <v>4</v>
      </c>
      <c r="L11" s="30">
        <v>758</v>
      </c>
      <c r="M11" s="31">
        <v>189.5</v>
      </c>
      <c r="N11" s="32">
        <v>5</v>
      </c>
      <c r="O11" s="33">
        <v>194.5</v>
      </c>
    </row>
    <row r="12" spans="1:17" x14ac:dyDescent="0.25">
      <c r="A12" s="25" t="s">
        <v>58</v>
      </c>
      <c r="B12" s="26" t="s">
        <v>76</v>
      </c>
      <c r="C12" s="27">
        <v>44122</v>
      </c>
      <c r="D12" s="28" t="s">
        <v>84</v>
      </c>
      <c r="E12" s="29">
        <v>184</v>
      </c>
      <c r="F12" s="29">
        <v>189</v>
      </c>
      <c r="G12" s="29">
        <v>189</v>
      </c>
      <c r="H12" s="29">
        <v>190</v>
      </c>
      <c r="I12" s="29">
        <v>190</v>
      </c>
      <c r="J12" s="29">
        <v>185</v>
      </c>
      <c r="K12" s="30">
        <v>6</v>
      </c>
      <c r="L12" s="30">
        <v>1127</v>
      </c>
      <c r="M12" s="31">
        <v>187.83333333333334</v>
      </c>
      <c r="N12" s="32">
        <v>26</v>
      </c>
      <c r="O12" s="33">
        <v>213.83333333333334</v>
      </c>
    </row>
    <row r="13" spans="1:17" x14ac:dyDescent="0.25">
      <c r="A13" s="25" t="s">
        <v>58</v>
      </c>
      <c r="B13" s="26" t="s">
        <v>76</v>
      </c>
      <c r="C13" s="27">
        <v>44136</v>
      </c>
      <c r="D13" s="28" t="s">
        <v>84</v>
      </c>
      <c r="E13" s="29">
        <v>180</v>
      </c>
      <c r="F13" s="29">
        <v>188</v>
      </c>
      <c r="G13" s="29">
        <v>180</v>
      </c>
      <c r="H13" s="29">
        <v>175</v>
      </c>
      <c r="I13" s="29"/>
      <c r="J13" s="29"/>
      <c r="K13" s="30">
        <v>4</v>
      </c>
      <c r="L13" s="30">
        <v>723</v>
      </c>
      <c r="M13" s="31">
        <v>180.75</v>
      </c>
      <c r="N13" s="32">
        <v>5</v>
      </c>
      <c r="O13" s="33">
        <v>185.75</v>
      </c>
    </row>
    <row r="16" spans="1:17" x14ac:dyDescent="0.25">
      <c r="K16" s="16">
        <f>SUM(K2:K15)</f>
        <v>54</v>
      </c>
      <c r="L16" s="16">
        <f>SUM(L2:L15)</f>
        <v>9976</v>
      </c>
      <c r="M16" s="22">
        <f>SUM(L16/K16)</f>
        <v>184.74074074074073</v>
      </c>
      <c r="N16" s="16">
        <f>SUM(N2:N15)</f>
        <v>93</v>
      </c>
      <c r="O16" s="22">
        <f>SUM(M16+N16)</f>
        <v>277.74074074074076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3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6"/>
    <protectedRange algorithmName="SHA-512" hashValue="ON39YdpmFHfN9f47KpiRvqrKx0V9+erV1CNkpWzYhW/Qyc6aT8rEyCrvauWSYGZK2ia3o7vd3akF07acHAFpOA==" saltValue="yVW9XmDwTqEnmpSGai0KYg==" spinCount="100000" sqref="D5" name="Range1_1_1_2_6"/>
    <protectedRange algorithmName="SHA-512" hashValue="ON39YdpmFHfN9f47KpiRvqrKx0V9+erV1CNkpWzYhW/Qyc6aT8rEyCrvauWSYGZK2ia3o7vd3akF07acHAFpOA==" saltValue="yVW9XmDwTqEnmpSGai0KYg==" spinCount="100000" sqref="E5:J5" name="Range1_4_6"/>
    <protectedRange algorithmName="SHA-512" hashValue="ON39YdpmFHfN9f47KpiRvqrKx0V9+erV1CNkpWzYhW/Qyc6aT8rEyCrvauWSYGZK2ia3o7vd3akF07acHAFpOA==" saltValue="yVW9XmDwTqEnmpSGai0KYg==" spinCount="100000" sqref="B6:J6" name="Range1_1_2_7"/>
    <protectedRange algorithmName="SHA-512" hashValue="ON39YdpmFHfN9f47KpiRvqrKx0V9+erV1CNkpWzYhW/Qyc6aT8rEyCrvauWSYGZK2ia3o7vd3akF07acHAFpOA==" saltValue="yVW9XmDwTqEnmpSGai0KYg==" spinCount="100000" sqref="B7:C7" name="Range1_1_2_11"/>
    <protectedRange algorithmName="SHA-512" hashValue="ON39YdpmFHfN9f47KpiRvqrKx0V9+erV1CNkpWzYhW/Qyc6aT8rEyCrvauWSYGZK2ia3o7vd3akF07acHAFpOA==" saltValue="yVW9XmDwTqEnmpSGai0KYg==" spinCount="100000" sqref="D7" name="Range1_1_1_2_9"/>
    <protectedRange algorithmName="SHA-512" hashValue="ON39YdpmFHfN9f47KpiRvqrKx0V9+erV1CNkpWzYhW/Qyc6aT8rEyCrvauWSYGZK2ia3o7vd3akF07acHAFpOA==" saltValue="yVW9XmDwTqEnmpSGai0KYg==" spinCount="100000" sqref="E7:J7" name="Range1_4_10"/>
    <protectedRange algorithmName="SHA-512" hashValue="ON39YdpmFHfN9f47KpiRvqrKx0V9+erV1CNkpWzYhW/Qyc6aT8rEyCrvauWSYGZK2ia3o7vd3akF07acHAFpOA==" saltValue="yVW9XmDwTqEnmpSGai0KYg==" spinCount="100000" sqref="B8:C8" name="Range1_1_2_12"/>
    <protectedRange algorithmName="SHA-512" hashValue="ON39YdpmFHfN9f47KpiRvqrKx0V9+erV1CNkpWzYhW/Qyc6aT8rEyCrvauWSYGZK2ia3o7vd3akF07acHAFpOA==" saltValue="yVW9XmDwTqEnmpSGai0KYg==" spinCount="100000" sqref="D8" name="Range1_1_1_2_10"/>
    <protectedRange algorithmName="SHA-512" hashValue="ON39YdpmFHfN9f47KpiRvqrKx0V9+erV1CNkpWzYhW/Qyc6aT8rEyCrvauWSYGZK2ia3o7vd3akF07acHAFpOA==" saltValue="yVW9XmDwTqEnmpSGai0KYg==" spinCount="100000" sqref="E8:J8" name="Range1_4_11"/>
    <protectedRange algorithmName="SHA-512" hashValue="ON39YdpmFHfN9f47KpiRvqrKx0V9+erV1CNkpWzYhW/Qyc6aT8rEyCrvauWSYGZK2ia3o7vd3akF07acHAFpOA==" saltValue="yVW9XmDwTqEnmpSGai0KYg==" spinCount="100000" sqref="B9:C9" name="Range1_1_2_3_1"/>
    <protectedRange algorithmName="SHA-512" hashValue="ON39YdpmFHfN9f47KpiRvqrKx0V9+erV1CNkpWzYhW/Qyc6aT8rEyCrvauWSYGZK2ia3o7vd3akF07acHAFpOA==" saltValue="yVW9XmDwTqEnmpSGai0KYg==" spinCount="100000" sqref="D9" name="Range1_1_1_2_11"/>
    <protectedRange algorithmName="SHA-512" hashValue="ON39YdpmFHfN9f47KpiRvqrKx0V9+erV1CNkpWzYhW/Qyc6aT8rEyCrvauWSYGZK2ia3o7vd3akF07acHAFpOA==" saltValue="yVW9XmDwTqEnmpSGai0KYg==" spinCount="100000" sqref="E9:J9" name="Range1_4_12"/>
    <protectedRange algorithmName="SHA-512" hashValue="ON39YdpmFHfN9f47KpiRvqrKx0V9+erV1CNkpWzYhW/Qyc6aT8rEyCrvauWSYGZK2ia3o7vd3akF07acHAFpOA==" saltValue="yVW9XmDwTqEnmpSGai0KYg==" spinCount="100000" sqref="B10:D10" name="Range1_1_2_3_2"/>
    <protectedRange algorithmName="SHA-512" hashValue="ON39YdpmFHfN9f47KpiRvqrKx0V9+erV1CNkpWzYhW/Qyc6aT8rEyCrvauWSYGZK2ia3o7vd3akF07acHAFpOA==" saltValue="yVW9XmDwTqEnmpSGai0KYg==" spinCount="100000" sqref="B11:C11" name="Range1_1_2_15"/>
    <protectedRange algorithmName="SHA-512" hashValue="ON39YdpmFHfN9f47KpiRvqrKx0V9+erV1CNkpWzYhW/Qyc6aT8rEyCrvauWSYGZK2ia3o7vd3akF07acHAFpOA==" saltValue="yVW9XmDwTqEnmpSGai0KYg==" spinCount="100000" sqref="D11" name="Range1_1_1_2_14"/>
    <protectedRange algorithmName="SHA-512" hashValue="ON39YdpmFHfN9f47KpiRvqrKx0V9+erV1CNkpWzYhW/Qyc6aT8rEyCrvauWSYGZK2ia3o7vd3akF07acHAFpOA==" saltValue="yVW9XmDwTqEnmpSGai0KYg==" spinCount="100000" sqref="E11:J11" name="Range1_4_15"/>
    <protectedRange algorithmName="SHA-512" hashValue="ON39YdpmFHfN9f47KpiRvqrKx0V9+erV1CNkpWzYhW/Qyc6aT8rEyCrvauWSYGZK2ia3o7vd3akF07acHAFpOA==" saltValue="yVW9XmDwTqEnmpSGai0KYg==" spinCount="100000" sqref="B12:C12" name="Range1_1_2_18"/>
    <protectedRange algorithmName="SHA-512" hashValue="ON39YdpmFHfN9f47KpiRvqrKx0V9+erV1CNkpWzYhW/Qyc6aT8rEyCrvauWSYGZK2ia3o7vd3akF07acHAFpOA==" saltValue="yVW9XmDwTqEnmpSGai0KYg==" spinCount="100000" sqref="D12" name="Range1_1_1_2_16"/>
    <protectedRange algorithmName="SHA-512" hashValue="ON39YdpmFHfN9f47KpiRvqrKx0V9+erV1CNkpWzYhW/Qyc6aT8rEyCrvauWSYGZK2ia3o7vd3akF07acHAFpOA==" saltValue="yVW9XmDwTqEnmpSGai0KYg==" spinCount="100000" sqref="E12:J12" name="Range1_4_19"/>
    <protectedRange algorithmName="SHA-512" hashValue="ON39YdpmFHfN9f47KpiRvqrKx0V9+erV1CNkpWzYhW/Qyc6aT8rEyCrvauWSYGZK2ia3o7vd3akF07acHAFpOA==" saltValue="yVW9XmDwTqEnmpSGai0KYg==" spinCount="100000" sqref="B13:C13" name="Range1_1_2_22"/>
    <protectedRange algorithmName="SHA-512" hashValue="ON39YdpmFHfN9f47KpiRvqrKx0V9+erV1CNkpWzYhW/Qyc6aT8rEyCrvauWSYGZK2ia3o7vd3akF07acHAFpOA==" saltValue="yVW9XmDwTqEnmpSGai0KYg==" spinCount="100000" sqref="D13" name="Range1_1_1_2_20"/>
    <protectedRange algorithmName="SHA-512" hashValue="ON39YdpmFHfN9f47KpiRvqrKx0V9+erV1CNkpWzYhW/Qyc6aT8rEyCrvauWSYGZK2ia3o7vd3akF07acHAFpOA==" saltValue="yVW9XmDwTqEnmpSGai0KYg==" spinCount="100000" sqref="E13:J13" name="Range1_4_23"/>
  </protectedRanges>
  <conditionalFormatting sqref="E2">
    <cfRule type="top10" dxfId="899" priority="127" rank="1"/>
  </conditionalFormatting>
  <conditionalFormatting sqref="F2">
    <cfRule type="top10" dxfId="898" priority="128" rank="1"/>
  </conditionalFormatting>
  <conditionalFormatting sqref="G2">
    <cfRule type="top10" dxfId="897" priority="129" rank="1"/>
  </conditionalFormatting>
  <conditionalFormatting sqref="H2">
    <cfRule type="top10" dxfId="896" priority="130" rank="1"/>
  </conditionalFormatting>
  <conditionalFormatting sqref="I2">
    <cfRule type="top10" dxfId="895" priority="131" rank="1"/>
  </conditionalFormatting>
  <conditionalFormatting sqref="J2">
    <cfRule type="top10" dxfId="894" priority="132" rank="1"/>
  </conditionalFormatting>
  <conditionalFormatting sqref="E3">
    <cfRule type="top10" dxfId="893" priority="126" rank="1"/>
  </conditionalFormatting>
  <conditionalFormatting sqref="F3">
    <cfRule type="top10" dxfId="892" priority="125" rank="1"/>
  </conditionalFormatting>
  <conditionalFormatting sqref="G3">
    <cfRule type="top10" dxfId="891" priority="124" rank="1"/>
  </conditionalFormatting>
  <conditionalFormatting sqref="H3">
    <cfRule type="top10" dxfId="890" priority="123" rank="1"/>
  </conditionalFormatting>
  <conditionalFormatting sqref="I3">
    <cfRule type="top10" dxfId="889" priority="122" rank="1"/>
  </conditionalFormatting>
  <conditionalFormatting sqref="J3">
    <cfRule type="top10" dxfId="888" priority="121" rank="1"/>
  </conditionalFormatting>
  <conditionalFormatting sqref="E4">
    <cfRule type="top10" dxfId="887" priority="120" rank="1"/>
  </conditionalFormatting>
  <conditionalFormatting sqref="F4">
    <cfRule type="top10" dxfId="886" priority="119" rank="1"/>
  </conditionalFormatting>
  <conditionalFormatting sqref="G4">
    <cfRule type="top10" dxfId="885" priority="118" rank="1"/>
  </conditionalFormatting>
  <conditionalFormatting sqref="H4">
    <cfRule type="top10" dxfId="884" priority="117" rank="1"/>
  </conditionalFormatting>
  <conditionalFormatting sqref="I4">
    <cfRule type="top10" dxfId="883" priority="116" rank="1"/>
  </conditionalFormatting>
  <conditionalFormatting sqref="J4">
    <cfRule type="top10" dxfId="882" priority="115" rank="1"/>
  </conditionalFormatting>
  <conditionalFormatting sqref="E5">
    <cfRule type="top10" dxfId="881" priority="114" rank="1"/>
  </conditionalFormatting>
  <conditionalFormatting sqref="F5">
    <cfRule type="top10" dxfId="880" priority="113" rank="1"/>
  </conditionalFormatting>
  <conditionalFormatting sqref="G5">
    <cfRule type="top10" dxfId="879" priority="112" rank="1"/>
  </conditionalFormatting>
  <conditionalFormatting sqref="H5">
    <cfRule type="top10" dxfId="878" priority="111" rank="1"/>
  </conditionalFormatting>
  <conditionalFormatting sqref="I5">
    <cfRule type="top10" dxfId="877" priority="110" rank="1"/>
  </conditionalFormatting>
  <conditionalFormatting sqref="J5">
    <cfRule type="top10" dxfId="876" priority="109" rank="1"/>
  </conditionalFormatting>
  <conditionalFormatting sqref="E6">
    <cfRule type="top10" dxfId="875" priority="108" rank="1"/>
  </conditionalFormatting>
  <conditionalFormatting sqref="F6">
    <cfRule type="top10" dxfId="874" priority="107" rank="1"/>
  </conditionalFormatting>
  <conditionalFormatting sqref="G6">
    <cfRule type="top10" dxfId="873" priority="106" rank="1"/>
  </conditionalFormatting>
  <conditionalFormatting sqref="H6">
    <cfRule type="top10" dxfId="872" priority="105" rank="1"/>
  </conditionalFormatting>
  <conditionalFormatting sqref="I6">
    <cfRule type="top10" dxfId="871" priority="104" rank="1"/>
  </conditionalFormatting>
  <conditionalFormatting sqref="J6">
    <cfRule type="top10" dxfId="870" priority="103" rank="1"/>
  </conditionalFormatting>
  <conditionalFormatting sqref="E7">
    <cfRule type="top10" dxfId="869" priority="102" rank="1"/>
  </conditionalFormatting>
  <conditionalFormatting sqref="F7">
    <cfRule type="top10" dxfId="868" priority="101" rank="1"/>
  </conditionalFormatting>
  <conditionalFormatting sqref="G7">
    <cfRule type="top10" dxfId="867" priority="100" rank="1"/>
  </conditionalFormatting>
  <conditionalFormatting sqref="H7">
    <cfRule type="top10" dxfId="866" priority="99" rank="1"/>
  </conditionalFormatting>
  <conditionalFormatting sqref="I7">
    <cfRule type="top10" dxfId="865" priority="98" rank="1"/>
  </conditionalFormatting>
  <conditionalFormatting sqref="J7">
    <cfRule type="top10" dxfId="864" priority="97" rank="1"/>
  </conditionalFormatting>
  <conditionalFormatting sqref="E8">
    <cfRule type="top10" dxfId="863" priority="96" rank="1"/>
  </conditionalFormatting>
  <conditionalFormatting sqref="F8">
    <cfRule type="top10" dxfId="862" priority="95" rank="1"/>
  </conditionalFormatting>
  <conditionalFormatting sqref="G8">
    <cfRule type="top10" dxfId="861" priority="94" rank="1"/>
  </conditionalFormatting>
  <conditionalFormatting sqref="H8">
    <cfRule type="top10" dxfId="860" priority="93" rank="1"/>
  </conditionalFormatting>
  <conditionalFormatting sqref="I8">
    <cfRule type="top10" dxfId="859" priority="92" rank="1"/>
  </conditionalFormatting>
  <conditionalFormatting sqref="J8">
    <cfRule type="top10" dxfId="858" priority="91" rank="1"/>
  </conditionalFormatting>
  <conditionalFormatting sqref="E9">
    <cfRule type="top10" dxfId="857" priority="90" rank="1"/>
  </conditionalFormatting>
  <conditionalFormatting sqref="F9">
    <cfRule type="top10" dxfId="856" priority="89" rank="1"/>
  </conditionalFormatting>
  <conditionalFormatting sqref="G9">
    <cfRule type="top10" dxfId="855" priority="88" rank="1"/>
  </conditionalFormatting>
  <conditionalFormatting sqref="H9">
    <cfRule type="top10" dxfId="854" priority="87" rank="1"/>
  </conditionalFormatting>
  <conditionalFormatting sqref="I9">
    <cfRule type="top10" dxfId="853" priority="86" rank="1"/>
  </conditionalFormatting>
  <conditionalFormatting sqref="J9">
    <cfRule type="top10" dxfId="852" priority="85" rank="1"/>
  </conditionalFormatting>
  <conditionalFormatting sqref="E10">
    <cfRule type="top10" dxfId="851" priority="84" rank="1"/>
  </conditionalFormatting>
  <conditionalFormatting sqref="F10">
    <cfRule type="top10" dxfId="850" priority="83" rank="1"/>
  </conditionalFormatting>
  <conditionalFormatting sqref="G10">
    <cfRule type="top10" dxfId="849" priority="82" rank="1"/>
  </conditionalFormatting>
  <conditionalFormatting sqref="H10">
    <cfRule type="top10" dxfId="848" priority="81" rank="1"/>
  </conditionalFormatting>
  <conditionalFormatting sqref="I10">
    <cfRule type="top10" dxfId="847" priority="80" rank="1"/>
  </conditionalFormatting>
  <conditionalFormatting sqref="J10">
    <cfRule type="top10" dxfId="846" priority="79" rank="1"/>
  </conditionalFormatting>
  <conditionalFormatting sqref="E11">
    <cfRule type="top10" dxfId="845" priority="18" rank="1"/>
  </conditionalFormatting>
  <conditionalFormatting sqref="F11">
    <cfRule type="top10" dxfId="844" priority="17" rank="1"/>
  </conditionalFormatting>
  <conditionalFormatting sqref="G11">
    <cfRule type="top10" dxfId="843" priority="16" rank="1"/>
  </conditionalFormatting>
  <conditionalFormatting sqref="H11">
    <cfRule type="top10" dxfId="842" priority="15" rank="1"/>
  </conditionalFormatting>
  <conditionalFormatting sqref="I11">
    <cfRule type="top10" dxfId="841" priority="14" rank="1"/>
  </conditionalFormatting>
  <conditionalFormatting sqref="J11">
    <cfRule type="top10" dxfId="840" priority="13" rank="1"/>
  </conditionalFormatting>
  <conditionalFormatting sqref="E12">
    <cfRule type="top10" dxfId="839" priority="12" rank="1"/>
  </conditionalFormatting>
  <conditionalFormatting sqref="F12">
    <cfRule type="top10" dxfId="838" priority="11" rank="1"/>
  </conditionalFormatting>
  <conditionalFormatting sqref="G12">
    <cfRule type="top10" dxfId="837" priority="10" rank="1"/>
  </conditionalFormatting>
  <conditionalFormatting sqref="H12">
    <cfRule type="top10" dxfId="836" priority="9" rank="1"/>
  </conditionalFormatting>
  <conditionalFormatting sqref="I12">
    <cfRule type="top10" dxfId="835" priority="8" rank="1"/>
  </conditionalFormatting>
  <conditionalFormatting sqref="J12">
    <cfRule type="top10" dxfId="834" priority="7" rank="1"/>
  </conditionalFormatting>
  <conditionalFormatting sqref="E13">
    <cfRule type="top10" dxfId="833" priority="6" rank="1"/>
  </conditionalFormatting>
  <conditionalFormatting sqref="F13">
    <cfRule type="top10" dxfId="832" priority="5" rank="1"/>
  </conditionalFormatting>
  <conditionalFormatting sqref="G13">
    <cfRule type="top10" dxfId="831" priority="4" rank="1"/>
  </conditionalFormatting>
  <conditionalFormatting sqref="H13">
    <cfRule type="top10" dxfId="830" priority="3" rank="1"/>
  </conditionalFormatting>
  <conditionalFormatting sqref="I13">
    <cfRule type="top10" dxfId="829" priority="2" rank="1"/>
  </conditionalFormatting>
  <conditionalFormatting sqref="J13">
    <cfRule type="top10" dxfId="828" priority="1" rank="1"/>
  </conditionalFormatting>
  <hyperlinks>
    <hyperlink ref="Q1" location="'National Youth Rankings 2020'!A1" display="Return to Rankings" xr:uid="{4E9E77DC-E1F5-4428-B1D7-1BCCA25801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ED737-A85D-4CCB-A372-14F033A7F774}">
          <x14:formula1>
            <xm:f>'C:\Users\gih93\Desktop\[AngeloMasterABRA.xlsm]DATA'!#REF!</xm:f>
          </x14:formula1>
          <xm:sqref>B2:B4 D2:D4</xm:sqref>
        </x14:dataValidation>
        <x14:dataValidation type="list" allowBlank="1" showInputMessage="1" showErrorMessage="1" xr:uid="{397ED904-4F23-4ECC-AD85-D8821ED565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8B3C-1D94-4BA4-BD0E-7A6230C32603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26</v>
      </c>
      <c r="B2" s="26" t="s">
        <v>70</v>
      </c>
      <c r="C2" s="27">
        <v>43968</v>
      </c>
      <c r="D2" s="28" t="s">
        <v>71</v>
      </c>
      <c r="E2" s="29">
        <v>154</v>
      </c>
      <c r="F2" s="29">
        <v>145</v>
      </c>
      <c r="G2" s="29">
        <v>158</v>
      </c>
      <c r="H2" s="29"/>
      <c r="I2" s="29"/>
      <c r="J2" s="29"/>
      <c r="K2" s="30">
        <v>3</v>
      </c>
      <c r="L2" s="30">
        <v>457</v>
      </c>
      <c r="M2" s="31">
        <v>152.33333333333334</v>
      </c>
      <c r="N2" s="32">
        <v>5</v>
      </c>
      <c r="O2" s="33">
        <v>157.33333333333334</v>
      </c>
    </row>
    <row r="5" spans="1:17" x14ac:dyDescent="0.25">
      <c r="K5" s="16">
        <f>SUM(K2:K4)</f>
        <v>3</v>
      </c>
      <c r="L5" s="16">
        <f>SUM(L2:L4)</f>
        <v>457</v>
      </c>
      <c r="M5" s="22">
        <f>SUM(L5/K5)</f>
        <v>152.33333333333334</v>
      </c>
      <c r="N5" s="16">
        <f>SUM(N2:N4)</f>
        <v>5</v>
      </c>
      <c r="O5" s="22">
        <f>SUM(M5+N5)</f>
        <v>157.33333333333334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827" priority="1" rank="1"/>
  </conditionalFormatting>
  <conditionalFormatting sqref="F2">
    <cfRule type="top10" dxfId="826" priority="2" rank="1"/>
  </conditionalFormatting>
  <conditionalFormatting sqref="G2">
    <cfRule type="top10" dxfId="825" priority="3" rank="1"/>
  </conditionalFormatting>
  <conditionalFormatting sqref="H2">
    <cfRule type="top10" dxfId="824" priority="4" rank="1"/>
  </conditionalFormatting>
  <conditionalFormatting sqref="I2">
    <cfRule type="top10" dxfId="823" priority="5" rank="1"/>
  </conditionalFormatting>
  <conditionalFormatting sqref="J2">
    <cfRule type="top10" dxfId="822" priority="6" rank="1"/>
  </conditionalFormatting>
  <hyperlinks>
    <hyperlink ref="Q1" location="'National Youth Rankings 2020'!A1" display="Return to Rankings" xr:uid="{82535260-92A2-4643-8DE8-8C3B333F5F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23E20-8E79-421F-8220-386E06318E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F792-BA73-4498-9F0B-76AA6443AA2C}">
  <dimension ref="A1:Q6"/>
  <sheetViews>
    <sheetView workbookViewId="0">
      <selection activeCell="A2" sqref="A2:O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113</v>
      </c>
      <c r="C2" s="27">
        <v>44032</v>
      </c>
      <c r="D2" s="28" t="s">
        <v>114</v>
      </c>
      <c r="E2" s="29">
        <v>195</v>
      </c>
      <c r="F2" s="29">
        <v>185</v>
      </c>
      <c r="G2" s="29">
        <v>193</v>
      </c>
      <c r="H2" s="29">
        <v>189</v>
      </c>
      <c r="I2" s="29"/>
      <c r="J2" s="29"/>
      <c r="K2" s="30">
        <v>4</v>
      </c>
      <c r="L2" s="30">
        <v>762</v>
      </c>
      <c r="M2" s="31">
        <v>190.5</v>
      </c>
      <c r="N2" s="32">
        <v>5</v>
      </c>
      <c r="O2" s="33">
        <v>195.5</v>
      </c>
    </row>
    <row r="3" spans="1:17" x14ac:dyDescent="0.25">
      <c r="A3" s="25" t="s">
        <v>58</v>
      </c>
      <c r="B3" s="26" t="s">
        <v>113</v>
      </c>
      <c r="C3" s="27">
        <v>44114</v>
      </c>
      <c r="D3" s="28" t="s">
        <v>114</v>
      </c>
      <c r="E3" s="29">
        <v>190</v>
      </c>
      <c r="F3" s="29">
        <v>192</v>
      </c>
      <c r="G3" s="29">
        <v>190</v>
      </c>
      <c r="H3" s="29">
        <v>188</v>
      </c>
      <c r="I3" s="29">
        <v>192</v>
      </c>
      <c r="J3" s="29">
        <v>190</v>
      </c>
      <c r="K3" s="30">
        <v>6</v>
      </c>
      <c r="L3" s="30">
        <v>1142</v>
      </c>
      <c r="M3" s="31">
        <v>190.33333333333334</v>
      </c>
      <c r="N3" s="32">
        <v>10</v>
      </c>
      <c r="O3" s="33">
        <v>200.33333333333334</v>
      </c>
    </row>
    <row r="6" spans="1:17" x14ac:dyDescent="0.25">
      <c r="K6" s="16">
        <f>SUM(K2:K5)</f>
        <v>10</v>
      </c>
      <c r="L6" s="16">
        <f>SUM(L2:L5)</f>
        <v>1904</v>
      </c>
      <c r="M6" s="22">
        <f>SUM(L6/K6)</f>
        <v>190.4</v>
      </c>
      <c r="N6" s="16">
        <f>SUM(N2:N5)</f>
        <v>15</v>
      </c>
      <c r="O6" s="22">
        <f>SUM(M6+N6)</f>
        <v>205.4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C3" name="Range1_4_1"/>
    <protectedRange algorithmName="SHA-512" hashValue="ON39YdpmFHfN9f47KpiRvqrKx0V9+erV1CNkpWzYhW/Qyc6aT8rEyCrvauWSYGZK2ia3o7vd3akF07acHAFpOA==" saltValue="yVW9XmDwTqEnmpSGai0KYg==" spinCount="100000" sqref="B3" name="Range1_1_2_1_1"/>
    <protectedRange algorithmName="SHA-512" hashValue="ON39YdpmFHfN9f47KpiRvqrKx0V9+erV1CNkpWzYhW/Qyc6aT8rEyCrvauWSYGZK2ia3o7vd3akF07acHAFpOA==" saltValue="yVW9XmDwTqEnmpSGai0KYg==" spinCount="100000" sqref="E3:J3" name="Range1_4_1_1"/>
  </protectedRanges>
  <conditionalFormatting sqref="E2">
    <cfRule type="top10" dxfId="821" priority="12" rank="1"/>
  </conditionalFormatting>
  <conditionalFormatting sqref="F2">
    <cfRule type="top10" dxfId="820" priority="11" rank="1"/>
  </conditionalFormatting>
  <conditionalFormatting sqref="G2">
    <cfRule type="top10" dxfId="819" priority="10" rank="1"/>
  </conditionalFormatting>
  <conditionalFormatting sqref="H2">
    <cfRule type="top10" dxfId="818" priority="9" rank="1"/>
  </conditionalFormatting>
  <conditionalFormatting sqref="I2">
    <cfRule type="top10" dxfId="817" priority="8" rank="1"/>
  </conditionalFormatting>
  <conditionalFormatting sqref="J2">
    <cfRule type="top10" dxfId="816" priority="7" rank="1"/>
  </conditionalFormatting>
  <conditionalFormatting sqref="E3">
    <cfRule type="top10" dxfId="815" priority="6" rank="1"/>
  </conditionalFormatting>
  <conditionalFormatting sqref="F3">
    <cfRule type="top10" dxfId="814" priority="5" rank="1"/>
  </conditionalFormatting>
  <conditionalFormatting sqref="G3">
    <cfRule type="top10" dxfId="813" priority="4" rank="1"/>
  </conditionalFormatting>
  <conditionalFormatting sqref="H3">
    <cfRule type="top10" dxfId="812" priority="3" rank="1"/>
  </conditionalFormatting>
  <conditionalFormatting sqref="I3">
    <cfRule type="top10" dxfId="811" priority="2" rank="1"/>
  </conditionalFormatting>
  <conditionalFormatting sqref="J3">
    <cfRule type="top10" dxfId="810" priority="1" rank="1"/>
  </conditionalFormatting>
  <hyperlinks>
    <hyperlink ref="Q1" location="'National Youth Rankings 2020'!A1" display="Return to Rankings" xr:uid="{212F9C15-E0A8-4EB2-961C-23E4AF746C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9987DF-9EBD-4C38-922C-FCC015E9F9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844BB-2057-4C54-B6B1-12BC0D683E46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85</v>
      </c>
      <c r="B2" s="26" t="s">
        <v>118</v>
      </c>
      <c r="C2" s="27">
        <v>44051</v>
      </c>
      <c r="D2" s="28" t="s">
        <v>114</v>
      </c>
      <c r="E2" s="29">
        <v>183</v>
      </c>
      <c r="F2" s="29">
        <v>188</v>
      </c>
      <c r="G2" s="29">
        <v>175</v>
      </c>
      <c r="H2" s="29">
        <v>186</v>
      </c>
      <c r="I2" s="29"/>
      <c r="J2" s="29"/>
      <c r="K2" s="30">
        <v>4</v>
      </c>
      <c r="L2" s="30">
        <v>732</v>
      </c>
      <c r="M2" s="31">
        <v>183</v>
      </c>
      <c r="N2" s="32">
        <v>5</v>
      </c>
      <c r="O2" s="33">
        <v>188</v>
      </c>
    </row>
    <row r="5" spans="1:17" x14ac:dyDescent="0.25">
      <c r="K5" s="16">
        <f>SUM(K2:K4)</f>
        <v>4</v>
      </c>
      <c r="L5" s="16">
        <f>SUM(L2:L4)</f>
        <v>732</v>
      </c>
      <c r="M5" s="22">
        <f>SUM(L5/K5)</f>
        <v>183</v>
      </c>
      <c r="N5" s="16">
        <f>SUM(N2:N4)</f>
        <v>5</v>
      </c>
      <c r="O5" s="22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"/>
  </protectedRanges>
  <conditionalFormatting sqref="E2">
    <cfRule type="top10" dxfId="809" priority="6" rank="1"/>
  </conditionalFormatting>
  <conditionalFormatting sqref="F2">
    <cfRule type="top10" dxfId="808" priority="5" rank="1"/>
  </conditionalFormatting>
  <conditionalFormatting sqref="G2">
    <cfRule type="top10" dxfId="807" priority="4" rank="1"/>
  </conditionalFormatting>
  <conditionalFormatting sqref="H2">
    <cfRule type="top10" dxfId="806" priority="3" rank="1"/>
  </conditionalFormatting>
  <conditionalFormatting sqref="I2">
    <cfRule type="top10" dxfId="805" priority="2" rank="1"/>
  </conditionalFormatting>
  <conditionalFormatting sqref="J2">
    <cfRule type="top10" dxfId="804" priority="1" rank="1"/>
  </conditionalFormatting>
  <hyperlinks>
    <hyperlink ref="Q1" location="'National Youth Rankings 2020'!A1" display="Return to Rankings" xr:uid="{04B76079-96BA-4D62-BED3-B7633D7A0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F60C38-14D7-4113-82F8-01C0AFD84DE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006B-E5ED-41DE-B074-022D9DC5EC27}">
  <dimension ref="A1:Q11"/>
  <sheetViews>
    <sheetView workbookViewId="0">
      <selection activeCell="A2" sqref="A2:O8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37</v>
      </c>
      <c r="B2" s="26" t="s">
        <v>38</v>
      </c>
      <c r="C2" s="27">
        <v>43877</v>
      </c>
      <c r="D2" s="28" t="s">
        <v>25</v>
      </c>
      <c r="E2" s="29">
        <v>156</v>
      </c>
      <c r="F2" s="29">
        <v>169</v>
      </c>
      <c r="G2" s="29">
        <v>174</v>
      </c>
      <c r="H2" s="29">
        <v>175</v>
      </c>
      <c r="I2" s="29"/>
      <c r="J2" s="29"/>
      <c r="K2" s="30">
        <v>4</v>
      </c>
      <c r="L2" s="30">
        <v>674</v>
      </c>
      <c r="M2" s="31">
        <v>168.5</v>
      </c>
      <c r="N2" s="32">
        <v>5</v>
      </c>
      <c r="O2" s="33">
        <v>173.5</v>
      </c>
    </row>
    <row r="3" spans="1:17" x14ac:dyDescent="0.25">
      <c r="A3" s="25" t="s">
        <v>37</v>
      </c>
      <c r="B3" s="26" t="s">
        <v>38</v>
      </c>
      <c r="C3" s="27">
        <v>43905</v>
      </c>
      <c r="D3" s="28" t="s">
        <v>25</v>
      </c>
      <c r="E3" s="29">
        <v>172</v>
      </c>
      <c r="F3" s="29">
        <v>167</v>
      </c>
      <c r="G3" s="29">
        <v>155</v>
      </c>
      <c r="H3" s="29">
        <v>177</v>
      </c>
      <c r="I3" s="29"/>
      <c r="J3" s="29"/>
      <c r="K3" s="30">
        <v>4</v>
      </c>
      <c r="L3" s="30">
        <v>671</v>
      </c>
      <c r="M3" s="31">
        <v>167.75</v>
      </c>
      <c r="N3" s="32">
        <v>3</v>
      </c>
      <c r="O3" s="33">
        <v>170.75</v>
      </c>
    </row>
    <row r="4" spans="1:17" x14ac:dyDescent="0.25">
      <c r="A4" s="25" t="s">
        <v>68</v>
      </c>
      <c r="B4" s="26" t="s">
        <v>38</v>
      </c>
      <c r="C4" s="27">
        <v>43968</v>
      </c>
      <c r="D4" s="28" t="s">
        <v>25</v>
      </c>
      <c r="E4" s="29">
        <v>168</v>
      </c>
      <c r="F4" s="29">
        <v>157</v>
      </c>
      <c r="G4" s="29">
        <v>149</v>
      </c>
      <c r="H4" s="29">
        <v>158</v>
      </c>
      <c r="I4" s="29">
        <v>143</v>
      </c>
      <c r="J4" s="29">
        <v>152</v>
      </c>
      <c r="K4" s="30">
        <v>6</v>
      </c>
      <c r="L4" s="30">
        <v>927</v>
      </c>
      <c r="M4" s="31">
        <v>154.5</v>
      </c>
      <c r="N4" s="32">
        <v>8</v>
      </c>
      <c r="O4" s="33">
        <v>162.5</v>
      </c>
    </row>
    <row r="5" spans="1:17" x14ac:dyDescent="0.25">
      <c r="A5" s="25" t="s">
        <v>68</v>
      </c>
      <c r="B5" s="26" t="s">
        <v>38</v>
      </c>
      <c r="C5" s="27">
        <v>44031</v>
      </c>
      <c r="D5" s="28" t="s">
        <v>25</v>
      </c>
      <c r="E5" s="29">
        <v>129</v>
      </c>
      <c r="F5" s="29">
        <v>158</v>
      </c>
      <c r="G5" s="29">
        <v>167</v>
      </c>
      <c r="H5" s="29">
        <v>154</v>
      </c>
      <c r="I5" s="29"/>
      <c r="J5" s="29"/>
      <c r="K5" s="30">
        <v>4</v>
      </c>
      <c r="L5" s="30">
        <v>608</v>
      </c>
      <c r="M5" s="31">
        <v>152</v>
      </c>
      <c r="N5" s="32">
        <v>6</v>
      </c>
      <c r="O5" s="33">
        <v>158</v>
      </c>
    </row>
    <row r="6" spans="1:17" x14ac:dyDescent="0.25">
      <c r="A6" s="25" t="s">
        <v>68</v>
      </c>
      <c r="B6" s="26" t="s">
        <v>38</v>
      </c>
      <c r="C6" s="27">
        <v>44040</v>
      </c>
      <c r="D6" s="28" t="s">
        <v>25</v>
      </c>
      <c r="E6" s="29">
        <v>150</v>
      </c>
      <c r="F6" s="29">
        <v>147</v>
      </c>
      <c r="G6" s="29">
        <v>152</v>
      </c>
      <c r="H6" s="29"/>
      <c r="I6" s="29"/>
      <c r="J6" s="29"/>
      <c r="K6" s="30">
        <v>3</v>
      </c>
      <c r="L6" s="30">
        <v>449</v>
      </c>
      <c r="M6" s="31">
        <v>149.66666666666666</v>
      </c>
      <c r="N6" s="32">
        <v>11</v>
      </c>
      <c r="O6" s="33">
        <v>160.66666666666666</v>
      </c>
    </row>
    <row r="7" spans="1:17" x14ac:dyDescent="0.25">
      <c r="A7" s="25" t="s">
        <v>68</v>
      </c>
      <c r="B7" s="26" t="s">
        <v>38</v>
      </c>
      <c r="C7" s="27">
        <v>44068</v>
      </c>
      <c r="D7" s="28" t="s">
        <v>25</v>
      </c>
      <c r="E7" s="29">
        <v>171</v>
      </c>
      <c r="F7" s="29">
        <v>174.001</v>
      </c>
      <c r="G7" s="29">
        <v>155</v>
      </c>
      <c r="H7" s="29"/>
      <c r="I7" s="29"/>
      <c r="J7" s="29"/>
      <c r="K7" s="30">
        <v>3</v>
      </c>
      <c r="L7" s="30">
        <v>500.00099999999998</v>
      </c>
      <c r="M7" s="31">
        <v>166.667</v>
      </c>
      <c r="N7" s="32">
        <v>8</v>
      </c>
      <c r="O7" s="33">
        <v>174.667</v>
      </c>
    </row>
    <row r="8" spans="1:17" x14ac:dyDescent="0.25">
      <c r="A8" s="25" t="s">
        <v>68</v>
      </c>
      <c r="B8" s="26" t="s">
        <v>38</v>
      </c>
      <c r="C8" s="27">
        <v>44094</v>
      </c>
      <c r="D8" s="28" t="s">
        <v>25</v>
      </c>
      <c r="E8" s="29">
        <v>172</v>
      </c>
      <c r="F8" s="29">
        <v>163</v>
      </c>
      <c r="G8" s="29">
        <v>150</v>
      </c>
      <c r="H8" s="29">
        <v>152</v>
      </c>
      <c r="I8" s="29">
        <v>158</v>
      </c>
      <c r="J8" s="29">
        <v>166</v>
      </c>
      <c r="K8" s="30">
        <v>6</v>
      </c>
      <c r="L8" s="30">
        <v>961</v>
      </c>
      <c r="M8" s="31">
        <v>160.16666666666666</v>
      </c>
      <c r="N8" s="32">
        <v>6</v>
      </c>
      <c r="O8" s="33">
        <v>166.16666666666666</v>
      </c>
    </row>
    <row r="11" spans="1:17" x14ac:dyDescent="0.25">
      <c r="K11" s="16">
        <f>SUM(K2:K10)</f>
        <v>30</v>
      </c>
      <c r="L11" s="16">
        <f>SUM(L2:L10)</f>
        <v>4790.0010000000002</v>
      </c>
      <c r="M11" s="22">
        <f>SUM(L11/K11)</f>
        <v>159.66670000000002</v>
      </c>
      <c r="N11" s="16">
        <f>SUM(N2:N10)</f>
        <v>47</v>
      </c>
      <c r="O11" s="22">
        <f>SUM(M11+N11)</f>
        <v>206.66670000000002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" name="Range1_1_2_3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D3" name="Range1_1_1_2_1_1_2"/>
    <protectedRange algorithmName="SHA-512" hashValue="ON39YdpmFHfN9f47KpiRvqrKx0V9+erV1CNkpWzYhW/Qyc6aT8rEyCrvauWSYGZK2ia3o7vd3akF07acHAFpOA==" saltValue="yVW9XmDwTqEnmpSGai0KYg==" spinCount="100000" sqref="C3" name="Range1_1_2_1_1"/>
    <protectedRange algorithmName="SHA-512" hashValue="ON39YdpmFHfN9f47KpiRvqrKx0V9+erV1CNkpWzYhW/Qyc6aT8rEyCrvauWSYGZK2ia3o7vd3akF07acHAFpOA==" saltValue="yVW9XmDwTqEnmpSGai0KYg==" spinCount="100000" sqref="B4:C4" name="Range1_1_2_6_1"/>
    <protectedRange algorithmName="SHA-512" hashValue="ON39YdpmFHfN9f47KpiRvqrKx0V9+erV1CNkpWzYhW/Qyc6aT8rEyCrvauWSYGZK2ia3o7vd3akF07acHAFpOA==" saltValue="yVW9XmDwTqEnmpSGai0KYg==" spinCount="100000" sqref="D4" name="Range1_1_1_2_5_1"/>
    <protectedRange algorithmName="SHA-512" hashValue="ON39YdpmFHfN9f47KpiRvqrKx0V9+erV1CNkpWzYhW/Qyc6aT8rEyCrvauWSYGZK2ia3o7vd3akF07acHAFpOA==" saltValue="yVW9XmDwTqEnmpSGai0KYg==" spinCount="100000" sqref="E4:J4" name="Range1_4_6_1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4_1_1_1"/>
    <protectedRange algorithmName="SHA-512" hashValue="ON39YdpmFHfN9f47KpiRvqrKx0V9+erV1CNkpWzYhW/Qyc6aT8rEyCrvauWSYGZK2ia3o7vd3akF07acHAFpOA==" saltValue="yVW9XmDwTqEnmpSGai0KYg==" spinCount="100000" sqref="D6" name="Range1_1_1_2_3_1_1_1"/>
    <protectedRange algorithmName="SHA-512" hashValue="ON39YdpmFHfN9f47KpiRvqrKx0V9+erV1CNkpWzYhW/Qyc6aT8rEyCrvauWSYGZK2ia3o7vd3akF07acHAFpOA==" saltValue="yVW9XmDwTqEnmpSGai0KYg==" spinCount="100000" sqref="E6:J6" name="Range1_4_4_1_1_1"/>
    <protectedRange algorithmName="SHA-512" hashValue="ON39YdpmFHfN9f47KpiRvqrKx0V9+erV1CNkpWzYhW/Qyc6aT8rEyCrvauWSYGZK2ia3o7vd3akF07acHAFpOA==" saltValue="yVW9XmDwTqEnmpSGai0KYg==" spinCount="100000" sqref="B7:C7" name="Range1_1_2_4_1_1_3"/>
    <protectedRange algorithmName="SHA-512" hashValue="ON39YdpmFHfN9f47KpiRvqrKx0V9+erV1CNkpWzYhW/Qyc6aT8rEyCrvauWSYGZK2ia3o7vd3akF07acHAFpOA==" saltValue="yVW9XmDwTqEnmpSGai0KYg==" spinCount="100000" sqref="D7" name="Range1_1_1_2_3_1_1_3"/>
    <protectedRange algorithmName="SHA-512" hashValue="ON39YdpmFHfN9f47KpiRvqrKx0V9+erV1CNkpWzYhW/Qyc6aT8rEyCrvauWSYGZK2ia3o7vd3akF07acHAFpOA==" saltValue="yVW9XmDwTqEnmpSGai0KYg==" spinCount="100000" sqref="E7:J7" name="Range1_4_4_1_1_3"/>
    <protectedRange algorithmName="SHA-512" hashValue="ON39YdpmFHfN9f47KpiRvqrKx0V9+erV1CNkpWzYhW/Qyc6aT8rEyCrvauWSYGZK2ia3o7vd3akF07acHAFpOA==" saltValue="yVW9XmDwTqEnmpSGai0KYg==" spinCount="100000" sqref="B8:C8" name="Range1_1_2_4_1_1_4"/>
    <protectedRange algorithmName="SHA-512" hashValue="ON39YdpmFHfN9f47KpiRvqrKx0V9+erV1CNkpWzYhW/Qyc6aT8rEyCrvauWSYGZK2ia3o7vd3akF07acHAFpOA==" saltValue="yVW9XmDwTqEnmpSGai0KYg==" spinCount="100000" sqref="D8" name="Range1_1_1_2_3_1_1_4"/>
    <protectedRange algorithmName="SHA-512" hashValue="ON39YdpmFHfN9f47KpiRvqrKx0V9+erV1CNkpWzYhW/Qyc6aT8rEyCrvauWSYGZK2ia3o7vd3akF07acHAFpOA==" saltValue="yVW9XmDwTqEnmpSGai0KYg==" spinCount="100000" sqref="E8:J8" name="Range1_4_4_1_1_4"/>
  </protectedRanges>
  <conditionalFormatting sqref="F2">
    <cfRule type="top10" dxfId="803" priority="41" rank="1"/>
  </conditionalFormatting>
  <conditionalFormatting sqref="H2">
    <cfRule type="top10" dxfId="802" priority="40" rank="1"/>
  </conditionalFormatting>
  <conditionalFormatting sqref="G2">
    <cfRule type="top10" dxfId="801" priority="38" rank="1"/>
  </conditionalFormatting>
  <conditionalFormatting sqref="I2">
    <cfRule type="top10" dxfId="800" priority="39" rank="1"/>
  </conditionalFormatting>
  <conditionalFormatting sqref="J2">
    <cfRule type="top10" dxfId="799" priority="37" rank="1"/>
  </conditionalFormatting>
  <conditionalFormatting sqref="E2">
    <cfRule type="top10" dxfId="798" priority="42" rank="1"/>
  </conditionalFormatting>
  <conditionalFormatting sqref="F3">
    <cfRule type="top10" dxfId="797" priority="35" rank="1"/>
  </conditionalFormatting>
  <conditionalFormatting sqref="H3">
    <cfRule type="top10" dxfId="796" priority="34" rank="1"/>
  </conditionalFormatting>
  <conditionalFormatting sqref="G3">
    <cfRule type="top10" dxfId="795" priority="32" rank="1"/>
  </conditionalFormatting>
  <conditionalFormatting sqref="I3">
    <cfRule type="top10" dxfId="794" priority="33" rank="1"/>
  </conditionalFormatting>
  <conditionalFormatting sqref="J3">
    <cfRule type="top10" dxfId="793" priority="31" rank="1"/>
  </conditionalFormatting>
  <conditionalFormatting sqref="E3">
    <cfRule type="top10" dxfId="792" priority="36" rank="1"/>
  </conditionalFormatting>
  <conditionalFormatting sqref="F4">
    <cfRule type="top10" dxfId="791" priority="29" rank="1"/>
  </conditionalFormatting>
  <conditionalFormatting sqref="H4">
    <cfRule type="top10" dxfId="790" priority="28" rank="1"/>
  </conditionalFormatting>
  <conditionalFormatting sqref="G4">
    <cfRule type="top10" dxfId="789" priority="26" rank="1"/>
  </conditionalFormatting>
  <conditionalFormatting sqref="I4">
    <cfRule type="top10" dxfId="788" priority="27" rank="1"/>
  </conditionalFormatting>
  <conditionalFormatting sqref="J4">
    <cfRule type="top10" dxfId="787" priority="25" rank="1"/>
  </conditionalFormatting>
  <conditionalFormatting sqref="E4">
    <cfRule type="top10" dxfId="786" priority="30" rank="1"/>
  </conditionalFormatting>
  <conditionalFormatting sqref="E5">
    <cfRule type="top10" dxfId="785" priority="24" rank="1"/>
  </conditionalFormatting>
  <conditionalFormatting sqref="F5">
    <cfRule type="top10" dxfId="784" priority="23" rank="1"/>
  </conditionalFormatting>
  <conditionalFormatting sqref="G5">
    <cfRule type="top10" dxfId="783" priority="22" rank="1"/>
  </conditionalFormatting>
  <conditionalFormatting sqref="H5">
    <cfRule type="top10" dxfId="782" priority="21" rank="1"/>
  </conditionalFormatting>
  <conditionalFormatting sqref="I5">
    <cfRule type="top10" dxfId="781" priority="20" rank="1"/>
  </conditionalFormatting>
  <conditionalFormatting sqref="J5">
    <cfRule type="top10" dxfId="780" priority="19" rank="1"/>
  </conditionalFormatting>
  <conditionalFormatting sqref="E6">
    <cfRule type="top10" dxfId="779" priority="18" rank="1"/>
  </conditionalFormatting>
  <conditionalFormatting sqref="F6">
    <cfRule type="top10" dxfId="778" priority="17" rank="1"/>
  </conditionalFormatting>
  <conditionalFormatting sqref="G6">
    <cfRule type="top10" dxfId="777" priority="16" rank="1"/>
  </conditionalFormatting>
  <conditionalFormatting sqref="H6">
    <cfRule type="top10" dxfId="776" priority="15" rank="1"/>
  </conditionalFormatting>
  <conditionalFormatting sqref="I6">
    <cfRule type="top10" dxfId="775" priority="14" rank="1"/>
  </conditionalFormatting>
  <conditionalFormatting sqref="J6">
    <cfRule type="top10" dxfId="774" priority="13" rank="1"/>
  </conditionalFormatting>
  <conditionalFormatting sqref="E7">
    <cfRule type="top10" dxfId="773" priority="12" rank="1"/>
  </conditionalFormatting>
  <conditionalFormatting sqref="F7">
    <cfRule type="top10" dxfId="772" priority="11" rank="1"/>
  </conditionalFormatting>
  <conditionalFormatting sqref="G7">
    <cfRule type="top10" dxfId="771" priority="10" rank="1"/>
  </conditionalFormatting>
  <conditionalFormatting sqref="H7">
    <cfRule type="top10" dxfId="770" priority="9" rank="1"/>
  </conditionalFormatting>
  <conditionalFormatting sqref="I7">
    <cfRule type="top10" dxfId="769" priority="8" rank="1"/>
  </conditionalFormatting>
  <conditionalFormatting sqref="J7">
    <cfRule type="top10" dxfId="768" priority="7" rank="1"/>
  </conditionalFormatting>
  <conditionalFormatting sqref="E8">
    <cfRule type="top10" dxfId="767" priority="6" rank="1"/>
  </conditionalFormatting>
  <conditionalFormatting sqref="F8">
    <cfRule type="top10" dxfId="766" priority="5" rank="1"/>
  </conditionalFormatting>
  <conditionalFormatting sqref="G8">
    <cfRule type="top10" dxfId="765" priority="4" rank="1"/>
  </conditionalFormatting>
  <conditionalFormatting sqref="H8">
    <cfRule type="top10" dxfId="764" priority="3" rank="1"/>
  </conditionalFormatting>
  <conditionalFormatting sqref="I8">
    <cfRule type="top10" dxfId="763" priority="2" rank="1"/>
  </conditionalFormatting>
  <conditionalFormatting sqref="J8">
    <cfRule type="top10" dxfId="762" priority="1" rank="1"/>
  </conditionalFormatting>
  <hyperlinks>
    <hyperlink ref="Q1" location="'National Youth Rankings 2020'!A1" display="Return to Rankings" xr:uid="{3105E585-26C3-4D1F-A761-61EC5FD65B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09CF00-4203-4452-AAD3-8C600F1EE167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D48ACD5C-CE2A-444F-9D86-06C55C49D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FA37-C6B0-49F0-A0E8-58DA664BE76C}">
  <dimension ref="A1:Q9"/>
  <sheetViews>
    <sheetView workbookViewId="0">
      <selection sqref="A1:O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68</v>
      </c>
      <c r="B2" s="26" t="s">
        <v>115</v>
      </c>
      <c r="C2" s="27">
        <v>44044</v>
      </c>
      <c r="D2" s="28" t="s">
        <v>41</v>
      </c>
      <c r="E2" s="29">
        <v>161</v>
      </c>
      <c r="F2" s="29">
        <v>160</v>
      </c>
      <c r="G2" s="29">
        <v>153</v>
      </c>
      <c r="H2" s="29">
        <v>162</v>
      </c>
      <c r="I2" s="29"/>
      <c r="J2" s="29"/>
      <c r="K2" s="30">
        <v>4</v>
      </c>
      <c r="L2" s="30">
        <v>636</v>
      </c>
      <c r="M2" s="31">
        <v>159</v>
      </c>
      <c r="N2" s="32">
        <v>5</v>
      </c>
      <c r="O2" s="33">
        <v>164</v>
      </c>
    </row>
    <row r="3" spans="1:17" x14ac:dyDescent="0.25">
      <c r="A3" s="25" t="s">
        <v>68</v>
      </c>
      <c r="B3" s="26" t="s">
        <v>127</v>
      </c>
      <c r="C3" s="27">
        <v>44094</v>
      </c>
      <c r="D3" s="28" t="s">
        <v>25</v>
      </c>
      <c r="E3" s="29">
        <v>162</v>
      </c>
      <c r="F3" s="29">
        <v>166</v>
      </c>
      <c r="G3" s="29">
        <v>161</v>
      </c>
      <c r="H3" s="29">
        <v>160</v>
      </c>
      <c r="I3" s="29">
        <v>152</v>
      </c>
      <c r="J3" s="29">
        <v>159</v>
      </c>
      <c r="K3" s="30">
        <v>6</v>
      </c>
      <c r="L3" s="30">
        <v>960</v>
      </c>
      <c r="M3" s="31">
        <v>160</v>
      </c>
      <c r="N3" s="32">
        <v>4</v>
      </c>
      <c r="O3" s="33">
        <v>164</v>
      </c>
    </row>
    <row r="4" spans="1:17" x14ac:dyDescent="0.25">
      <c r="A4" s="25" t="s">
        <v>68</v>
      </c>
      <c r="B4" s="26" t="s">
        <v>127</v>
      </c>
      <c r="C4" s="27">
        <v>44093</v>
      </c>
      <c r="D4" s="28" t="s">
        <v>41</v>
      </c>
      <c r="E4" s="29">
        <v>160</v>
      </c>
      <c r="F4" s="29">
        <v>158</v>
      </c>
      <c r="G4" s="29">
        <v>173</v>
      </c>
      <c r="H4" s="29">
        <v>156</v>
      </c>
      <c r="I4" s="29"/>
      <c r="J4" s="29"/>
      <c r="K4" s="30">
        <v>4</v>
      </c>
      <c r="L4" s="30">
        <v>647</v>
      </c>
      <c r="M4" s="31">
        <v>161.75</v>
      </c>
      <c r="N4" s="32">
        <v>5</v>
      </c>
      <c r="O4" s="33">
        <v>166.75</v>
      </c>
    </row>
    <row r="5" spans="1:17" x14ac:dyDescent="0.25">
      <c r="A5" s="25" t="s">
        <v>68</v>
      </c>
      <c r="B5" s="26" t="s">
        <v>127</v>
      </c>
      <c r="C5" s="27">
        <v>44107</v>
      </c>
      <c r="D5" s="28" t="s">
        <v>41</v>
      </c>
      <c r="E5" s="29">
        <v>155</v>
      </c>
      <c r="F5" s="29">
        <v>170</v>
      </c>
      <c r="G5" s="29">
        <v>159</v>
      </c>
      <c r="H5" s="29">
        <v>156</v>
      </c>
      <c r="I5" s="29">
        <v>166</v>
      </c>
      <c r="J5" s="29">
        <v>159</v>
      </c>
      <c r="K5" s="30">
        <v>6</v>
      </c>
      <c r="L5" s="30">
        <v>965</v>
      </c>
      <c r="M5" s="31">
        <v>160.83333333333334</v>
      </c>
      <c r="N5" s="32">
        <v>10</v>
      </c>
      <c r="O5" s="33">
        <v>170.83333333333334</v>
      </c>
    </row>
    <row r="6" spans="1:17" x14ac:dyDescent="0.25">
      <c r="A6" s="25" t="s">
        <v>68</v>
      </c>
      <c r="B6" s="26" t="s">
        <v>127</v>
      </c>
      <c r="C6" s="27">
        <v>44142</v>
      </c>
      <c r="D6" s="28" t="s">
        <v>41</v>
      </c>
      <c r="E6" s="29">
        <v>160</v>
      </c>
      <c r="F6" s="29">
        <v>161</v>
      </c>
      <c r="G6" s="29">
        <v>158</v>
      </c>
      <c r="H6" s="29">
        <v>158</v>
      </c>
      <c r="I6" s="29"/>
      <c r="J6" s="29"/>
      <c r="K6" s="30">
        <v>4</v>
      </c>
      <c r="L6" s="30">
        <v>637</v>
      </c>
      <c r="M6" s="31">
        <v>159.25</v>
      </c>
      <c r="N6" s="32">
        <v>5</v>
      </c>
      <c r="O6" s="33">
        <v>164.25</v>
      </c>
    </row>
    <row r="9" spans="1:17" x14ac:dyDescent="0.25">
      <c r="K9" s="16">
        <f>SUM(K2:K8)</f>
        <v>24</v>
      </c>
      <c r="L9" s="16">
        <f>SUM(L2:L8)</f>
        <v>3845</v>
      </c>
      <c r="M9" s="22">
        <f>SUM(L9/K9)</f>
        <v>160.20833333333334</v>
      </c>
      <c r="N9" s="16">
        <f>SUM(N2:N8)</f>
        <v>29</v>
      </c>
      <c r="O9" s="22">
        <f>SUM(M9+N9)</f>
        <v>189.20833333333334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  <protectedRange algorithmName="SHA-512" hashValue="ON39YdpmFHfN9f47KpiRvqrKx0V9+erV1CNkpWzYhW/Qyc6aT8rEyCrvauWSYGZK2ia3o7vd3akF07acHAFpOA==" saltValue="yVW9XmDwTqEnmpSGai0KYg==" spinCount="100000" sqref="B3:C3" name="Range1_1_2_4_1_1_4"/>
    <protectedRange algorithmName="SHA-512" hashValue="ON39YdpmFHfN9f47KpiRvqrKx0V9+erV1CNkpWzYhW/Qyc6aT8rEyCrvauWSYGZK2ia3o7vd3akF07acHAFpOA==" saltValue="yVW9XmDwTqEnmpSGai0KYg==" spinCount="100000" sqref="D3" name="Range1_1_1_2_3_1_1_4"/>
    <protectedRange algorithmName="SHA-512" hashValue="ON39YdpmFHfN9f47KpiRvqrKx0V9+erV1CNkpWzYhW/Qyc6aT8rEyCrvauWSYGZK2ia3o7vd3akF07acHAFpOA==" saltValue="yVW9XmDwTqEnmpSGai0KYg==" spinCount="100000" sqref="E3:J3" name="Range1_4_4_1_1_4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7"/>
    <protectedRange algorithmName="SHA-512" hashValue="ON39YdpmFHfN9f47KpiRvqrKx0V9+erV1CNkpWzYhW/Qyc6aT8rEyCrvauWSYGZK2ia3o7vd3akF07acHAFpOA==" saltValue="yVW9XmDwTqEnmpSGai0KYg==" spinCount="100000" sqref="E4:J4" name="Range1_4_7"/>
    <protectedRange algorithmName="SHA-512" hashValue="ON39YdpmFHfN9f47KpiRvqrKx0V9+erV1CNkpWzYhW/Qyc6aT8rEyCrvauWSYGZK2ia3o7vd3akF07acHAFpOA==" saltValue="yVW9XmDwTqEnmpSGai0KYg==" spinCount="100000" sqref="B5:C5" name="Range1_1_2_4_1_1"/>
    <protectedRange algorithmName="SHA-512" hashValue="ON39YdpmFHfN9f47KpiRvqrKx0V9+erV1CNkpWzYhW/Qyc6aT8rEyCrvauWSYGZK2ia3o7vd3akF07acHAFpOA==" saltValue="yVW9XmDwTqEnmpSGai0KYg==" spinCount="100000" sqref="D5" name="Range1_1_1_2_3_1_1"/>
    <protectedRange algorithmName="SHA-512" hashValue="ON39YdpmFHfN9f47KpiRvqrKx0V9+erV1CNkpWzYhW/Qyc6aT8rEyCrvauWSYGZK2ia3o7vd3akF07acHAFpOA==" saltValue="yVW9XmDwTqEnmpSGai0KYg==" spinCount="100000" sqref="E5:J5" name="Range1_4_4_1_1"/>
    <protectedRange algorithmName="SHA-512" hashValue="ON39YdpmFHfN9f47KpiRvqrKx0V9+erV1CNkpWzYhW/Qyc6aT8rEyCrvauWSYGZK2ia3o7vd3akF07acHAFpOA==" saltValue="yVW9XmDwTqEnmpSGai0KYg==" spinCount="100000" sqref="B6:C6" name="Range1_1_2_4_1_1_1"/>
    <protectedRange algorithmName="SHA-512" hashValue="ON39YdpmFHfN9f47KpiRvqrKx0V9+erV1CNkpWzYhW/Qyc6aT8rEyCrvauWSYGZK2ia3o7vd3akF07acHAFpOA==" saltValue="yVW9XmDwTqEnmpSGai0KYg==" spinCount="100000" sqref="D6" name="Range1_1_1_2_3_1_1_1"/>
    <protectedRange algorithmName="SHA-512" hashValue="ON39YdpmFHfN9f47KpiRvqrKx0V9+erV1CNkpWzYhW/Qyc6aT8rEyCrvauWSYGZK2ia3o7vd3akF07acHAFpOA==" saltValue="yVW9XmDwTqEnmpSGai0KYg==" spinCount="100000" sqref="E6:J6" name="Range1_4_4_1_1_1"/>
  </protectedRanges>
  <conditionalFormatting sqref="F2">
    <cfRule type="top10" dxfId="1325" priority="29" rank="1"/>
  </conditionalFormatting>
  <conditionalFormatting sqref="H2">
    <cfRule type="top10" dxfId="1324" priority="28" rank="1"/>
  </conditionalFormatting>
  <conditionalFormatting sqref="G2">
    <cfRule type="top10" dxfId="1323" priority="26" rank="1"/>
  </conditionalFormatting>
  <conditionalFormatting sqref="I2">
    <cfRule type="top10" dxfId="1322" priority="27" rank="1"/>
  </conditionalFormatting>
  <conditionalFormatting sqref="J2">
    <cfRule type="top10" dxfId="1321" priority="25" rank="1"/>
  </conditionalFormatting>
  <conditionalFormatting sqref="E2">
    <cfRule type="top10" dxfId="1320" priority="30" rank="1"/>
  </conditionalFormatting>
  <conditionalFormatting sqref="E3">
    <cfRule type="top10" dxfId="1319" priority="24" rank="1"/>
  </conditionalFormatting>
  <conditionalFormatting sqref="F3">
    <cfRule type="top10" dxfId="1318" priority="23" rank="1"/>
  </conditionalFormatting>
  <conditionalFormatting sqref="G3">
    <cfRule type="top10" dxfId="1317" priority="22" rank="1"/>
  </conditionalFormatting>
  <conditionalFormatting sqref="H3">
    <cfRule type="top10" dxfId="1316" priority="21" rank="1"/>
  </conditionalFormatting>
  <conditionalFormatting sqref="I3">
    <cfRule type="top10" dxfId="1315" priority="20" rank="1"/>
  </conditionalFormatting>
  <conditionalFormatting sqref="J3">
    <cfRule type="top10" dxfId="1314" priority="19" rank="1"/>
  </conditionalFormatting>
  <conditionalFormatting sqref="F4">
    <cfRule type="top10" dxfId="1313" priority="17" rank="1"/>
  </conditionalFormatting>
  <conditionalFormatting sqref="H4">
    <cfRule type="top10" dxfId="1312" priority="16" rank="1"/>
  </conditionalFormatting>
  <conditionalFormatting sqref="G4">
    <cfRule type="top10" dxfId="1311" priority="14" rank="1"/>
  </conditionalFormatting>
  <conditionalFormatting sqref="I4">
    <cfRule type="top10" dxfId="1310" priority="15" rank="1"/>
  </conditionalFormatting>
  <conditionalFormatting sqref="J4">
    <cfRule type="top10" dxfId="1309" priority="13" rank="1"/>
  </conditionalFormatting>
  <conditionalFormatting sqref="E4">
    <cfRule type="top10" dxfId="1308" priority="18" rank="1"/>
  </conditionalFormatting>
  <conditionalFormatting sqref="E5">
    <cfRule type="top10" dxfId="1307" priority="12" rank="1"/>
  </conditionalFormatting>
  <conditionalFormatting sqref="F5">
    <cfRule type="top10" dxfId="1306" priority="11" rank="1"/>
  </conditionalFormatting>
  <conditionalFormatting sqref="G5">
    <cfRule type="top10" dxfId="1305" priority="10" rank="1"/>
  </conditionalFormatting>
  <conditionalFormatting sqref="H5">
    <cfRule type="top10" dxfId="1304" priority="9" rank="1"/>
  </conditionalFormatting>
  <conditionalFormatting sqref="I5">
    <cfRule type="top10" dxfId="1303" priority="8" rank="1"/>
  </conditionalFormatting>
  <conditionalFormatting sqref="J5">
    <cfRule type="top10" dxfId="1302" priority="7" rank="1"/>
  </conditionalFormatting>
  <conditionalFormatting sqref="E6">
    <cfRule type="top10" dxfId="1301" priority="6" rank="1"/>
  </conditionalFormatting>
  <conditionalFormatting sqref="F6">
    <cfRule type="top10" dxfId="1300" priority="5" rank="1"/>
  </conditionalFormatting>
  <conditionalFormatting sqref="G6">
    <cfRule type="top10" dxfId="1299" priority="4" rank="1"/>
  </conditionalFormatting>
  <conditionalFormatting sqref="H6">
    <cfRule type="top10" dxfId="1298" priority="3" rank="1"/>
  </conditionalFormatting>
  <conditionalFormatting sqref="I6">
    <cfRule type="top10" dxfId="1297" priority="2" rank="1"/>
  </conditionalFormatting>
  <conditionalFormatting sqref="J6">
    <cfRule type="top10" dxfId="1296" priority="1" rank="1"/>
  </conditionalFormatting>
  <hyperlinks>
    <hyperlink ref="Q1" location="'National Youth Rankings 2020'!A1" display="Return to Rankings" xr:uid="{C357D190-9102-4B72-BE92-32F24484C1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C21527-AF6E-46F4-AE17-40E83A7258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6CDE-57EF-4E67-82C9-C32586E3967F}">
  <dimension ref="A1:Q15"/>
  <sheetViews>
    <sheetView workbookViewId="0">
      <selection activeCell="A2" sqref="A2:O1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58</v>
      </c>
      <c r="B2" s="42" t="s">
        <v>59</v>
      </c>
      <c r="C2" s="43">
        <v>43953</v>
      </c>
      <c r="D2" s="44" t="s">
        <v>60</v>
      </c>
      <c r="E2" s="45">
        <v>181</v>
      </c>
      <c r="F2" s="45">
        <v>181</v>
      </c>
      <c r="G2" s="45">
        <v>181</v>
      </c>
      <c r="H2" s="45"/>
      <c r="I2" s="45"/>
      <c r="J2" s="45"/>
      <c r="K2" s="46">
        <v>3</v>
      </c>
      <c r="L2" s="46">
        <v>543</v>
      </c>
      <c r="M2" s="47">
        <v>181</v>
      </c>
      <c r="N2" s="48">
        <v>11</v>
      </c>
      <c r="O2" s="49">
        <v>192</v>
      </c>
    </row>
    <row r="3" spans="1:17" x14ac:dyDescent="0.25">
      <c r="A3" s="25" t="s">
        <v>58</v>
      </c>
      <c r="B3" s="26" t="s">
        <v>59</v>
      </c>
      <c r="C3" s="27">
        <v>43972</v>
      </c>
      <c r="D3" s="28" t="s">
        <v>60</v>
      </c>
      <c r="E3" s="29">
        <v>182</v>
      </c>
      <c r="F3" s="29">
        <v>187</v>
      </c>
      <c r="G3" s="29">
        <v>183</v>
      </c>
      <c r="H3" s="29"/>
      <c r="I3" s="29"/>
      <c r="J3" s="29"/>
      <c r="K3" s="30">
        <v>3</v>
      </c>
      <c r="L3" s="30">
        <v>552</v>
      </c>
      <c r="M3" s="31">
        <f>SUM(L3/K3)</f>
        <v>184</v>
      </c>
      <c r="N3" s="32">
        <v>5</v>
      </c>
      <c r="O3" s="33">
        <f>SUM(M3+N3)</f>
        <v>189</v>
      </c>
    </row>
    <row r="4" spans="1:17" x14ac:dyDescent="0.25">
      <c r="A4" s="25" t="s">
        <v>43</v>
      </c>
      <c r="B4" s="26" t="s">
        <v>92</v>
      </c>
      <c r="C4" s="27">
        <v>43995</v>
      </c>
      <c r="D4" s="28" t="s">
        <v>60</v>
      </c>
      <c r="E4" s="29">
        <v>185</v>
      </c>
      <c r="F4" s="29">
        <v>176</v>
      </c>
      <c r="G4" s="29">
        <v>185</v>
      </c>
      <c r="H4" s="29"/>
      <c r="I4" s="29"/>
      <c r="J4" s="29"/>
      <c r="K4" s="30">
        <v>3</v>
      </c>
      <c r="L4" s="30">
        <v>546</v>
      </c>
      <c r="M4" s="31">
        <v>182</v>
      </c>
      <c r="N4" s="32">
        <v>5</v>
      </c>
      <c r="O4" s="33">
        <v>187</v>
      </c>
    </row>
    <row r="5" spans="1:17" x14ac:dyDescent="0.25">
      <c r="A5" s="25" t="s">
        <v>43</v>
      </c>
      <c r="B5" s="26" t="s">
        <v>92</v>
      </c>
      <c r="C5" s="27">
        <v>44000</v>
      </c>
      <c r="D5" s="28" t="s">
        <v>60</v>
      </c>
      <c r="E5" s="29">
        <v>185</v>
      </c>
      <c r="F5" s="29">
        <v>177</v>
      </c>
      <c r="G5" s="29">
        <v>174</v>
      </c>
      <c r="H5" s="29"/>
      <c r="I5" s="29"/>
      <c r="J5" s="29"/>
      <c r="K5" s="30">
        <v>3</v>
      </c>
      <c r="L5" s="30">
        <v>536</v>
      </c>
      <c r="M5" s="31">
        <v>178.66666666666666</v>
      </c>
      <c r="N5" s="32">
        <v>5</v>
      </c>
      <c r="O5" s="33">
        <v>183.66666666666666</v>
      </c>
    </row>
    <row r="6" spans="1:17" x14ac:dyDescent="0.25">
      <c r="A6" s="25" t="s">
        <v>43</v>
      </c>
      <c r="B6" s="26" t="s">
        <v>61</v>
      </c>
      <c r="C6" s="27">
        <v>44014</v>
      </c>
      <c r="D6" s="28" t="s">
        <v>60</v>
      </c>
      <c r="E6" s="29">
        <v>185</v>
      </c>
      <c r="F6" s="29">
        <v>186</v>
      </c>
      <c r="G6" s="29">
        <v>185</v>
      </c>
      <c r="H6" s="29"/>
      <c r="I6" s="29"/>
      <c r="J6" s="29"/>
      <c r="K6" s="30">
        <v>3</v>
      </c>
      <c r="L6" s="30">
        <v>556</v>
      </c>
      <c r="M6" s="31">
        <v>185.33333333333334</v>
      </c>
      <c r="N6" s="32">
        <v>5</v>
      </c>
      <c r="O6" s="33">
        <v>190.33333333333334</v>
      </c>
    </row>
    <row r="7" spans="1:17" x14ac:dyDescent="0.25">
      <c r="A7" s="25" t="s">
        <v>58</v>
      </c>
      <c r="B7" s="26" t="s">
        <v>59</v>
      </c>
      <c r="C7" s="27">
        <v>44051</v>
      </c>
      <c r="D7" s="28" t="s">
        <v>60</v>
      </c>
      <c r="E7" s="29">
        <v>190</v>
      </c>
      <c r="F7" s="29">
        <v>194</v>
      </c>
      <c r="G7" s="29">
        <v>182</v>
      </c>
      <c r="H7" s="29"/>
      <c r="I7" s="29"/>
      <c r="J7" s="29"/>
      <c r="K7" s="30">
        <v>3</v>
      </c>
      <c r="L7" s="30">
        <v>566</v>
      </c>
      <c r="M7" s="31">
        <v>188.66666666666666</v>
      </c>
      <c r="N7" s="32">
        <v>5</v>
      </c>
      <c r="O7" s="33">
        <v>193.66666666666666</v>
      </c>
    </row>
    <row r="8" spans="1:17" x14ac:dyDescent="0.25">
      <c r="A8" s="25" t="s">
        <v>43</v>
      </c>
      <c r="B8" s="26" t="s">
        <v>59</v>
      </c>
      <c r="C8" s="27">
        <v>44070</v>
      </c>
      <c r="D8" s="28" t="s">
        <v>60</v>
      </c>
      <c r="E8" s="29">
        <v>187</v>
      </c>
      <c r="F8" s="29">
        <v>190</v>
      </c>
      <c r="G8" s="29">
        <v>184</v>
      </c>
      <c r="H8" s="29"/>
      <c r="I8" s="29"/>
      <c r="J8" s="29"/>
      <c r="K8" s="30">
        <v>3</v>
      </c>
      <c r="L8" s="30">
        <v>561</v>
      </c>
      <c r="M8" s="31">
        <v>187</v>
      </c>
      <c r="N8" s="32">
        <v>5</v>
      </c>
      <c r="O8" s="33">
        <v>192</v>
      </c>
    </row>
    <row r="9" spans="1:17" x14ac:dyDescent="0.25">
      <c r="A9" s="25" t="s">
        <v>43</v>
      </c>
      <c r="B9" s="26" t="s">
        <v>61</v>
      </c>
      <c r="C9" s="27">
        <v>44084</v>
      </c>
      <c r="D9" s="28" t="s">
        <v>60</v>
      </c>
      <c r="E9" s="29">
        <v>189</v>
      </c>
      <c r="F9" s="29">
        <v>189</v>
      </c>
      <c r="G9" s="29">
        <v>193</v>
      </c>
      <c r="H9" s="29"/>
      <c r="I9" s="29"/>
      <c r="J9" s="29"/>
      <c r="K9" s="30">
        <v>3</v>
      </c>
      <c r="L9" s="30">
        <v>571</v>
      </c>
      <c r="M9" s="31">
        <v>190.33333333333334</v>
      </c>
      <c r="N9" s="32">
        <v>5</v>
      </c>
      <c r="O9" s="33">
        <v>195.33333333333334</v>
      </c>
    </row>
    <row r="10" spans="1:17" x14ac:dyDescent="0.25">
      <c r="A10" s="25" t="s">
        <v>43</v>
      </c>
      <c r="B10" s="26" t="s">
        <v>61</v>
      </c>
      <c r="C10" s="27">
        <v>44093</v>
      </c>
      <c r="D10" s="28" t="s">
        <v>60</v>
      </c>
      <c r="E10" s="29">
        <v>173</v>
      </c>
      <c r="F10" s="29">
        <v>187</v>
      </c>
      <c r="G10" s="29">
        <v>179</v>
      </c>
      <c r="H10" s="29"/>
      <c r="I10" s="29"/>
      <c r="J10" s="29"/>
      <c r="K10" s="30">
        <v>3</v>
      </c>
      <c r="L10" s="30">
        <v>539</v>
      </c>
      <c r="M10" s="31">
        <v>179.66666666666666</v>
      </c>
      <c r="N10" s="32">
        <v>5</v>
      </c>
      <c r="O10" s="33">
        <v>184.66666666666666</v>
      </c>
    </row>
    <row r="11" spans="1:17" x14ac:dyDescent="0.25">
      <c r="A11" s="25" t="s">
        <v>58</v>
      </c>
      <c r="B11" s="26" t="s">
        <v>59</v>
      </c>
      <c r="C11" s="27">
        <v>44122</v>
      </c>
      <c r="D11" s="28" t="s">
        <v>84</v>
      </c>
      <c r="E11" s="29">
        <v>181</v>
      </c>
      <c r="F11" s="29">
        <v>183</v>
      </c>
      <c r="G11" s="29">
        <v>183</v>
      </c>
      <c r="H11" s="29">
        <v>183</v>
      </c>
      <c r="I11" s="29">
        <v>191</v>
      </c>
      <c r="J11" s="29">
        <v>186</v>
      </c>
      <c r="K11" s="30">
        <v>6</v>
      </c>
      <c r="L11" s="30">
        <v>1107</v>
      </c>
      <c r="M11" s="31">
        <v>184.5</v>
      </c>
      <c r="N11" s="32">
        <v>16</v>
      </c>
      <c r="O11" s="33">
        <v>200.5</v>
      </c>
    </row>
    <row r="12" spans="1:17" x14ac:dyDescent="0.25">
      <c r="A12" s="25" t="s">
        <v>58</v>
      </c>
      <c r="B12" s="26" t="s">
        <v>59</v>
      </c>
      <c r="C12" s="27">
        <v>44135</v>
      </c>
      <c r="D12" s="28" t="s">
        <v>60</v>
      </c>
      <c r="E12" s="29">
        <v>174</v>
      </c>
      <c r="F12" s="29">
        <v>161</v>
      </c>
      <c r="G12" s="29">
        <v>163</v>
      </c>
      <c r="H12" s="29">
        <v>172</v>
      </c>
      <c r="I12" s="29">
        <v>121</v>
      </c>
      <c r="J12" s="29">
        <v>182</v>
      </c>
      <c r="K12" s="30">
        <v>6</v>
      </c>
      <c r="L12" s="30">
        <v>973</v>
      </c>
      <c r="M12" s="31">
        <v>162.16666666666666</v>
      </c>
      <c r="N12" s="32">
        <v>10</v>
      </c>
      <c r="O12" s="33">
        <v>172.16666666666666</v>
      </c>
    </row>
    <row r="15" spans="1:17" x14ac:dyDescent="0.25">
      <c r="K15" s="16">
        <f>SUM(K2:K14)</f>
        <v>39</v>
      </c>
      <c r="L15" s="16">
        <f>SUM(L2:L14)</f>
        <v>7050</v>
      </c>
      <c r="M15" s="22">
        <f>SUM(L15/K15)</f>
        <v>180.76923076923077</v>
      </c>
      <c r="N15" s="16">
        <f>SUM(N2:N14)</f>
        <v>77</v>
      </c>
      <c r="O15" s="22">
        <f>SUM(M15+N15)</f>
        <v>257.76923076923077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3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1_1"/>
    <protectedRange algorithmName="SHA-512" hashValue="ON39YdpmFHfN9f47KpiRvqrKx0V9+erV1CNkpWzYhW/Qyc6aT8rEyCrvauWSYGZK2ia3o7vd3akF07acHAFpOA==" saltValue="yVW9XmDwTqEnmpSGai0KYg==" spinCount="100000" sqref="D5" name="Range1_1_1_2_3_1"/>
    <protectedRange algorithmName="SHA-512" hashValue="ON39YdpmFHfN9f47KpiRvqrKx0V9+erV1CNkpWzYhW/Qyc6aT8rEyCrvauWSYGZK2ia3o7vd3akF07acHAFpOA==" saltValue="yVW9XmDwTqEnmpSGai0KYg==" spinCount="100000" sqref="E5:J5" name="Range1_4_1_1"/>
    <protectedRange algorithmName="SHA-512" hashValue="ON39YdpmFHfN9f47KpiRvqrKx0V9+erV1CNkpWzYhW/Qyc6aT8rEyCrvauWSYGZK2ia3o7vd3akF07acHAFpOA==" saltValue="yVW9XmDwTqEnmpSGai0KYg==" spinCount="100000" sqref="B6:C6" name="Range1_1_2_14"/>
    <protectedRange algorithmName="SHA-512" hashValue="ON39YdpmFHfN9f47KpiRvqrKx0V9+erV1CNkpWzYhW/Qyc6aT8rEyCrvauWSYGZK2ia3o7vd3akF07acHAFpOA==" saltValue="yVW9XmDwTqEnmpSGai0KYg==" spinCount="100000" sqref="D6" name="Range1_1_1_2_12"/>
    <protectedRange algorithmName="SHA-512" hashValue="ON39YdpmFHfN9f47KpiRvqrKx0V9+erV1CNkpWzYhW/Qyc6aT8rEyCrvauWSYGZK2ia3o7vd3akF07acHAFpOA==" saltValue="yVW9XmDwTqEnmpSGai0KYg==" spinCount="100000" sqref="E6:J6" name="Range1_4_13"/>
    <protectedRange algorithmName="SHA-512" hashValue="ON39YdpmFHfN9f47KpiRvqrKx0V9+erV1CNkpWzYhW/Qyc6aT8rEyCrvauWSYGZK2ia3o7vd3akF07acHAFpOA==" saltValue="yVW9XmDwTqEnmpSGai0KYg==" spinCount="100000" sqref="B7:C7" name="Range1_1_2_13"/>
    <protectedRange algorithmName="SHA-512" hashValue="ON39YdpmFHfN9f47KpiRvqrKx0V9+erV1CNkpWzYhW/Qyc6aT8rEyCrvauWSYGZK2ia3o7vd3akF07acHAFpOA==" saltValue="yVW9XmDwTqEnmpSGai0KYg==" spinCount="100000" sqref="D7" name="Range1_1_1_2_13"/>
    <protectedRange algorithmName="SHA-512" hashValue="ON39YdpmFHfN9f47KpiRvqrKx0V9+erV1CNkpWzYhW/Qyc6aT8rEyCrvauWSYGZK2ia3o7vd3akF07acHAFpOA==" saltValue="yVW9XmDwTqEnmpSGai0KYg==" spinCount="100000" sqref="E7:J7" name="Range1_4_14"/>
    <protectedRange algorithmName="SHA-512" hashValue="ON39YdpmFHfN9f47KpiRvqrKx0V9+erV1CNkpWzYhW/Qyc6aT8rEyCrvauWSYGZK2ia3o7vd3akF07acHAFpOA==" saltValue="yVW9XmDwTqEnmpSGai0KYg==" spinCount="100000" sqref="B8:C8" name="Range1_1_2_1_3"/>
    <protectedRange algorithmName="SHA-512" hashValue="ON39YdpmFHfN9f47KpiRvqrKx0V9+erV1CNkpWzYhW/Qyc6aT8rEyCrvauWSYGZK2ia3o7vd3akF07acHAFpOA==" saltValue="yVW9XmDwTqEnmpSGai0KYg==" spinCount="100000" sqref="D8" name="Range1_1_1_2_8"/>
    <protectedRange algorithmName="SHA-512" hashValue="ON39YdpmFHfN9f47KpiRvqrKx0V9+erV1CNkpWzYhW/Qyc6aT8rEyCrvauWSYGZK2ia3o7vd3akF07acHAFpOA==" saltValue="yVW9XmDwTqEnmpSGai0KYg==" spinCount="100000" sqref="E8:J8" name="Range1_4_1_3"/>
    <protectedRange algorithmName="SHA-512" hashValue="ON39YdpmFHfN9f47KpiRvqrKx0V9+erV1CNkpWzYhW/Qyc6aT8rEyCrvauWSYGZK2ia3o7vd3akF07acHAFpOA==" saltValue="yVW9XmDwTqEnmpSGai0KYg==" spinCount="100000" sqref="B9:C9" name="Range1_1_2_3_1"/>
    <protectedRange algorithmName="SHA-512" hashValue="ON39YdpmFHfN9f47KpiRvqrKx0V9+erV1CNkpWzYhW/Qyc6aT8rEyCrvauWSYGZK2ia3o7vd3akF07acHAFpOA==" saltValue="yVW9XmDwTqEnmpSGai0KYg==" spinCount="100000" sqref="D9" name="Range1_1_1_2_2_1"/>
    <protectedRange algorithmName="SHA-512" hashValue="ON39YdpmFHfN9f47KpiRvqrKx0V9+erV1CNkpWzYhW/Qyc6aT8rEyCrvauWSYGZK2ia3o7vd3akF07acHAFpOA==" saltValue="yVW9XmDwTqEnmpSGai0KYg==" spinCount="100000" sqref="E9:J9" name="Range1_4_2_2"/>
    <protectedRange algorithmName="SHA-512" hashValue="ON39YdpmFHfN9f47KpiRvqrKx0V9+erV1CNkpWzYhW/Qyc6aT8rEyCrvauWSYGZK2ia3o7vd3akF07acHAFpOA==" saltValue="yVW9XmDwTqEnmpSGai0KYg==" spinCount="100000" sqref="B10:C10" name="Range1_1_2_4_1"/>
    <protectedRange algorithmName="SHA-512" hashValue="ON39YdpmFHfN9f47KpiRvqrKx0V9+erV1CNkpWzYhW/Qyc6aT8rEyCrvauWSYGZK2ia3o7vd3akF07acHAFpOA==" saltValue="yVW9XmDwTqEnmpSGai0KYg==" spinCount="100000" sqref="D10" name="Range1_1_1_2_3_2"/>
    <protectedRange algorithmName="SHA-512" hashValue="ON39YdpmFHfN9f47KpiRvqrKx0V9+erV1CNkpWzYhW/Qyc6aT8rEyCrvauWSYGZK2ia3o7vd3akF07acHAFpOA==" saltValue="yVW9XmDwTqEnmpSGai0KYg==" spinCount="100000" sqref="E10:J10" name="Range1_4_3_1"/>
    <protectedRange algorithmName="SHA-512" hashValue="ON39YdpmFHfN9f47KpiRvqrKx0V9+erV1CNkpWzYhW/Qyc6aT8rEyCrvauWSYGZK2ia3o7vd3akF07acHAFpOA==" saltValue="yVW9XmDwTqEnmpSGai0KYg==" spinCount="100000" sqref="B11:C11" name="Range1_1_2_18"/>
    <protectedRange algorithmName="SHA-512" hashValue="ON39YdpmFHfN9f47KpiRvqrKx0V9+erV1CNkpWzYhW/Qyc6aT8rEyCrvauWSYGZK2ia3o7vd3akF07acHAFpOA==" saltValue="yVW9XmDwTqEnmpSGai0KYg==" spinCount="100000" sqref="D11" name="Range1_1_1_2_16"/>
    <protectedRange algorithmName="SHA-512" hashValue="ON39YdpmFHfN9f47KpiRvqrKx0V9+erV1CNkpWzYhW/Qyc6aT8rEyCrvauWSYGZK2ia3o7vd3akF07acHAFpOA==" saltValue="yVW9XmDwTqEnmpSGai0KYg==" spinCount="100000" sqref="E11:J11" name="Range1_4_19"/>
    <protectedRange algorithmName="SHA-512" hashValue="ON39YdpmFHfN9f47KpiRvqrKx0V9+erV1CNkpWzYhW/Qyc6aT8rEyCrvauWSYGZK2ia3o7vd3akF07acHAFpOA==" saltValue="yVW9XmDwTqEnmpSGai0KYg==" spinCount="100000" sqref="B12:C12" name="Range1_1_2_20"/>
    <protectedRange algorithmName="SHA-512" hashValue="ON39YdpmFHfN9f47KpiRvqrKx0V9+erV1CNkpWzYhW/Qyc6aT8rEyCrvauWSYGZK2ia3o7vd3akF07acHAFpOA==" saltValue="yVW9XmDwTqEnmpSGai0KYg==" spinCount="100000" sqref="D12" name="Range1_1_1_2_18"/>
    <protectedRange algorithmName="SHA-512" hashValue="ON39YdpmFHfN9f47KpiRvqrKx0V9+erV1CNkpWzYhW/Qyc6aT8rEyCrvauWSYGZK2ia3o7vd3akF07acHAFpOA==" saltValue="yVW9XmDwTqEnmpSGai0KYg==" spinCount="100000" sqref="E12:J12" name="Range1_4_21"/>
  </protectedRanges>
  <sortState xmlns:xlrd2="http://schemas.microsoft.com/office/spreadsheetml/2017/richdata2" ref="A2:O8">
    <sortCondition ref="C2:C8"/>
  </sortState>
  <conditionalFormatting sqref="E2">
    <cfRule type="top10" dxfId="761" priority="66" rank="1"/>
  </conditionalFormatting>
  <conditionalFormatting sqref="F2">
    <cfRule type="top10" dxfId="760" priority="65" rank="1"/>
  </conditionalFormatting>
  <conditionalFormatting sqref="G2">
    <cfRule type="top10" dxfId="759" priority="64" rank="1"/>
  </conditionalFormatting>
  <conditionalFormatting sqref="H2">
    <cfRule type="top10" dxfId="758" priority="63" rank="1"/>
  </conditionalFormatting>
  <conditionalFormatting sqref="I2">
    <cfRule type="top10" dxfId="757" priority="62" rank="1"/>
  </conditionalFormatting>
  <conditionalFormatting sqref="J2">
    <cfRule type="top10" dxfId="756" priority="61" rank="1"/>
  </conditionalFormatting>
  <conditionalFormatting sqref="E3">
    <cfRule type="top10" dxfId="755" priority="55" rank="1"/>
  </conditionalFormatting>
  <conditionalFormatting sqref="F3">
    <cfRule type="top10" dxfId="754" priority="56" rank="1"/>
  </conditionalFormatting>
  <conditionalFormatting sqref="G3">
    <cfRule type="top10" dxfId="753" priority="57" rank="1"/>
  </conditionalFormatting>
  <conditionalFormatting sqref="H3">
    <cfRule type="top10" dxfId="752" priority="58" rank="1"/>
  </conditionalFormatting>
  <conditionalFormatting sqref="I3">
    <cfRule type="top10" dxfId="751" priority="59" rank="1"/>
  </conditionalFormatting>
  <conditionalFormatting sqref="J3">
    <cfRule type="top10" dxfId="750" priority="60" rank="1"/>
  </conditionalFormatting>
  <conditionalFormatting sqref="E4">
    <cfRule type="top10" dxfId="749" priority="54" rank="1"/>
  </conditionalFormatting>
  <conditionalFormatting sqref="F4">
    <cfRule type="top10" dxfId="748" priority="53" rank="1"/>
  </conditionalFormatting>
  <conditionalFormatting sqref="G4">
    <cfRule type="top10" dxfId="747" priority="52" rank="1"/>
  </conditionalFormatting>
  <conditionalFormatting sqref="H4">
    <cfRule type="top10" dxfId="746" priority="51" rank="1"/>
  </conditionalFormatting>
  <conditionalFormatting sqref="I4">
    <cfRule type="top10" dxfId="745" priority="50" rank="1"/>
  </conditionalFormatting>
  <conditionalFormatting sqref="J4">
    <cfRule type="top10" dxfId="744" priority="49" rank="1"/>
  </conditionalFormatting>
  <conditionalFormatting sqref="E5">
    <cfRule type="top10" dxfId="743" priority="48" rank="1"/>
  </conditionalFormatting>
  <conditionalFormatting sqref="F5">
    <cfRule type="top10" dxfId="742" priority="47" rank="1"/>
  </conditionalFormatting>
  <conditionalFormatting sqref="G5">
    <cfRule type="top10" dxfId="741" priority="46" rank="1"/>
  </conditionalFormatting>
  <conditionalFormatting sqref="H5">
    <cfRule type="top10" dxfId="740" priority="45" rank="1"/>
  </conditionalFormatting>
  <conditionalFormatting sqref="I5">
    <cfRule type="top10" dxfId="739" priority="44" rank="1"/>
  </conditionalFormatting>
  <conditionalFormatting sqref="J5">
    <cfRule type="top10" dxfId="738" priority="43" rank="1"/>
  </conditionalFormatting>
  <conditionalFormatting sqref="E6">
    <cfRule type="top10" dxfId="737" priority="42" rank="1"/>
  </conditionalFormatting>
  <conditionalFormatting sqref="F6">
    <cfRule type="top10" dxfId="736" priority="41" rank="1"/>
  </conditionalFormatting>
  <conditionalFormatting sqref="G6">
    <cfRule type="top10" dxfId="735" priority="40" rank="1"/>
  </conditionalFormatting>
  <conditionalFormatting sqref="H6">
    <cfRule type="top10" dxfId="734" priority="39" rank="1"/>
  </conditionalFormatting>
  <conditionalFormatting sqref="I6">
    <cfRule type="top10" dxfId="733" priority="38" rank="1"/>
  </conditionalFormatting>
  <conditionalFormatting sqref="J6">
    <cfRule type="top10" dxfId="732" priority="37" rank="1"/>
  </conditionalFormatting>
  <conditionalFormatting sqref="E7">
    <cfRule type="top10" dxfId="731" priority="36" rank="1"/>
  </conditionalFormatting>
  <conditionalFormatting sqref="F7">
    <cfRule type="top10" dxfId="730" priority="35" rank="1"/>
  </conditionalFormatting>
  <conditionalFormatting sqref="G7">
    <cfRule type="top10" dxfId="729" priority="34" rank="1"/>
  </conditionalFormatting>
  <conditionalFormatting sqref="H7">
    <cfRule type="top10" dxfId="728" priority="33" rank="1"/>
  </conditionalFormatting>
  <conditionalFormatting sqref="I7">
    <cfRule type="top10" dxfId="727" priority="32" rank="1"/>
  </conditionalFormatting>
  <conditionalFormatting sqref="J7">
    <cfRule type="top10" dxfId="726" priority="31" rank="1"/>
  </conditionalFormatting>
  <conditionalFormatting sqref="E8">
    <cfRule type="top10" dxfId="725" priority="30" rank="1"/>
  </conditionalFormatting>
  <conditionalFormatting sqref="F8">
    <cfRule type="top10" dxfId="724" priority="29" rank="1"/>
  </conditionalFormatting>
  <conditionalFormatting sqref="G8">
    <cfRule type="top10" dxfId="723" priority="28" rank="1"/>
  </conditionalFormatting>
  <conditionalFormatting sqref="H8">
    <cfRule type="top10" dxfId="722" priority="27" rank="1"/>
  </conditionalFormatting>
  <conditionalFormatting sqref="I8">
    <cfRule type="top10" dxfId="721" priority="26" rank="1"/>
  </conditionalFormatting>
  <conditionalFormatting sqref="J8">
    <cfRule type="top10" dxfId="720" priority="25" rank="1"/>
  </conditionalFormatting>
  <conditionalFormatting sqref="E9">
    <cfRule type="top10" dxfId="719" priority="24" rank="1"/>
  </conditionalFormatting>
  <conditionalFormatting sqref="F9">
    <cfRule type="top10" dxfId="718" priority="23" rank="1"/>
  </conditionalFormatting>
  <conditionalFormatting sqref="G9">
    <cfRule type="top10" dxfId="717" priority="22" rank="1"/>
  </conditionalFormatting>
  <conditionalFormatting sqref="H9">
    <cfRule type="top10" dxfId="716" priority="21" rank="1"/>
  </conditionalFormatting>
  <conditionalFormatting sqref="I9">
    <cfRule type="top10" dxfId="715" priority="20" rank="1"/>
  </conditionalFormatting>
  <conditionalFormatting sqref="J9">
    <cfRule type="top10" dxfId="714" priority="19" rank="1"/>
  </conditionalFormatting>
  <conditionalFormatting sqref="E10">
    <cfRule type="top10" dxfId="713" priority="18" rank="1"/>
  </conditionalFormatting>
  <conditionalFormatting sqref="F10">
    <cfRule type="top10" dxfId="712" priority="17" rank="1"/>
  </conditionalFormatting>
  <conditionalFormatting sqref="G10">
    <cfRule type="top10" dxfId="711" priority="16" rank="1"/>
  </conditionalFormatting>
  <conditionalFormatting sqref="H10">
    <cfRule type="top10" dxfId="710" priority="15" rank="1"/>
  </conditionalFormatting>
  <conditionalFormatting sqref="I10">
    <cfRule type="top10" dxfId="709" priority="14" rank="1"/>
  </conditionalFormatting>
  <conditionalFormatting sqref="J10">
    <cfRule type="top10" dxfId="708" priority="13" rank="1"/>
  </conditionalFormatting>
  <conditionalFormatting sqref="E11">
    <cfRule type="top10" dxfId="707" priority="12" rank="1"/>
  </conditionalFormatting>
  <conditionalFormatting sqref="F11">
    <cfRule type="top10" dxfId="706" priority="11" rank="1"/>
  </conditionalFormatting>
  <conditionalFormatting sqref="G11">
    <cfRule type="top10" dxfId="705" priority="10" rank="1"/>
  </conditionalFormatting>
  <conditionalFormatting sqref="H11">
    <cfRule type="top10" dxfId="704" priority="9" rank="1"/>
  </conditionalFormatting>
  <conditionalFormatting sqref="I11">
    <cfRule type="top10" dxfId="703" priority="8" rank="1"/>
  </conditionalFormatting>
  <conditionalFormatting sqref="J11">
    <cfRule type="top10" dxfId="702" priority="7" rank="1"/>
  </conditionalFormatting>
  <conditionalFormatting sqref="E12">
    <cfRule type="top10" dxfId="701" priority="6" rank="1"/>
  </conditionalFormatting>
  <conditionalFormatting sqref="F12">
    <cfRule type="top10" dxfId="700" priority="5" rank="1"/>
  </conditionalFormatting>
  <conditionalFormatting sqref="G12">
    <cfRule type="top10" dxfId="699" priority="4" rank="1"/>
  </conditionalFormatting>
  <conditionalFormatting sqref="H12">
    <cfRule type="top10" dxfId="698" priority="3" rank="1"/>
  </conditionalFormatting>
  <conditionalFormatting sqref="I12">
    <cfRule type="top10" dxfId="697" priority="2" rank="1"/>
  </conditionalFormatting>
  <conditionalFormatting sqref="J12">
    <cfRule type="top10" dxfId="696" priority="1" rank="1"/>
  </conditionalFormatting>
  <hyperlinks>
    <hyperlink ref="Q1" location="'National Youth Rankings 2020'!A1" display="Return to Rankings" xr:uid="{6382E033-56F0-41B1-AA15-12657B12EF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2DDBAC-ECA2-4359-B82A-7EEC6DBE8C45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  <x14:dataValidation type="list" allowBlank="1" showInputMessage="1" showErrorMessage="1" xr:uid="{BBD9B5EB-E96C-4F73-8D5E-18CC98E608A1}">
          <x14:formula1>
            <xm:f>'C:\Users\abra2\Desktop\ABRA Files and More\AUTO BENCH REST ASSOCIATION FILE\ABRA 2019\Georgia\[Georgia Results 01 19 20.xlsm]DATA SHEET'!#REF!</xm:f>
          </x14:formula1>
          <xm:sqref>D2:D3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3B7E-D3BA-4B72-B3A3-8CDF4735B49E}">
  <dimension ref="A1:Q37"/>
  <sheetViews>
    <sheetView topLeftCell="A16" workbookViewId="0">
      <selection activeCell="C25" sqref="C2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46</v>
      </c>
      <c r="C2" s="27">
        <v>43905</v>
      </c>
      <c r="D2" s="36" t="s">
        <v>47</v>
      </c>
      <c r="E2" s="29">
        <v>193</v>
      </c>
      <c r="F2" s="29">
        <v>189</v>
      </c>
      <c r="G2" s="29">
        <v>193</v>
      </c>
      <c r="H2" s="29">
        <v>193</v>
      </c>
      <c r="I2" s="29"/>
      <c r="J2" s="29"/>
      <c r="K2" s="30">
        <v>4</v>
      </c>
      <c r="L2" s="30">
        <v>768</v>
      </c>
      <c r="M2" s="31">
        <v>192</v>
      </c>
      <c r="N2" s="32">
        <v>5</v>
      </c>
      <c r="O2" s="33">
        <v>197</v>
      </c>
    </row>
    <row r="3" spans="1:17" x14ac:dyDescent="0.25">
      <c r="A3" s="25" t="s">
        <v>64</v>
      </c>
      <c r="B3" s="26" t="s">
        <v>46</v>
      </c>
      <c r="C3" s="27">
        <v>43968</v>
      </c>
      <c r="D3" s="28" t="s">
        <v>25</v>
      </c>
      <c r="E3" s="29">
        <v>188</v>
      </c>
      <c r="F3" s="29">
        <v>188</v>
      </c>
      <c r="G3" s="29">
        <v>189</v>
      </c>
      <c r="H3" s="29">
        <v>183</v>
      </c>
      <c r="I3" s="29">
        <v>187</v>
      </c>
      <c r="J3" s="29">
        <v>187</v>
      </c>
      <c r="K3" s="30">
        <v>6</v>
      </c>
      <c r="L3" s="30">
        <v>1122</v>
      </c>
      <c r="M3" s="31">
        <v>187</v>
      </c>
      <c r="N3" s="32">
        <v>12</v>
      </c>
      <c r="O3" s="33">
        <v>199</v>
      </c>
    </row>
    <row r="4" spans="1:17" x14ac:dyDescent="0.25">
      <c r="A4" s="25" t="s">
        <v>58</v>
      </c>
      <c r="B4" s="26" t="s">
        <v>46</v>
      </c>
      <c r="C4" s="27">
        <v>43981</v>
      </c>
      <c r="D4" s="28" t="s">
        <v>86</v>
      </c>
      <c r="E4" s="54">
        <v>193.001</v>
      </c>
      <c r="F4" s="54">
        <v>193</v>
      </c>
      <c r="G4" s="54">
        <v>194</v>
      </c>
      <c r="H4" s="54">
        <v>195</v>
      </c>
      <c r="I4" s="54"/>
      <c r="J4" s="54"/>
      <c r="K4" s="30">
        <v>4</v>
      </c>
      <c r="L4" s="30">
        <v>775.00099999999998</v>
      </c>
      <c r="M4" s="31">
        <v>193.75024999999999</v>
      </c>
      <c r="N4" s="32">
        <v>13</v>
      </c>
      <c r="O4" s="33">
        <v>206.75024999999999</v>
      </c>
    </row>
    <row r="5" spans="1:17" x14ac:dyDescent="0.25">
      <c r="A5" s="25" t="s">
        <v>58</v>
      </c>
      <c r="B5" s="26" t="s">
        <v>46</v>
      </c>
      <c r="C5" s="27">
        <v>43982</v>
      </c>
      <c r="D5" s="28" t="s">
        <v>86</v>
      </c>
      <c r="E5" s="54">
        <v>187</v>
      </c>
      <c r="F5" s="54">
        <v>188</v>
      </c>
      <c r="G5" s="54">
        <v>189</v>
      </c>
      <c r="H5" s="54">
        <v>185</v>
      </c>
      <c r="I5" s="54">
        <v>185</v>
      </c>
      <c r="J5" s="54">
        <v>188</v>
      </c>
      <c r="K5" s="30">
        <v>6</v>
      </c>
      <c r="L5" s="30">
        <v>1122</v>
      </c>
      <c r="M5" s="31">
        <v>187</v>
      </c>
      <c r="N5" s="32">
        <v>16</v>
      </c>
      <c r="O5" s="33">
        <v>203</v>
      </c>
    </row>
    <row r="6" spans="1:17" x14ac:dyDescent="0.25">
      <c r="A6" s="25" t="s">
        <v>58</v>
      </c>
      <c r="B6" s="26" t="s">
        <v>46</v>
      </c>
      <c r="C6" s="27">
        <v>44009</v>
      </c>
      <c r="D6" s="28" t="s">
        <v>86</v>
      </c>
      <c r="E6" s="54">
        <v>191</v>
      </c>
      <c r="F6" s="54">
        <v>186</v>
      </c>
      <c r="G6" s="54">
        <v>192</v>
      </c>
      <c r="H6" s="54">
        <v>193</v>
      </c>
      <c r="I6" s="54"/>
      <c r="J6" s="54"/>
      <c r="K6" s="30">
        <v>4</v>
      </c>
      <c r="L6" s="30">
        <v>762</v>
      </c>
      <c r="M6" s="31">
        <v>190.5</v>
      </c>
      <c r="N6" s="32">
        <v>11</v>
      </c>
      <c r="O6" s="33">
        <v>201.5</v>
      </c>
    </row>
    <row r="7" spans="1:17" x14ac:dyDescent="0.25">
      <c r="A7" s="25" t="s">
        <v>58</v>
      </c>
      <c r="B7" s="26" t="s">
        <v>46</v>
      </c>
      <c r="C7" s="27">
        <v>44037</v>
      </c>
      <c r="D7" s="28" t="s">
        <v>86</v>
      </c>
      <c r="E7" s="54">
        <v>190</v>
      </c>
      <c r="F7" s="54">
        <v>187</v>
      </c>
      <c r="G7" s="54">
        <v>183</v>
      </c>
      <c r="H7" s="54">
        <v>189</v>
      </c>
      <c r="I7" s="54"/>
      <c r="J7" s="54"/>
      <c r="K7" s="30">
        <v>4</v>
      </c>
      <c r="L7" s="30">
        <v>749</v>
      </c>
      <c r="M7" s="31">
        <v>187.25</v>
      </c>
      <c r="N7" s="32">
        <v>8</v>
      </c>
      <c r="O7" s="33">
        <v>195.25</v>
      </c>
    </row>
    <row r="8" spans="1:17" x14ac:dyDescent="0.25">
      <c r="A8" s="25" t="s">
        <v>58</v>
      </c>
      <c r="B8" s="26" t="s">
        <v>46</v>
      </c>
      <c r="C8" s="27">
        <v>44051</v>
      </c>
      <c r="D8" s="28" t="s">
        <v>86</v>
      </c>
      <c r="E8" s="54">
        <v>187</v>
      </c>
      <c r="F8" s="54">
        <v>186</v>
      </c>
      <c r="G8" s="54">
        <v>189.001</v>
      </c>
      <c r="H8" s="54">
        <v>189</v>
      </c>
      <c r="I8" s="54"/>
      <c r="J8" s="54"/>
      <c r="K8" s="30">
        <v>4</v>
      </c>
      <c r="L8" s="30">
        <v>751.00099999999998</v>
      </c>
      <c r="M8" s="31">
        <v>187.75024999999999</v>
      </c>
      <c r="N8" s="32">
        <v>6</v>
      </c>
      <c r="O8" s="33">
        <v>193.75024999999999</v>
      </c>
    </row>
    <row r="9" spans="1:17" x14ac:dyDescent="0.25">
      <c r="A9" s="25" t="s">
        <v>58</v>
      </c>
      <c r="B9" s="26" t="s">
        <v>46</v>
      </c>
      <c r="C9" s="27">
        <v>44065</v>
      </c>
      <c r="D9" s="28" t="s">
        <v>86</v>
      </c>
      <c r="E9" s="54">
        <v>183</v>
      </c>
      <c r="F9" s="54">
        <v>190</v>
      </c>
      <c r="G9" s="54">
        <v>189</v>
      </c>
      <c r="H9" s="54"/>
      <c r="I9" s="54"/>
      <c r="J9" s="54"/>
      <c r="K9" s="30">
        <v>3</v>
      </c>
      <c r="L9" s="30">
        <v>562</v>
      </c>
      <c r="M9" s="31">
        <v>187.33333333333334</v>
      </c>
      <c r="N9" s="32">
        <v>4</v>
      </c>
      <c r="O9" s="33">
        <v>191.33333333333334</v>
      </c>
    </row>
    <row r="10" spans="1:17" x14ac:dyDescent="0.25">
      <c r="A10" s="41" t="s">
        <v>58</v>
      </c>
      <c r="B10" s="42" t="s">
        <v>46</v>
      </c>
      <c r="C10" s="43">
        <v>44070</v>
      </c>
      <c r="D10" s="44" t="s">
        <v>86</v>
      </c>
      <c r="E10" s="70">
        <v>192</v>
      </c>
      <c r="F10" s="70">
        <v>188</v>
      </c>
      <c r="G10" s="70">
        <v>189</v>
      </c>
      <c r="H10" s="70"/>
      <c r="I10" s="70"/>
      <c r="J10" s="70"/>
      <c r="K10" s="46">
        <v>3</v>
      </c>
      <c r="L10" s="46">
        <v>569</v>
      </c>
      <c r="M10" s="47">
        <v>189.66666666666666</v>
      </c>
      <c r="N10" s="48">
        <v>4</v>
      </c>
      <c r="O10" s="49">
        <v>193.66666666666666</v>
      </c>
    </row>
    <row r="11" spans="1:17" x14ac:dyDescent="0.25">
      <c r="A11" s="25" t="s">
        <v>58</v>
      </c>
      <c r="B11" s="26" t="s">
        <v>123</v>
      </c>
      <c r="C11" s="27">
        <v>44079</v>
      </c>
      <c r="D11" s="28" t="s">
        <v>121</v>
      </c>
      <c r="E11" s="54">
        <v>189</v>
      </c>
      <c r="F11" s="54">
        <v>184</v>
      </c>
      <c r="G11" s="54">
        <v>185</v>
      </c>
      <c r="H11" s="54">
        <v>189</v>
      </c>
      <c r="I11" s="54">
        <v>191</v>
      </c>
      <c r="J11" s="54">
        <v>195</v>
      </c>
      <c r="K11" s="30">
        <v>6</v>
      </c>
      <c r="L11" s="30">
        <v>1133</v>
      </c>
      <c r="M11" s="31">
        <v>188.83333333333334</v>
      </c>
      <c r="N11" s="32">
        <v>4</v>
      </c>
      <c r="O11" s="33">
        <v>192.83333333333334</v>
      </c>
    </row>
    <row r="12" spans="1:17" x14ac:dyDescent="0.25">
      <c r="A12" s="25" t="s">
        <v>64</v>
      </c>
      <c r="B12" s="26" t="s">
        <v>46</v>
      </c>
      <c r="C12" s="27">
        <v>44094</v>
      </c>
      <c r="D12" s="28" t="s">
        <v>25</v>
      </c>
      <c r="E12" s="29">
        <v>188</v>
      </c>
      <c r="F12" s="29">
        <v>191</v>
      </c>
      <c r="G12" s="29">
        <v>190</v>
      </c>
      <c r="H12" s="29">
        <v>187</v>
      </c>
      <c r="I12" s="29">
        <v>189</v>
      </c>
      <c r="J12" s="29">
        <v>195</v>
      </c>
      <c r="K12" s="30">
        <v>6</v>
      </c>
      <c r="L12" s="30">
        <v>1140</v>
      </c>
      <c r="M12" s="31">
        <v>190</v>
      </c>
      <c r="N12" s="32">
        <v>6</v>
      </c>
      <c r="O12" s="33">
        <v>196</v>
      </c>
    </row>
    <row r="13" spans="1:17" x14ac:dyDescent="0.25">
      <c r="A13" s="25" t="s">
        <v>58</v>
      </c>
      <c r="B13" s="26" t="s">
        <v>46</v>
      </c>
      <c r="C13" s="27">
        <v>44100</v>
      </c>
      <c r="D13" s="28" t="s">
        <v>86</v>
      </c>
      <c r="E13" s="54">
        <v>192</v>
      </c>
      <c r="F13" s="54">
        <v>191</v>
      </c>
      <c r="G13" s="54">
        <v>193.001</v>
      </c>
      <c r="H13" s="54">
        <v>193</v>
      </c>
      <c r="I13" s="54">
        <v>190</v>
      </c>
      <c r="J13" s="54">
        <v>195</v>
      </c>
      <c r="K13" s="30">
        <v>6</v>
      </c>
      <c r="L13" s="30">
        <v>1154.001</v>
      </c>
      <c r="M13" s="31">
        <v>192.33349999999999</v>
      </c>
      <c r="N13" s="32">
        <v>22</v>
      </c>
      <c r="O13" s="33">
        <v>214.33349999999999</v>
      </c>
    </row>
    <row r="14" spans="1:17" x14ac:dyDescent="0.25">
      <c r="A14" s="25" t="s">
        <v>58</v>
      </c>
      <c r="B14" s="26" t="s">
        <v>46</v>
      </c>
      <c r="C14" s="27">
        <v>44104</v>
      </c>
      <c r="D14" s="28" t="s">
        <v>86</v>
      </c>
      <c r="E14" s="54">
        <v>191</v>
      </c>
      <c r="F14" s="54">
        <v>194</v>
      </c>
      <c r="G14" s="54">
        <v>188</v>
      </c>
      <c r="H14" s="54"/>
      <c r="I14" s="54"/>
      <c r="J14" s="54"/>
      <c r="K14" s="30">
        <v>3</v>
      </c>
      <c r="L14" s="30">
        <v>573</v>
      </c>
      <c r="M14" s="31">
        <v>191</v>
      </c>
      <c r="N14" s="32">
        <v>4</v>
      </c>
      <c r="O14" s="33">
        <v>195</v>
      </c>
    </row>
    <row r="15" spans="1:17" x14ac:dyDescent="0.25">
      <c r="A15" s="25" t="s">
        <v>43</v>
      </c>
      <c r="B15" s="26" t="s">
        <v>46</v>
      </c>
      <c r="C15" s="27">
        <v>44107</v>
      </c>
      <c r="D15" s="28" t="s">
        <v>79</v>
      </c>
      <c r="E15" s="29">
        <v>195</v>
      </c>
      <c r="F15" s="29">
        <v>188</v>
      </c>
      <c r="G15" s="29">
        <v>186</v>
      </c>
      <c r="H15" s="29">
        <v>190</v>
      </c>
      <c r="I15" s="29">
        <v>191</v>
      </c>
      <c r="J15" s="29">
        <v>186</v>
      </c>
      <c r="K15" s="30">
        <v>6</v>
      </c>
      <c r="L15" s="30">
        <v>1136</v>
      </c>
      <c r="M15" s="31">
        <v>189.33333333333334</v>
      </c>
      <c r="N15" s="32">
        <v>10</v>
      </c>
      <c r="O15" s="33">
        <v>199.33333333333334</v>
      </c>
    </row>
    <row r="16" spans="1:17" x14ac:dyDescent="0.25">
      <c r="A16" s="25" t="s">
        <v>58</v>
      </c>
      <c r="B16" s="26" t="s">
        <v>46</v>
      </c>
      <c r="C16" s="27">
        <v>44111</v>
      </c>
      <c r="D16" s="28" t="s">
        <v>86</v>
      </c>
      <c r="E16" s="54">
        <v>188</v>
      </c>
      <c r="F16" s="54">
        <v>193</v>
      </c>
      <c r="G16" s="54">
        <v>192</v>
      </c>
      <c r="H16" s="54">
        <v>191</v>
      </c>
      <c r="I16" s="54"/>
      <c r="J16" s="54"/>
      <c r="K16" s="30">
        <v>4</v>
      </c>
      <c r="L16" s="30">
        <v>764</v>
      </c>
      <c r="M16" s="31">
        <v>191</v>
      </c>
      <c r="N16" s="32">
        <v>4</v>
      </c>
      <c r="O16" s="33">
        <v>195</v>
      </c>
    </row>
    <row r="17" spans="1:15" x14ac:dyDescent="0.25">
      <c r="A17" s="25" t="s">
        <v>58</v>
      </c>
      <c r="B17" s="26" t="s">
        <v>46</v>
      </c>
      <c r="C17" s="27">
        <v>44114</v>
      </c>
      <c r="D17" s="28" t="s">
        <v>86</v>
      </c>
      <c r="E17" s="54">
        <v>190</v>
      </c>
      <c r="F17" s="54">
        <v>192</v>
      </c>
      <c r="G17" s="54">
        <v>186</v>
      </c>
      <c r="H17" s="54">
        <v>187</v>
      </c>
      <c r="I17" s="54"/>
      <c r="J17" s="54"/>
      <c r="K17" s="30">
        <v>4</v>
      </c>
      <c r="L17" s="30">
        <v>755</v>
      </c>
      <c r="M17" s="31">
        <v>188.75</v>
      </c>
      <c r="N17" s="32">
        <v>4</v>
      </c>
      <c r="O17" s="33">
        <v>192.75</v>
      </c>
    </row>
    <row r="18" spans="1:15" x14ac:dyDescent="0.25">
      <c r="A18" s="25" t="s">
        <v>64</v>
      </c>
      <c r="B18" s="26" t="s">
        <v>46</v>
      </c>
      <c r="C18" s="27">
        <v>44122</v>
      </c>
      <c r="D18" s="28" t="s">
        <v>25</v>
      </c>
      <c r="E18" s="29">
        <v>186</v>
      </c>
      <c r="F18" s="29">
        <v>187</v>
      </c>
      <c r="G18" s="29">
        <v>187</v>
      </c>
      <c r="H18" s="29">
        <v>187</v>
      </c>
      <c r="I18" s="29"/>
      <c r="J18" s="29"/>
      <c r="K18" s="30">
        <v>4</v>
      </c>
      <c r="L18" s="30">
        <v>747</v>
      </c>
      <c r="M18" s="31">
        <v>186.75</v>
      </c>
      <c r="N18" s="32">
        <v>4</v>
      </c>
      <c r="O18" s="33">
        <v>190.75</v>
      </c>
    </row>
    <row r="19" spans="1:15" x14ac:dyDescent="0.25">
      <c r="A19" s="25" t="s">
        <v>58</v>
      </c>
      <c r="B19" s="26" t="s">
        <v>46</v>
      </c>
      <c r="C19" s="27">
        <v>44129</v>
      </c>
      <c r="D19" s="28" t="s">
        <v>86</v>
      </c>
      <c r="E19" s="54">
        <v>194</v>
      </c>
      <c r="F19" s="54">
        <v>190</v>
      </c>
      <c r="G19" s="54">
        <v>193</v>
      </c>
      <c r="H19" s="54">
        <v>193</v>
      </c>
      <c r="I19" s="54">
        <v>183</v>
      </c>
      <c r="J19" s="54"/>
      <c r="K19" s="30">
        <v>5</v>
      </c>
      <c r="L19" s="30">
        <v>953</v>
      </c>
      <c r="M19" s="31">
        <v>190.6</v>
      </c>
      <c r="N19" s="32">
        <v>4</v>
      </c>
      <c r="O19" s="33">
        <v>194.6</v>
      </c>
    </row>
    <row r="20" spans="1:15" x14ac:dyDescent="0.25">
      <c r="A20" s="25" t="s">
        <v>64</v>
      </c>
      <c r="B20" s="26" t="s">
        <v>46</v>
      </c>
      <c r="C20" s="27">
        <v>44150</v>
      </c>
      <c r="D20" s="28" t="s">
        <v>25</v>
      </c>
      <c r="E20" s="29">
        <v>183</v>
      </c>
      <c r="F20" s="29">
        <v>189</v>
      </c>
      <c r="G20" s="29">
        <v>187</v>
      </c>
      <c r="H20" s="29">
        <v>190</v>
      </c>
      <c r="I20" s="29"/>
      <c r="J20" s="29"/>
      <c r="K20" s="30">
        <v>4</v>
      </c>
      <c r="L20" s="30">
        <v>749</v>
      </c>
      <c r="M20" s="31">
        <v>187.25</v>
      </c>
      <c r="N20" s="32">
        <v>3</v>
      </c>
      <c r="O20" s="33">
        <v>190.25</v>
      </c>
    </row>
    <row r="23" spans="1:15" x14ac:dyDescent="0.25">
      <c r="K23" s="16">
        <f>SUM(K2:K22)</f>
        <v>86</v>
      </c>
      <c r="L23" s="16">
        <f>SUM(L2:L22)</f>
        <v>16284.003000000001</v>
      </c>
      <c r="M23" s="22">
        <f>SUM(L23/K23)</f>
        <v>189.34887209302326</v>
      </c>
      <c r="N23" s="16">
        <f>SUM(N2:N22)</f>
        <v>144</v>
      </c>
      <c r="O23" s="22">
        <f>SUM(M23+N23)</f>
        <v>333.34887209302326</v>
      </c>
    </row>
    <row r="29" spans="1:15" ht="30" x14ac:dyDescent="0.25">
      <c r="A29" s="1" t="s">
        <v>1</v>
      </c>
      <c r="B29" s="2" t="s">
        <v>2</v>
      </c>
      <c r="C29" s="2" t="s">
        <v>3</v>
      </c>
      <c r="D29" s="3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3" t="s">
        <v>12</v>
      </c>
      <c r="M29" s="5" t="s">
        <v>13</v>
      </c>
      <c r="N29" s="2" t="s">
        <v>14</v>
      </c>
      <c r="O29" s="6" t="s">
        <v>15</v>
      </c>
    </row>
    <row r="30" spans="1:15" x14ac:dyDescent="0.25">
      <c r="A30" s="25" t="s">
        <v>85</v>
      </c>
      <c r="B30" s="26" t="s">
        <v>46</v>
      </c>
      <c r="C30" s="27">
        <v>44100</v>
      </c>
      <c r="D30" s="28" t="s">
        <v>86</v>
      </c>
      <c r="E30" s="29">
        <v>175</v>
      </c>
      <c r="F30" s="29">
        <v>174</v>
      </c>
      <c r="G30" s="29">
        <v>175</v>
      </c>
      <c r="H30" s="29">
        <v>167</v>
      </c>
      <c r="I30" s="29">
        <v>179</v>
      </c>
      <c r="J30" s="29">
        <v>192</v>
      </c>
      <c r="K30" s="30">
        <v>6</v>
      </c>
      <c r="L30" s="30">
        <v>1062</v>
      </c>
      <c r="M30" s="31">
        <v>177</v>
      </c>
      <c r="N30" s="32">
        <v>8</v>
      </c>
      <c r="O30" s="33">
        <v>185</v>
      </c>
    </row>
    <row r="31" spans="1:15" x14ac:dyDescent="0.25">
      <c r="A31" s="25" t="s">
        <v>85</v>
      </c>
      <c r="B31" s="26" t="s">
        <v>46</v>
      </c>
      <c r="C31" s="27">
        <v>44114</v>
      </c>
      <c r="D31" s="28" t="s">
        <v>86</v>
      </c>
      <c r="E31" s="29">
        <v>183</v>
      </c>
      <c r="F31" s="29">
        <v>188</v>
      </c>
      <c r="G31" s="29">
        <v>187</v>
      </c>
      <c r="H31" s="29">
        <v>187</v>
      </c>
      <c r="I31" s="29"/>
      <c r="J31" s="29"/>
      <c r="K31" s="30">
        <v>4</v>
      </c>
      <c r="L31" s="30">
        <v>745</v>
      </c>
      <c r="M31" s="31">
        <v>186.25</v>
      </c>
      <c r="N31" s="32">
        <v>4</v>
      </c>
      <c r="O31" s="33">
        <v>190.25</v>
      </c>
    </row>
    <row r="32" spans="1:15" ht="26.25" x14ac:dyDescent="0.25">
      <c r="A32" s="25" t="s">
        <v>66</v>
      </c>
      <c r="B32" s="26" t="s">
        <v>46</v>
      </c>
      <c r="C32" s="27">
        <v>44122</v>
      </c>
      <c r="D32" s="28" t="s">
        <v>25</v>
      </c>
      <c r="E32" s="29">
        <v>176</v>
      </c>
      <c r="F32" s="29">
        <v>189</v>
      </c>
      <c r="G32" s="29">
        <v>192</v>
      </c>
      <c r="H32" s="29">
        <v>184</v>
      </c>
      <c r="I32" s="29"/>
      <c r="J32" s="29"/>
      <c r="K32" s="30">
        <v>4</v>
      </c>
      <c r="L32" s="30">
        <v>741</v>
      </c>
      <c r="M32" s="31">
        <v>185.25</v>
      </c>
      <c r="N32" s="32">
        <v>3</v>
      </c>
      <c r="O32" s="33">
        <v>188.25</v>
      </c>
    </row>
    <row r="33" spans="1:15" x14ac:dyDescent="0.25">
      <c r="A33" s="25" t="s">
        <v>85</v>
      </c>
      <c r="B33" s="26" t="s">
        <v>46</v>
      </c>
      <c r="C33" s="27">
        <v>44129</v>
      </c>
      <c r="D33" s="28" t="s">
        <v>86</v>
      </c>
      <c r="E33" s="29">
        <v>192</v>
      </c>
      <c r="F33" s="29">
        <v>187</v>
      </c>
      <c r="G33" s="29">
        <v>185</v>
      </c>
      <c r="H33" s="29">
        <v>194</v>
      </c>
      <c r="I33" s="29">
        <v>194</v>
      </c>
      <c r="J33" s="29"/>
      <c r="K33" s="30">
        <v>5</v>
      </c>
      <c r="L33" s="30">
        <v>952</v>
      </c>
      <c r="M33" s="31">
        <v>190.4</v>
      </c>
      <c r="N33" s="32">
        <v>6</v>
      </c>
      <c r="O33" s="33">
        <v>196.4</v>
      </c>
    </row>
    <row r="34" spans="1:15" ht="26.25" x14ac:dyDescent="0.25">
      <c r="A34" s="25" t="s">
        <v>66</v>
      </c>
      <c r="B34" s="26" t="s">
        <v>46</v>
      </c>
      <c r="C34" s="27">
        <v>44150</v>
      </c>
      <c r="D34" s="28" t="s">
        <v>25</v>
      </c>
      <c r="E34" s="29">
        <v>183</v>
      </c>
      <c r="F34" s="29">
        <v>184</v>
      </c>
      <c r="G34" s="29">
        <v>183</v>
      </c>
      <c r="H34" s="29">
        <v>185</v>
      </c>
      <c r="I34" s="29"/>
      <c r="J34" s="29"/>
      <c r="K34" s="30">
        <v>4</v>
      </c>
      <c r="L34" s="30">
        <v>735</v>
      </c>
      <c r="M34" s="31">
        <v>183.75</v>
      </c>
      <c r="N34" s="32">
        <v>3</v>
      </c>
      <c r="O34" s="33">
        <v>186.75</v>
      </c>
    </row>
    <row r="37" spans="1:15" x14ac:dyDescent="0.25">
      <c r="K37" s="16">
        <f>SUM(K30:K36)</f>
        <v>23</v>
      </c>
      <c r="L37" s="16">
        <f>SUM(L30:L36)</f>
        <v>4235</v>
      </c>
      <c r="M37" s="22">
        <f>SUM(L37/K37)</f>
        <v>184.13043478260869</v>
      </c>
      <c r="N37" s="16">
        <f>SUM(N30:N36)</f>
        <v>24</v>
      </c>
      <c r="O37" s="22">
        <f>SUM(M37+N37)</f>
        <v>208.13043478260869</v>
      </c>
    </row>
  </sheetData>
  <protectedRanges>
    <protectedRange algorithmName="SHA-512" hashValue="ON39YdpmFHfN9f47KpiRvqrKx0V9+erV1CNkpWzYhW/Qyc6aT8rEyCrvauWSYGZK2ia3o7vd3akF07acHAFpOA==" saltValue="yVW9XmDwTqEnmpSGai0KYg==" spinCount="100000" sqref="B1 B29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3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7"/>
    <protectedRange algorithmName="SHA-512" hashValue="ON39YdpmFHfN9f47KpiRvqrKx0V9+erV1CNkpWzYhW/Qyc6aT8rEyCrvauWSYGZK2ia3o7vd3akF07acHAFpOA==" saltValue="yVW9XmDwTqEnmpSGai0KYg==" spinCount="100000" sqref="B4:C4" name="Range1_1_2_7_1"/>
    <protectedRange algorithmName="SHA-512" hashValue="ON39YdpmFHfN9f47KpiRvqrKx0V9+erV1CNkpWzYhW/Qyc6aT8rEyCrvauWSYGZK2ia3o7vd3akF07acHAFpOA==" saltValue="yVW9XmDwTqEnmpSGai0KYg==" spinCount="100000" sqref="D4" name="Range1_1_1_2_6_1"/>
    <protectedRange algorithmName="SHA-512" hashValue="ON39YdpmFHfN9f47KpiRvqrKx0V9+erV1CNkpWzYhW/Qyc6aT8rEyCrvauWSYGZK2ia3o7vd3akF07acHAFpOA==" saltValue="yVW9XmDwTqEnmpSGai0KYg==" spinCount="100000" sqref="E4:J4" name="Range1_4_7_1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C7" name="Range1_21"/>
    <protectedRange algorithmName="SHA-512" hashValue="ON39YdpmFHfN9f47KpiRvqrKx0V9+erV1CNkpWzYhW/Qyc6aT8rEyCrvauWSYGZK2ia3o7vd3akF07acHAFpOA==" saltValue="yVW9XmDwTqEnmpSGai0KYg==" spinCount="100000" sqref="D7" name="Range1_1_12"/>
    <protectedRange algorithmName="SHA-512" hashValue="ON39YdpmFHfN9f47KpiRvqrKx0V9+erV1CNkpWzYhW/Qyc6aT8rEyCrvauWSYGZK2ia3o7vd3akF07acHAFpOA==" saltValue="yVW9XmDwTqEnmpSGai0KYg==" spinCount="100000" sqref="B7" name="Range1_1_2_9"/>
    <protectedRange algorithmName="SHA-512" hashValue="ON39YdpmFHfN9f47KpiRvqrKx0V9+erV1CNkpWzYhW/Qyc6aT8rEyCrvauWSYGZK2ia3o7vd3akF07acHAFpOA==" saltValue="yVW9XmDwTqEnmpSGai0KYg==" spinCount="100000" sqref="E7:J7" name="Range1_4_9"/>
    <protectedRange algorithmName="SHA-512" hashValue="ON39YdpmFHfN9f47KpiRvqrKx0V9+erV1CNkpWzYhW/Qyc6aT8rEyCrvauWSYGZK2ia3o7vd3akF07acHAFpOA==" saltValue="yVW9XmDwTqEnmpSGai0KYg==" spinCount="100000" sqref="B8:C8" name="Range1_1_2_10"/>
    <protectedRange algorithmName="SHA-512" hashValue="ON39YdpmFHfN9f47KpiRvqrKx0V9+erV1CNkpWzYhW/Qyc6aT8rEyCrvauWSYGZK2ia3o7vd3akF07acHAFpOA==" saltValue="yVW9XmDwTqEnmpSGai0KYg==" spinCount="100000" sqref="D8" name="Range1_1_1_2_8"/>
    <protectedRange algorithmName="SHA-512" hashValue="ON39YdpmFHfN9f47KpiRvqrKx0V9+erV1CNkpWzYhW/Qyc6aT8rEyCrvauWSYGZK2ia3o7vd3akF07acHAFpOA==" saltValue="yVW9XmDwTqEnmpSGai0KYg==" spinCount="100000" sqref="E8:J8" name="Range1_4_10"/>
    <protectedRange algorithmName="SHA-512" hashValue="ON39YdpmFHfN9f47KpiRvqrKx0V9+erV1CNkpWzYhW/Qyc6aT8rEyCrvauWSYGZK2ia3o7vd3akF07acHAFpOA==" saltValue="yVW9XmDwTqEnmpSGai0KYg==" spinCount="100000" sqref="B9:C9" name="Range1_1_2_11"/>
    <protectedRange algorithmName="SHA-512" hashValue="ON39YdpmFHfN9f47KpiRvqrKx0V9+erV1CNkpWzYhW/Qyc6aT8rEyCrvauWSYGZK2ia3o7vd3akF07acHAFpOA==" saltValue="yVW9XmDwTqEnmpSGai0KYg==" spinCount="100000" sqref="D9" name="Range1_1_1_2_9"/>
    <protectedRange algorithmName="SHA-512" hashValue="ON39YdpmFHfN9f47KpiRvqrKx0V9+erV1CNkpWzYhW/Qyc6aT8rEyCrvauWSYGZK2ia3o7vd3akF07acHAFpOA==" saltValue="yVW9XmDwTqEnmpSGai0KYg==" spinCount="100000" sqref="E9:J9" name="Range1_4_11"/>
    <protectedRange algorithmName="SHA-512" hashValue="ON39YdpmFHfN9f47KpiRvqrKx0V9+erV1CNkpWzYhW/Qyc6aT8rEyCrvauWSYGZK2ia3o7vd3akF07acHAFpOA==" saltValue="yVW9XmDwTqEnmpSGai0KYg==" spinCount="100000" sqref="B10:C10" name="Range1_1_2_13"/>
    <protectedRange algorithmName="SHA-512" hashValue="ON39YdpmFHfN9f47KpiRvqrKx0V9+erV1CNkpWzYhW/Qyc6aT8rEyCrvauWSYGZK2ia3o7vd3akF07acHAFpOA==" saltValue="yVW9XmDwTqEnmpSGai0KYg==" spinCount="100000" sqref="D10" name="Range1_1_1_2_11"/>
    <protectedRange algorithmName="SHA-512" hashValue="ON39YdpmFHfN9f47KpiRvqrKx0V9+erV1CNkpWzYhW/Qyc6aT8rEyCrvauWSYGZK2ia3o7vd3akF07acHAFpOA==" saltValue="yVW9XmDwTqEnmpSGai0KYg==" spinCount="100000" sqref="E10:J10" name="Range1_4_13"/>
    <protectedRange algorithmName="SHA-512" hashValue="ON39YdpmFHfN9f47KpiRvqrKx0V9+erV1CNkpWzYhW/Qyc6aT8rEyCrvauWSYGZK2ia3o7vd3akF07acHAFpOA==" saltValue="yVW9XmDwTqEnmpSGai0KYg==" spinCount="100000" sqref="B11:C11" name="Range1_1_2_3_1"/>
    <protectedRange algorithmName="SHA-512" hashValue="ON39YdpmFHfN9f47KpiRvqrKx0V9+erV1CNkpWzYhW/Qyc6aT8rEyCrvauWSYGZK2ia3o7vd3akF07acHAFpOA==" saltValue="yVW9XmDwTqEnmpSGai0KYg==" spinCount="100000" sqref="D11" name="Range1_1_1_2_2"/>
    <protectedRange algorithmName="SHA-512" hashValue="ON39YdpmFHfN9f47KpiRvqrKx0V9+erV1CNkpWzYhW/Qyc6aT8rEyCrvauWSYGZK2ia3o7vd3akF07acHAFpOA==" saltValue="yVW9XmDwTqEnmpSGai0KYg==" spinCount="100000" sqref="E11:J11" name="Range1_4_3_1"/>
    <protectedRange algorithmName="SHA-512" hashValue="ON39YdpmFHfN9f47KpiRvqrKx0V9+erV1CNkpWzYhW/Qyc6aT8rEyCrvauWSYGZK2ia3o7vd3akF07acHAFpOA==" saltValue="yVW9XmDwTqEnmpSGai0KYg==" spinCount="100000" sqref="B12:C12" name="Range1_1_2_6_1_1_5"/>
    <protectedRange algorithmName="SHA-512" hashValue="ON39YdpmFHfN9f47KpiRvqrKx0V9+erV1CNkpWzYhW/Qyc6aT8rEyCrvauWSYGZK2ia3o7vd3akF07acHAFpOA==" saltValue="yVW9XmDwTqEnmpSGai0KYg==" spinCount="100000" sqref="D12" name="Range1_1_1_2_5_1_1_5"/>
    <protectedRange algorithmName="SHA-512" hashValue="ON39YdpmFHfN9f47KpiRvqrKx0V9+erV1CNkpWzYhW/Qyc6aT8rEyCrvauWSYGZK2ia3o7vd3akF07acHAFpOA==" saltValue="yVW9XmDwTqEnmpSGai0KYg==" spinCount="100000" sqref="E12:J12" name="Range1_4_6_1_1_5"/>
    <protectedRange algorithmName="SHA-512" hashValue="ON39YdpmFHfN9f47KpiRvqrKx0V9+erV1CNkpWzYhW/Qyc6aT8rEyCrvauWSYGZK2ia3o7vd3akF07acHAFpOA==" saltValue="yVW9XmDwTqEnmpSGai0KYg==" spinCount="100000" sqref="B30:C30" name="Range1_1_2_1"/>
    <protectedRange algorithmName="SHA-512" hashValue="ON39YdpmFHfN9f47KpiRvqrKx0V9+erV1CNkpWzYhW/Qyc6aT8rEyCrvauWSYGZK2ia3o7vd3akF07acHAFpOA==" saltValue="yVW9XmDwTqEnmpSGai0KYg==" spinCount="100000" sqref="D30" name="Range1_1_1_2"/>
    <protectedRange algorithmName="SHA-512" hashValue="ON39YdpmFHfN9f47KpiRvqrKx0V9+erV1CNkpWzYhW/Qyc6aT8rEyCrvauWSYGZK2ia3o7vd3akF07acHAFpOA==" saltValue="yVW9XmDwTqEnmpSGai0KYg==" spinCount="100000" sqref="E30:J30" name="Range1_4_1"/>
    <protectedRange algorithmName="SHA-512" hashValue="ON39YdpmFHfN9f47KpiRvqrKx0V9+erV1CNkpWzYhW/Qyc6aT8rEyCrvauWSYGZK2ia3o7vd3akF07acHAFpOA==" saltValue="yVW9XmDwTqEnmpSGai0KYg==" spinCount="100000" sqref="B13:C13" name="Range1_1_2_2_1"/>
    <protectedRange algorithmName="SHA-512" hashValue="ON39YdpmFHfN9f47KpiRvqrKx0V9+erV1CNkpWzYhW/Qyc6aT8rEyCrvauWSYGZK2ia3o7vd3akF07acHAFpOA==" saltValue="yVW9XmDwTqEnmpSGai0KYg==" spinCount="100000" sqref="D13" name="Range1_1_1_2_1_1"/>
    <protectedRange algorithmName="SHA-512" hashValue="ON39YdpmFHfN9f47KpiRvqrKx0V9+erV1CNkpWzYhW/Qyc6aT8rEyCrvauWSYGZK2ia3o7vd3akF07acHAFpOA==" saltValue="yVW9XmDwTqEnmpSGai0KYg==" spinCount="100000" sqref="E13:J13" name="Range1_4_2_1"/>
    <protectedRange algorithmName="SHA-512" hashValue="ON39YdpmFHfN9f47KpiRvqrKx0V9+erV1CNkpWzYhW/Qyc6aT8rEyCrvauWSYGZK2ia3o7vd3akF07acHAFpOA==" saltValue="yVW9XmDwTqEnmpSGai0KYg==" spinCount="100000" sqref="B14:C14" name="Range1_1_2_12"/>
    <protectedRange algorithmName="SHA-512" hashValue="ON39YdpmFHfN9f47KpiRvqrKx0V9+erV1CNkpWzYhW/Qyc6aT8rEyCrvauWSYGZK2ia3o7vd3akF07acHAFpOA==" saltValue="yVW9XmDwTqEnmpSGai0KYg==" spinCount="100000" sqref="D14" name="Range1_1_1_2_10"/>
    <protectedRange algorithmName="SHA-512" hashValue="ON39YdpmFHfN9f47KpiRvqrKx0V9+erV1CNkpWzYhW/Qyc6aT8rEyCrvauWSYGZK2ia3o7vd3akF07acHAFpOA==" saltValue="yVW9XmDwTqEnmpSGai0KYg==" spinCount="100000" sqref="E14:J14" name="Range1_4_12"/>
    <protectedRange algorithmName="SHA-512" hashValue="ON39YdpmFHfN9f47KpiRvqrKx0V9+erV1CNkpWzYhW/Qyc6aT8rEyCrvauWSYGZK2ia3o7vd3akF07acHAFpOA==" saltValue="yVW9XmDwTqEnmpSGai0KYg==" spinCount="100000" sqref="B15:C15" name="Range1_1_2_5"/>
    <protectedRange algorithmName="SHA-512" hashValue="ON39YdpmFHfN9f47KpiRvqrKx0V9+erV1CNkpWzYhW/Qyc6aT8rEyCrvauWSYGZK2ia3o7vd3akF07acHAFpOA==" saltValue="yVW9XmDwTqEnmpSGai0KYg==" spinCount="100000" sqref="D15" name="Range1_1_1_2_3_1"/>
    <protectedRange algorithmName="SHA-512" hashValue="ON39YdpmFHfN9f47KpiRvqrKx0V9+erV1CNkpWzYhW/Qyc6aT8rEyCrvauWSYGZK2ia3o7vd3akF07acHAFpOA==" saltValue="yVW9XmDwTqEnmpSGai0KYg==" spinCount="100000" sqref="E15:J15" name="Range1_4_5"/>
    <protectedRange algorithmName="SHA-512" hashValue="ON39YdpmFHfN9f47KpiRvqrKx0V9+erV1CNkpWzYhW/Qyc6aT8rEyCrvauWSYGZK2ia3o7vd3akF07acHAFpOA==" saltValue="yVW9XmDwTqEnmpSGai0KYg==" spinCount="100000" sqref="B16:C16" name="Range1_1_2_14"/>
    <protectedRange algorithmName="SHA-512" hashValue="ON39YdpmFHfN9f47KpiRvqrKx0V9+erV1CNkpWzYhW/Qyc6aT8rEyCrvauWSYGZK2ia3o7vd3akF07acHAFpOA==" saltValue="yVW9XmDwTqEnmpSGai0KYg==" spinCount="100000" sqref="D16" name="Range1_1_1_2_12"/>
    <protectedRange algorithmName="SHA-512" hashValue="ON39YdpmFHfN9f47KpiRvqrKx0V9+erV1CNkpWzYhW/Qyc6aT8rEyCrvauWSYGZK2ia3o7vd3akF07acHAFpOA==" saltValue="yVW9XmDwTqEnmpSGai0KYg==" spinCount="100000" sqref="E16:J16" name="Range1_4_14"/>
    <protectedRange algorithmName="SHA-512" hashValue="ON39YdpmFHfN9f47KpiRvqrKx0V9+erV1CNkpWzYhW/Qyc6aT8rEyCrvauWSYGZK2ia3o7vd3akF07acHAFpOA==" saltValue="yVW9XmDwTqEnmpSGai0KYg==" spinCount="100000" sqref="B31:C31" name="Range1_1_2_15"/>
    <protectedRange algorithmName="SHA-512" hashValue="ON39YdpmFHfN9f47KpiRvqrKx0V9+erV1CNkpWzYhW/Qyc6aT8rEyCrvauWSYGZK2ia3o7vd3akF07acHAFpOA==" saltValue="yVW9XmDwTqEnmpSGai0KYg==" spinCount="100000" sqref="D31" name="Range1_1_1_2_13"/>
    <protectedRange algorithmName="SHA-512" hashValue="ON39YdpmFHfN9f47KpiRvqrKx0V9+erV1CNkpWzYhW/Qyc6aT8rEyCrvauWSYGZK2ia3o7vd3akF07acHAFpOA==" saltValue="yVW9XmDwTqEnmpSGai0KYg==" spinCount="100000" sqref="E31:J31" name="Range1_4_15"/>
    <protectedRange algorithmName="SHA-512" hashValue="ON39YdpmFHfN9f47KpiRvqrKx0V9+erV1CNkpWzYhW/Qyc6aT8rEyCrvauWSYGZK2ia3o7vd3akF07acHAFpOA==" saltValue="yVW9XmDwTqEnmpSGai0KYg==" spinCount="100000" sqref="B17:C17" name="Range1_1_2_16"/>
    <protectedRange algorithmName="SHA-512" hashValue="ON39YdpmFHfN9f47KpiRvqrKx0V9+erV1CNkpWzYhW/Qyc6aT8rEyCrvauWSYGZK2ia3o7vd3akF07acHAFpOA==" saltValue="yVW9XmDwTqEnmpSGai0KYg==" spinCount="100000" sqref="D17" name="Range1_1_1_2_14"/>
    <protectedRange algorithmName="SHA-512" hashValue="ON39YdpmFHfN9f47KpiRvqrKx0V9+erV1CNkpWzYhW/Qyc6aT8rEyCrvauWSYGZK2ia3o7vd3akF07acHAFpOA==" saltValue="yVW9XmDwTqEnmpSGai0KYg==" spinCount="100000" sqref="E17:J17" name="Range1_4_16"/>
    <protectedRange algorithmName="SHA-512" hashValue="ON39YdpmFHfN9f47KpiRvqrKx0V9+erV1CNkpWzYhW/Qyc6aT8rEyCrvauWSYGZK2ia3o7vd3akF07acHAFpOA==" saltValue="yVW9XmDwTqEnmpSGai0KYg==" spinCount="100000" sqref="B32:C32" name="Range1_1_2_2_1_1_10"/>
    <protectedRange algorithmName="SHA-512" hashValue="ON39YdpmFHfN9f47KpiRvqrKx0V9+erV1CNkpWzYhW/Qyc6aT8rEyCrvauWSYGZK2ia3o7vd3akF07acHAFpOA==" saltValue="yVW9XmDwTqEnmpSGai0KYg==" spinCount="100000" sqref="D32" name="Range1_1_1_2_1_1_1_10"/>
    <protectedRange algorithmName="SHA-512" hashValue="ON39YdpmFHfN9f47KpiRvqrKx0V9+erV1CNkpWzYhW/Qyc6aT8rEyCrvauWSYGZK2ia3o7vd3akF07acHAFpOA==" saltValue="yVW9XmDwTqEnmpSGai0KYg==" spinCount="100000" sqref="E32:J32" name="Range1_4_2_1_1_10"/>
    <protectedRange algorithmName="SHA-512" hashValue="ON39YdpmFHfN9f47KpiRvqrKx0V9+erV1CNkpWzYhW/Qyc6aT8rEyCrvauWSYGZK2ia3o7vd3akF07acHAFpOA==" saltValue="yVW9XmDwTqEnmpSGai0KYg==" spinCount="100000" sqref="B18:C18" name="Range1_1_2_6_1_1_8"/>
    <protectedRange algorithmName="SHA-512" hashValue="ON39YdpmFHfN9f47KpiRvqrKx0V9+erV1CNkpWzYhW/Qyc6aT8rEyCrvauWSYGZK2ia3o7vd3akF07acHAFpOA==" saltValue="yVW9XmDwTqEnmpSGai0KYg==" spinCount="100000" sqref="D18" name="Range1_1_1_2_5_1_1_8"/>
    <protectedRange algorithmName="SHA-512" hashValue="ON39YdpmFHfN9f47KpiRvqrKx0V9+erV1CNkpWzYhW/Qyc6aT8rEyCrvauWSYGZK2ia3o7vd3akF07acHAFpOA==" saltValue="yVW9XmDwTqEnmpSGai0KYg==" spinCount="100000" sqref="E18:J18" name="Range1_4_6_1_1_8"/>
    <protectedRange algorithmName="SHA-512" hashValue="ON39YdpmFHfN9f47KpiRvqrKx0V9+erV1CNkpWzYhW/Qyc6aT8rEyCrvauWSYGZK2ia3o7vd3akF07acHAFpOA==" saltValue="yVW9XmDwTqEnmpSGai0KYg==" spinCount="100000" sqref="B33:C33" name="Range1_1_2_19"/>
    <protectedRange algorithmName="SHA-512" hashValue="ON39YdpmFHfN9f47KpiRvqrKx0V9+erV1CNkpWzYhW/Qyc6aT8rEyCrvauWSYGZK2ia3o7vd3akF07acHAFpOA==" saltValue="yVW9XmDwTqEnmpSGai0KYg==" spinCount="100000" sqref="D33" name="Range1_1_1_2_17"/>
    <protectedRange algorithmName="SHA-512" hashValue="ON39YdpmFHfN9f47KpiRvqrKx0V9+erV1CNkpWzYhW/Qyc6aT8rEyCrvauWSYGZK2ia3o7vd3akF07acHAFpOA==" saltValue="yVW9XmDwTqEnmpSGai0KYg==" spinCount="100000" sqref="E33:J33" name="Range1_4_19"/>
    <protectedRange algorithmName="SHA-512" hashValue="ON39YdpmFHfN9f47KpiRvqrKx0V9+erV1CNkpWzYhW/Qyc6aT8rEyCrvauWSYGZK2ia3o7vd3akF07acHAFpOA==" saltValue="yVW9XmDwTqEnmpSGai0KYg==" spinCount="100000" sqref="B19:C19" name="Range1_1_2_20"/>
    <protectedRange algorithmName="SHA-512" hashValue="ON39YdpmFHfN9f47KpiRvqrKx0V9+erV1CNkpWzYhW/Qyc6aT8rEyCrvauWSYGZK2ia3o7vd3akF07acHAFpOA==" saltValue="yVW9XmDwTqEnmpSGai0KYg==" spinCount="100000" sqref="D19" name="Range1_1_1_2_18"/>
    <protectedRange algorithmName="SHA-512" hashValue="ON39YdpmFHfN9f47KpiRvqrKx0V9+erV1CNkpWzYhW/Qyc6aT8rEyCrvauWSYGZK2ia3o7vd3akF07acHAFpOA==" saltValue="yVW9XmDwTqEnmpSGai0KYg==" spinCount="100000" sqref="E19:J19" name="Range1_4_20"/>
    <protectedRange algorithmName="SHA-512" hashValue="ON39YdpmFHfN9f47KpiRvqrKx0V9+erV1CNkpWzYhW/Qyc6aT8rEyCrvauWSYGZK2ia3o7vd3akF07acHAFpOA==" saltValue="yVW9XmDwTqEnmpSGai0KYg==" spinCount="100000" sqref="B34:C34" name="Range1_1_2_2_1_1_9"/>
    <protectedRange algorithmName="SHA-512" hashValue="ON39YdpmFHfN9f47KpiRvqrKx0V9+erV1CNkpWzYhW/Qyc6aT8rEyCrvauWSYGZK2ia3o7vd3akF07acHAFpOA==" saltValue="yVW9XmDwTqEnmpSGai0KYg==" spinCount="100000" sqref="D34" name="Range1_1_1_2_1_1_1_9"/>
    <protectedRange algorithmName="SHA-512" hashValue="ON39YdpmFHfN9f47KpiRvqrKx0V9+erV1CNkpWzYhW/Qyc6aT8rEyCrvauWSYGZK2ia3o7vd3akF07acHAFpOA==" saltValue="yVW9XmDwTqEnmpSGai0KYg==" spinCount="100000" sqref="E34:J34" name="Range1_4_2_1_1_9"/>
    <protectedRange algorithmName="SHA-512" hashValue="ON39YdpmFHfN9f47KpiRvqrKx0V9+erV1CNkpWzYhW/Qyc6aT8rEyCrvauWSYGZK2ia3o7vd3akF07acHAFpOA==" saltValue="yVW9XmDwTqEnmpSGai0KYg==" spinCount="100000" sqref="B20:C20" name="Range1_1_2_6_1_1_7"/>
    <protectedRange algorithmName="SHA-512" hashValue="ON39YdpmFHfN9f47KpiRvqrKx0V9+erV1CNkpWzYhW/Qyc6aT8rEyCrvauWSYGZK2ia3o7vd3akF07acHAFpOA==" saltValue="yVW9XmDwTqEnmpSGai0KYg==" spinCount="100000" sqref="D20" name="Range1_1_1_2_5_1_1_7"/>
    <protectedRange algorithmName="SHA-512" hashValue="ON39YdpmFHfN9f47KpiRvqrKx0V9+erV1CNkpWzYhW/Qyc6aT8rEyCrvauWSYGZK2ia3o7vd3akF07acHAFpOA==" saltValue="yVW9XmDwTqEnmpSGai0KYg==" spinCount="100000" sqref="E20:J20" name="Range1_4_6_1_1_7"/>
  </protectedRanges>
  <conditionalFormatting sqref="F2">
    <cfRule type="top10" dxfId="695" priority="221" rank="1"/>
  </conditionalFormatting>
  <conditionalFormatting sqref="J2">
    <cfRule type="top10" dxfId="694" priority="217" rank="1"/>
  </conditionalFormatting>
  <conditionalFormatting sqref="E2">
    <cfRule type="top10" dxfId="693" priority="222" rank="1"/>
  </conditionalFormatting>
  <conditionalFormatting sqref="G2">
    <cfRule type="top10" dxfId="692" priority="220" rank="1"/>
  </conditionalFormatting>
  <conditionalFormatting sqref="H2">
    <cfRule type="top10" dxfId="691" priority="219" rank="1"/>
  </conditionalFormatting>
  <conditionalFormatting sqref="I2">
    <cfRule type="top10" dxfId="690" priority="218" rank="1"/>
  </conditionalFormatting>
  <conditionalFormatting sqref="E3">
    <cfRule type="top10" dxfId="689" priority="216" rank="1"/>
  </conditionalFormatting>
  <conditionalFormatting sqref="F3">
    <cfRule type="top10" dxfId="688" priority="215" rank="1"/>
  </conditionalFormatting>
  <conditionalFormatting sqref="G3">
    <cfRule type="top10" dxfId="687" priority="214" rank="1"/>
  </conditionalFormatting>
  <conditionalFormatting sqref="H3">
    <cfRule type="top10" dxfId="686" priority="213" rank="1"/>
  </conditionalFormatting>
  <conditionalFormatting sqref="I3">
    <cfRule type="top10" dxfId="685" priority="212" rank="1"/>
  </conditionalFormatting>
  <conditionalFormatting sqref="J3">
    <cfRule type="top10" dxfId="684" priority="211" rank="1"/>
  </conditionalFormatting>
  <conditionalFormatting sqref="E4">
    <cfRule type="top10" dxfId="683" priority="210" rank="1"/>
  </conditionalFormatting>
  <conditionalFormatting sqref="F4">
    <cfRule type="top10" dxfId="682" priority="209" rank="1"/>
  </conditionalFormatting>
  <conditionalFormatting sqref="G4">
    <cfRule type="top10" dxfId="681" priority="208" rank="1"/>
  </conditionalFormatting>
  <conditionalFormatting sqref="H4">
    <cfRule type="top10" dxfId="680" priority="207" rank="1"/>
  </conditionalFormatting>
  <conditionalFormatting sqref="I4">
    <cfRule type="top10" dxfId="679" priority="206" rank="1"/>
  </conditionalFormatting>
  <conditionalFormatting sqref="J4">
    <cfRule type="top10" dxfId="678" priority="205" rank="1"/>
  </conditionalFormatting>
  <conditionalFormatting sqref="E5">
    <cfRule type="top10" dxfId="677" priority="204" rank="1"/>
  </conditionalFormatting>
  <conditionalFormatting sqref="F5">
    <cfRule type="top10" dxfId="676" priority="203" rank="1"/>
  </conditionalFormatting>
  <conditionalFormatting sqref="G5">
    <cfRule type="top10" dxfId="675" priority="202" rank="1"/>
  </conditionalFormatting>
  <conditionalFormatting sqref="H5">
    <cfRule type="top10" dxfId="674" priority="201" rank="1"/>
  </conditionalFormatting>
  <conditionalFormatting sqref="I5">
    <cfRule type="top10" dxfId="673" priority="200" rank="1"/>
  </conditionalFormatting>
  <conditionalFormatting sqref="J5">
    <cfRule type="top10" dxfId="672" priority="199" rank="1"/>
  </conditionalFormatting>
  <conditionalFormatting sqref="E6">
    <cfRule type="top10" dxfId="671" priority="198" rank="1"/>
  </conditionalFormatting>
  <conditionalFormatting sqref="F6">
    <cfRule type="top10" dxfId="670" priority="197" rank="1"/>
  </conditionalFormatting>
  <conditionalFormatting sqref="G6">
    <cfRule type="top10" dxfId="669" priority="196" rank="1"/>
  </conditionalFormatting>
  <conditionalFormatting sqref="H6">
    <cfRule type="top10" dxfId="668" priority="195" rank="1"/>
  </conditionalFormatting>
  <conditionalFormatting sqref="I6">
    <cfRule type="top10" dxfId="667" priority="194" rank="1"/>
  </conditionalFormatting>
  <conditionalFormatting sqref="J6">
    <cfRule type="top10" dxfId="666" priority="193" rank="1"/>
  </conditionalFormatting>
  <conditionalFormatting sqref="E7">
    <cfRule type="top10" dxfId="665" priority="192" rank="1"/>
  </conditionalFormatting>
  <conditionalFormatting sqref="F7">
    <cfRule type="top10" dxfId="664" priority="191" rank="1"/>
  </conditionalFormatting>
  <conditionalFormatting sqref="G7">
    <cfRule type="top10" dxfId="663" priority="190" rank="1"/>
  </conditionalFormatting>
  <conditionalFormatting sqref="H7">
    <cfRule type="top10" dxfId="662" priority="189" rank="1"/>
  </conditionalFormatting>
  <conditionalFormatting sqref="I7">
    <cfRule type="top10" dxfId="661" priority="188" rank="1"/>
  </conditionalFormatting>
  <conditionalFormatting sqref="J7">
    <cfRule type="top10" dxfId="660" priority="187" rank="1"/>
  </conditionalFormatting>
  <conditionalFormatting sqref="E8">
    <cfRule type="top10" dxfId="659" priority="186" rank="1"/>
  </conditionalFormatting>
  <conditionalFormatting sqref="F8">
    <cfRule type="top10" dxfId="658" priority="185" rank="1"/>
  </conditionalFormatting>
  <conditionalFormatting sqref="G8">
    <cfRule type="top10" dxfId="657" priority="184" rank="1"/>
  </conditionalFormatting>
  <conditionalFormatting sqref="H8">
    <cfRule type="top10" dxfId="656" priority="183" rank="1"/>
  </conditionalFormatting>
  <conditionalFormatting sqref="I8">
    <cfRule type="top10" dxfId="655" priority="182" rank="1"/>
  </conditionalFormatting>
  <conditionalFormatting sqref="J8">
    <cfRule type="top10" dxfId="654" priority="181" rank="1"/>
  </conditionalFormatting>
  <conditionalFormatting sqref="E9">
    <cfRule type="top10" dxfId="653" priority="180" rank="1"/>
  </conditionalFormatting>
  <conditionalFormatting sqref="F9">
    <cfRule type="top10" dxfId="652" priority="179" rank="1"/>
  </conditionalFormatting>
  <conditionalFormatting sqref="G9">
    <cfRule type="top10" dxfId="651" priority="178" rank="1"/>
  </conditionalFormatting>
  <conditionalFormatting sqref="H9">
    <cfRule type="top10" dxfId="650" priority="177" rank="1"/>
  </conditionalFormatting>
  <conditionalFormatting sqref="I9">
    <cfRule type="top10" dxfId="649" priority="176" rank="1"/>
  </conditionalFormatting>
  <conditionalFormatting sqref="J9">
    <cfRule type="top10" dxfId="648" priority="175" rank="1"/>
  </conditionalFormatting>
  <conditionalFormatting sqref="E10">
    <cfRule type="top10" dxfId="647" priority="174" rank="1"/>
  </conditionalFormatting>
  <conditionalFormatting sqref="F10">
    <cfRule type="top10" dxfId="646" priority="173" rank="1"/>
  </conditionalFormatting>
  <conditionalFormatting sqref="G10">
    <cfRule type="top10" dxfId="645" priority="172" rank="1"/>
  </conditionalFormatting>
  <conditionalFormatting sqref="H10">
    <cfRule type="top10" dxfId="644" priority="171" rank="1"/>
  </conditionalFormatting>
  <conditionalFormatting sqref="I10">
    <cfRule type="top10" dxfId="643" priority="170" rank="1"/>
  </conditionalFormatting>
  <conditionalFormatting sqref="J10">
    <cfRule type="top10" dxfId="642" priority="169" rank="1"/>
  </conditionalFormatting>
  <conditionalFormatting sqref="E11">
    <cfRule type="top10" dxfId="641" priority="168" rank="1"/>
  </conditionalFormatting>
  <conditionalFormatting sqref="F11">
    <cfRule type="top10" dxfId="640" priority="167" rank="1"/>
  </conditionalFormatting>
  <conditionalFormatting sqref="G11">
    <cfRule type="top10" dxfId="639" priority="166" rank="1"/>
  </conditionalFormatting>
  <conditionalFormatting sqref="H11">
    <cfRule type="top10" dxfId="638" priority="165" rank="1"/>
  </conditionalFormatting>
  <conditionalFormatting sqref="I11">
    <cfRule type="top10" dxfId="637" priority="164" rank="1"/>
  </conditionalFormatting>
  <conditionalFormatting sqref="J11">
    <cfRule type="top10" dxfId="636" priority="163" rank="1"/>
  </conditionalFormatting>
  <conditionalFormatting sqref="E12">
    <cfRule type="top10" dxfId="635" priority="162" rank="1"/>
  </conditionalFormatting>
  <conditionalFormatting sqref="F12">
    <cfRule type="top10" dxfId="634" priority="161" rank="1"/>
  </conditionalFormatting>
  <conditionalFormatting sqref="G12">
    <cfRule type="top10" dxfId="633" priority="160" rank="1"/>
  </conditionalFormatting>
  <conditionalFormatting sqref="H12">
    <cfRule type="top10" dxfId="632" priority="159" rank="1"/>
  </conditionalFormatting>
  <conditionalFormatting sqref="I12">
    <cfRule type="top10" dxfId="631" priority="158" rank="1"/>
  </conditionalFormatting>
  <conditionalFormatting sqref="J12">
    <cfRule type="top10" dxfId="630" priority="157" rank="1"/>
  </conditionalFormatting>
  <conditionalFormatting sqref="E30">
    <cfRule type="top10" dxfId="629" priority="90" rank="1"/>
  </conditionalFormatting>
  <conditionalFormatting sqref="F30">
    <cfRule type="top10" dxfId="628" priority="89" rank="1"/>
  </conditionalFormatting>
  <conditionalFormatting sqref="G30">
    <cfRule type="top10" dxfId="627" priority="88" rank="1"/>
  </conditionalFormatting>
  <conditionalFormatting sqref="H30">
    <cfRule type="top10" dxfId="626" priority="87" rank="1"/>
  </conditionalFormatting>
  <conditionalFormatting sqref="I30">
    <cfRule type="top10" dxfId="625" priority="86" rank="1"/>
  </conditionalFormatting>
  <conditionalFormatting sqref="J30">
    <cfRule type="top10" dxfId="624" priority="85" rank="1"/>
  </conditionalFormatting>
  <conditionalFormatting sqref="E13">
    <cfRule type="top10" dxfId="623" priority="84" rank="1"/>
  </conditionalFormatting>
  <conditionalFormatting sqref="F13">
    <cfRule type="top10" dxfId="622" priority="83" rank="1"/>
  </conditionalFormatting>
  <conditionalFormatting sqref="G13">
    <cfRule type="top10" dxfId="621" priority="82" rank="1"/>
  </conditionalFormatting>
  <conditionalFormatting sqref="H13">
    <cfRule type="top10" dxfId="620" priority="81" rank="1"/>
  </conditionalFormatting>
  <conditionalFormatting sqref="I13">
    <cfRule type="top10" dxfId="619" priority="80" rank="1"/>
  </conditionalFormatting>
  <conditionalFormatting sqref="J13">
    <cfRule type="top10" dxfId="618" priority="79" rank="1"/>
  </conditionalFormatting>
  <conditionalFormatting sqref="E14">
    <cfRule type="top10" dxfId="617" priority="78" rank="1"/>
  </conditionalFormatting>
  <conditionalFormatting sqref="F14">
    <cfRule type="top10" dxfId="616" priority="77" rank="1"/>
  </conditionalFormatting>
  <conditionalFormatting sqref="G14">
    <cfRule type="top10" dxfId="615" priority="76" rank="1"/>
  </conditionalFormatting>
  <conditionalFormatting sqref="H14">
    <cfRule type="top10" dxfId="614" priority="75" rank="1"/>
  </conditionalFormatting>
  <conditionalFormatting sqref="I14">
    <cfRule type="top10" dxfId="613" priority="74" rank="1"/>
  </conditionalFormatting>
  <conditionalFormatting sqref="J14">
    <cfRule type="top10" dxfId="612" priority="73" rank="1"/>
  </conditionalFormatting>
  <conditionalFormatting sqref="E15">
    <cfRule type="top10" dxfId="611" priority="66" rank="1"/>
  </conditionalFormatting>
  <conditionalFormatting sqref="F15">
    <cfRule type="top10" dxfId="610" priority="65" rank="1"/>
  </conditionalFormatting>
  <conditionalFormatting sqref="G15">
    <cfRule type="top10" dxfId="609" priority="64" rank="1"/>
  </conditionalFormatting>
  <conditionalFormatting sqref="H15">
    <cfRule type="top10" dxfId="608" priority="63" rank="1"/>
  </conditionalFormatting>
  <conditionalFormatting sqref="I15">
    <cfRule type="top10" dxfId="607" priority="62" rank="1"/>
  </conditionalFormatting>
  <conditionalFormatting sqref="J15">
    <cfRule type="top10" dxfId="606" priority="61" rank="1"/>
  </conditionalFormatting>
  <conditionalFormatting sqref="E16">
    <cfRule type="top10" dxfId="605" priority="60" rank="1"/>
  </conditionalFormatting>
  <conditionalFormatting sqref="F16">
    <cfRule type="top10" dxfId="604" priority="59" rank="1"/>
  </conditionalFormatting>
  <conditionalFormatting sqref="G16">
    <cfRule type="top10" dxfId="603" priority="58" rank="1"/>
  </conditionalFormatting>
  <conditionalFormatting sqref="H16">
    <cfRule type="top10" dxfId="602" priority="57" rank="1"/>
  </conditionalFormatting>
  <conditionalFormatting sqref="I16">
    <cfRule type="top10" dxfId="601" priority="56" rank="1"/>
  </conditionalFormatting>
  <conditionalFormatting sqref="J16">
    <cfRule type="top10" dxfId="600" priority="55" rank="1"/>
  </conditionalFormatting>
  <conditionalFormatting sqref="E31">
    <cfRule type="top10" dxfId="599" priority="54" rank="1"/>
  </conditionalFormatting>
  <conditionalFormatting sqref="F31">
    <cfRule type="top10" dxfId="598" priority="53" rank="1"/>
  </conditionalFormatting>
  <conditionalFormatting sqref="G31">
    <cfRule type="top10" dxfId="597" priority="52" rank="1"/>
  </conditionalFormatting>
  <conditionalFormatting sqref="H31">
    <cfRule type="top10" dxfId="596" priority="51" rank="1"/>
  </conditionalFormatting>
  <conditionalFormatting sqref="I31">
    <cfRule type="top10" dxfId="595" priority="50" rank="1"/>
  </conditionalFormatting>
  <conditionalFormatting sqref="J31">
    <cfRule type="top10" dxfId="594" priority="49" rank="1"/>
  </conditionalFormatting>
  <conditionalFormatting sqref="E17">
    <cfRule type="top10" dxfId="593" priority="48" rank="1"/>
  </conditionalFormatting>
  <conditionalFormatting sqref="F17">
    <cfRule type="top10" dxfId="592" priority="47" rank="1"/>
  </conditionalFormatting>
  <conditionalFormatting sqref="G17">
    <cfRule type="top10" dxfId="591" priority="46" rank="1"/>
  </conditionalFormatting>
  <conditionalFormatting sqref="H17">
    <cfRule type="top10" dxfId="590" priority="45" rank="1"/>
  </conditionalFormatting>
  <conditionalFormatting sqref="I17">
    <cfRule type="top10" dxfId="589" priority="44" rank="1"/>
  </conditionalFormatting>
  <conditionalFormatting sqref="J17">
    <cfRule type="top10" dxfId="588" priority="43" rank="1"/>
  </conditionalFormatting>
  <conditionalFormatting sqref="E32">
    <cfRule type="top10" dxfId="587" priority="36" rank="1"/>
  </conditionalFormatting>
  <conditionalFormatting sqref="F32">
    <cfRule type="top10" dxfId="586" priority="35" rank="1"/>
  </conditionalFormatting>
  <conditionalFormatting sqref="G32">
    <cfRule type="top10" dxfId="585" priority="34" rank="1"/>
  </conditionalFormatting>
  <conditionalFormatting sqref="H32">
    <cfRule type="top10" dxfId="584" priority="33" rank="1"/>
  </conditionalFormatting>
  <conditionalFormatting sqref="I32">
    <cfRule type="top10" dxfId="583" priority="32" rank="1"/>
  </conditionalFormatting>
  <conditionalFormatting sqref="J32">
    <cfRule type="top10" dxfId="582" priority="31" rank="1"/>
  </conditionalFormatting>
  <conditionalFormatting sqref="E18">
    <cfRule type="top10" dxfId="581" priority="30" rank="1"/>
  </conditionalFormatting>
  <conditionalFormatting sqref="F18">
    <cfRule type="top10" dxfId="580" priority="29" rank="1"/>
  </conditionalFormatting>
  <conditionalFormatting sqref="G18">
    <cfRule type="top10" dxfId="579" priority="28" rank="1"/>
  </conditionalFormatting>
  <conditionalFormatting sqref="H18">
    <cfRule type="top10" dxfId="578" priority="27" rank="1"/>
  </conditionalFormatting>
  <conditionalFormatting sqref="I18">
    <cfRule type="top10" dxfId="577" priority="26" rank="1"/>
  </conditionalFormatting>
  <conditionalFormatting sqref="J18">
    <cfRule type="top10" dxfId="576" priority="25" rank="1"/>
  </conditionalFormatting>
  <conditionalFormatting sqref="E33">
    <cfRule type="top10" dxfId="575" priority="24" rank="1"/>
  </conditionalFormatting>
  <conditionalFormatting sqref="F33">
    <cfRule type="top10" dxfId="574" priority="23" rank="1"/>
  </conditionalFormatting>
  <conditionalFormatting sqref="G33">
    <cfRule type="top10" dxfId="573" priority="22" rank="1"/>
  </conditionalFormatting>
  <conditionalFormatting sqref="H33">
    <cfRule type="top10" dxfId="572" priority="21" rank="1"/>
  </conditionalFormatting>
  <conditionalFormatting sqref="I33">
    <cfRule type="top10" dxfId="571" priority="20" rank="1"/>
  </conditionalFormatting>
  <conditionalFormatting sqref="J33">
    <cfRule type="top10" dxfId="570" priority="19" rank="1"/>
  </conditionalFormatting>
  <conditionalFormatting sqref="E19">
    <cfRule type="top10" dxfId="569" priority="18" rank="1"/>
  </conditionalFormatting>
  <conditionalFormatting sqref="F19">
    <cfRule type="top10" dxfId="568" priority="17" rank="1"/>
  </conditionalFormatting>
  <conditionalFormatting sqref="G19">
    <cfRule type="top10" dxfId="567" priority="16" rank="1"/>
  </conditionalFormatting>
  <conditionalFormatting sqref="H19">
    <cfRule type="top10" dxfId="566" priority="15" rank="1"/>
  </conditionalFormatting>
  <conditionalFormatting sqref="I19">
    <cfRule type="top10" dxfId="565" priority="14" rank="1"/>
  </conditionalFormatting>
  <conditionalFormatting sqref="J19">
    <cfRule type="top10" dxfId="564" priority="13" rank="1"/>
  </conditionalFormatting>
  <conditionalFormatting sqref="E34">
    <cfRule type="top10" dxfId="563" priority="12" rank="1"/>
  </conditionalFormatting>
  <conditionalFormatting sqref="F34">
    <cfRule type="top10" dxfId="562" priority="11" rank="1"/>
  </conditionalFormatting>
  <conditionalFormatting sqref="G34">
    <cfRule type="top10" dxfId="561" priority="10" rank="1"/>
  </conditionalFormatting>
  <conditionalFormatting sqref="H34">
    <cfRule type="top10" dxfId="560" priority="9" rank="1"/>
  </conditionalFormatting>
  <conditionalFormatting sqref="I34">
    <cfRule type="top10" dxfId="559" priority="8" rank="1"/>
  </conditionalFormatting>
  <conditionalFormatting sqref="J34">
    <cfRule type="top10" dxfId="558" priority="7" rank="1"/>
  </conditionalFormatting>
  <conditionalFormatting sqref="E20">
    <cfRule type="top10" dxfId="557" priority="6" rank="1"/>
  </conditionalFormatting>
  <conditionalFormatting sqref="F20">
    <cfRule type="top10" dxfId="556" priority="5" rank="1"/>
  </conditionalFormatting>
  <conditionalFormatting sqref="G20">
    <cfRule type="top10" dxfId="555" priority="4" rank="1"/>
  </conditionalFormatting>
  <conditionalFormatting sqref="H20">
    <cfRule type="top10" dxfId="554" priority="3" rank="1"/>
  </conditionalFormatting>
  <conditionalFormatting sqref="I20">
    <cfRule type="top10" dxfId="553" priority="2" rank="1"/>
  </conditionalFormatting>
  <conditionalFormatting sqref="J20">
    <cfRule type="top10" dxfId="552" priority="1" rank="1"/>
  </conditionalFormatting>
  <hyperlinks>
    <hyperlink ref="Q1" location="'National Youth Rankings 2020'!A1" display="Return to Rankings" xr:uid="{6FD46D4B-0EF9-4803-B0EE-001652A8A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68114C-E598-40B4-A9C4-C32D89E99A91}">
          <x14:formula1>
            <xm:f>'C:\Users\abra2\Desktop\ABRA Files and More\AUTO BENCH REST ASSOCIATION FILE\ABRA 2019\Georgia\[Georgia Results 01 19 20.xlsm]DATA SHEET'!#REF!</xm:f>
          </x14:formula1>
          <xm:sqref>B1 B29</xm:sqref>
        </x14:dataValidation>
        <x14:dataValidation type="list" allowBlank="1" showInputMessage="1" showErrorMessage="1" xr:uid="{F4E7B6A0-A0F4-449C-BDC2-7304DDA484FF}">
          <x14:formula1>
            <xm:f>'C:\Users\LChacon\AppData\Local\Packages\Microsoft.MicrosoftEdge_8wekyb3d8bbwe\TempState\Downloads\[ABRA GA CLUB MATCH 3152020 (1).xlsm]DATA'!#REF!</xm:f>
          </x14:formula1>
          <xm:sqref>B2 B30:B31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E0D3-3AA2-49D5-B928-754D46156C69}">
  <dimension ref="A1:Q16"/>
  <sheetViews>
    <sheetView workbookViewId="0">
      <selection activeCell="A13" sqref="A13:O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85</v>
      </c>
      <c r="B2" s="26" t="s">
        <v>97</v>
      </c>
      <c r="C2" s="27">
        <v>44002</v>
      </c>
      <c r="D2" s="28" t="s">
        <v>96</v>
      </c>
      <c r="E2" s="29">
        <v>178</v>
      </c>
      <c r="F2" s="29">
        <v>172</v>
      </c>
      <c r="G2" s="29">
        <v>0</v>
      </c>
      <c r="H2" s="29">
        <v>0</v>
      </c>
      <c r="I2" s="29"/>
      <c r="J2" s="29"/>
      <c r="K2" s="30">
        <v>4</v>
      </c>
      <c r="L2" s="30">
        <v>350</v>
      </c>
      <c r="M2" s="31">
        <v>87.5</v>
      </c>
      <c r="N2" s="32">
        <v>4</v>
      </c>
      <c r="O2" s="33">
        <v>91.5</v>
      </c>
    </row>
    <row r="3" spans="1:17" x14ac:dyDescent="0.25">
      <c r="A3" s="25" t="s">
        <v>85</v>
      </c>
      <c r="B3" s="26" t="s">
        <v>97</v>
      </c>
      <c r="C3" s="27">
        <v>44030</v>
      </c>
      <c r="D3" s="28" t="s">
        <v>96</v>
      </c>
      <c r="E3" s="29">
        <v>192</v>
      </c>
      <c r="F3" s="29">
        <v>189</v>
      </c>
      <c r="G3" s="29">
        <v>197</v>
      </c>
      <c r="H3" s="29">
        <v>197</v>
      </c>
      <c r="I3" s="29"/>
      <c r="J3" s="29"/>
      <c r="K3" s="30">
        <v>4</v>
      </c>
      <c r="L3" s="30">
        <v>775</v>
      </c>
      <c r="M3" s="31">
        <v>193.75</v>
      </c>
      <c r="N3" s="32">
        <v>9</v>
      </c>
      <c r="O3" s="33">
        <v>202.75</v>
      </c>
    </row>
    <row r="6" spans="1:17" x14ac:dyDescent="0.25">
      <c r="K6" s="16">
        <f>SUM(K2:K5)</f>
        <v>8</v>
      </c>
      <c r="L6" s="16">
        <f>SUM(L2:L5)</f>
        <v>1125</v>
      </c>
      <c r="M6" s="22">
        <f>SUM(L6/K6)</f>
        <v>140.625</v>
      </c>
      <c r="N6" s="16">
        <f>SUM(N2:N5)</f>
        <v>13</v>
      </c>
      <c r="O6" s="22">
        <f>SUM(M6+N6)</f>
        <v>153.625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88</v>
      </c>
      <c r="B13" s="26" t="s">
        <v>97</v>
      </c>
      <c r="C13" s="27">
        <v>44002</v>
      </c>
      <c r="D13" s="28" t="s">
        <v>96</v>
      </c>
      <c r="E13" s="29">
        <v>174</v>
      </c>
      <c r="F13" s="29">
        <v>184</v>
      </c>
      <c r="G13" s="29">
        <v>0</v>
      </c>
      <c r="H13" s="29">
        <v>0</v>
      </c>
      <c r="I13" s="29"/>
      <c r="J13" s="29"/>
      <c r="K13" s="30">
        <v>4</v>
      </c>
      <c r="L13" s="30">
        <v>358</v>
      </c>
      <c r="M13" s="31">
        <v>89.5</v>
      </c>
      <c r="N13" s="32">
        <v>9</v>
      </c>
      <c r="O13" s="33">
        <v>98.5</v>
      </c>
    </row>
    <row r="16" spans="1:17" x14ac:dyDescent="0.25">
      <c r="K16" s="16">
        <f>SUM(K13:K15)</f>
        <v>4</v>
      </c>
      <c r="L16" s="16">
        <f>SUM(L13:L15)</f>
        <v>358</v>
      </c>
      <c r="M16" s="22">
        <f>SUM(L16/K16)</f>
        <v>89.5</v>
      </c>
      <c r="N16" s="16">
        <f>SUM(N13:N15)</f>
        <v>9</v>
      </c>
      <c r="O16" s="22">
        <f>SUM(M16+N16)</f>
        <v>98.5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3:C13" name="Range1_1_2_5"/>
    <protectedRange algorithmName="SHA-512" hashValue="ON39YdpmFHfN9f47KpiRvqrKx0V9+erV1CNkpWzYhW/Qyc6aT8rEyCrvauWSYGZK2ia3o7vd3akF07acHAFpOA==" saltValue="yVW9XmDwTqEnmpSGai0KYg==" spinCount="100000" sqref="D13" name="Range1_1_1_2_5"/>
    <protectedRange algorithmName="SHA-512" hashValue="ON39YdpmFHfN9f47KpiRvqrKx0V9+erV1CNkpWzYhW/Qyc6aT8rEyCrvauWSYGZK2ia3o7vd3akF07acHAFpOA==" saltValue="yVW9XmDwTqEnmpSGai0KYg==" spinCount="100000" sqref="E13:J13" name="Range1_4_5"/>
    <protectedRange algorithmName="SHA-512" hashValue="ON39YdpmFHfN9f47KpiRvqrKx0V9+erV1CNkpWzYhW/Qyc6aT8rEyCrvauWSYGZK2ia3o7vd3akF07acHAFpOA==" saltValue="yVW9XmDwTqEnmpSGai0KYg==" spinCount="100000" sqref="B3:C3" name="Range1_1_2_11"/>
    <protectedRange algorithmName="SHA-512" hashValue="ON39YdpmFHfN9f47KpiRvqrKx0V9+erV1CNkpWzYhW/Qyc6aT8rEyCrvauWSYGZK2ia3o7vd3akF07acHAFpOA==" saltValue="yVW9XmDwTqEnmpSGai0KYg==" spinCount="100000" sqref="D3" name="Range1_1_1_2_9"/>
    <protectedRange algorithmName="SHA-512" hashValue="ON39YdpmFHfN9f47KpiRvqrKx0V9+erV1CNkpWzYhW/Qyc6aT8rEyCrvauWSYGZK2ia3o7vd3akF07acHAFpOA==" saltValue="yVW9XmDwTqEnmpSGai0KYg==" spinCount="100000" sqref="E3:J3" name="Range1_4_10"/>
  </protectedRanges>
  <conditionalFormatting sqref="E2">
    <cfRule type="top10" dxfId="551" priority="24" rank="1"/>
  </conditionalFormatting>
  <conditionalFormatting sqref="F2">
    <cfRule type="top10" dxfId="550" priority="23" rank="1"/>
  </conditionalFormatting>
  <conditionalFormatting sqref="G2">
    <cfRule type="top10" dxfId="549" priority="22" rank="1"/>
  </conditionalFormatting>
  <conditionalFormatting sqref="H2">
    <cfRule type="top10" dxfId="548" priority="21" rank="1"/>
  </conditionalFormatting>
  <conditionalFormatting sqref="I2">
    <cfRule type="top10" dxfId="547" priority="20" rank="1"/>
  </conditionalFormatting>
  <conditionalFormatting sqref="J2">
    <cfRule type="top10" dxfId="546" priority="19" rank="1"/>
  </conditionalFormatting>
  <conditionalFormatting sqref="E13">
    <cfRule type="top10" dxfId="545" priority="7" rank="1"/>
  </conditionalFormatting>
  <conditionalFormatting sqref="F13">
    <cfRule type="top10" dxfId="544" priority="8" rank="1"/>
  </conditionalFormatting>
  <conditionalFormatting sqref="G13">
    <cfRule type="top10" dxfId="543" priority="9" rank="1"/>
  </conditionalFormatting>
  <conditionalFormatting sqref="H13">
    <cfRule type="top10" dxfId="542" priority="10" rank="1"/>
  </conditionalFormatting>
  <conditionalFormatting sqref="I13">
    <cfRule type="top10" dxfId="541" priority="11" rank="1"/>
  </conditionalFormatting>
  <conditionalFormatting sqref="J13">
    <cfRule type="top10" dxfId="540" priority="12" rank="1"/>
  </conditionalFormatting>
  <conditionalFormatting sqref="E3">
    <cfRule type="top10" dxfId="539" priority="6" rank="1"/>
  </conditionalFormatting>
  <conditionalFormatting sqref="F3">
    <cfRule type="top10" dxfId="538" priority="5" rank="1"/>
  </conditionalFormatting>
  <conditionalFormatting sqref="G3">
    <cfRule type="top10" dxfId="537" priority="4" rank="1"/>
  </conditionalFormatting>
  <conditionalFormatting sqref="H3">
    <cfRule type="top10" dxfId="536" priority="3" rank="1"/>
  </conditionalFormatting>
  <conditionalFormatting sqref="I3">
    <cfRule type="top10" dxfId="535" priority="2" rank="1"/>
  </conditionalFormatting>
  <conditionalFormatting sqref="J3">
    <cfRule type="top10" dxfId="534" priority="1" rank="1"/>
  </conditionalFormatting>
  <hyperlinks>
    <hyperlink ref="Q1" location="'National Youth Rankings 2020'!A1" display="Return to Rankings" xr:uid="{C4265739-86AA-45F6-89AB-6E32A3FE09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FD85C9-CC4B-4B2A-8314-2781FB72F54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AA5F-1082-4CF4-A418-C24F27E10FCF}">
  <dimension ref="A1:Q8"/>
  <sheetViews>
    <sheetView workbookViewId="0">
      <selection activeCell="A2" sqref="A2:O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109</v>
      </c>
      <c r="C2" s="27">
        <v>44024</v>
      </c>
      <c r="D2" s="28" t="s">
        <v>84</v>
      </c>
      <c r="E2" s="29">
        <v>188</v>
      </c>
      <c r="F2" s="29">
        <v>181</v>
      </c>
      <c r="G2" s="29">
        <v>184</v>
      </c>
      <c r="H2" s="29">
        <v>176</v>
      </c>
      <c r="I2" s="29">
        <v>172</v>
      </c>
      <c r="J2" s="29">
        <v>175</v>
      </c>
      <c r="K2" s="30">
        <v>6</v>
      </c>
      <c r="L2" s="30">
        <v>1076</v>
      </c>
      <c r="M2" s="31">
        <v>179.33333333333334</v>
      </c>
      <c r="N2" s="32">
        <v>16</v>
      </c>
      <c r="O2" s="33">
        <v>195.33333333333334</v>
      </c>
    </row>
    <row r="3" spans="1:17" x14ac:dyDescent="0.25">
      <c r="A3" s="25" t="s">
        <v>58</v>
      </c>
      <c r="B3" s="26" t="s">
        <v>109</v>
      </c>
      <c r="C3" s="27">
        <v>44030</v>
      </c>
      <c r="D3" s="28" t="s">
        <v>96</v>
      </c>
      <c r="E3" s="29">
        <v>172</v>
      </c>
      <c r="F3" s="29">
        <v>185</v>
      </c>
      <c r="G3" s="29">
        <v>183</v>
      </c>
      <c r="H3" s="29">
        <v>182</v>
      </c>
      <c r="I3" s="29"/>
      <c r="J3" s="29"/>
      <c r="K3" s="30">
        <v>4</v>
      </c>
      <c r="L3" s="30">
        <v>722</v>
      </c>
      <c r="M3" s="31">
        <v>180.5</v>
      </c>
      <c r="N3" s="32">
        <v>5</v>
      </c>
      <c r="O3" s="33">
        <v>185.5</v>
      </c>
    </row>
    <row r="4" spans="1:17" x14ac:dyDescent="0.25">
      <c r="A4" s="25" t="s">
        <v>58</v>
      </c>
      <c r="B4" s="26" t="s">
        <v>116</v>
      </c>
      <c r="C4" s="27">
        <v>44052</v>
      </c>
      <c r="D4" s="28" t="s">
        <v>84</v>
      </c>
      <c r="E4" s="29">
        <v>174</v>
      </c>
      <c r="F4" s="29">
        <v>173</v>
      </c>
      <c r="G4" s="29">
        <v>179</v>
      </c>
      <c r="H4" s="29">
        <v>184</v>
      </c>
      <c r="I4" s="29"/>
      <c r="J4" s="29"/>
      <c r="K4" s="30">
        <v>4</v>
      </c>
      <c r="L4" s="30">
        <v>710</v>
      </c>
      <c r="M4" s="31">
        <v>177.5</v>
      </c>
      <c r="N4" s="32">
        <v>4</v>
      </c>
      <c r="O4" s="33">
        <v>181.5</v>
      </c>
    </row>
    <row r="5" spans="1:17" x14ac:dyDescent="0.25">
      <c r="A5" s="25" t="s">
        <v>58</v>
      </c>
      <c r="B5" s="26" t="s">
        <v>109</v>
      </c>
      <c r="C5" s="27">
        <v>44122</v>
      </c>
      <c r="D5" s="28" t="s">
        <v>84</v>
      </c>
      <c r="E5" s="29">
        <v>136</v>
      </c>
      <c r="F5" s="29">
        <v>159</v>
      </c>
      <c r="G5" s="29">
        <v>152</v>
      </c>
      <c r="H5" s="29">
        <v>176</v>
      </c>
      <c r="I5" s="29">
        <v>161</v>
      </c>
      <c r="J5" s="29">
        <v>164</v>
      </c>
      <c r="K5" s="30">
        <v>6</v>
      </c>
      <c r="L5" s="30">
        <v>948</v>
      </c>
      <c r="M5" s="31">
        <v>158</v>
      </c>
      <c r="N5" s="32">
        <v>10</v>
      </c>
      <c r="O5" s="33">
        <v>168</v>
      </c>
    </row>
    <row r="8" spans="1:17" x14ac:dyDescent="0.25">
      <c r="K8" s="16">
        <f>SUM(K2:K7)</f>
        <v>20</v>
      </c>
      <c r="L8" s="16">
        <f>SUM(L2:L7)</f>
        <v>3456</v>
      </c>
      <c r="M8" s="22">
        <f>SUM(L8/K8)</f>
        <v>172.8</v>
      </c>
      <c r="N8" s="16">
        <f>SUM(N2:N7)</f>
        <v>35</v>
      </c>
      <c r="O8" s="22">
        <f>SUM(M8+N8)</f>
        <v>207.8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3_1"/>
    <protectedRange algorithmName="SHA-512" hashValue="ON39YdpmFHfN9f47KpiRvqrKx0V9+erV1CNkpWzYhW/Qyc6aT8rEyCrvauWSYGZK2ia3o7vd3akF07acHAFpOA==" saltValue="yVW9XmDwTqEnmpSGai0KYg==" spinCount="100000" sqref="B3:C3" name="Range1_1_2_12"/>
    <protectedRange algorithmName="SHA-512" hashValue="ON39YdpmFHfN9f47KpiRvqrKx0V9+erV1CNkpWzYhW/Qyc6aT8rEyCrvauWSYGZK2ia3o7vd3akF07acHAFpOA==" saltValue="yVW9XmDwTqEnmpSGai0KYg==" spinCount="100000" sqref="D3" name="Range1_1_1_2_10"/>
    <protectedRange algorithmName="SHA-512" hashValue="ON39YdpmFHfN9f47KpiRvqrKx0V9+erV1CNkpWzYhW/Qyc6aT8rEyCrvauWSYGZK2ia3o7vd3akF07acHAFpOA==" saltValue="yVW9XmDwTqEnmpSGai0KYg==" spinCount="100000" sqref="E3:J3" name="Range1_4_11"/>
    <protectedRange algorithmName="SHA-512" hashValue="ON39YdpmFHfN9f47KpiRvqrKx0V9+erV1CNkpWzYhW/Qyc6aT8rEyCrvauWSYGZK2ia3o7vd3akF07acHAFpOA==" saltValue="yVW9XmDwTqEnmpSGai0KYg==" spinCount="100000" sqref="B4:C4" name="Range1_1_2_12_1"/>
    <protectedRange algorithmName="SHA-512" hashValue="ON39YdpmFHfN9f47KpiRvqrKx0V9+erV1CNkpWzYhW/Qyc6aT8rEyCrvauWSYGZK2ia3o7vd3akF07acHAFpOA==" saltValue="yVW9XmDwTqEnmpSGai0KYg==" spinCount="100000" sqref="D4" name="Range1_1_1_2_10_1"/>
    <protectedRange algorithmName="SHA-512" hashValue="ON39YdpmFHfN9f47KpiRvqrKx0V9+erV1CNkpWzYhW/Qyc6aT8rEyCrvauWSYGZK2ia3o7vd3akF07acHAFpOA==" saltValue="yVW9XmDwTqEnmpSGai0KYg==" spinCount="100000" sqref="E4:J4" name="Range1_4_11_1"/>
    <protectedRange algorithmName="SHA-512" hashValue="ON39YdpmFHfN9f47KpiRvqrKx0V9+erV1CNkpWzYhW/Qyc6aT8rEyCrvauWSYGZK2ia3o7vd3akF07acHAFpOA==" saltValue="yVW9XmDwTqEnmpSGai0KYg==" spinCount="100000" sqref="B5:J5" name="Range1_1_2_18"/>
  </protectedRanges>
  <conditionalFormatting sqref="E2">
    <cfRule type="top10" dxfId="533" priority="24" rank="1"/>
  </conditionalFormatting>
  <conditionalFormatting sqref="F2">
    <cfRule type="top10" dxfId="532" priority="23" rank="1"/>
  </conditionalFormatting>
  <conditionalFormatting sqref="G2">
    <cfRule type="top10" dxfId="531" priority="22" rank="1"/>
  </conditionalFormatting>
  <conditionalFormatting sqref="H2">
    <cfRule type="top10" dxfId="530" priority="21" rank="1"/>
  </conditionalFormatting>
  <conditionalFormatting sqref="I2">
    <cfRule type="top10" dxfId="529" priority="20" rank="1"/>
  </conditionalFormatting>
  <conditionalFormatting sqref="J2">
    <cfRule type="top10" dxfId="528" priority="19" rank="1"/>
  </conditionalFormatting>
  <conditionalFormatting sqref="E3">
    <cfRule type="top10" dxfId="527" priority="13" rank="1"/>
  </conditionalFormatting>
  <conditionalFormatting sqref="F3">
    <cfRule type="top10" dxfId="526" priority="14" rank="1"/>
  </conditionalFormatting>
  <conditionalFormatting sqref="G3">
    <cfRule type="top10" dxfId="525" priority="15" rank="1"/>
  </conditionalFormatting>
  <conditionalFormatting sqref="H3">
    <cfRule type="top10" dxfId="524" priority="16" rank="1"/>
  </conditionalFormatting>
  <conditionalFormatting sqref="I3">
    <cfRule type="top10" dxfId="523" priority="17" rank="1"/>
  </conditionalFormatting>
  <conditionalFormatting sqref="J3">
    <cfRule type="top10" dxfId="522" priority="18" rank="1"/>
  </conditionalFormatting>
  <conditionalFormatting sqref="E4">
    <cfRule type="top10" dxfId="521" priority="12" rank="1"/>
  </conditionalFormatting>
  <conditionalFormatting sqref="F4">
    <cfRule type="top10" dxfId="520" priority="11" rank="1"/>
  </conditionalFormatting>
  <conditionalFormatting sqref="G4">
    <cfRule type="top10" dxfId="519" priority="10" rank="1"/>
  </conditionalFormatting>
  <conditionalFormatting sqref="H4">
    <cfRule type="top10" dxfId="518" priority="9" rank="1"/>
  </conditionalFormatting>
  <conditionalFormatting sqref="I4">
    <cfRule type="top10" dxfId="517" priority="8" rank="1"/>
  </conditionalFormatting>
  <conditionalFormatting sqref="J4">
    <cfRule type="top10" dxfId="516" priority="7" rank="1"/>
  </conditionalFormatting>
  <conditionalFormatting sqref="E5">
    <cfRule type="top10" dxfId="515" priority="6" rank="1"/>
  </conditionalFormatting>
  <conditionalFormatting sqref="F5">
    <cfRule type="top10" dxfId="514" priority="5" rank="1"/>
  </conditionalFormatting>
  <conditionalFormatting sqref="G5">
    <cfRule type="top10" dxfId="513" priority="4" rank="1"/>
  </conditionalFormatting>
  <conditionalFormatting sqref="H5">
    <cfRule type="top10" dxfId="512" priority="3" rank="1"/>
  </conditionalFormatting>
  <conditionalFormatting sqref="I5">
    <cfRule type="top10" dxfId="511" priority="2" rank="1"/>
  </conditionalFormatting>
  <conditionalFormatting sqref="J5">
    <cfRule type="top10" dxfId="510" priority="1" rank="1"/>
  </conditionalFormatting>
  <hyperlinks>
    <hyperlink ref="Q1" location="'National Youth Rankings 2020'!A1" display="Return to Rankings" xr:uid="{EFDD2C06-4FFB-4C2C-87AC-7677E0AB9E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CBBFB88-C2AF-4F4A-AA31-BF05A1AEB77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DDD1-8A3E-4805-981D-6B8AE174F4A0}">
  <dimension ref="A1:Q10"/>
  <sheetViews>
    <sheetView workbookViewId="0">
      <selection activeCell="A2" sqref="A2:O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56</v>
      </c>
      <c r="B2" s="26" t="s">
        <v>57</v>
      </c>
      <c r="C2" s="27">
        <v>43905</v>
      </c>
      <c r="D2" s="36" t="s">
        <v>47</v>
      </c>
      <c r="E2" s="29">
        <v>179</v>
      </c>
      <c r="F2" s="29">
        <v>174</v>
      </c>
      <c r="G2" s="29">
        <v>188</v>
      </c>
      <c r="H2" s="29">
        <v>175</v>
      </c>
      <c r="I2" s="29"/>
      <c r="J2" s="29"/>
      <c r="K2" s="30">
        <v>4</v>
      </c>
      <c r="L2" s="30">
        <v>716</v>
      </c>
      <c r="M2" s="31">
        <v>179</v>
      </c>
      <c r="N2" s="32">
        <v>4</v>
      </c>
      <c r="O2" s="33">
        <v>183</v>
      </c>
    </row>
    <row r="3" spans="1:17" x14ac:dyDescent="0.25">
      <c r="A3" s="41" t="s">
        <v>68</v>
      </c>
      <c r="B3" s="42" t="s">
        <v>57</v>
      </c>
      <c r="C3" s="43">
        <v>44003</v>
      </c>
      <c r="D3" s="44" t="s">
        <v>25</v>
      </c>
      <c r="E3" s="45">
        <v>172</v>
      </c>
      <c r="F3" s="45">
        <v>168</v>
      </c>
      <c r="G3" s="45">
        <v>173</v>
      </c>
      <c r="H3" s="45">
        <v>169</v>
      </c>
      <c r="I3" s="45"/>
      <c r="J3" s="45"/>
      <c r="K3" s="46">
        <v>4</v>
      </c>
      <c r="L3" s="46">
        <v>682</v>
      </c>
      <c r="M3" s="47">
        <v>170.5</v>
      </c>
      <c r="N3" s="48">
        <v>5</v>
      </c>
      <c r="O3" s="49">
        <v>175.5</v>
      </c>
    </row>
    <row r="4" spans="1:17" x14ac:dyDescent="0.25">
      <c r="A4" s="25" t="s">
        <v>68</v>
      </c>
      <c r="B4" s="26" t="s">
        <v>57</v>
      </c>
      <c r="C4" s="27">
        <v>44031</v>
      </c>
      <c r="D4" s="28" t="s">
        <v>25</v>
      </c>
      <c r="E4" s="29">
        <v>155</v>
      </c>
      <c r="F4" s="29">
        <v>158.0001</v>
      </c>
      <c r="G4" s="29">
        <v>167.0001</v>
      </c>
      <c r="H4" s="29">
        <v>152</v>
      </c>
      <c r="I4" s="29"/>
      <c r="J4" s="29"/>
      <c r="K4" s="30">
        <v>4</v>
      </c>
      <c r="L4" s="30">
        <v>632.00019999999995</v>
      </c>
      <c r="M4" s="31">
        <v>158.00004999999999</v>
      </c>
      <c r="N4" s="32">
        <v>11</v>
      </c>
      <c r="O4" s="33">
        <v>169.00004999999999</v>
      </c>
    </row>
    <row r="5" spans="1:17" x14ac:dyDescent="0.25">
      <c r="A5" s="25" t="s">
        <v>68</v>
      </c>
      <c r="B5" s="26" t="s">
        <v>57</v>
      </c>
      <c r="C5" s="27">
        <v>44040</v>
      </c>
      <c r="D5" s="28" t="s">
        <v>25</v>
      </c>
      <c r="E5" s="29">
        <v>145</v>
      </c>
      <c r="F5" s="29">
        <v>146</v>
      </c>
      <c r="G5" s="29">
        <v>146</v>
      </c>
      <c r="H5" s="29"/>
      <c r="I5" s="29"/>
      <c r="J5" s="29"/>
      <c r="K5" s="30">
        <v>3</v>
      </c>
      <c r="L5" s="30">
        <v>437</v>
      </c>
      <c r="M5" s="31">
        <v>145.66666666666666</v>
      </c>
      <c r="N5" s="32">
        <v>4</v>
      </c>
      <c r="O5" s="33">
        <v>149.66666666666666</v>
      </c>
    </row>
    <row r="6" spans="1:17" x14ac:dyDescent="0.25">
      <c r="A6" s="25" t="s">
        <v>68</v>
      </c>
      <c r="B6" s="26" t="s">
        <v>57</v>
      </c>
      <c r="C6" s="27">
        <v>44068</v>
      </c>
      <c r="D6" s="28" t="s">
        <v>25</v>
      </c>
      <c r="E6" s="29">
        <v>167</v>
      </c>
      <c r="F6" s="29">
        <v>174</v>
      </c>
      <c r="G6" s="29">
        <v>173</v>
      </c>
      <c r="H6" s="29"/>
      <c r="I6" s="29"/>
      <c r="J6" s="29"/>
      <c r="K6" s="30">
        <v>3</v>
      </c>
      <c r="L6" s="30">
        <v>514</v>
      </c>
      <c r="M6" s="31">
        <v>171.33333333333334</v>
      </c>
      <c r="N6" s="32">
        <v>7</v>
      </c>
      <c r="O6" s="33">
        <v>178.33333333333334</v>
      </c>
    </row>
    <row r="7" spans="1:17" x14ac:dyDescent="0.25">
      <c r="A7" s="25" t="s">
        <v>68</v>
      </c>
      <c r="B7" s="26" t="s">
        <v>57</v>
      </c>
      <c r="C7" s="27">
        <v>44094</v>
      </c>
      <c r="D7" s="28" t="s">
        <v>25</v>
      </c>
      <c r="E7" s="29">
        <v>179</v>
      </c>
      <c r="F7" s="29">
        <v>169</v>
      </c>
      <c r="G7" s="29">
        <v>172</v>
      </c>
      <c r="H7" s="29">
        <v>164</v>
      </c>
      <c r="I7" s="29">
        <v>191</v>
      </c>
      <c r="J7" s="29">
        <v>186</v>
      </c>
      <c r="K7" s="30">
        <v>6</v>
      </c>
      <c r="L7" s="30">
        <v>1061</v>
      </c>
      <c r="M7" s="31">
        <v>176.83333333333334</v>
      </c>
      <c r="N7" s="32">
        <v>30</v>
      </c>
      <c r="O7" s="33">
        <v>206.83333333333334</v>
      </c>
    </row>
    <row r="10" spans="1:17" x14ac:dyDescent="0.25">
      <c r="K10" s="16">
        <f>SUM(K2:K9)</f>
        <v>24</v>
      </c>
      <c r="L10" s="16">
        <f>SUM(L2:L9)</f>
        <v>4042.0001999999999</v>
      </c>
      <c r="M10" s="22">
        <f>SUM(L10/K10)</f>
        <v>168.416675</v>
      </c>
      <c r="N10" s="16">
        <f>SUM(N2:N9)</f>
        <v>61</v>
      </c>
      <c r="O10" s="22">
        <f>SUM(M10+N10)</f>
        <v>229.416675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4_1_1_2"/>
    <protectedRange algorithmName="SHA-512" hashValue="ON39YdpmFHfN9f47KpiRvqrKx0V9+erV1CNkpWzYhW/Qyc6aT8rEyCrvauWSYGZK2ia3o7vd3akF07acHAFpOA==" saltValue="yVW9XmDwTqEnmpSGai0KYg==" spinCount="100000" sqref="D3" name="Range1_1_1_2_3_1_1_2"/>
    <protectedRange algorithmName="SHA-512" hashValue="ON39YdpmFHfN9f47KpiRvqrKx0V9+erV1CNkpWzYhW/Qyc6aT8rEyCrvauWSYGZK2ia3o7vd3akF07acHAFpOA==" saltValue="yVW9XmDwTqEnmpSGai0KYg==" spinCount="100000" sqref="E3:J3" name="Range1_4_4_1_1_2"/>
    <protectedRange algorithmName="SHA-512" hashValue="ON39YdpmFHfN9f47KpiRvqrKx0V9+erV1CNkpWzYhW/Qyc6aT8rEyCrvauWSYGZK2ia3o7vd3akF07acHAFpOA==" saltValue="yVW9XmDwTqEnmpSGai0KYg==" spinCount="100000" sqref="B4:C4" name="Range1_1_2_4_1_1"/>
    <protectedRange algorithmName="SHA-512" hashValue="ON39YdpmFHfN9f47KpiRvqrKx0V9+erV1CNkpWzYhW/Qyc6aT8rEyCrvauWSYGZK2ia3o7vd3akF07acHAFpOA==" saltValue="yVW9XmDwTqEnmpSGai0KYg==" spinCount="100000" sqref="D4" name="Range1_1_1_2_3_1_1"/>
    <protectedRange algorithmName="SHA-512" hashValue="ON39YdpmFHfN9f47KpiRvqrKx0V9+erV1CNkpWzYhW/Qyc6aT8rEyCrvauWSYGZK2ia3o7vd3akF07acHAFpOA==" saltValue="yVW9XmDwTqEnmpSGai0KYg==" spinCount="100000" sqref="E4:J4" name="Range1_4_4_1_1"/>
    <protectedRange algorithmName="SHA-512" hashValue="ON39YdpmFHfN9f47KpiRvqrKx0V9+erV1CNkpWzYhW/Qyc6aT8rEyCrvauWSYGZK2ia3o7vd3akF07acHAFpOA==" saltValue="yVW9XmDwTqEnmpSGai0KYg==" spinCount="100000" sqref="B5:C5" name="Range1_1_2_4_1_1_1"/>
    <protectedRange algorithmName="SHA-512" hashValue="ON39YdpmFHfN9f47KpiRvqrKx0V9+erV1CNkpWzYhW/Qyc6aT8rEyCrvauWSYGZK2ia3o7vd3akF07acHAFpOA==" saltValue="yVW9XmDwTqEnmpSGai0KYg==" spinCount="100000" sqref="D5" name="Range1_1_1_2_3_1_1_1"/>
    <protectedRange algorithmName="SHA-512" hashValue="ON39YdpmFHfN9f47KpiRvqrKx0V9+erV1CNkpWzYhW/Qyc6aT8rEyCrvauWSYGZK2ia3o7vd3akF07acHAFpOA==" saltValue="yVW9XmDwTqEnmpSGai0KYg==" spinCount="100000" sqref="E5:J5" name="Range1_4_4_1_1_1"/>
    <protectedRange algorithmName="SHA-512" hashValue="ON39YdpmFHfN9f47KpiRvqrKx0V9+erV1CNkpWzYhW/Qyc6aT8rEyCrvauWSYGZK2ia3o7vd3akF07acHAFpOA==" saltValue="yVW9XmDwTqEnmpSGai0KYg==" spinCount="100000" sqref="B6:C6" name="Range1_1_2_4_1_1_3"/>
    <protectedRange algorithmName="SHA-512" hashValue="ON39YdpmFHfN9f47KpiRvqrKx0V9+erV1CNkpWzYhW/Qyc6aT8rEyCrvauWSYGZK2ia3o7vd3akF07acHAFpOA==" saltValue="yVW9XmDwTqEnmpSGai0KYg==" spinCount="100000" sqref="D6" name="Range1_1_1_2_3_1_1_3"/>
    <protectedRange algorithmName="SHA-512" hashValue="ON39YdpmFHfN9f47KpiRvqrKx0V9+erV1CNkpWzYhW/Qyc6aT8rEyCrvauWSYGZK2ia3o7vd3akF07acHAFpOA==" saltValue="yVW9XmDwTqEnmpSGai0KYg==" spinCount="100000" sqref="E6:J6" name="Range1_4_4_1_1_3"/>
    <protectedRange algorithmName="SHA-512" hashValue="ON39YdpmFHfN9f47KpiRvqrKx0V9+erV1CNkpWzYhW/Qyc6aT8rEyCrvauWSYGZK2ia3o7vd3akF07acHAFpOA==" saltValue="yVW9XmDwTqEnmpSGai0KYg==" spinCount="100000" sqref="B7:C7" name="Range1_1_2_4_1_1_4"/>
    <protectedRange algorithmName="SHA-512" hashValue="ON39YdpmFHfN9f47KpiRvqrKx0V9+erV1CNkpWzYhW/Qyc6aT8rEyCrvauWSYGZK2ia3o7vd3akF07acHAFpOA==" saltValue="yVW9XmDwTqEnmpSGai0KYg==" spinCount="100000" sqref="D7" name="Range1_1_1_2_3_1_1_4"/>
    <protectedRange algorithmName="SHA-512" hashValue="ON39YdpmFHfN9f47KpiRvqrKx0V9+erV1CNkpWzYhW/Qyc6aT8rEyCrvauWSYGZK2ia3o7vd3akF07acHAFpOA==" saltValue="yVW9XmDwTqEnmpSGai0KYg==" spinCount="100000" sqref="E7:J7" name="Range1_4_4_1_1_4"/>
  </protectedRanges>
  <conditionalFormatting sqref="F2">
    <cfRule type="top10" dxfId="509" priority="35" rank="1"/>
  </conditionalFormatting>
  <conditionalFormatting sqref="H2">
    <cfRule type="top10" dxfId="508" priority="34" rank="1"/>
  </conditionalFormatting>
  <conditionalFormatting sqref="G2">
    <cfRule type="top10" dxfId="507" priority="32" rank="1"/>
  </conditionalFormatting>
  <conditionalFormatting sqref="I2">
    <cfRule type="top10" dxfId="506" priority="33" rank="1"/>
  </conditionalFormatting>
  <conditionalFormatting sqref="J2">
    <cfRule type="top10" dxfId="505" priority="31" rank="1"/>
  </conditionalFormatting>
  <conditionalFormatting sqref="E2">
    <cfRule type="top10" dxfId="504" priority="36" rank="1"/>
  </conditionalFormatting>
  <conditionalFormatting sqref="E3">
    <cfRule type="top10" dxfId="503" priority="30" rank="1"/>
  </conditionalFormatting>
  <conditionalFormatting sqref="F3">
    <cfRule type="top10" dxfId="502" priority="29" rank="1"/>
  </conditionalFormatting>
  <conditionalFormatting sqref="G3">
    <cfRule type="top10" dxfId="501" priority="28" rank="1"/>
  </conditionalFormatting>
  <conditionalFormatting sqref="H3">
    <cfRule type="top10" dxfId="500" priority="27" rank="1"/>
  </conditionalFormatting>
  <conditionalFormatting sqref="I3">
    <cfRule type="top10" dxfId="499" priority="26" rank="1"/>
  </conditionalFormatting>
  <conditionalFormatting sqref="J3">
    <cfRule type="top10" dxfId="498" priority="25" rank="1"/>
  </conditionalFormatting>
  <conditionalFormatting sqref="E4">
    <cfRule type="top10" dxfId="497" priority="24" rank="1"/>
  </conditionalFormatting>
  <conditionalFormatting sqref="F4">
    <cfRule type="top10" dxfId="496" priority="23" rank="1"/>
  </conditionalFormatting>
  <conditionalFormatting sqref="G4">
    <cfRule type="top10" dxfId="495" priority="22" rank="1"/>
  </conditionalFormatting>
  <conditionalFormatting sqref="H4">
    <cfRule type="top10" dxfId="494" priority="21" rank="1"/>
  </conditionalFormatting>
  <conditionalFormatting sqref="I4">
    <cfRule type="top10" dxfId="493" priority="20" rank="1"/>
  </conditionalFormatting>
  <conditionalFormatting sqref="J4">
    <cfRule type="top10" dxfId="492" priority="19" rank="1"/>
  </conditionalFormatting>
  <conditionalFormatting sqref="E5">
    <cfRule type="top10" dxfId="491" priority="18" rank="1"/>
  </conditionalFormatting>
  <conditionalFormatting sqref="F5">
    <cfRule type="top10" dxfId="490" priority="17" rank="1"/>
  </conditionalFormatting>
  <conditionalFormatting sqref="G5">
    <cfRule type="top10" dxfId="489" priority="16" rank="1"/>
  </conditionalFormatting>
  <conditionalFormatting sqref="H5">
    <cfRule type="top10" dxfId="488" priority="15" rank="1"/>
  </conditionalFormatting>
  <conditionalFormatting sqref="I5">
    <cfRule type="top10" dxfId="487" priority="14" rank="1"/>
  </conditionalFormatting>
  <conditionalFormatting sqref="J5">
    <cfRule type="top10" dxfId="486" priority="13" rank="1"/>
  </conditionalFormatting>
  <conditionalFormatting sqref="E6">
    <cfRule type="top10" dxfId="485" priority="12" rank="1"/>
  </conditionalFormatting>
  <conditionalFormatting sqref="F6">
    <cfRule type="top10" dxfId="484" priority="11" rank="1"/>
  </conditionalFormatting>
  <conditionalFormatting sqref="G6">
    <cfRule type="top10" dxfId="483" priority="10" rank="1"/>
  </conditionalFormatting>
  <conditionalFormatting sqref="H6">
    <cfRule type="top10" dxfId="482" priority="9" rank="1"/>
  </conditionalFormatting>
  <conditionalFormatting sqref="I6">
    <cfRule type="top10" dxfId="481" priority="8" rank="1"/>
  </conditionalFormatting>
  <conditionalFormatting sqref="J6">
    <cfRule type="top10" dxfId="480" priority="7" rank="1"/>
  </conditionalFormatting>
  <conditionalFormatting sqref="E7">
    <cfRule type="top10" dxfId="479" priority="6" rank="1"/>
  </conditionalFormatting>
  <conditionalFormatting sqref="F7">
    <cfRule type="top10" dxfId="478" priority="5" rank="1"/>
  </conditionalFormatting>
  <conditionalFormatting sqref="G7">
    <cfRule type="top10" dxfId="477" priority="4" rank="1"/>
  </conditionalFormatting>
  <conditionalFormatting sqref="H7">
    <cfRule type="top10" dxfId="476" priority="3" rank="1"/>
  </conditionalFormatting>
  <conditionalFormatting sqref="I7">
    <cfRule type="top10" dxfId="475" priority="2" rank="1"/>
  </conditionalFormatting>
  <conditionalFormatting sqref="J7">
    <cfRule type="top10" dxfId="474" priority="1" rank="1"/>
  </conditionalFormatting>
  <hyperlinks>
    <hyperlink ref="Q1" location="'National Youth Rankings 2020'!A1" display="Return to Rankings" xr:uid="{0B6E2686-DE13-41E9-806D-E0CA8483D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02F1C0-4B82-4FA1-A1FE-A25468550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186336F-5CC0-4DA3-8E76-302396A08FF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18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21"/>
    <col min="15" max="15" width="9.140625" style="2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20</v>
      </c>
      <c r="C2" s="9">
        <v>43849</v>
      </c>
      <c r="D2" s="10" t="s">
        <v>25</v>
      </c>
      <c r="E2" s="11">
        <v>169</v>
      </c>
      <c r="F2" s="11">
        <v>185</v>
      </c>
      <c r="G2" s="11">
        <v>174</v>
      </c>
      <c r="H2" s="11">
        <v>171</v>
      </c>
      <c r="I2" s="11"/>
      <c r="J2" s="11"/>
      <c r="K2" s="12">
        <v>4</v>
      </c>
      <c r="L2" s="12">
        <v>699</v>
      </c>
      <c r="M2" s="13">
        <v>174.75</v>
      </c>
      <c r="N2" s="14">
        <v>8</v>
      </c>
      <c r="O2" s="15">
        <v>182.75</v>
      </c>
    </row>
    <row r="3" spans="1:17" x14ac:dyDescent="0.25">
      <c r="A3" s="25" t="s">
        <v>17</v>
      </c>
      <c r="B3" s="26" t="s">
        <v>20</v>
      </c>
      <c r="C3" s="27">
        <v>43877</v>
      </c>
      <c r="D3" s="28" t="s">
        <v>25</v>
      </c>
      <c r="E3" s="29">
        <v>173</v>
      </c>
      <c r="F3" s="29">
        <v>170</v>
      </c>
      <c r="G3" s="29">
        <v>182</v>
      </c>
      <c r="H3" s="29">
        <v>173</v>
      </c>
      <c r="I3" s="29"/>
      <c r="J3" s="29"/>
      <c r="K3" s="30">
        <v>4</v>
      </c>
      <c r="L3" s="30">
        <v>698</v>
      </c>
      <c r="M3" s="31">
        <v>174.5</v>
      </c>
      <c r="N3" s="32">
        <v>11</v>
      </c>
      <c r="O3" s="33">
        <v>185.5</v>
      </c>
    </row>
    <row r="4" spans="1:17" x14ac:dyDescent="0.25">
      <c r="A4" s="25" t="s">
        <v>26</v>
      </c>
      <c r="B4" s="26" t="s">
        <v>20</v>
      </c>
      <c r="C4" s="27">
        <v>43905</v>
      </c>
      <c r="D4" s="36" t="s">
        <v>47</v>
      </c>
      <c r="E4" s="29">
        <v>140</v>
      </c>
      <c r="F4" s="29">
        <v>183</v>
      </c>
      <c r="G4" s="29">
        <v>173</v>
      </c>
      <c r="H4" s="29">
        <v>175</v>
      </c>
      <c r="I4" s="29"/>
      <c r="J4" s="29"/>
      <c r="K4" s="30">
        <v>4</v>
      </c>
      <c r="L4" s="30">
        <v>671</v>
      </c>
      <c r="M4" s="31">
        <v>167.75</v>
      </c>
      <c r="N4" s="32">
        <v>6</v>
      </c>
      <c r="O4" s="33">
        <v>173.75</v>
      </c>
    </row>
    <row r="5" spans="1:17" x14ac:dyDescent="0.25">
      <c r="A5" s="25" t="s">
        <v>67</v>
      </c>
      <c r="B5" s="26" t="s">
        <v>20</v>
      </c>
      <c r="C5" s="27">
        <v>43968</v>
      </c>
      <c r="D5" s="28" t="s">
        <v>25</v>
      </c>
      <c r="E5" s="29">
        <v>172</v>
      </c>
      <c r="F5" s="29">
        <v>162</v>
      </c>
      <c r="G5" s="29">
        <v>179</v>
      </c>
      <c r="H5" s="29">
        <v>176</v>
      </c>
      <c r="I5" s="29">
        <v>176</v>
      </c>
      <c r="J5" s="29">
        <v>178</v>
      </c>
      <c r="K5" s="30">
        <v>6</v>
      </c>
      <c r="L5" s="30">
        <v>1043</v>
      </c>
      <c r="M5" s="31">
        <v>173.83333333333334</v>
      </c>
      <c r="N5" s="32">
        <v>16</v>
      </c>
      <c r="O5" s="33">
        <v>189.83333333333334</v>
      </c>
    </row>
    <row r="6" spans="1:17" x14ac:dyDescent="0.25">
      <c r="A6" s="25" t="s">
        <v>67</v>
      </c>
      <c r="B6" s="26" t="s">
        <v>20</v>
      </c>
      <c r="C6" s="27">
        <v>44150</v>
      </c>
      <c r="D6" s="28" t="s">
        <v>25</v>
      </c>
      <c r="E6" s="29">
        <v>185</v>
      </c>
      <c r="F6" s="29">
        <v>189</v>
      </c>
      <c r="G6" s="29">
        <v>185</v>
      </c>
      <c r="H6" s="29">
        <v>185</v>
      </c>
      <c r="I6" s="29"/>
      <c r="J6" s="29"/>
      <c r="K6" s="30">
        <v>4</v>
      </c>
      <c r="L6" s="30">
        <v>744</v>
      </c>
      <c r="M6" s="31">
        <v>186</v>
      </c>
      <c r="N6" s="32">
        <v>5</v>
      </c>
      <c r="O6" s="33">
        <v>191</v>
      </c>
    </row>
    <row r="9" spans="1:17" x14ac:dyDescent="0.25">
      <c r="K9" s="16">
        <f>SUM(K2:K8)</f>
        <v>22</v>
      </c>
      <c r="L9" s="16">
        <f>SUM(L2:L8)</f>
        <v>3855</v>
      </c>
      <c r="M9" s="22">
        <f>SUM(L9/K9)</f>
        <v>175.22727272727272</v>
      </c>
      <c r="N9" s="16">
        <f>SUM(N2:N8)</f>
        <v>46</v>
      </c>
      <c r="O9" s="22">
        <f>SUM(M9+N9)</f>
        <v>221.22727272727272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5" t="s">
        <v>68</v>
      </c>
      <c r="B15" s="26" t="s">
        <v>20</v>
      </c>
      <c r="C15" s="27">
        <v>44094</v>
      </c>
      <c r="D15" s="28" t="s">
        <v>25</v>
      </c>
      <c r="E15" s="29">
        <v>164</v>
      </c>
      <c r="F15" s="29">
        <v>162</v>
      </c>
      <c r="G15" s="29">
        <v>165</v>
      </c>
      <c r="H15" s="29">
        <v>167</v>
      </c>
      <c r="I15" s="29">
        <v>169</v>
      </c>
      <c r="J15" s="29">
        <v>172</v>
      </c>
      <c r="K15" s="30">
        <v>6</v>
      </c>
      <c r="L15" s="30">
        <v>999</v>
      </c>
      <c r="M15" s="31">
        <v>166.5</v>
      </c>
      <c r="N15" s="32">
        <v>12</v>
      </c>
      <c r="O15" s="33">
        <v>178.5</v>
      </c>
    </row>
    <row r="18" spans="11:15" x14ac:dyDescent="0.25">
      <c r="K18" s="16">
        <f>SUM(K15:K17)</f>
        <v>6</v>
      </c>
      <c r="L18" s="16">
        <f>SUM(L15:L17)</f>
        <v>999</v>
      </c>
      <c r="M18" s="22">
        <f>SUM(L18/K18)</f>
        <v>166.5</v>
      </c>
      <c r="N18" s="16">
        <f>SUM(N15:N17)</f>
        <v>12</v>
      </c>
      <c r="O18" s="22">
        <f>SUM(M18+N18)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15:C15" name="Range1_1_2_4_1_1_4"/>
    <protectedRange algorithmName="SHA-512" hashValue="ON39YdpmFHfN9f47KpiRvqrKx0V9+erV1CNkpWzYhW/Qyc6aT8rEyCrvauWSYGZK2ia3o7vd3akF07acHAFpOA==" saltValue="yVW9XmDwTqEnmpSGai0KYg==" spinCount="100000" sqref="D15" name="Range1_1_1_2_3_1_1_4"/>
    <protectedRange algorithmName="SHA-512" hashValue="ON39YdpmFHfN9f47KpiRvqrKx0V9+erV1CNkpWzYhW/Qyc6aT8rEyCrvauWSYGZK2ia3o7vd3akF07acHAFpOA==" saltValue="yVW9XmDwTqEnmpSGai0KYg==" spinCount="100000" sqref="E15:J15" name="Range1_4_4_1_1_4"/>
    <protectedRange algorithmName="SHA-512" hashValue="ON39YdpmFHfN9f47KpiRvqrKx0V9+erV1CNkpWzYhW/Qyc6aT8rEyCrvauWSYGZK2ia3o7vd3akF07acHAFpOA==" saltValue="yVW9XmDwTqEnmpSGai0KYg==" spinCount="100000" sqref="B6:C6" name="Range1_1_2_8_1_1_1"/>
    <protectedRange algorithmName="SHA-512" hashValue="ON39YdpmFHfN9f47KpiRvqrKx0V9+erV1CNkpWzYhW/Qyc6aT8rEyCrvauWSYGZK2ia3o7vd3akF07acHAFpOA==" saltValue="yVW9XmDwTqEnmpSGai0KYg==" spinCount="100000" sqref="D6" name="Range1_1_1_2_7_1_1_1"/>
    <protectedRange algorithmName="SHA-512" hashValue="ON39YdpmFHfN9f47KpiRvqrKx0V9+erV1CNkpWzYhW/Qyc6aT8rEyCrvauWSYGZK2ia3o7vd3akF07acHAFpOA==" saltValue="yVW9XmDwTqEnmpSGai0KYg==" spinCount="100000" sqref="E6:J6" name="Range1_4_8_1_1_1"/>
  </protectedRanges>
  <conditionalFormatting sqref="E2">
    <cfRule type="top10" dxfId="473" priority="55" rank="1"/>
  </conditionalFormatting>
  <conditionalFormatting sqref="F2">
    <cfRule type="top10" dxfId="472" priority="56" rank="1"/>
  </conditionalFormatting>
  <conditionalFormatting sqref="G2">
    <cfRule type="top10" dxfId="471" priority="57" rank="1"/>
  </conditionalFormatting>
  <conditionalFormatting sqref="H2">
    <cfRule type="top10" dxfId="470" priority="58" rank="1"/>
  </conditionalFormatting>
  <conditionalFormatting sqref="I2">
    <cfRule type="top10" dxfId="469" priority="59" rank="1"/>
  </conditionalFormatting>
  <conditionalFormatting sqref="J2">
    <cfRule type="top10" dxfId="468" priority="60" rank="1"/>
  </conditionalFormatting>
  <conditionalFormatting sqref="E3">
    <cfRule type="top10" dxfId="467" priority="49" rank="1"/>
  </conditionalFormatting>
  <conditionalFormatting sqref="F3">
    <cfRule type="top10" dxfId="466" priority="50" rank="1"/>
  </conditionalFormatting>
  <conditionalFormatting sqref="G3">
    <cfRule type="top10" dxfId="465" priority="51" rank="1"/>
  </conditionalFormatting>
  <conditionalFormatting sqref="H3">
    <cfRule type="top10" dxfId="464" priority="52" rank="1"/>
  </conditionalFormatting>
  <conditionalFormatting sqref="I3">
    <cfRule type="top10" dxfId="463" priority="53" rank="1"/>
  </conditionalFormatting>
  <conditionalFormatting sqref="J3">
    <cfRule type="top10" dxfId="462" priority="54" rank="1"/>
  </conditionalFormatting>
  <conditionalFormatting sqref="E4">
    <cfRule type="top10" dxfId="461" priority="43" rank="1"/>
  </conditionalFormatting>
  <conditionalFormatting sqref="F4">
    <cfRule type="top10" dxfId="460" priority="44" rank="1"/>
  </conditionalFormatting>
  <conditionalFormatting sqref="G4">
    <cfRule type="top10" dxfId="459" priority="45" rank="1"/>
  </conditionalFormatting>
  <conditionalFormatting sqref="H4">
    <cfRule type="top10" dxfId="458" priority="46" rank="1"/>
  </conditionalFormatting>
  <conditionalFormatting sqref="I4">
    <cfRule type="top10" dxfId="457" priority="47" rank="1"/>
  </conditionalFormatting>
  <conditionalFormatting sqref="J4">
    <cfRule type="top10" dxfId="456" priority="48" rank="1"/>
  </conditionalFormatting>
  <conditionalFormatting sqref="E5">
    <cfRule type="top10" dxfId="455" priority="37" rank="1"/>
  </conditionalFormatting>
  <conditionalFormatting sqref="F5">
    <cfRule type="top10" dxfId="454" priority="38" rank="1"/>
  </conditionalFormatting>
  <conditionalFormatting sqref="G5">
    <cfRule type="top10" dxfId="453" priority="39" rank="1"/>
  </conditionalFormatting>
  <conditionalFormatting sqref="H5">
    <cfRule type="top10" dxfId="452" priority="40" rank="1"/>
  </conditionalFormatting>
  <conditionalFormatting sqref="I5">
    <cfRule type="top10" dxfId="451" priority="41" rank="1"/>
  </conditionalFormatting>
  <conditionalFormatting sqref="J5">
    <cfRule type="top10" dxfId="450" priority="42" rank="1"/>
  </conditionalFormatting>
  <conditionalFormatting sqref="E15">
    <cfRule type="top10" dxfId="449" priority="12" rank="1"/>
  </conditionalFormatting>
  <conditionalFormatting sqref="F15">
    <cfRule type="top10" dxfId="448" priority="11" rank="1"/>
  </conditionalFormatting>
  <conditionalFormatting sqref="G15">
    <cfRule type="top10" dxfId="447" priority="10" rank="1"/>
  </conditionalFormatting>
  <conditionalFormatting sqref="H15">
    <cfRule type="top10" dxfId="446" priority="9" rank="1"/>
  </conditionalFormatting>
  <conditionalFormatting sqref="I15">
    <cfRule type="top10" dxfId="445" priority="8" rank="1"/>
  </conditionalFormatting>
  <conditionalFormatting sqref="J15">
    <cfRule type="top10" dxfId="444" priority="7" rank="1"/>
  </conditionalFormatting>
  <conditionalFormatting sqref="E6">
    <cfRule type="top10" dxfId="443" priority="6" rank="1"/>
  </conditionalFormatting>
  <conditionalFormatting sqref="F6">
    <cfRule type="top10" dxfId="442" priority="5" rank="1"/>
  </conditionalFormatting>
  <conditionalFormatting sqref="G6">
    <cfRule type="top10" dxfId="441" priority="4" rank="1"/>
  </conditionalFormatting>
  <conditionalFormatting sqref="H6">
    <cfRule type="top10" dxfId="440" priority="3" rank="1"/>
  </conditionalFormatting>
  <conditionalFormatting sqref="I6">
    <cfRule type="top10" dxfId="439" priority="2" rank="1"/>
  </conditionalFormatting>
  <conditionalFormatting sqref="J6">
    <cfRule type="top10" dxfId="438" priority="1" rank="1"/>
  </conditionalFormatting>
  <hyperlinks>
    <hyperlink ref="Q1" location="'National Youth Rankings 2020'!A1" display="Return to Rankings" xr:uid="{DC1D2346-8858-4F5A-A31E-C43674748C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  <x14:dataValidation type="list" allowBlank="1" showInputMessage="1" showErrorMessage="1" xr:uid="{3FF655CE-2E6A-4CD1-B30F-D01EC526EC5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6C89486B-94D2-47CF-BFB5-C3E24E31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101367CD-DD9F-44DC-8245-A23517A8D3FF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3F29-C352-423F-B3F5-8DB57807951B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58</v>
      </c>
      <c r="B2" s="42" t="s">
        <v>62</v>
      </c>
      <c r="C2" s="43">
        <v>43953</v>
      </c>
      <c r="D2" s="44" t="s">
        <v>60</v>
      </c>
      <c r="E2" s="45">
        <v>27</v>
      </c>
      <c r="F2" s="45">
        <v>47</v>
      </c>
      <c r="G2" s="45">
        <v>52</v>
      </c>
      <c r="H2" s="45"/>
      <c r="I2" s="45"/>
      <c r="J2" s="45"/>
      <c r="K2" s="46">
        <v>3</v>
      </c>
      <c r="L2" s="46">
        <v>126</v>
      </c>
      <c r="M2" s="47">
        <v>42</v>
      </c>
      <c r="N2" s="48">
        <v>4</v>
      </c>
      <c r="O2" s="49">
        <v>46</v>
      </c>
    </row>
    <row r="5" spans="1:17" x14ac:dyDescent="0.25">
      <c r="K5" s="16">
        <f>SUM(K2:K4)</f>
        <v>3</v>
      </c>
      <c r="L5" s="16">
        <f>SUM(L2:L4)</f>
        <v>126</v>
      </c>
      <c r="M5" s="22">
        <f>SUM(L5/K5)</f>
        <v>42</v>
      </c>
      <c r="N5" s="16">
        <f>SUM(N2:N4)</f>
        <v>4</v>
      </c>
      <c r="O5" s="22">
        <f>SUM(M5+N5)</f>
        <v>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</protectedRanges>
  <conditionalFormatting sqref="E2">
    <cfRule type="top10" dxfId="437" priority="6" rank="1"/>
  </conditionalFormatting>
  <conditionalFormatting sqref="F2">
    <cfRule type="top10" dxfId="436" priority="5" rank="1"/>
  </conditionalFormatting>
  <conditionalFormatting sqref="G2">
    <cfRule type="top10" dxfId="435" priority="4" rank="1"/>
  </conditionalFormatting>
  <conditionalFormatting sqref="H2">
    <cfRule type="top10" dxfId="434" priority="3" rank="1"/>
  </conditionalFormatting>
  <conditionalFormatting sqref="I2">
    <cfRule type="top10" dxfId="433" priority="2" rank="1"/>
  </conditionalFormatting>
  <conditionalFormatting sqref="J2">
    <cfRule type="top10" dxfId="432" priority="1" rank="1"/>
  </conditionalFormatting>
  <hyperlinks>
    <hyperlink ref="Q1" location="'National Youth Rankings 2020'!A1" display="Return to Rankings" xr:uid="{AF6E620F-4F40-4DF1-BB37-339D18B20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A7CFB9-B278-4D20-8385-5DF96F87FF80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29421302-450A-414D-80AD-D95B15A32E1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B3C22-12BD-4803-8EF0-67369E6FB940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73</v>
      </c>
      <c r="B2" s="26" t="s">
        <v>122</v>
      </c>
      <c r="C2" s="27">
        <v>44079</v>
      </c>
      <c r="D2" s="28" t="s">
        <v>121</v>
      </c>
      <c r="E2" s="29">
        <v>135</v>
      </c>
      <c r="F2" s="29">
        <v>143</v>
      </c>
      <c r="G2" s="29">
        <v>157</v>
      </c>
      <c r="H2" s="29">
        <v>0</v>
      </c>
      <c r="I2" s="29">
        <v>0</v>
      </c>
      <c r="J2" s="29">
        <v>0</v>
      </c>
      <c r="K2" s="30">
        <v>6</v>
      </c>
      <c r="L2" s="30">
        <v>435</v>
      </c>
      <c r="M2" s="31">
        <v>72.5</v>
      </c>
      <c r="N2" s="32">
        <v>6</v>
      </c>
      <c r="O2" s="33">
        <v>78.5</v>
      </c>
    </row>
    <row r="5" spans="1:17" x14ac:dyDescent="0.25">
      <c r="K5" s="16">
        <f>SUM(K2:K4)</f>
        <v>6</v>
      </c>
      <c r="L5" s="16">
        <f>SUM(L2:L4)</f>
        <v>435</v>
      </c>
      <c r="M5" s="22">
        <f>SUM(L5/K5)</f>
        <v>72.5</v>
      </c>
      <c r="N5" s="16">
        <f>SUM(N2:N4)</f>
        <v>6</v>
      </c>
      <c r="O5" s="22">
        <f>SUM(M5+N5)</f>
        <v>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_1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_1"/>
  </protectedRanges>
  <conditionalFormatting sqref="F2">
    <cfRule type="top10" dxfId="431" priority="5" rank="1"/>
  </conditionalFormatting>
  <conditionalFormatting sqref="H2">
    <cfRule type="top10" dxfId="430" priority="4" rank="1"/>
  </conditionalFormatting>
  <conditionalFormatting sqref="G2">
    <cfRule type="top10" dxfId="429" priority="2" rank="1"/>
  </conditionalFormatting>
  <conditionalFormatting sqref="I2">
    <cfRule type="top10" dxfId="428" priority="3" rank="1"/>
  </conditionalFormatting>
  <conditionalFormatting sqref="J2">
    <cfRule type="top10" dxfId="427" priority="1" rank="1"/>
  </conditionalFormatting>
  <conditionalFormatting sqref="E2">
    <cfRule type="top10" dxfId="426" priority="6" rank="1"/>
  </conditionalFormatting>
  <hyperlinks>
    <hyperlink ref="Q1" location="'National Youth Rankings 2020'!A1" display="Return to Rankings" xr:uid="{5BF0547C-F19D-424A-9186-2545BCA7CA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5F9CF-E4CB-4CFF-8B6A-10ECC43D4E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4EA54-934B-4CCF-8FE0-FA665D695B2E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ht="15.75" x14ac:dyDescent="0.3">
      <c r="A2" s="60" t="s">
        <v>43</v>
      </c>
      <c r="B2" s="61" t="s">
        <v>105</v>
      </c>
      <c r="C2" s="62">
        <v>44024</v>
      </c>
      <c r="D2" s="63" t="s">
        <v>104</v>
      </c>
      <c r="E2" s="64">
        <v>132</v>
      </c>
      <c r="F2" s="64">
        <v>146</v>
      </c>
      <c r="G2" s="64">
        <v>146</v>
      </c>
      <c r="H2" s="64">
        <v>134</v>
      </c>
      <c r="I2" s="64"/>
      <c r="J2" s="64"/>
      <c r="K2" s="66">
        <f>COUNT(E2:J2)</f>
        <v>4</v>
      </c>
      <c r="L2" s="66">
        <f>SUM(E2:J2)</f>
        <v>558</v>
      </c>
      <c r="M2" s="67">
        <f>SUM(L2/K2)</f>
        <v>139.5</v>
      </c>
      <c r="N2" s="61">
        <v>5</v>
      </c>
      <c r="O2" s="68">
        <f>SUM(M2+N2)</f>
        <v>144.5</v>
      </c>
    </row>
    <row r="5" spans="1:17" x14ac:dyDescent="0.25">
      <c r="K5" s="16">
        <f>SUM(K2:K4)</f>
        <v>4</v>
      </c>
      <c r="L5" s="16">
        <f>SUM(L2:L4)</f>
        <v>558</v>
      </c>
      <c r="M5" s="22">
        <f>SUM(L5/K5)</f>
        <v>139.5</v>
      </c>
      <c r="N5" s="16">
        <f>SUM(N2:N4)</f>
        <v>5</v>
      </c>
      <c r="O5" s="22">
        <f>SUM(M5+N5)</f>
        <v>144.5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FG7sbUW81RLTrqZOgRQY3WT58Fmv2wpczdNtHSivDYpua2f0csBbi4PHtU2Z8RiB+M2w+jl67Do94rJCq0Ck5Q==" saltValue="84WXeaapoYvzxj0ZBNU3eQ==" spinCount="100000" sqref="O2 L2:M2" name="Range1_2_2"/>
  </protectedRanges>
  <conditionalFormatting sqref="E2">
    <cfRule type="top10" dxfId="425" priority="1" rank="1"/>
  </conditionalFormatting>
  <conditionalFormatting sqref="F2">
    <cfRule type="top10" dxfId="424" priority="2" rank="1"/>
  </conditionalFormatting>
  <conditionalFormatting sqref="G2">
    <cfRule type="top10" dxfId="423" priority="3" rank="1"/>
  </conditionalFormatting>
  <conditionalFormatting sqref="H2">
    <cfRule type="top10" dxfId="422" priority="4" rank="1"/>
  </conditionalFormatting>
  <conditionalFormatting sqref="I2">
    <cfRule type="top10" dxfId="421" priority="5" rank="1"/>
  </conditionalFormatting>
  <conditionalFormatting sqref="J2">
    <cfRule type="top10" dxfId="420" priority="6" rank="1"/>
  </conditionalFormatting>
  <hyperlinks>
    <hyperlink ref="Q1" location="'National Youth Rankings 2020'!A1" display="Return to Rankings" xr:uid="{9243FB1D-6A41-4CA0-9735-95738C9B7E93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992378-93C6-443B-9FC6-CA66F9832D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25F2-049A-4775-9FAE-1D9E295A81D9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88</v>
      </c>
      <c r="B2" s="26" t="s">
        <v>99</v>
      </c>
      <c r="C2" s="27">
        <v>44002</v>
      </c>
      <c r="D2" s="28" t="s">
        <v>96</v>
      </c>
      <c r="E2" s="29">
        <v>36</v>
      </c>
      <c r="F2" s="29">
        <v>12</v>
      </c>
      <c r="G2" s="29">
        <v>0</v>
      </c>
      <c r="H2" s="29">
        <v>38</v>
      </c>
      <c r="I2" s="29"/>
      <c r="J2" s="29"/>
      <c r="K2" s="30">
        <v>4</v>
      </c>
      <c r="L2" s="30">
        <v>86</v>
      </c>
      <c r="M2" s="31">
        <v>21.5</v>
      </c>
      <c r="N2" s="32">
        <v>5</v>
      </c>
      <c r="O2" s="33">
        <v>26.5</v>
      </c>
    </row>
    <row r="5" spans="1:17" x14ac:dyDescent="0.25">
      <c r="K5" s="16">
        <f>SUM(K2:K4)</f>
        <v>4</v>
      </c>
      <c r="L5" s="16">
        <f>SUM(L2:L4)</f>
        <v>86</v>
      </c>
      <c r="M5" s="22">
        <f>SUM(L5/K5)</f>
        <v>21.5</v>
      </c>
      <c r="N5" s="16">
        <f>SUM(N2:N4)</f>
        <v>5</v>
      </c>
      <c r="O5" s="22">
        <f>SUM(M5+N5)</f>
        <v>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</protectedRanges>
  <conditionalFormatting sqref="E2">
    <cfRule type="top10" dxfId="419" priority="1" rank="1"/>
  </conditionalFormatting>
  <conditionalFormatting sqref="F2">
    <cfRule type="top10" dxfId="418" priority="2" rank="1"/>
  </conditionalFormatting>
  <conditionalFormatting sqref="G2">
    <cfRule type="top10" dxfId="417" priority="3" rank="1"/>
  </conditionalFormatting>
  <conditionalFormatting sqref="H2">
    <cfRule type="top10" dxfId="416" priority="4" rank="1"/>
  </conditionalFormatting>
  <conditionalFormatting sqref="I2">
    <cfRule type="top10" dxfId="415" priority="5" rank="1"/>
  </conditionalFormatting>
  <conditionalFormatting sqref="J2">
    <cfRule type="top10" dxfId="414" priority="6" rank="1"/>
  </conditionalFormatting>
  <hyperlinks>
    <hyperlink ref="Q1" location="'National Youth Rankings 2020'!A1" display="Return to Rankings" xr:uid="{18712057-4914-468A-AA42-047F320550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061BA0-9F08-41A0-8C1F-C2581F53B1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74193-997E-465D-B3DC-D28FB06DE0D5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68</v>
      </c>
      <c r="B2" s="26" t="s">
        <v>130</v>
      </c>
      <c r="C2" s="27">
        <v>44121</v>
      </c>
      <c r="D2" s="28" t="s">
        <v>81</v>
      </c>
      <c r="E2" s="29">
        <v>187</v>
      </c>
      <c r="F2" s="29">
        <v>179</v>
      </c>
      <c r="G2" s="29">
        <v>184</v>
      </c>
      <c r="H2" s="29">
        <v>191</v>
      </c>
      <c r="I2" s="29">
        <v>192</v>
      </c>
      <c r="J2" s="29">
        <v>188</v>
      </c>
      <c r="K2" s="30">
        <v>6</v>
      </c>
      <c r="L2" s="30">
        <v>1121</v>
      </c>
      <c r="M2" s="31">
        <v>186.83333333333334</v>
      </c>
      <c r="N2" s="32">
        <v>10</v>
      </c>
      <c r="O2" s="33">
        <v>196.83333333333334</v>
      </c>
    </row>
    <row r="5" spans="1:17" x14ac:dyDescent="0.25">
      <c r="K5" s="16">
        <f>SUM(K2:K4)</f>
        <v>6</v>
      </c>
      <c r="L5" s="16">
        <f>SUM(L2:L4)</f>
        <v>1121</v>
      </c>
      <c r="M5" s="22">
        <f>SUM(L5/K5)</f>
        <v>186.83333333333334</v>
      </c>
      <c r="N5" s="16">
        <f>SUM(N2:N4)</f>
        <v>10</v>
      </c>
      <c r="O5" s="22">
        <f>SUM(M5+N5)</f>
        <v>196.83333333333334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_1_1"/>
    <protectedRange algorithmName="SHA-512" hashValue="ON39YdpmFHfN9f47KpiRvqrKx0V9+erV1CNkpWzYhW/Qyc6aT8rEyCrvauWSYGZK2ia3o7vd3akF07acHAFpOA==" saltValue="yVW9XmDwTqEnmpSGai0KYg==" spinCount="100000" sqref="D2" name="Range1_1_1_2_3_1_1"/>
    <protectedRange algorithmName="SHA-512" hashValue="ON39YdpmFHfN9f47KpiRvqrKx0V9+erV1CNkpWzYhW/Qyc6aT8rEyCrvauWSYGZK2ia3o7vd3akF07acHAFpOA==" saltValue="yVW9XmDwTqEnmpSGai0KYg==" spinCount="100000" sqref="E2:J2" name="Range1_4_4_1_1"/>
  </protectedRanges>
  <conditionalFormatting sqref="E2">
    <cfRule type="top10" dxfId="1295" priority="6" rank="1"/>
  </conditionalFormatting>
  <conditionalFormatting sqref="F2">
    <cfRule type="top10" dxfId="1294" priority="5" rank="1"/>
  </conditionalFormatting>
  <conditionalFormatting sqref="G2">
    <cfRule type="top10" dxfId="1293" priority="4" rank="1"/>
  </conditionalFormatting>
  <conditionalFormatting sqref="H2">
    <cfRule type="top10" dxfId="1292" priority="3" rank="1"/>
  </conditionalFormatting>
  <conditionalFormatting sqref="I2">
    <cfRule type="top10" dxfId="1291" priority="2" rank="1"/>
  </conditionalFormatting>
  <conditionalFormatting sqref="J2">
    <cfRule type="top10" dxfId="1290" priority="1" rank="1"/>
  </conditionalFormatting>
  <hyperlinks>
    <hyperlink ref="Q1" location="'National Youth Rankings 2020'!A1" display="Return to Rankings" xr:uid="{5592D4C3-143D-4CCF-B090-7BC52AF0DEC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4166B5-1DE1-414C-AF05-84E062751C2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ABAE-5634-4E2F-B8A3-7506B39EAD72}">
  <dimension ref="A1:Q19"/>
  <sheetViews>
    <sheetView workbookViewId="0">
      <selection activeCell="A15" sqref="A15:O1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120</v>
      </c>
      <c r="C2" s="27">
        <v>44052</v>
      </c>
      <c r="D2" s="28" t="s">
        <v>119</v>
      </c>
      <c r="E2" s="29">
        <v>182</v>
      </c>
      <c r="F2" s="29">
        <v>184</v>
      </c>
      <c r="G2" s="29">
        <v>187</v>
      </c>
      <c r="H2" s="29">
        <v>183</v>
      </c>
      <c r="I2" s="29">
        <v>180</v>
      </c>
      <c r="J2" s="29">
        <v>187</v>
      </c>
      <c r="K2" s="30">
        <v>6</v>
      </c>
      <c r="L2" s="30">
        <v>1103</v>
      </c>
      <c r="M2" s="31">
        <v>183.83333333333334</v>
      </c>
      <c r="N2" s="32">
        <v>10</v>
      </c>
      <c r="O2" s="33">
        <v>193.83</v>
      </c>
    </row>
    <row r="3" spans="1:17" ht="15.75" x14ac:dyDescent="0.3">
      <c r="A3" s="60" t="s">
        <v>43</v>
      </c>
      <c r="B3" s="61" t="s">
        <v>120</v>
      </c>
      <c r="C3" s="62">
        <v>44087</v>
      </c>
      <c r="D3" s="63" t="s">
        <v>126</v>
      </c>
      <c r="E3" s="64">
        <v>186</v>
      </c>
      <c r="F3" s="64">
        <v>190</v>
      </c>
      <c r="G3" s="64">
        <v>188</v>
      </c>
      <c r="H3" s="64">
        <v>186</v>
      </c>
      <c r="I3" s="64">
        <v>190</v>
      </c>
      <c r="J3" s="64">
        <v>195</v>
      </c>
      <c r="K3" s="66">
        <f>COUNT(E3:J3)</f>
        <v>6</v>
      </c>
      <c r="L3" s="66">
        <f>SUM(E3:J3)</f>
        <v>1135</v>
      </c>
      <c r="M3" s="67">
        <f>SUM(L3/K3)</f>
        <v>189.16666666666666</v>
      </c>
      <c r="N3" s="61">
        <v>10</v>
      </c>
      <c r="O3" s="68">
        <f>SUM(M3+N3)</f>
        <v>199.16666666666666</v>
      </c>
    </row>
    <row r="6" spans="1:17" x14ac:dyDescent="0.25">
      <c r="K6" s="16">
        <f>SUM(K2:K5)</f>
        <v>12</v>
      </c>
      <c r="L6" s="16">
        <f>SUM(L2:L5)</f>
        <v>2238</v>
      </c>
      <c r="M6" s="22">
        <f>SUM(L6/K6)</f>
        <v>186.5</v>
      </c>
      <c r="N6" s="16">
        <f>SUM(N2:N5)</f>
        <v>20</v>
      </c>
      <c r="O6" s="22">
        <f>SUM(M6+N6)</f>
        <v>206.5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5" t="s">
        <v>26</v>
      </c>
      <c r="B15" s="26" t="s">
        <v>120</v>
      </c>
      <c r="C15" s="27">
        <v>44052</v>
      </c>
      <c r="D15" s="28" t="s">
        <v>119</v>
      </c>
      <c r="E15" s="29">
        <v>176</v>
      </c>
      <c r="F15" s="29">
        <v>171</v>
      </c>
      <c r="G15" s="29">
        <v>182</v>
      </c>
      <c r="H15" s="29">
        <v>174</v>
      </c>
      <c r="I15" s="29">
        <v>182</v>
      </c>
      <c r="J15" s="29">
        <v>176</v>
      </c>
      <c r="K15" s="30">
        <v>6</v>
      </c>
      <c r="L15" s="30">
        <f>SUM(E15:J15)</f>
        <v>1061</v>
      </c>
      <c r="M15" s="31">
        <f>SUM(L15/K15)</f>
        <v>176.83333333333334</v>
      </c>
      <c r="N15" s="32">
        <v>10</v>
      </c>
      <c r="O15" s="33">
        <v>186.83</v>
      </c>
    </row>
    <row r="16" spans="1:17" ht="15.75" x14ac:dyDescent="0.3">
      <c r="A16" s="60" t="s">
        <v>26</v>
      </c>
      <c r="B16" s="61" t="s">
        <v>120</v>
      </c>
      <c r="C16" s="62">
        <v>44087</v>
      </c>
      <c r="D16" s="63" t="s">
        <v>126</v>
      </c>
      <c r="E16" s="64">
        <v>174</v>
      </c>
      <c r="F16" s="64">
        <v>178</v>
      </c>
      <c r="G16" s="64">
        <v>178</v>
      </c>
      <c r="H16" s="64">
        <v>175</v>
      </c>
      <c r="I16" s="64">
        <v>187</v>
      </c>
      <c r="J16" s="64">
        <v>181</v>
      </c>
      <c r="K16" s="66">
        <f t="shared" ref="K16" si="0">COUNT(E16:J16)</f>
        <v>6</v>
      </c>
      <c r="L16" s="66">
        <f>SUM(E16:J16)</f>
        <v>1073</v>
      </c>
      <c r="M16" s="67">
        <f>SUM(L16/K16)</f>
        <v>178.83333333333334</v>
      </c>
      <c r="N16" s="61">
        <v>10</v>
      </c>
      <c r="O16" s="68">
        <f>SUM(M16+N16)</f>
        <v>188.83333333333334</v>
      </c>
    </row>
    <row r="19" spans="11:15" x14ac:dyDescent="0.25">
      <c r="K19" s="16">
        <f>SUM(K15:K18)</f>
        <v>12</v>
      </c>
      <c r="L19" s="16">
        <f>SUM(L15:L18)</f>
        <v>2134</v>
      </c>
      <c r="M19" s="22">
        <f>SUM(L19/K19)</f>
        <v>177.83333333333334</v>
      </c>
      <c r="N19" s="16">
        <f>SUM(N15:N18)</f>
        <v>20</v>
      </c>
      <c r="O19" s="22">
        <f>SUM(M19+N19)</f>
        <v>197.83333333333334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"/>
    <protectedRange algorithmName="SHA-512" hashValue="ON39YdpmFHfN9f47KpiRvqrKx0V9+erV1CNkpWzYhW/Qyc6aT8rEyCrvauWSYGZK2ia3o7vd3akF07acHAFpOA==" saltValue="yVW9XmDwTqEnmpSGai0KYg==" spinCount="100000" sqref="B2" name="Range1_8"/>
    <protectedRange algorithmName="SHA-512" hashValue="ON39YdpmFHfN9f47KpiRvqrKx0V9+erV1CNkpWzYhW/Qyc6aT8rEyCrvauWSYGZK2ia3o7vd3akF07acHAFpOA==" saltValue="yVW9XmDwTqEnmpSGai0KYg==" spinCount="100000" sqref="C2:D2" name="Range1_1_2_4"/>
    <protectedRange algorithmName="SHA-512" hashValue="ON39YdpmFHfN9f47KpiRvqrKx0V9+erV1CNkpWzYhW/Qyc6aT8rEyCrvauWSYGZK2ia3o7vd3akF07acHAFpOA==" saltValue="yVW9XmDwTqEnmpSGai0KYg==" spinCount="100000" sqref="B15" name="Range1_9"/>
    <protectedRange algorithmName="SHA-512" hashValue="ON39YdpmFHfN9f47KpiRvqrKx0V9+erV1CNkpWzYhW/Qyc6aT8rEyCrvauWSYGZK2ia3o7vd3akF07acHAFpOA==" saltValue="yVW9XmDwTqEnmpSGai0KYg==" spinCount="100000" sqref="C15" name="Range1_1_2_6_1"/>
    <protectedRange algorithmName="SHA-512" hashValue="ON39YdpmFHfN9f47KpiRvqrKx0V9+erV1CNkpWzYhW/Qyc6aT8rEyCrvauWSYGZK2ia3o7vd3akF07acHAFpOA==" saltValue="yVW9XmDwTqEnmpSGai0KYg==" spinCount="100000" sqref="D15" name="Range1_1_1_2_4"/>
    <protectedRange algorithmName="SHA-512" hashValue="FG7sbUW81RLTrqZOgRQY3WT58Fmv2wpczdNtHSivDYpua2f0csBbi4PHtU2Z8RiB+M2w+jl67Do94rJCq0Ck5Q==" saltValue="84WXeaapoYvzxj0ZBNU3eQ==" spinCount="100000" sqref="L16:M16 O16" name="Range1_2_1"/>
    <protectedRange algorithmName="SHA-512" hashValue="FG7sbUW81RLTrqZOgRQY3WT58Fmv2wpczdNtHSivDYpua2f0csBbi4PHtU2Z8RiB+M2w+jl67Do94rJCq0Ck5Q==" saltValue="84WXeaapoYvzxj0ZBNU3eQ==" spinCount="100000" sqref="L3:M3 O3" name="Range1_1_5"/>
  </protectedRanges>
  <conditionalFormatting sqref="E16">
    <cfRule type="top10" dxfId="413" priority="12" rank="1"/>
  </conditionalFormatting>
  <conditionalFormatting sqref="F16">
    <cfRule type="top10" dxfId="412" priority="11" rank="1"/>
  </conditionalFormatting>
  <conditionalFormatting sqref="G16">
    <cfRule type="top10" dxfId="411" priority="10" rank="1"/>
  </conditionalFormatting>
  <conditionalFormatting sqref="H16">
    <cfRule type="top10" dxfId="410" priority="9" rank="1"/>
  </conditionalFormatting>
  <conditionalFormatting sqref="I16">
    <cfRule type="top10" dxfId="409" priority="8" rank="1"/>
  </conditionalFormatting>
  <conditionalFormatting sqref="J16">
    <cfRule type="top10" dxfId="408" priority="7" rank="1"/>
  </conditionalFormatting>
  <conditionalFormatting sqref="E3">
    <cfRule type="top10" dxfId="407" priority="6" rank="1"/>
  </conditionalFormatting>
  <conditionalFormatting sqref="F3">
    <cfRule type="top10" dxfId="406" priority="5" rank="1"/>
  </conditionalFormatting>
  <conditionalFormatting sqref="G3">
    <cfRule type="top10" dxfId="405" priority="4" rank="1"/>
  </conditionalFormatting>
  <conditionalFormatting sqref="H3">
    <cfRule type="top10" dxfId="404" priority="3" rank="1"/>
  </conditionalFormatting>
  <conditionalFormatting sqref="I3">
    <cfRule type="top10" dxfId="403" priority="2" rank="1"/>
  </conditionalFormatting>
  <conditionalFormatting sqref="J3">
    <cfRule type="top10" dxfId="402" priority="1" rank="1"/>
  </conditionalFormatting>
  <hyperlinks>
    <hyperlink ref="Q1" location="'National Youth Rankings 2020'!A1" display="Return to Rankings" xr:uid="{AAD8BFE6-CB0A-432B-8FEF-76311548B443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999B2F-E441-4B4A-9946-6B50E1277088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3674-3813-4542-85F7-74E669CFEDF1}">
  <dimension ref="A1:Q15"/>
  <sheetViews>
    <sheetView workbookViewId="0">
      <selection activeCell="A12" sqref="A12:O1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80</v>
      </c>
      <c r="C2" s="27">
        <v>43967</v>
      </c>
      <c r="D2" s="28" t="s">
        <v>79</v>
      </c>
      <c r="E2" s="29">
        <v>184</v>
      </c>
      <c r="F2" s="29">
        <v>138</v>
      </c>
      <c r="G2" s="29">
        <v>163</v>
      </c>
      <c r="H2" s="29">
        <v>141</v>
      </c>
      <c r="I2" s="29">
        <v>153</v>
      </c>
      <c r="J2" s="29">
        <v>165</v>
      </c>
      <c r="K2" s="30">
        <v>6</v>
      </c>
      <c r="L2" s="30">
        <v>944</v>
      </c>
      <c r="M2" s="31">
        <v>157.33333333333334</v>
      </c>
      <c r="N2" s="32">
        <v>4</v>
      </c>
      <c r="O2" s="33">
        <v>161.33333333333334</v>
      </c>
    </row>
    <row r="5" spans="1:17" x14ac:dyDescent="0.25">
      <c r="K5" s="16">
        <f>SUM(K2:K4)</f>
        <v>6</v>
      </c>
      <c r="L5" s="16">
        <f>SUM(L2:L4)</f>
        <v>944</v>
      </c>
      <c r="M5" s="22">
        <f>SUM(L5/K5)</f>
        <v>157.33333333333334</v>
      </c>
      <c r="N5" s="16">
        <f>SUM(N2:N4)</f>
        <v>4</v>
      </c>
      <c r="O5" s="22">
        <f>SUM(M5+N5)</f>
        <v>161.33333333333334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73</v>
      </c>
      <c r="B12" s="26" t="s">
        <v>80</v>
      </c>
      <c r="C12" s="27">
        <v>44079</v>
      </c>
      <c r="D12" s="28" t="s">
        <v>121</v>
      </c>
      <c r="E12" s="29">
        <v>171</v>
      </c>
      <c r="F12" s="29">
        <v>176</v>
      </c>
      <c r="G12" s="29">
        <v>175</v>
      </c>
      <c r="H12" s="29">
        <v>0</v>
      </c>
      <c r="I12" s="29">
        <v>0</v>
      </c>
      <c r="J12" s="29">
        <v>0</v>
      </c>
      <c r="K12" s="30">
        <v>6</v>
      </c>
      <c r="L12" s="30">
        <v>522</v>
      </c>
      <c r="M12" s="31">
        <v>87</v>
      </c>
      <c r="N12" s="32">
        <v>8</v>
      </c>
      <c r="O12" s="33">
        <v>95</v>
      </c>
    </row>
    <row r="15" spans="1:17" x14ac:dyDescent="0.25">
      <c r="K15" s="16">
        <f>SUM(K12:K14)</f>
        <v>6</v>
      </c>
      <c r="L15" s="16">
        <f>SUM(L12:L14)</f>
        <v>522</v>
      </c>
      <c r="M15" s="22">
        <f>SUM(L15/K15)</f>
        <v>87</v>
      </c>
      <c r="N15" s="16">
        <f>SUM(N12:N14)</f>
        <v>8</v>
      </c>
      <c r="O15" s="22">
        <f>SUM(M15+N15)</f>
        <v>95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B12:C12" name="Range1_1_2_2"/>
    <protectedRange algorithmName="SHA-512" hashValue="ON39YdpmFHfN9f47KpiRvqrKx0V9+erV1CNkpWzYhW/Qyc6aT8rEyCrvauWSYGZK2ia3o7vd3akF07acHAFpOA==" saltValue="yVW9XmDwTqEnmpSGai0KYg==" spinCount="100000" sqref="D12" name="Range1_1_1_2_1"/>
    <protectedRange algorithmName="SHA-512" hashValue="ON39YdpmFHfN9f47KpiRvqrKx0V9+erV1CNkpWzYhW/Qyc6aT8rEyCrvauWSYGZK2ia3o7vd3akF07acHAFpOA==" saltValue="yVW9XmDwTqEnmpSGai0KYg==" spinCount="100000" sqref="E12:J12" name="Range1_4_2"/>
  </protectedRanges>
  <conditionalFormatting sqref="F2">
    <cfRule type="top10" dxfId="401" priority="13" rank="1"/>
  </conditionalFormatting>
  <conditionalFormatting sqref="G2">
    <cfRule type="top10" dxfId="400" priority="14" rank="1"/>
  </conditionalFormatting>
  <conditionalFormatting sqref="H2">
    <cfRule type="top10" dxfId="399" priority="15" rank="1"/>
  </conditionalFormatting>
  <conditionalFormatting sqref="I2">
    <cfRule type="top10" dxfId="398" priority="16" rank="1"/>
  </conditionalFormatting>
  <conditionalFormatting sqref="J2">
    <cfRule type="top10" dxfId="397" priority="17" rank="1"/>
  </conditionalFormatting>
  <conditionalFormatting sqref="E2">
    <cfRule type="top10" dxfId="396" priority="18" rank="1"/>
  </conditionalFormatting>
  <conditionalFormatting sqref="G12">
    <cfRule type="top10" dxfId="395" priority="2" rank="1"/>
  </conditionalFormatting>
  <conditionalFormatting sqref="E12">
    <cfRule type="top10" dxfId="394" priority="6" rank="1"/>
  </conditionalFormatting>
  <conditionalFormatting sqref="F12">
    <cfRule type="top10" dxfId="393" priority="5" rank="1"/>
  </conditionalFormatting>
  <conditionalFormatting sqref="H12">
    <cfRule type="top10" dxfId="392" priority="4" rank="1"/>
  </conditionalFormatting>
  <conditionalFormatting sqref="I12">
    <cfRule type="top10" dxfId="391" priority="3" rank="1"/>
  </conditionalFormatting>
  <conditionalFormatting sqref="J12">
    <cfRule type="top10" dxfId="390" priority="1" rank="1"/>
  </conditionalFormatting>
  <hyperlinks>
    <hyperlink ref="Q1" location="'National Youth Rankings 2020'!A1" display="Return to Rankings" xr:uid="{08D5CD94-1B3F-4CB2-856B-1A1147FE60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7EB63A-D067-4B1D-85D5-F3622BD6E8DB}">
          <x14:formula1>
            <xm:f>'C:\Users\abra2\Desktop\ABRA Files and More\AUTO BENCH REST ASSOCIATION FILE\ABRA 2019\Georgia\[Georgia Results 01 19 20.xlsm]DATA SHEET'!#REF!</xm:f>
          </x14:formula1>
          <xm:sqref>B1:B2 B11</xm:sqref>
        </x14:dataValidation>
        <x14:dataValidation type="list" allowBlank="1" showInputMessage="1" showErrorMessage="1" xr:uid="{61322F96-EDDC-4AFA-860E-F79BC5E5E0B6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F9AB-E503-4019-8B9F-2759D2D5E6F5}">
  <dimension ref="A1:Q22"/>
  <sheetViews>
    <sheetView topLeftCell="A10" workbookViewId="0">
      <selection activeCell="A19" sqref="A19:O19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16</v>
      </c>
      <c r="B2" s="26" t="s">
        <v>42</v>
      </c>
      <c r="C2" s="27">
        <v>43897</v>
      </c>
      <c r="D2" s="35" t="s">
        <v>41</v>
      </c>
      <c r="E2" s="29">
        <v>189</v>
      </c>
      <c r="F2" s="29">
        <v>188</v>
      </c>
      <c r="G2" s="29">
        <v>185</v>
      </c>
      <c r="H2" s="29">
        <v>184</v>
      </c>
      <c r="I2" s="29"/>
      <c r="J2" s="29"/>
      <c r="K2" s="30">
        <f>COUNT(E2:J2)</f>
        <v>4</v>
      </c>
      <c r="L2" s="30">
        <f>SUM(E2:J2)</f>
        <v>746</v>
      </c>
      <c r="M2" s="31">
        <f>IFERROR(L2/K2,0)</f>
        <v>186.5</v>
      </c>
      <c r="N2" s="32">
        <v>6</v>
      </c>
      <c r="O2" s="33">
        <f>SUM(M2+N2)</f>
        <v>192.5</v>
      </c>
    </row>
    <row r="3" spans="1:17" x14ac:dyDescent="0.25">
      <c r="A3" s="25" t="s">
        <v>51</v>
      </c>
      <c r="B3" s="26" t="s">
        <v>52</v>
      </c>
      <c r="C3" s="27">
        <v>43905</v>
      </c>
      <c r="D3" s="36" t="s">
        <v>47</v>
      </c>
      <c r="E3" s="29">
        <v>192</v>
      </c>
      <c r="F3" s="29">
        <v>188</v>
      </c>
      <c r="G3" s="29">
        <v>184</v>
      </c>
      <c r="H3" s="29">
        <v>190</v>
      </c>
      <c r="I3" s="29"/>
      <c r="J3" s="29"/>
      <c r="K3" s="30">
        <v>4</v>
      </c>
      <c r="L3" s="30">
        <v>754</v>
      </c>
      <c r="M3" s="31">
        <v>188.5</v>
      </c>
      <c r="N3" s="32">
        <v>3</v>
      </c>
      <c r="O3" s="33">
        <v>191.5</v>
      </c>
    </row>
    <row r="4" spans="1:17" x14ac:dyDescent="0.25">
      <c r="A4" s="25" t="s">
        <v>51</v>
      </c>
      <c r="B4" s="26" t="s">
        <v>91</v>
      </c>
      <c r="C4" s="27">
        <v>43988</v>
      </c>
      <c r="D4" s="28" t="s">
        <v>41</v>
      </c>
      <c r="E4" s="29">
        <v>191</v>
      </c>
      <c r="F4" s="29">
        <v>190</v>
      </c>
      <c r="G4" s="29">
        <v>197</v>
      </c>
      <c r="H4" s="29">
        <v>181</v>
      </c>
      <c r="I4" s="29">
        <v>188</v>
      </c>
      <c r="J4" s="29">
        <v>190</v>
      </c>
      <c r="K4" s="30">
        <v>6</v>
      </c>
      <c r="L4" s="30">
        <v>1137</v>
      </c>
      <c r="M4" s="31">
        <v>189.5</v>
      </c>
      <c r="N4" s="32">
        <v>20</v>
      </c>
      <c r="O4" s="33">
        <v>209.5</v>
      </c>
    </row>
    <row r="5" spans="1:17" ht="26.25" x14ac:dyDescent="0.25">
      <c r="A5" s="25" t="s">
        <v>66</v>
      </c>
      <c r="B5" s="26" t="s">
        <v>52</v>
      </c>
      <c r="C5" s="27">
        <v>44003</v>
      </c>
      <c r="D5" s="28" t="s">
        <v>25</v>
      </c>
      <c r="E5" s="29">
        <v>180</v>
      </c>
      <c r="F5" s="29">
        <v>185.001</v>
      </c>
      <c r="G5" s="29">
        <v>186</v>
      </c>
      <c r="H5" s="29">
        <v>192</v>
      </c>
      <c r="I5" s="29"/>
      <c r="J5" s="29"/>
      <c r="K5" s="30">
        <v>4</v>
      </c>
      <c r="L5" s="30">
        <v>743.00099999999998</v>
      </c>
      <c r="M5" s="31">
        <v>185.75024999999999</v>
      </c>
      <c r="N5" s="32">
        <v>8</v>
      </c>
      <c r="O5" s="33">
        <v>193.75024999999999</v>
      </c>
    </row>
    <row r="6" spans="1:17" ht="26.25" x14ac:dyDescent="0.25">
      <c r="A6" s="25" t="s">
        <v>66</v>
      </c>
      <c r="B6" s="26" t="s">
        <v>52</v>
      </c>
      <c r="C6" s="27">
        <v>44031</v>
      </c>
      <c r="D6" s="28" t="s">
        <v>25</v>
      </c>
      <c r="E6" s="29">
        <v>196</v>
      </c>
      <c r="F6" s="29">
        <v>189</v>
      </c>
      <c r="G6" s="29">
        <v>185</v>
      </c>
      <c r="H6" s="29">
        <v>184</v>
      </c>
      <c r="I6" s="29"/>
      <c r="J6" s="29"/>
      <c r="K6" s="30">
        <v>4</v>
      </c>
      <c r="L6" s="30">
        <v>754</v>
      </c>
      <c r="M6" s="31">
        <v>188.5</v>
      </c>
      <c r="N6" s="32">
        <v>9</v>
      </c>
      <c r="O6" s="33">
        <v>197.5</v>
      </c>
    </row>
    <row r="7" spans="1:17" ht="26.25" x14ac:dyDescent="0.25">
      <c r="A7" s="25" t="s">
        <v>66</v>
      </c>
      <c r="B7" s="26" t="s">
        <v>52</v>
      </c>
      <c r="C7" s="27">
        <v>44012</v>
      </c>
      <c r="D7" s="28" t="s">
        <v>25</v>
      </c>
      <c r="E7" s="29">
        <v>194</v>
      </c>
      <c r="F7" s="29">
        <v>187</v>
      </c>
      <c r="G7" s="29">
        <v>195</v>
      </c>
      <c r="H7" s="29"/>
      <c r="I7" s="29"/>
      <c r="J7" s="29"/>
      <c r="K7" s="30">
        <v>3</v>
      </c>
      <c r="L7" s="30">
        <v>576</v>
      </c>
      <c r="M7" s="31">
        <v>192</v>
      </c>
      <c r="N7" s="32">
        <v>9</v>
      </c>
      <c r="O7" s="33">
        <v>201</v>
      </c>
    </row>
    <row r="8" spans="1:17" x14ac:dyDescent="0.25">
      <c r="A8" s="25" t="s">
        <v>51</v>
      </c>
      <c r="B8" s="26" t="s">
        <v>42</v>
      </c>
      <c r="C8" s="27">
        <v>44030</v>
      </c>
      <c r="D8" s="28" t="s">
        <v>41</v>
      </c>
      <c r="E8" s="29">
        <v>190</v>
      </c>
      <c r="F8" s="29">
        <v>195</v>
      </c>
      <c r="G8" s="29">
        <v>191</v>
      </c>
      <c r="H8" s="29">
        <v>192</v>
      </c>
      <c r="I8" s="29"/>
      <c r="J8" s="29"/>
      <c r="K8" s="30">
        <v>4</v>
      </c>
      <c r="L8" s="30">
        <v>768</v>
      </c>
      <c r="M8" s="31">
        <v>192</v>
      </c>
      <c r="N8" s="32">
        <v>13</v>
      </c>
      <c r="O8" s="33">
        <v>205</v>
      </c>
    </row>
    <row r="9" spans="1:17" x14ac:dyDescent="0.25">
      <c r="A9" s="25" t="s">
        <v>51</v>
      </c>
      <c r="B9" s="26" t="s">
        <v>42</v>
      </c>
      <c r="C9" s="27">
        <v>44044</v>
      </c>
      <c r="D9" s="28" t="s">
        <v>41</v>
      </c>
      <c r="E9" s="29">
        <v>189</v>
      </c>
      <c r="F9" s="29">
        <v>192</v>
      </c>
      <c r="G9" s="29">
        <v>193</v>
      </c>
      <c r="H9" s="29">
        <v>190</v>
      </c>
      <c r="I9" s="29"/>
      <c r="J9" s="29"/>
      <c r="K9" s="30">
        <v>4</v>
      </c>
      <c r="L9" s="30">
        <v>764</v>
      </c>
      <c r="M9" s="31">
        <v>191</v>
      </c>
      <c r="N9" s="32">
        <v>4</v>
      </c>
      <c r="O9" s="33">
        <v>195</v>
      </c>
    </row>
    <row r="10" spans="1:17" ht="26.25" x14ac:dyDescent="0.25">
      <c r="A10" s="25" t="s">
        <v>66</v>
      </c>
      <c r="B10" s="26" t="s">
        <v>52</v>
      </c>
      <c r="C10" s="27">
        <v>44040</v>
      </c>
      <c r="D10" s="28" t="s">
        <v>25</v>
      </c>
      <c r="E10" s="29">
        <v>191</v>
      </c>
      <c r="F10" s="29">
        <v>192</v>
      </c>
      <c r="G10" s="29">
        <v>197.0001</v>
      </c>
      <c r="H10" s="29"/>
      <c r="I10" s="29"/>
      <c r="J10" s="29"/>
      <c r="K10" s="30">
        <v>3</v>
      </c>
      <c r="L10" s="30">
        <v>580.00009999999997</v>
      </c>
      <c r="M10" s="31">
        <v>193.33336666666665</v>
      </c>
      <c r="N10" s="32">
        <v>6</v>
      </c>
      <c r="O10" s="33">
        <v>199.33336666666665</v>
      </c>
    </row>
    <row r="11" spans="1:17" ht="26.25" x14ac:dyDescent="0.25">
      <c r="A11" s="25" t="s">
        <v>66</v>
      </c>
      <c r="B11" s="26" t="s">
        <v>52</v>
      </c>
      <c r="C11" s="27">
        <v>44059</v>
      </c>
      <c r="D11" s="28" t="s">
        <v>25</v>
      </c>
      <c r="E11" s="29">
        <v>196</v>
      </c>
      <c r="F11" s="29">
        <v>197</v>
      </c>
      <c r="G11" s="29">
        <v>197</v>
      </c>
      <c r="H11" s="29">
        <v>195</v>
      </c>
      <c r="I11" s="29"/>
      <c r="J11" s="29"/>
      <c r="K11" s="30">
        <v>4</v>
      </c>
      <c r="L11" s="30">
        <v>785</v>
      </c>
      <c r="M11" s="31">
        <v>196.25</v>
      </c>
      <c r="N11" s="32">
        <v>13</v>
      </c>
      <c r="O11" s="33">
        <v>209.25</v>
      </c>
    </row>
    <row r="12" spans="1:17" ht="26.25" x14ac:dyDescent="0.25">
      <c r="A12" s="25" t="s">
        <v>66</v>
      </c>
      <c r="B12" s="26" t="s">
        <v>52</v>
      </c>
      <c r="C12" s="27">
        <v>44068</v>
      </c>
      <c r="D12" s="28" t="s">
        <v>25</v>
      </c>
      <c r="E12" s="29">
        <v>193</v>
      </c>
      <c r="F12" s="29">
        <v>193</v>
      </c>
      <c r="G12" s="29">
        <v>196</v>
      </c>
      <c r="H12" s="29"/>
      <c r="I12" s="29"/>
      <c r="J12" s="29"/>
      <c r="K12" s="30">
        <v>3</v>
      </c>
      <c r="L12" s="30">
        <v>582</v>
      </c>
      <c r="M12" s="31">
        <v>194</v>
      </c>
      <c r="N12" s="32">
        <v>11</v>
      </c>
      <c r="O12" s="33">
        <v>205</v>
      </c>
    </row>
    <row r="13" spans="1:17" x14ac:dyDescent="0.25">
      <c r="A13" s="25" t="s">
        <v>85</v>
      </c>
      <c r="B13" s="26" t="s">
        <v>42</v>
      </c>
      <c r="C13" s="27">
        <v>44079</v>
      </c>
      <c r="D13" s="28" t="s">
        <v>121</v>
      </c>
      <c r="E13" s="29">
        <v>195</v>
      </c>
      <c r="F13" s="29">
        <v>196</v>
      </c>
      <c r="G13" s="29">
        <v>196</v>
      </c>
      <c r="H13" s="29">
        <v>200</v>
      </c>
      <c r="I13" s="29">
        <v>199</v>
      </c>
      <c r="J13" s="29">
        <v>199</v>
      </c>
      <c r="K13" s="30">
        <v>6</v>
      </c>
      <c r="L13" s="30">
        <v>1185</v>
      </c>
      <c r="M13" s="31">
        <v>197.5</v>
      </c>
      <c r="N13" s="32">
        <v>30</v>
      </c>
      <c r="O13" s="33">
        <v>227.5</v>
      </c>
    </row>
    <row r="14" spans="1:17" ht="26.25" x14ac:dyDescent="0.25">
      <c r="A14" s="25" t="s">
        <v>66</v>
      </c>
      <c r="B14" s="26" t="s">
        <v>52</v>
      </c>
      <c r="C14" s="27">
        <v>44094</v>
      </c>
      <c r="D14" s="28" t="s">
        <v>25</v>
      </c>
      <c r="E14" s="29">
        <v>194</v>
      </c>
      <c r="F14" s="29">
        <v>196</v>
      </c>
      <c r="G14" s="29">
        <v>194</v>
      </c>
      <c r="H14" s="29">
        <v>198</v>
      </c>
      <c r="I14" s="29">
        <v>197</v>
      </c>
      <c r="J14" s="29">
        <v>197</v>
      </c>
      <c r="K14" s="30">
        <v>6</v>
      </c>
      <c r="L14" s="30">
        <v>1176</v>
      </c>
      <c r="M14" s="31">
        <v>196</v>
      </c>
      <c r="N14" s="32">
        <v>30</v>
      </c>
      <c r="O14" s="33">
        <v>226</v>
      </c>
    </row>
    <row r="15" spans="1:17" x14ac:dyDescent="0.25">
      <c r="A15" s="25" t="s">
        <v>85</v>
      </c>
      <c r="B15" s="26" t="s">
        <v>52</v>
      </c>
      <c r="C15" s="27">
        <v>44093</v>
      </c>
      <c r="D15" s="28" t="s">
        <v>41</v>
      </c>
      <c r="E15" s="29">
        <v>192</v>
      </c>
      <c r="F15" s="29">
        <v>188</v>
      </c>
      <c r="G15" s="29">
        <v>190</v>
      </c>
      <c r="H15" s="29">
        <v>195</v>
      </c>
      <c r="I15" s="29"/>
      <c r="J15" s="29"/>
      <c r="K15" s="30">
        <v>4</v>
      </c>
      <c r="L15" s="30">
        <v>765</v>
      </c>
      <c r="M15" s="31">
        <v>191.25</v>
      </c>
      <c r="N15" s="32">
        <v>11</v>
      </c>
      <c r="O15" s="33">
        <v>202.25</v>
      </c>
    </row>
    <row r="16" spans="1:17" ht="26.25" x14ac:dyDescent="0.25">
      <c r="A16" s="41" t="s">
        <v>66</v>
      </c>
      <c r="B16" s="42" t="s">
        <v>52</v>
      </c>
      <c r="C16" s="43">
        <v>44107</v>
      </c>
      <c r="D16" s="44" t="s">
        <v>41</v>
      </c>
      <c r="E16" s="45">
        <v>194</v>
      </c>
      <c r="F16" s="45">
        <v>195</v>
      </c>
      <c r="G16" s="45">
        <v>198</v>
      </c>
      <c r="H16" s="45">
        <v>187</v>
      </c>
      <c r="I16" s="45">
        <v>195</v>
      </c>
      <c r="J16" s="45">
        <v>197</v>
      </c>
      <c r="K16" s="46">
        <v>6</v>
      </c>
      <c r="L16" s="46">
        <v>1166</v>
      </c>
      <c r="M16" s="47">
        <v>194.33333333333334</v>
      </c>
      <c r="N16" s="48">
        <v>22</v>
      </c>
      <c r="O16" s="49">
        <v>216.33333333333334</v>
      </c>
    </row>
    <row r="17" spans="1:15" ht="26.25" x14ac:dyDescent="0.25">
      <c r="A17" s="25" t="s">
        <v>66</v>
      </c>
      <c r="B17" s="26" t="s">
        <v>52</v>
      </c>
      <c r="C17" s="27">
        <v>44122</v>
      </c>
      <c r="D17" s="28" t="s">
        <v>25</v>
      </c>
      <c r="E17" s="29">
        <v>197</v>
      </c>
      <c r="F17" s="29">
        <v>194</v>
      </c>
      <c r="G17" s="29">
        <v>199</v>
      </c>
      <c r="H17" s="29">
        <v>197.001</v>
      </c>
      <c r="I17" s="29"/>
      <c r="J17" s="29"/>
      <c r="K17" s="30">
        <v>4</v>
      </c>
      <c r="L17" s="30">
        <v>787.00099999999998</v>
      </c>
      <c r="M17" s="31">
        <v>196.75024999999999</v>
      </c>
      <c r="N17" s="32">
        <v>8</v>
      </c>
      <c r="O17" s="33">
        <v>204.75024999999999</v>
      </c>
    </row>
    <row r="18" spans="1:15" ht="26.25" x14ac:dyDescent="0.25">
      <c r="A18" s="25" t="s">
        <v>66</v>
      </c>
      <c r="B18" s="26" t="s">
        <v>52</v>
      </c>
      <c r="C18" s="27">
        <v>44142</v>
      </c>
      <c r="D18" s="28" t="s">
        <v>41</v>
      </c>
      <c r="E18" s="29">
        <v>194</v>
      </c>
      <c r="F18" s="29">
        <v>191</v>
      </c>
      <c r="G18" s="29">
        <v>198</v>
      </c>
      <c r="H18" s="29">
        <v>191</v>
      </c>
      <c r="I18" s="29"/>
      <c r="J18" s="29"/>
      <c r="K18" s="30">
        <v>4</v>
      </c>
      <c r="L18" s="30">
        <v>774</v>
      </c>
      <c r="M18" s="31">
        <v>193.5</v>
      </c>
      <c r="N18" s="32">
        <v>4</v>
      </c>
      <c r="O18" s="33">
        <v>197.5</v>
      </c>
    </row>
    <row r="19" spans="1:15" ht="26.25" x14ac:dyDescent="0.25">
      <c r="A19" s="25" t="s">
        <v>66</v>
      </c>
      <c r="B19" s="26" t="s">
        <v>52</v>
      </c>
      <c r="C19" s="27">
        <v>44150</v>
      </c>
      <c r="D19" s="28" t="s">
        <v>25</v>
      </c>
      <c r="E19" s="29">
        <v>194</v>
      </c>
      <c r="F19" s="29">
        <v>197</v>
      </c>
      <c r="G19" s="29">
        <v>195</v>
      </c>
      <c r="H19" s="29">
        <v>193</v>
      </c>
      <c r="I19" s="29"/>
      <c r="J19" s="29"/>
      <c r="K19" s="30">
        <v>4</v>
      </c>
      <c r="L19" s="30">
        <v>779</v>
      </c>
      <c r="M19" s="31">
        <v>194.75</v>
      </c>
      <c r="N19" s="32">
        <v>6</v>
      </c>
      <c r="O19" s="33">
        <v>200.75</v>
      </c>
    </row>
    <row r="22" spans="1:15" x14ac:dyDescent="0.25">
      <c r="K22" s="16">
        <f>SUM(K2:K21)</f>
        <v>77</v>
      </c>
      <c r="L22" s="16">
        <f>SUM(L2:L21)</f>
        <v>14821.002100000002</v>
      </c>
      <c r="M22" s="22">
        <f>SUM(L22/K22)</f>
        <v>192.48054675324678</v>
      </c>
      <c r="N22" s="16">
        <f>SUM(N2:N21)</f>
        <v>213</v>
      </c>
      <c r="O22" s="22">
        <f>SUM(M22+N22)</f>
        <v>405.48054675324681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B2" name="Range1_1_2_6_1"/>
    <protectedRange algorithmName="SHA-512" hashValue="ON39YdpmFHfN9f47KpiRvqrKx0V9+erV1CNkpWzYhW/Qyc6aT8rEyCrvauWSYGZK2ia3o7vd3akF07acHAFpOA==" saltValue="yVW9XmDwTqEnmpSGai0KYg==" spinCount="100000" sqref="E2:J2" name="Range1_4_6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2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2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  <protectedRange algorithmName="SHA-512" hashValue="ON39YdpmFHfN9f47KpiRvqrKx0V9+erV1CNkpWzYhW/Qyc6aT8rEyCrvauWSYGZK2ia3o7vd3akF07acHAFpOA==" saltValue="yVW9XmDwTqEnmpSGai0KYg==" spinCount="100000" sqref="B6:C6" name="Range1_1_2_2_1_1_2"/>
    <protectedRange algorithmName="SHA-512" hashValue="ON39YdpmFHfN9f47KpiRvqrKx0V9+erV1CNkpWzYhW/Qyc6aT8rEyCrvauWSYGZK2ia3o7vd3akF07acHAFpOA==" saltValue="yVW9XmDwTqEnmpSGai0KYg==" spinCount="100000" sqref="D6" name="Range1_1_1_2_1_1_1_2"/>
    <protectedRange algorithmName="SHA-512" hashValue="ON39YdpmFHfN9f47KpiRvqrKx0V9+erV1CNkpWzYhW/Qyc6aT8rEyCrvauWSYGZK2ia3o7vd3akF07acHAFpOA==" saltValue="yVW9XmDwTqEnmpSGai0KYg==" spinCount="100000" sqref="E6:J6" name="Range1_4_2_1_1_2"/>
    <protectedRange algorithmName="SHA-512" hashValue="ON39YdpmFHfN9f47KpiRvqrKx0V9+erV1CNkpWzYhW/Qyc6aT8rEyCrvauWSYGZK2ia3o7vd3akF07acHAFpOA==" saltValue="yVW9XmDwTqEnmpSGai0KYg==" spinCount="100000" sqref="B7:C7" name="Range1_1_2_2_1_1_1"/>
    <protectedRange algorithmName="SHA-512" hashValue="ON39YdpmFHfN9f47KpiRvqrKx0V9+erV1CNkpWzYhW/Qyc6aT8rEyCrvauWSYGZK2ia3o7vd3akF07acHAFpOA==" saltValue="yVW9XmDwTqEnmpSGai0KYg==" spinCount="100000" sqref="D7" name="Range1_1_1_2_1_1_1_1"/>
    <protectedRange algorithmName="SHA-512" hashValue="ON39YdpmFHfN9f47KpiRvqrKx0V9+erV1CNkpWzYhW/Qyc6aT8rEyCrvauWSYGZK2ia3o7vd3akF07acHAFpOA==" saltValue="yVW9XmDwTqEnmpSGai0KYg==" spinCount="100000" sqref="E7:J7" name="Range1_4_2_1_1_1"/>
    <protectedRange algorithmName="SHA-512" hashValue="ON39YdpmFHfN9f47KpiRvqrKx0V9+erV1CNkpWzYhW/Qyc6aT8rEyCrvauWSYGZK2ia3o7vd3akF07acHAFpOA==" saltValue="yVW9XmDwTqEnmpSGai0KYg==" spinCount="100000" sqref="B8:C8" name="Range1_1_2_1_1"/>
    <protectedRange algorithmName="SHA-512" hashValue="ON39YdpmFHfN9f47KpiRvqrKx0V9+erV1CNkpWzYhW/Qyc6aT8rEyCrvauWSYGZK2ia3o7vd3akF07acHAFpOA==" saltValue="yVW9XmDwTqEnmpSGai0KYg==" spinCount="100000" sqref="D8" name="Range1_1_1_2"/>
    <protectedRange algorithmName="SHA-512" hashValue="ON39YdpmFHfN9f47KpiRvqrKx0V9+erV1CNkpWzYhW/Qyc6aT8rEyCrvauWSYGZK2ia3o7vd3akF07acHAFpOA==" saltValue="yVW9XmDwTqEnmpSGai0KYg==" spinCount="100000" sqref="E8:J8" name="Range1_4_1_1"/>
    <protectedRange algorithmName="SHA-512" hashValue="ON39YdpmFHfN9f47KpiRvqrKx0V9+erV1CNkpWzYhW/Qyc6aT8rEyCrvauWSYGZK2ia3o7vd3akF07acHAFpOA==" saltValue="yVW9XmDwTqEnmpSGai0KYg==" spinCount="100000" sqref="B9:C9" name="Range1_1_2_5"/>
    <protectedRange algorithmName="SHA-512" hashValue="ON39YdpmFHfN9f47KpiRvqrKx0V9+erV1CNkpWzYhW/Qyc6aT8rEyCrvauWSYGZK2ia3o7vd3akF07acHAFpOA==" saltValue="yVW9XmDwTqEnmpSGai0KYg==" spinCount="100000" sqref="D9" name="Range1_1_1_2_4"/>
    <protectedRange algorithmName="SHA-512" hashValue="ON39YdpmFHfN9f47KpiRvqrKx0V9+erV1CNkpWzYhW/Qyc6aT8rEyCrvauWSYGZK2ia3o7vd3akF07acHAFpOA==" saltValue="yVW9XmDwTqEnmpSGai0KYg==" spinCount="100000" sqref="E9:J9" name="Range1_4_4"/>
    <protectedRange algorithmName="SHA-512" hashValue="ON39YdpmFHfN9f47KpiRvqrKx0V9+erV1CNkpWzYhW/Qyc6aT8rEyCrvauWSYGZK2ia3o7vd3akF07acHAFpOA==" saltValue="yVW9XmDwTqEnmpSGai0KYg==" spinCount="100000" sqref="B10:C10" name="Range1_1_2_2_1_1_4"/>
    <protectedRange algorithmName="SHA-512" hashValue="ON39YdpmFHfN9f47KpiRvqrKx0V9+erV1CNkpWzYhW/Qyc6aT8rEyCrvauWSYGZK2ia3o7vd3akF07acHAFpOA==" saltValue="yVW9XmDwTqEnmpSGai0KYg==" spinCount="100000" sqref="D10" name="Range1_1_1_2_1_1_1_4"/>
    <protectedRange algorithmName="SHA-512" hashValue="ON39YdpmFHfN9f47KpiRvqrKx0V9+erV1CNkpWzYhW/Qyc6aT8rEyCrvauWSYGZK2ia3o7vd3akF07acHAFpOA==" saltValue="yVW9XmDwTqEnmpSGai0KYg==" spinCount="100000" sqref="E10:J10" name="Range1_4_2_1_1_4"/>
    <protectedRange algorithmName="SHA-512" hashValue="ON39YdpmFHfN9f47KpiRvqrKx0V9+erV1CNkpWzYhW/Qyc6aT8rEyCrvauWSYGZK2ia3o7vd3akF07acHAFpOA==" saltValue="yVW9XmDwTqEnmpSGai0KYg==" spinCount="100000" sqref="B11:C11" name="Range1_1_2_2_1_1_5"/>
    <protectedRange algorithmName="SHA-512" hashValue="ON39YdpmFHfN9f47KpiRvqrKx0V9+erV1CNkpWzYhW/Qyc6aT8rEyCrvauWSYGZK2ia3o7vd3akF07acHAFpOA==" saltValue="yVW9XmDwTqEnmpSGai0KYg==" spinCount="100000" sqref="D11" name="Range1_1_1_2_1_1_1_5"/>
    <protectedRange algorithmName="SHA-512" hashValue="ON39YdpmFHfN9f47KpiRvqrKx0V9+erV1CNkpWzYhW/Qyc6aT8rEyCrvauWSYGZK2ia3o7vd3akF07acHAFpOA==" saltValue="yVW9XmDwTqEnmpSGai0KYg==" spinCount="100000" sqref="E11:J11" name="Range1_4_2_1_1_5"/>
    <protectedRange algorithmName="SHA-512" hashValue="ON39YdpmFHfN9f47KpiRvqrKx0V9+erV1CNkpWzYhW/Qyc6aT8rEyCrvauWSYGZK2ia3o7vd3akF07acHAFpOA==" saltValue="yVW9XmDwTqEnmpSGai0KYg==" spinCount="100000" sqref="B12:C12" name="Range1_1_2_2_1_1_6"/>
    <protectedRange algorithmName="SHA-512" hashValue="ON39YdpmFHfN9f47KpiRvqrKx0V9+erV1CNkpWzYhW/Qyc6aT8rEyCrvauWSYGZK2ia3o7vd3akF07acHAFpOA==" saltValue="yVW9XmDwTqEnmpSGai0KYg==" spinCount="100000" sqref="D12" name="Range1_1_1_2_1_1_1_6"/>
    <protectedRange algorithmName="SHA-512" hashValue="ON39YdpmFHfN9f47KpiRvqrKx0V9+erV1CNkpWzYhW/Qyc6aT8rEyCrvauWSYGZK2ia3o7vd3akF07acHAFpOA==" saltValue="yVW9XmDwTqEnmpSGai0KYg==" spinCount="100000" sqref="E12:J12" name="Range1_4_2_1_1_6"/>
    <protectedRange algorithmName="SHA-512" hashValue="ON39YdpmFHfN9f47KpiRvqrKx0V9+erV1CNkpWzYhW/Qyc6aT8rEyCrvauWSYGZK2ia3o7vd3akF07acHAFpOA==" saltValue="yVW9XmDwTqEnmpSGai0KYg==" spinCount="100000" sqref="B13:C13" name="Range1_1_2_1_2"/>
    <protectedRange algorithmName="SHA-512" hashValue="ON39YdpmFHfN9f47KpiRvqrKx0V9+erV1CNkpWzYhW/Qyc6aT8rEyCrvauWSYGZK2ia3o7vd3akF07acHAFpOA==" saltValue="yVW9XmDwTqEnmpSGai0KYg==" spinCount="100000" sqref="D13" name="Range1_1_1_2_2"/>
    <protectedRange algorithmName="SHA-512" hashValue="ON39YdpmFHfN9f47KpiRvqrKx0V9+erV1CNkpWzYhW/Qyc6aT8rEyCrvauWSYGZK2ia3o7vd3akF07acHAFpOA==" saltValue="yVW9XmDwTqEnmpSGai0KYg==" spinCount="100000" sqref="E13:J13" name="Range1_4_1_2"/>
    <protectedRange algorithmName="SHA-512" hashValue="ON39YdpmFHfN9f47KpiRvqrKx0V9+erV1CNkpWzYhW/Qyc6aT8rEyCrvauWSYGZK2ia3o7vd3akF07acHAFpOA==" saltValue="yVW9XmDwTqEnmpSGai0KYg==" spinCount="100000" sqref="B14:C14" name="Range1_1_2_2_1_1_7"/>
    <protectedRange algorithmName="SHA-512" hashValue="ON39YdpmFHfN9f47KpiRvqrKx0V9+erV1CNkpWzYhW/Qyc6aT8rEyCrvauWSYGZK2ia3o7vd3akF07acHAFpOA==" saltValue="yVW9XmDwTqEnmpSGai0KYg==" spinCount="100000" sqref="D14" name="Range1_1_1_2_1_1_1_7"/>
    <protectedRange algorithmName="SHA-512" hashValue="ON39YdpmFHfN9f47KpiRvqrKx0V9+erV1CNkpWzYhW/Qyc6aT8rEyCrvauWSYGZK2ia3o7vd3akF07acHAFpOA==" saltValue="yVW9XmDwTqEnmpSGai0KYg==" spinCount="100000" sqref="E14:J14" name="Range1_4_2_1_1_7"/>
    <protectedRange algorithmName="SHA-512" hashValue="ON39YdpmFHfN9f47KpiRvqrKx0V9+erV1CNkpWzYhW/Qyc6aT8rEyCrvauWSYGZK2ia3o7vd3akF07acHAFpOA==" saltValue="yVW9XmDwTqEnmpSGai0KYg==" spinCount="100000" sqref="B15:C15" name="Range1_1_2_4"/>
    <protectedRange algorithmName="SHA-512" hashValue="ON39YdpmFHfN9f47KpiRvqrKx0V9+erV1CNkpWzYhW/Qyc6aT8rEyCrvauWSYGZK2ia3o7vd3akF07acHAFpOA==" saltValue="yVW9XmDwTqEnmpSGai0KYg==" spinCount="100000" sqref="D15" name="Range1_1_1_2_3"/>
    <protectedRange algorithmName="SHA-512" hashValue="ON39YdpmFHfN9f47KpiRvqrKx0V9+erV1CNkpWzYhW/Qyc6aT8rEyCrvauWSYGZK2ia3o7vd3akF07acHAFpOA==" saltValue="yVW9XmDwTqEnmpSGai0KYg==" spinCount="100000" sqref="E15:J15" name="Range1_4_3"/>
    <protectedRange algorithmName="SHA-512" hashValue="ON39YdpmFHfN9f47KpiRvqrKx0V9+erV1CNkpWzYhW/Qyc6aT8rEyCrvauWSYGZK2ia3o7vd3akF07acHAFpOA==" saltValue="yVW9XmDwTqEnmpSGai0KYg==" spinCount="100000" sqref="B16:C16" name="Range1_1_2_2_1_1"/>
    <protectedRange algorithmName="SHA-512" hashValue="ON39YdpmFHfN9f47KpiRvqrKx0V9+erV1CNkpWzYhW/Qyc6aT8rEyCrvauWSYGZK2ia3o7vd3akF07acHAFpOA==" saltValue="yVW9XmDwTqEnmpSGai0KYg==" spinCount="100000" sqref="D16" name="Range1_1_1_2_1_1_1"/>
    <protectedRange algorithmName="SHA-512" hashValue="ON39YdpmFHfN9f47KpiRvqrKx0V9+erV1CNkpWzYhW/Qyc6aT8rEyCrvauWSYGZK2ia3o7vd3akF07acHAFpOA==" saltValue="yVW9XmDwTqEnmpSGai0KYg==" spinCount="100000" sqref="E16:J16" name="Range1_4_2_1_1"/>
    <protectedRange algorithmName="SHA-512" hashValue="ON39YdpmFHfN9f47KpiRvqrKx0V9+erV1CNkpWzYhW/Qyc6aT8rEyCrvauWSYGZK2ia3o7vd3akF07acHAFpOA==" saltValue="yVW9XmDwTqEnmpSGai0KYg==" spinCount="100000" sqref="B17:C17" name="Range1_1_2_2_1_1_10_1"/>
    <protectedRange algorithmName="SHA-512" hashValue="ON39YdpmFHfN9f47KpiRvqrKx0V9+erV1CNkpWzYhW/Qyc6aT8rEyCrvauWSYGZK2ia3o7vd3akF07acHAFpOA==" saltValue="yVW9XmDwTqEnmpSGai0KYg==" spinCount="100000" sqref="D17" name="Range1_1_1_2_1_1_1_10_1"/>
    <protectedRange algorithmName="SHA-512" hashValue="ON39YdpmFHfN9f47KpiRvqrKx0V9+erV1CNkpWzYhW/Qyc6aT8rEyCrvauWSYGZK2ia3o7vd3akF07acHAFpOA==" saltValue="yVW9XmDwTqEnmpSGai0KYg==" spinCount="100000" sqref="E17:J17" name="Range1_4_2_1_1_10_1"/>
    <protectedRange algorithmName="SHA-512" hashValue="ON39YdpmFHfN9f47KpiRvqrKx0V9+erV1CNkpWzYhW/Qyc6aT8rEyCrvauWSYGZK2ia3o7vd3akF07acHAFpOA==" saltValue="yVW9XmDwTqEnmpSGai0KYg==" spinCount="100000" sqref="B18:C18" name="Range1_1_2_2_1_1_1_1"/>
    <protectedRange algorithmName="SHA-512" hashValue="ON39YdpmFHfN9f47KpiRvqrKx0V9+erV1CNkpWzYhW/Qyc6aT8rEyCrvauWSYGZK2ia3o7vd3akF07acHAFpOA==" saltValue="yVW9XmDwTqEnmpSGai0KYg==" spinCount="100000" sqref="D18" name="Range1_1_1_2_1_1_1_1_1"/>
    <protectedRange algorithmName="SHA-512" hashValue="ON39YdpmFHfN9f47KpiRvqrKx0V9+erV1CNkpWzYhW/Qyc6aT8rEyCrvauWSYGZK2ia3o7vd3akF07acHAFpOA==" saltValue="yVW9XmDwTqEnmpSGai0KYg==" spinCount="100000" sqref="E18:J18" name="Range1_4_2_1_1_1_1"/>
    <protectedRange algorithmName="SHA-512" hashValue="ON39YdpmFHfN9f47KpiRvqrKx0V9+erV1CNkpWzYhW/Qyc6aT8rEyCrvauWSYGZK2ia3o7vd3akF07acHAFpOA==" saltValue="yVW9XmDwTqEnmpSGai0KYg==" spinCount="100000" sqref="B19:C19" name="Range1_1_2_2_1_1_9"/>
    <protectedRange algorithmName="SHA-512" hashValue="ON39YdpmFHfN9f47KpiRvqrKx0V9+erV1CNkpWzYhW/Qyc6aT8rEyCrvauWSYGZK2ia3o7vd3akF07acHAFpOA==" saltValue="yVW9XmDwTqEnmpSGai0KYg==" spinCount="100000" sqref="D19" name="Range1_1_1_2_1_1_1_9"/>
    <protectedRange algorithmName="SHA-512" hashValue="ON39YdpmFHfN9f47KpiRvqrKx0V9+erV1CNkpWzYhW/Qyc6aT8rEyCrvauWSYGZK2ia3o7vd3akF07acHAFpOA==" saltValue="yVW9XmDwTqEnmpSGai0KYg==" spinCount="100000" sqref="E19:J19" name="Range1_4_2_1_1_9"/>
  </protectedRanges>
  <conditionalFormatting sqref="H2">
    <cfRule type="top10" dxfId="389" priority="106" rank="1"/>
  </conditionalFormatting>
  <conditionalFormatting sqref="E2">
    <cfRule type="top10" dxfId="388" priority="103" rank="1"/>
  </conditionalFormatting>
  <conditionalFormatting sqref="F2">
    <cfRule type="top10" dxfId="387" priority="104" rank="1"/>
  </conditionalFormatting>
  <conditionalFormatting sqref="G2">
    <cfRule type="top10" dxfId="386" priority="105" rank="1"/>
  </conditionalFormatting>
  <conditionalFormatting sqref="I2">
    <cfRule type="top10" dxfId="385" priority="107" rank="1"/>
  </conditionalFormatting>
  <conditionalFormatting sqref="J2">
    <cfRule type="top10" dxfId="384" priority="108" rank="1"/>
  </conditionalFormatting>
  <conditionalFormatting sqref="E3">
    <cfRule type="top10" dxfId="383" priority="102" rank="1"/>
  </conditionalFormatting>
  <conditionalFormatting sqref="F3">
    <cfRule type="top10" dxfId="382" priority="101" rank="1"/>
  </conditionalFormatting>
  <conditionalFormatting sqref="G3">
    <cfRule type="top10" dxfId="381" priority="100" rank="1"/>
  </conditionalFormatting>
  <conditionalFormatting sqref="H3">
    <cfRule type="top10" dxfId="380" priority="99" rank="1"/>
  </conditionalFormatting>
  <conditionalFormatting sqref="I3">
    <cfRule type="top10" dxfId="379" priority="98" rank="1"/>
  </conditionalFormatting>
  <conditionalFormatting sqref="J3">
    <cfRule type="top10" dxfId="378" priority="97" rank="1"/>
  </conditionalFormatting>
  <conditionalFormatting sqref="E4">
    <cfRule type="top10" dxfId="377" priority="96" rank="1"/>
  </conditionalFormatting>
  <conditionalFormatting sqref="F4">
    <cfRule type="top10" dxfId="376" priority="95" rank="1"/>
  </conditionalFormatting>
  <conditionalFormatting sqref="G4">
    <cfRule type="top10" dxfId="375" priority="94" rank="1"/>
  </conditionalFormatting>
  <conditionalFormatting sqref="H4">
    <cfRule type="top10" dxfId="374" priority="93" rank="1"/>
  </conditionalFormatting>
  <conditionalFormatting sqref="I4">
    <cfRule type="top10" dxfId="373" priority="92" rank="1"/>
  </conditionalFormatting>
  <conditionalFormatting sqref="J4">
    <cfRule type="top10" dxfId="372" priority="91" rank="1"/>
  </conditionalFormatting>
  <conditionalFormatting sqref="E5">
    <cfRule type="top10" dxfId="371" priority="90" rank="1"/>
  </conditionalFormatting>
  <conditionalFormatting sqref="F5">
    <cfRule type="top10" dxfId="370" priority="89" rank="1"/>
  </conditionalFormatting>
  <conditionalFormatting sqref="G5">
    <cfRule type="top10" dxfId="369" priority="88" rank="1"/>
  </conditionalFormatting>
  <conditionalFormatting sqref="H5">
    <cfRule type="top10" dxfId="368" priority="87" rank="1"/>
  </conditionalFormatting>
  <conditionalFormatting sqref="I5">
    <cfRule type="top10" dxfId="367" priority="86" rank="1"/>
  </conditionalFormatting>
  <conditionalFormatting sqref="J5">
    <cfRule type="top10" dxfId="366" priority="85" rank="1"/>
  </conditionalFormatting>
  <conditionalFormatting sqref="E6">
    <cfRule type="top10" dxfId="365" priority="84" rank="1"/>
  </conditionalFormatting>
  <conditionalFormatting sqref="F6">
    <cfRule type="top10" dxfId="364" priority="83" rank="1"/>
  </conditionalFormatting>
  <conditionalFormatting sqref="G6">
    <cfRule type="top10" dxfId="363" priority="82" rank="1"/>
  </conditionalFormatting>
  <conditionalFormatting sqref="H6">
    <cfRule type="top10" dxfId="362" priority="81" rank="1"/>
  </conditionalFormatting>
  <conditionalFormatting sqref="I6">
    <cfRule type="top10" dxfId="361" priority="80" rank="1"/>
  </conditionalFormatting>
  <conditionalFormatting sqref="J6">
    <cfRule type="top10" dxfId="360" priority="79" rank="1"/>
  </conditionalFormatting>
  <conditionalFormatting sqref="E7">
    <cfRule type="top10" dxfId="359" priority="78" rank="1"/>
  </conditionalFormatting>
  <conditionalFormatting sqref="F7">
    <cfRule type="top10" dxfId="358" priority="77" rank="1"/>
  </conditionalFormatting>
  <conditionalFormatting sqref="G7">
    <cfRule type="top10" dxfId="357" priority="76" rank="1"/>
  </conditionalFormatting>
  <conditionalFormatting sqref="H7">
    <cfRule type="top10" dxfId="356" priority="75" rank="1"/>
  </conditionalFormatting>
  <conditionalFormatting sqref="I7">
    <cfRule type="top10" dxfId="355" priority="74" rank="1"/>
  </conditionalFormatting>
  <conditionalFormatting sqref="J7">
    <cfRule type="top10" dxfId="354" priority="73" rank="1"/>
  </conditionalFormatting>
  <conditionalFormatting sqref="E8">
    <cfRule type="top10" dxfId="353" priority="72" rank="1"/>
  </conditionalFormatting>
  <conditionalFormatting sqref="F8">
    <cfRule type="top10" dxfId="352" priority="71" rank="1"/>
  </conditionalFormatting>
  <conditionalFormatting sqref="G8">
    <cfRule type="top10" dxfId="351" priority="70" rank="1"/>
  </conditionalFormatting>
  <conditionalFormatting sqref="H8">
    <cfRule type="top10" dxfId="350" priority="69" rank="1"/>
  </conditionalFormatting>
  <conditionalFormatting sqref="I8">
    <cfRule type="top10" dxfId="349" priority="68" rank="1"/>
  </conditionalFormatting>
  <conditionalFormatting sqref="J8">
    <cfRule type="top10" dxfId="348" priority="67" rank="1"/>
  </conditionalFormatting>
  <conditionalFormatting sqref="E9">
    <cfRule type="top10" dxfId="347" priority="66" rank="1"/>
  </conditionalFormatting>
  <conditionalFormatting sqref="F9">
    <cfRule type="top10" dxfId="346" priority="65" rank="1"/>
  </conditionalFormatting>
  <conditionalFormatting sqref="G9">
    <cfRule type="top10" dxfId="345" priority="64" rank="1"/>
  </conditionalFormatting>
  <conditionalFormatting sqref="H9">
    <cfRule type="top10" dxfId="344" priority="63" rank="1"/>
  </conditionalFormatting>
  <conditionalFormatting sqref="I9">
    <cfRule type="top10" dxfId="343" priority="62" rank="1"/>
  </conditionalFormatting>
  <conditionalFormatting sqref="J9">
    <cfRule type="top10" dxfId="342" priority="61" rank="1"/>
  </conditionalFormatting>
  <conditionalFormatting sqref="E10">
    <cfRule type="top10" dxfId="341" priority="60" rank="1"/>
  </conditionalFormatting>
  <conditionalFormatting sqref="F10">
    <cfRule type="top10" dxfId="340" priority="59" rank="1"/>
  </conditionalFormatting>
  <conditionalFormatting sqref="G10">
    <cfRule type="top10" dxfId="339" priority="58" rank="1"/>
  </conditionalFormatting>
  <conditionalFormatting sqref="H10">
    <cfRule type="top10" dxfId="338" priority="57" rank="1"/>
  </conditionalFormatting>
  <conditionalFormatting sqref="I10">
    <cfRule type="top10" dxfId="337" priority="56" rank="1"/>
  </conditionalFormatting>
  <conditionalFormatting sqref="J10">
    <cfRule type="top10" dxfId="336" priority="55" rank="1"/>
  </conditionalFormatting>
  <conditionalFormatting sqref="E11">
    <cfRule type="top10" dxfId="335" priority="54" rank="1"/>
  </conditionalFormatting>
  <conditionalFormatting sqref="F11">
    <cfRule type="top10" dxfId="334" priority="53" rank="1"/>
  </conditionalFormatting>
  <conditionalFormatting sqref="G11">
    <cfRule type="top10" dxfId="333" priority="52" rank="1"/>
  </conditionalFormatting>
  <conditionalFormatting sqref="H11">
    <cfRule type="top10" dxfId="332" priority="51" rank="1"/>
  </conditionalFormatting>
  <conditionalFormatting sqref="I11">
    <cfRule type="top10" dxfId="331" priority="50" rank="1"/>
  </conditionalFormatting>
  <conditionalFormatting sqref="J11">
    <cfRule type="top10" dxfId="330" priority="49" rank="1"/>
  </conditionalFormatting>
  <conditionalFormatting sqref="E12">
    <cfRule type="top10" dxfId="329" priority="48" rank="1"/>
  </conditionalFormatting>
  <conditionalFormatting sqref="F12">
    <cfRule type="top10" dxfId="328" priority="47" rank="1"/>
  </conditionalFormatting>
  <conditionalFormatting sqref="G12">
    <cfRule type="top10" dxfId="327" priority="46" rank="1"/>
  </conditionalFormatting>
  <conditionalFormatting sqref="H12">
    <cfRule type="top10" dxfId="326" priority="45" rank="1"/>
  </conditionalFormatting>
  <conditionalFormatting sqref="I12">
    <cfRule type="top10" dxfId="325" priority="44" rank="1"/>
  </conditionalFormatting>
  <conditionalFormatting sqref="J12">
    <cfRule type="top10" dxfId="324" priority="43" rank="1"/>
  </conditionalFormatting>
  <conditionalFormatting sqref="E13">
    <cfRule type="top10" dxfId="323" priority="42" rank="1"/>
  </conditionalFormatting>
  <conditionalFormatting sqref="F13">
    <cfRule type="top10" dxfId="322" priority="41" rank="1"/>
  </conditionalFormatting>
  <conditionalFormatting sqref="G13">
    <cfRule type="top10" dxfId="321" priority="40" rank="1"/>
  </conditionalFormatting>
  <conditionalFormatting sqref="H13">
    <cfRule type="top10" dxfId="320" priority="39" rank="1"/>
  </conditionalFormatting>
  <conditionalFormatting sqref="I13">
    <cfRule type="top10" dxfId="319" priority="38" rank="1"/>
  </conditionalFormatting>
  <conditionalFormatting sqref="J13">
    <cfRule type="top10" dxfId="318" priority="37" rank="1"/>
  </conditionalFormatting>
  <conditionalFormatting sqref="E14">
    <cfRule type="top10" dxfId="317" priority="36" rank="1"/>
  </conditionalFormatting>
  <conditionalFormatting sqref="F14">
    <cfRule type="top10" dxfId="316" priority="35" rank="1"/>
  </conditionalFormatting>
  <conditionalFormatting sqref="G14">
    <cfRule type="top10" dxfId="315" priority="34" rank="1"/>
  </conditionalFormatting>
  <conditionalFormatting sqref="H14">
    <cfRule type="top10" dxfId="314" priority="33" rank="1"/>
  </conditionalFormatting>
  <conditionalFormatting sqref="I14">
    <cfRule type="top10" dxfId="313" priority="32" rank="1"/>
  </conditionalFormatting>
  <conditionalFormatting sqref="J14">
    <cfRule type="top10" dxfId="312" priority="31" rank="1"/>
  </conditionalFormatting>
  <conditionalFormatting sqref="E15">
    <cfRule type="top10" dxfId="311" priority="30" rank="1"/>
  </conditionalFormatting>
  <conditionalFormatting sqref="F15">
    <cfRule type="top10" dxfId="310" priority="29" rank="1"/>
  </conditionalFormatting>
  <conditionalFormatting sqref="G15">
    <cfRule type="top10" dxfId="309" priority="28" rank="1"/>
  </conditionalFormatting>
  <conditionalFormatting sqref="H15">
    <cfRule type="top10" dxfId="308" priority="27" rank="1"/>
  </conditionalFormatting>
  <conditionalFormatting sqref="I15">
    <cfRule type="top10" dxfId="307" priority="26" rank="1"/>
  </conditionalFormatting>
  <conditionalFormatting sqref="J15">
    <cfRule type="top10" dxfId="306" priority="25" rank="1"/>
  </conditionalFormatting>
  <conditionalFormatting sqref="E16">
    <cfRule type="top10" dxfId="305" priority="24" rank="1"/>
  </conditionalFormatting>
  <conditionalFormatting sqref="F16">
    <cfRule type="top10" dxfId="304" priority="23" rank="1"/>
  </conditionalFormatting>
  <conditionalFormatting sqref="G16">
    <cfRule type="top10" dxfId="303" priority="22" rank="1"/>
  </conditionalFormatting>
  <conditionalFormatting sqref="H16">
    <cfRule type="top10" dxfId="302" priority="21" rank="1"/>
  </conditionalFormatting>
  <conditionalFormatting sqref="I16">
    <cfRule type="top10" dxfId="301" priority="20" rank="1"/>
  </conditionalFormatting>
  <conditionalFormatting sqref="J16">
    <cfRule type="top10" dxfId="300" priority="19" rank="1"/>
  </conditionalFormatting>
  <conditionalFormatting sqref="E17">
    <cfRule type="top10" dxfId="299" priority="18" rank="1"/>
  </conditionalFormatting>
  <conditionalFormatting sqref="F17">
    <cfRule type="top10" dxfId="298" priority="17" rank="1"/>
  </conditionalFormatting>
  <conditionalFormatting sqref="G17">
    <cfRule type="top10" dxfId="297" priority="16" rank="1"/>
  </conditionalFormatting>
  <conditionalFormatting sqref="H17">
    <cfRule type="top10" dxfId="296" priority="15" rank="1"/>
  </conditionalFormatting>
  <conditionalFormatting sqref="I17">
    <cfRule type="top10" dxfId="295" priority="14" rank="1"/>
  </conditionalFormatting>
  <conditionalFormatting sqref="J17">
    <cfRule type="top10" dxfId="294" priority="13" rank="1"/>
  </conditionalFormatting>
  <conditionalFormatting sqref="E18">
    <cfRule type="top10" dxfId="293" priority="12" rank="1"/>
  </conditionalFormatting>
  <conditionalFormatting sqref="F18">
    <cfRule type="top10" dxfId="292" priority="11" rank="1"/>
  </conditionalFormatting>
  <conditionalFormatting sqref="G18">
    <cfRule type="top10" dxfId="291" priority="10" rank="1"/>
  </conditionalFormatting>
  <conditionalFormatting sqref="H18">
    <cfRule type="top10" dxfId="290" priority="9" rank="1"/>
  </conditionalFormatting>
  <conditionalFormatting sqref="I18">
    <cfRule type="top10" dxfId="289" priority="8" rank="1"/>
  </conditionalFormatting>
  <conditionalFormatting sqref="J18">
    <cfRule type="top10" dxfId="288" priority="7" rank="1"/>
  </conditionalFormatting>
  <conditionalFormatting sqref="E19">
    <cfRule type="top10" dxfId="287" priority="6" rank="1"/>
  </conditionalFormatting>
  <conditionalFormatting sqref="F19">
    <cfRule type="top10" dxfId="286" priority="5" rank="1"/>
  </conditionalFormatting>
  <conditionalFormatting sqref="G19">
    <cfRule type="top10" dxfId="285" priority="4" rank="1"/>
  </conditionalFormatting>
  <conditionalFormatting sqref="H19">
    <cfRule type="top10" dxfId="284" priority="3" rank="1"/>
  </conditionalFormatting>
  <conditionalFormatting sqref="I19">
    <cfRule type="top10" dxfId="283" priority="2" rank="1"/>
  </conditionalFormatting>
  <conditionalFormatting sqref="J19">
    <cfRule type="top10" dxfId="282" priority="1" rank="1"/>
  </conditionalFormatting>
  <hyperlinks>
    <hyperlink ref="Q1" location="'National Youth Rankings 2020'!A1" display="Return to Rankings" xr:uid="{300E6CC6-CF42-4EF3-A812-6C32AAB3F029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8C851B-1646-459B-B05D-65BF4522DB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15DB779-25DE-4D7A-A9EC-06485456651A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9D4113C1-6357-4A05-8575-C2C33185D640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5FAF-ABE4-40E9-B5E9-F3F3BE74B6D5}">
  <dimension ref="A1:Q30"/>
  <sheetViews>
    <sheetView topLeftCell="A3" workbookViewId="0">
      <selection activeCell="A20" sqref="A20:O20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64</v>
      </c>
      <c r="B2" s="26" t="s">
        <v>65</v>
      </c>
      <c r="C2" s="27">
        <v>43968</v>
      </c>
      <c r="D2" s="28" t="s">
        <v>25</v>
      </c>
      <c r="E2" s="29">
        <v>190</v>
      </c>
      <c r="F2" s="29">
        <v>196</v>
      </c>
      <c r="G2" s="29">
        <v>188</v>
      </c>
      <c r="H2" s="29">
        <v>188</v>
      </c>
      <c r="I2" s="29">
        <v>194</v>
      </c>
      <c r="J2" s="29">
        <v>195</v>
      </c>
      <c r="K2" s="30">
        <v>6</v>
      </c>
      <c r="L2" s="30">
        <v>1151</v>
      </c>
      <c r="M2" s="31">
        <v>191.83333333333334</v>
      </c>
      <c r="N2" s="32">
        <v>30</v>
      </c>
      <c r="O2" s="33">
        <v>221.83333333333334</v>
      </c>
    </row>
    <row r="3" spans="1:17" x14ac:dyDescent="0.25">
      <c r="A3" s="25" t="s">
        <v>43</v>
      </c>
      <c r="B3" s="26" t="s">
        <v>78</v>
      </c>
      <c r="C3" s="27">
        <v>43967</v>
      </c>
      <c r="D3" s="28" t="s">
        <v>79</v>
      </c>
      <c r="E3" s="29">
        <v>191</v>
      </c>
      <c r="F3" s="29">
        <v>190</v>
      </c>
      <c r="G3" s="29">
        <v>187</v>
      </c>
      <c r="H3" s="29">
        <v>189</v>
      </c>
      <c r="I3" s="29">
        <v>191</v>
      </c>
      <c r="J3" s="29">
        <v>193</v>
      </c>
      <c r="K3" s="30">
        <v>6</v>
      </c>
      <c r="L3" s="30">
        <v>1141</v>
      </c>
      <c r="M3" s="31">
        <v>190.16666666666666</v>
      </c>
      <c r="N3" s="32">
        <v>10</v>
      </c>
      <c r="O3" s="33">
        <v>200.16666666666666</v>
      </c>
    </row>
    <row r="4" spans="1:17" x14ac:dyDescent="0.25">
      <c r="A4" s="25" t="s">
        <v>58</v>
      </c>
      <c r="B4" s="26" t="s">
        <v>65</v>
      </c>
      <c r="C4" s="27">
        <v>43981</v>
      </c>
      <c r="D4" s="28" t="s">
        <v>86</v>
      </c>
      <c r="E4" s="54">
        <v>193</v>
      </c>
      <c r="F4" s="54">
        <v>190</v>
      </c>
      <c r="G4" s="54">
        <v>190</v>
      </c>
      <c r="H4" s="54">
        <v>189</v>
      </c>
      <c r="I4" s="54"/>
      <c r="J4" s="54"/>
      <c r="K4" s="30">
        <v>4</v>
      </c>
      <c r="L4" s="30">
        <v>762</v>
      </c>
      <c r="M4" s="31">
        <v>190.5</v>
      </c>
      <c r="N4" s="32">
        <v>4</v>
      </c>
      <c r="O4" s="33">
        <v>194.5</v>
      </c>
    </row>
    <row r="5" spans="1:17" x14ac:dyDescent="0.25">
      <c r="A5" s="25" t="s">
        <v>58</v>
      </c>
      <c r="B5" s="26" t="s">
        <v>65</v>
      </c>
      <c r="C5" s="27">
        <v>43982</v>
      </c>
      <c r="D5" s="28" t="s">
        <v>86</v>
      </c>
      <c r="E5" s="54">
        <v>185</v>
      </c>
      <c r="F5" s="54">
        <v>190</v>
      </c>
      <c r="G5" s="54">
        <v>184</v>
      </c>
      <c r="H5" s="54">
        <v>188</v>
      </c>
      <c r="I5" s="54">
        <v>189</v>
      </c>
      <c r="J5" s="54">
        <v>191</v>
      </c>
      <c r="K5" s="30">
        <v>6</v>
      </c>
      <c r="L5" s="30">
        <v>1127</v>
      </c>
      <c r="M5" s="31">
        <v>187.83333333333334</v>
      </c>
      <c r="N5" s="32">
        <v>26</v>
      </c>
      <c r="O5" s="33">
        <v>213.83333333333334</v>
      </c>
    </row>
    <row r="6" spans="1:17" x14ac:dyDescent="0.25">
      <c r="A6" s="25" t="s">
        <v>58</v>
      </c>
      <c r="B6" s="26" t="s">
        <v>65</v>
      </c>
      <c r="C6" s="27">
        <v>44009</v>
      </c>
      <c r="D6" s="28" t="s">
        <v>86</v>
      </c>
      <c r="E6" s="54">
        <v>189</v>
      </c>
      <c r="F6" s="54">
        <v>192</v>
      </c>
      <c r="G6" s="54">
        <v>187</v>
      </c>
      <c r="H6" s="54">
        <v>188</v>
      </c>
      <c r="I6" s="54"/>
      <c r="J6" s="54"/>
      <c r="K6" s="30">
        <v>4</v>
      </c>
      <c r="L6" s="30">
        <v>756</v>
      </c>
      <c r="M6" s="31">
        <v>189</v>
      </c>
      <c r="N6" s="32">
        <v>6</v>
      </c>
      <c r="O6" s="33">
        <v>195</v>
      </c>
    </row>
    <row r="7" spans="1:17" x14ac:dyDescent="0.25">
      <c r="A7" s="25" t="s">
        <v>58</v>
      </c>
      <c r="B7" s="26" t="s">
        <v>65</v>
      </c>
      <c r="C7" s="27">
        <v>44029</v>
      </c>
      <c r="D7" s="28" t="s">
        <v>86</v>
      </c>
      <c r="E7" s="54">
        <v>196</v>
      </c>
      <c r="F7" s="54">
        <v>196</v>
      </c>
      <c r="G7" s="54"/>
      <c r="H7" s="54"/>
      <c r="I7" s="54"/>
      <c r="J7" s="54"/>
      <c r="K7" s="30">
        <v>2</v>
      </c>
      <c r="L7" s="30">
        <v>392</v>
      </c>
      <c r="M7" s="31">
        <v>196</v>
      </c>
      <c r="N7" s="32">
        <v>9</v>
      </c>
      <c r="O7" s="33">
        <v>205</v>
      </c>
    </row>
    <row r="8" spans="1:17" x14ac:dyDescent="0.25">
      <c r="A8" s="25" t="s">
        <v>58</v>
      </c>
      <c r="B8" s="26" t="s">
        <v>65</v>
      </c>
      <c r="C8" s="27">
        <v>44037</v>
      </c>
      <c r="D8" s="28" t="s">
        <v>86</v>
      </c>
      <c r="E8" s="54">
        <v>187</v>
      </c>
      <c r="F8" s="54">
        <v>192</v>
      </c>
      <c r="G8" s="54">
        <v>191</v>
      </c>
      <c r="H8" s="54">
        <v>188</v>
      </c>
      <c r="I8" s="54"/>
      <c r="J8" s="54"/>
      <c r="K8" s="30">
        <v>4</v>
      </c>
      <c r="L8" s="30">
        <v>758</v>
      </c>
      <c r="M8" s="31">
        <v>189.5</v>
      </c>
      <c r="N8" s="32">
        <v>9</v>
      </c>
      <c r="O8" s="33">
        <v>198.5</v>
      </c>
    </row>
    <row r="9" spans="1:17" x14ac:dyDescent="0.25">
      <c r="A9" s="25" t="s">
        <v>58</v>
      </c>
      <c r="B9" s="26" t="s">
        <v>65</v>
      </c>
      <c r="C9" s="27">
        <v>44051</v>
      </c>
      <c r="D9" s="28" t="s">
        <v>86</v>
      </c>
      <c r="E9" s="54">
        <v>189</v>
      </c>
      <c r="F9" s="54">
        <v>187</v>
      </c>
      <c r="G9" s="54">
        <v>189</v>
      </c>
      <c r="H9" s="54">
        <v>190</v>
      </c>
      <c r="I9" s="54"/>
      <c r="J9" s="54"/>
      <c r="K9" s="30">
        <v>4</v>
      </c>
      <c r="L9" s="30">
        <v>755</v>
      </c>
      <c r="M9" s="31">
        <v>188.75</v>
      </c>
      <c r="N9" s="32">
        <v>11</v>
      </c>
      <c r="O9" s="33">
        <v>199.75</v>
      </c>
    </row>
    <row r="10" spans="1:17" x14ac:dyDescent="0.25">
      <c r="A10" s="25" t="s">
        <v>58</v>
      </c>
      <c r="B10" s="26" t="s">
        <v>65</v>
      </c>
      <c r="C10" s="27">
        <v>44065</v>
      </c>
      <c r="D10" s="28" t="s">
        <v>86</v>
      </c>
      <c r="E10" s="54">
        <v>193</v>
      </c>
      <c r="F10" s="54">
        <v>198</v>
      </c>
      <c r="G10" s="54">
        <v>191</v>
      </c>
      <c r="H10" s="54"/>
      <c r="I10" s="54"/>
      <c r="J10" s="54"/>
      <c r="K10" s="30">
        <v>3</v>
      </c>
      <c r="L10" s="30">
        <v>582</v>
      </c>
      <c r="M10" s="31">
        <v>194</v>
      </c>
      <c r="N10" s="32">
        <v>11</v>
      </c>
      <c r="O10" s="33">
        <v>205</v>
      </c>
    </row>
    <row r="11" spans="1:17" x14ac:dyDescent="0.25">
      <c r="A11" s="41" t="s">
        <v>58</v>
      </c>
      <c r="B11" s="42" t="s">
        <v>65</v>
      </c>
      <c r="C11" s="43">
        <v>44070</v>
      </c>
      <c r="D11" s="44" t="s">
        <v>86</v>
      </c>
      <c r="E11" s="70">
        <v>197</v>
      </c>
      <c r="F11" s="70">
        <v>193</v>
      </c>
      <c r="G11" s="70">
        <v>198</v>
      </c>
      <c r="H11" s="70"/>
      <c r="I11" s="70"/>
      <c r="J11" s="70"/>
      <c r="K11" s="46">
        <v>3</v>
      </c>
      <c r="L11" s="46">
        <v>588</v>
      </c>
      <c r="M11" s="47">
        <v>196</v>
      </c>
      <c r="N11" s="48">
        <v>11</v>
      </c>
      <c r="O11" s="49">
        <v>207</v>
      </c>
    </row>
    <row r="12" spans="1:17" x14ac:dyDescent="0.25">
      <c r="A12" s="25" t="s">
        <v>58</v>
      </c>
      <c r="B12" s="26" t="s">
        <v>65</v>
      </c>
      <c r="C12" s="27">
        <v>44079</v>
      </c>
      <c r="D12" s="28" t="s">
        <v>121</v>
      </c>
      <c r="E12" s="54">
        <v>190</v>
      </c>
      <c r="F12" s="54">
        <v>191</v>
      </c>
      <c r="G12" s="54">
        <v>190</v>
      </c>
      <c r="H12" s="54">
        <v>195</v>
      </c>
      <c r="I12" s="54">
        <v>195</v>
      </c>
      <c r="J12" s="54">
        <v>196</v>
      </c>
      <c r="K12" s="30">
        <v>6</v>
      </c>
      <c r="L12" s="30">
        <v>1157</v>
      </c>
      <c r="M12" s="31">
        <v>192.83333333333334</v>
      </c>
      <c r="N12" s="32">
        <v>12</v>
      </c>
      <c r="O12" s="33">
        <v>204.83333333333334</v>
      </c>
    </row>
    <row r="13" spans="1:17" x14ac:dyDescent="0.25">
      <c r="A13" s="25" t="s">
        <v>64</v>
      </c>
      <c r="B13" s="26" t="s">
        <v>65</v>
      </c>
      <c r="C13" s="27">
        <v>44094</v>
      </c>
      <c r="D13" s="28" t="s">
        <v>25</v>
      </c>
      <c r="E13" s="29">
        <v>191</v>
      </c>
      <c r="F13" s="29">
        <v>193</v>
      </c>
      <c r="G13" s="29">
        <v>189</v>
      </c>
      <c r="H13" s="29">
        <v>195</v>
      </c>
      <c r="I13" s="29">
        <v>195</v>
      </c>
      <c r="J13" s="29">
        <v>190</v>
      </c>
      <c r="K13" s="30">
        <v>6</v>
      </c>
      <c r="L13" s="30">
        <v>1153</v>
      </c>
      <c r="M13" s="31">
        <v>192.16666666666666</v>
      </c>
      <c r="N13" s="32">
        <v>12</v>
      </c>
      <c r="O13" s="33">
        <v>204.16666666666666</v>
      </c>
    </row>
    <row r="14" spans="1:17" x14ac:dyDescent="0.25">
      <c r="A14" s="25" t="s">
        <v>58</v>
      </c>
      <c r="B14" s="26" t="s">
        <v>65</v>
      </c>
      <c r="C14" s="27">
        <v>44100</v>
      </c>
      <c r="D14" s="28" t="s">
        <v>86</v>
      </c>
      <c r="E14" s="54">
        <v>191</v>
      </c>
      <c r="F14" s="54">
        <v>192</v>
      </c>
      <c r="G14" s="54">
        <v>193</v>
      </c>
      <c r="H14" s="54">
        <v>193.001</v>
      </c>
      <c r="I14" s="54">
        <v>177</v>
      </c>
      <c r="J14" s="54">
        <v>197</v>
      </c>
      <c r="K14" s="30">
        <v>6</v>
      </c>
      <c r="L14" s="30">
        <v>1143.001</v>
      </c>
      <c r="M14" s="31">
        <v>190.50016666666667</v>
      </c>
      <c r="N14" s="32">
        <v>20</v>
      </c>
      <c r="O14" s="33">
        <v>210.50016666666667</v>
      </c>
    </row>
    <row r="15" spans="1:17" x14ac:dyDescent="0.25">
      <c r="A15" s="25" t="s">
        <v>58</v>
      </c>
      <c r="B15" s="26" t="s">
        <v>65</v>
      </c>
      <c r="C15" s="27">
        <v>44104</v>
      </c>
      <c r="D15" s="28" t="s">
        <v>86</v>
      </c>
      <c r="E15" s="54">
        <v>198</v>
      </c>
      <c r="F15" s="54">
        <v>199</v>
      </c>
      <c r="G15" s="54">
        <v>198</v>
      </c>
      <c r="H15" s="54"/>
      <c r="I15" s="54"/>
      <c r="J15" s="54"/>
      <c r="K15" s="30">
        <v>3</v>
      </c>
      <c r="L15" s="30">
        <v>595</v>
      </c>
      <c r="M15" s="31">
        <v>198.33333333333334</v>
      </c>
      <c r="N15" s="32">
        <v>11</v>
      </c>
      <c r="O15" s="33">
        <v>209.33333333333334</v>
      </c>
    </row>
    <row r="16" spans="1:17" x14ac:dyDescent="0.25">
      <c r="A16" s="25" t="s">
        <v>58</v>
      </c>
      <c r="B16" s="26" t="s">
        <v>65</v>
      </c>
      <c r="C16" s="27">
        <v>44111</v>
      </c>
      <c r="D16" s="28" t="s">
        <v>86</v>
      </c>
      <c r="E16" s="54">
        <v>196</v>
      </c>
      <c r="F16" s="54">
        <v>194</v>
      </c>
      <c r="G16" s="54">
        <v>197</v>
      </c>
      <c r="H16" s="54">
        <v>196</v>
      </c>
      <c r="I16" s="54"/>
      <c r="J16" s="54"/>
      <c r="K16" s="30">
        <v>4</v>
      </c>
      <c r="L16" s="30">
        <v>783</v>
      </c>
      <c r="M16" s="31">
        <v>195.75</v>
      </c>
      <c r="N16" s="32">
        <v>13</v>
      </c>
      <c r="O16" s="33">
        <v>208.75</v>
      </c>
    </row>
    <row r="17" spans="1:15" x14ac:dyDescent="0.25">
      <c r="A17" s="25" t="s">
        <v>58</v>
      </c>
      <c r="B17" s="26" t="s">
        <v>65</v>
      </c>
      <c r="C17" s="27">
        <v>44114</v>
      </c>
      <c r="D17" s="28" t="s">
        <v>86</v>
      </c>
      <c r="E17" s="54">
        <v>197</v>
      </c>
      <c r="F17" s="54">
        <v>195</v>
      </c>
      <c r="G17" s="54">
        <v>197</v>
      </c>
      <c r="H17" s="54">
        <v>198</v>
      </c>
      <c r="I17" s="54"/>
      <c r="J17" s="54"/>
      <c r="K17" s="30">
        <v>4</v>
      </c>
      <c r="L17" s="30">
        <v>787</v>
      </c>
      <c r="M17" s="31">
        <v>196.75</v>
      </c>
      <c r="N17" s="32">
        <v>13</v>
      </c>
      <c r="O17" s="33">
        <v>209.75</v>
      </c>
    </row>
    <row r="18" spans="1:15" x14ac:dyDescent="0.25">
      <c r="A18" s="25" t="s">
        <v>58</v>
      </c>
      <c r="B18" s="26" t="s">
        <v>65</v>
      </c>
      <c r="C18" s="27">
        <v>44128</v>
      </c>
      <c r="D18" s="28" t="s">
        <v>86</v>
      </c>
      <c r="E18" s="54">
        <v>194</v>
      </c>
      <c r="F18" s="54">
        <v>195</v>
      </c>
      <c r="G18" s="54">
        <v>197</v>
      </c>
      <c r="H18" s="54">
        <v>197</v>
      </c>
      <c r="I18" s="54"/>
      <c r="J18" s="54"/>
      <c r="K18" s="30">
        <v>4</v>
      </c>
      <c r="L18" s="30">
        <v>783</v>
      </c>
      <c r="M18" s="31">
        <v>195.75</v>
      </c>
      <c r="N18" s="32">
        <v>13</v>
      </c>
      <c r="O18" s="33">
        <v>208.75</v>
      </c>
    </row>
    <row r="19" spans="1:15" x14ac:dyDescent="0.25">
      <c r="A19" s="25" t="s">
        <v>58</v>
      </c>
      <c r="B19" s="26" t="s">
        <v>65</v>
      </c>
      <c r="C19" s="27">
        <v>44129</v>
      </c>
      <c r="D19" s="28" t="s">
        <v>86</v>
      </c>
      <c r="E19" s="54">
        <v>198</v>
      </c>
      <c r="F19" s="54">
        <v>198</v>
      </c>
      <c r="G19" s="54">
        <v>195</v>
      </c>
      <c r="H19" s="54">
        <v>195</v>
      </c>
      <c r="I19" s="54">
        <v>194</v>
      </c>
      <c r="J19" s="54"/>
      <c r="K19" s="30">
        <v>5</v>
      </c>
      <c r="L19" s="30">
        <v>980</v>
      </c>
      <c r="M19" s="31">
        <v>196</v>
      </c>
      <c r="N19" s="32">
        <v>15</v>
      </c>
      <c r="O19" s="33">
        <v>211</v>
      </c>
    </row>
    <row r="20" spans="1:15" x14ac:dyDescent="0.25">
      <c r="A20" s="25" t="s">
        <v>64</v>
      </c>
      <c r="B20" s="26" t="s">
        <v>65</v>
      </c>
      <c r="C20" s="27">
        <v>44150</v>
      </c>
      <c r="D20" s="28" t="s">
        <v>25</v>
      </c>
      <c r="E20" s="29">
        <v>195</v>
      </c>
      <c r="F20" s="29">
        <v>194</v>
      </c>
      <c r="G20" s="29">
        <v>193</v>
      </c>
      <c r="H20" s="29">
        <v>194</v>
      </c>
      <c r="I20" s="29"/>
      <c r="J20" s="29"/>
      <c r="K20" s="30">
        <v>4</v>
      </c>
      <c r="L20" s="30">
        <v>776</v>
      </c>
      <c r="M20" s="31">
        <v>194</v>
      </c>
      <c r="N20" s="32">
        <v>13</v>
      </c>
      <c r="O20" s="33">
        <v>207</v>
      </c>
    </row>
    <row r="23" spans="1:15" x14ac:dyDescent="0.25">
      <c r="K23" s="16">
        <f>SUM(K2:K22)</f>
        <v>84</v>
      </c>
      <c r="L23" s="16">
        <f>SUM(L2:L22)</f>
        <v>16169.001</v>
      </c>
      <c r="M23" s="22">
        <f>SUM(L23/K23)</f>
        <v>192.48810714285713</v>
      </c>
      <c r="N23" s="16">
        <f>SUM(N2:N22)</f>
        <v>249</v>
      </c>
      <c r="O23" s="22">
        <f>SUM(M23+N23)</f>
        <v>441.48810714285713</v>
      </c>
    </row>
    <row r="27" spans="1:15" ht="30" x14ac:dyDescent="0.25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25">
      <c r="A28" s="25" t="s">
        <v>85</v>
      </c>
      <c r="B28" s="26" t="s">
        <v>65</v>
      </c>
      <c r="C28" s="27">
        <v>44128</v>
      </c>
      <c r="D28" s="28" t="s">
        <v>86</v>
      </c>
      <c r="E28" s="29">
        <v>183</v>
      </c>
      <c r="F28" s="29">
        <v>185</v>
      </c>
      <c r="G28" s="29">
        <v>180</v>
      </c>
      <c r="H28" s="29">
        <v>182</v>
      </c>
      <c r="I28" s="29"/>
      <c r="J28" s="29"/>
      <c r="K28" s="30">
        <v>4</v>
      </c>
      <c r="L28" s="30">
        <v>730</v>
      </c>
      <c r="M28" s="31">
        <v>182.5</v>
      </c>
      <c r="N28" s="32">
        <v>4</v>
      </c>
      <c r="O28" s="33">
        <v>186.5</v>
      </c>
    </row>
    <row r="30" spans="1:15" x14ac:dyDescent="0.25">
      <c r="K30" s="16">
        <f>SUM(K28:K29)</f>
        <v>4</v>
      </c>
      <c r="L30" s="16">
        <f>SUM(L28:L29)</f>
        <v>730</v>
      </c>
      <c r="M30" s="22">
        <f>SUM(L30/K30)</f>
        <v>182.5</v>
      </c>
      <c r="N30" s="16">
        <f>SUM(N28:N29)</f>
        <v>4</v>
      </c>
      <c r="O30" s="22">
        <f>SUM(M30+N30)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 B27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6_1"/>
    <protectedRange algorithmName="SHA-512" hashValue="ON39YdpmFHfN9f47KpiRvqrKx0V9+erV1CNkpWzYhW/Qyc6aT8rEyCrvauWSYGZK2ia3o7vd3akF07acHAFpOA==" saltValue="yVW9XmDwTqEnmpSGai0KYg==" spinCount="100000" sqref="E2:J2" name="Range1_4_7_1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1_1"/>
    <protectedRange algorithmName="SHA-512" hashValue="ON39YdpmFHfN9f47KpiRvqrKx0V9+erV1CNkpWzYhW/Qyc6aT8rEyCrvauWSYGZK2ia3o7vd3akF07acHAFpOA==" saltValue="yVW9XmDwTqEnmpSGai0KYg==" spinCount="100000" sqref="B4:C4" name="Range1_1_2_7"/>
    <protectedRange algorithmName="SHA-512" hashValue="ON39YdpmFHfN9f47KpiRvqrKx0V9+erV1CNkpWzYhW/Qyc6aT8rEyCrvauWSYGZK2ia3o7vd3akF07acHAFpOA==" saltValue="yVW9XmDwTqEnmpSGai0KYg==" spinCount="100000" sqref="D4" name="Range1_1_1_2_6"/>
    <protectedRange algorithmName="SHA-512" hashValue="ON39YdpmFHfN9f47KpiRvqrKx0V9+erV1CNkpWzYhW/Qyc6aT8rEyCrvauWSYGZK2ia3o7vd3akF07acHAFpOA==" saltValue="yVW9XmDwTqEnmpSGai0KYg==" spinCount="100000" sqref="E4:J4" name="Range1_4_7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  <protectedRange algorithmName="SHA-512" hashValue="ON39YdpmFHfN9f47KpiRvqrKx0V9+erV1CNkpWzYhW/Qyc6aT8rEyCrvauWSYGZK2ia3o7vd3akF07acHAFpOA==" saltValue="yVW9XmDwTqEnmpSGai0KYg==" spinCount="100000" sqref="B7:C7" name="Range1_1_2_5"/>
    <protectedRange algorithmName="SHA-512" hashValue="ON39YdpmFHfN9f47KpiRvqrKx0V9+erV1CNkpWzYhW/Qyc6aT8rEyCrvauWSYGZK2ia3o7vd3akF07acHAFpOA==" saltValue="yVW9XmDwTqEnmpSGai0KYg==" spinCount="100000" sqref="D7" name="Range1_1_1_2_4"/>
    <protectedRange algorithmName="SHA-512" hashValue="ON39YdpmFHfN9f47KpiRvqrKx0V9+erV1CNkpWzYhW/Qyc6aT8rEyCrvauWSYGZK2ia3o7vd3akF07acHAFpOA==" saltValue="yVW9XmDwTqEnmpSGai0KYg==" spinCount="100000" sqref="E7:J7" name="Range1_4_5"/>
    <protectedRange algorithmName="SHA-512" hashValue="ON39YdpmFHfN9f47KpiRvqrKx0V9+erV1CNkpWzYhW/Qyc6aT8rEyCrvauWSYGZK2ia3o7vd3akF07acHAFpOA==" saltValue="yVW9XmDwTqEnmpSGai0KYg==" spinCount="100000" sqref="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B8" name="Range1_1_2_9"/>
    <protectedRange algorithmName="SHA-512" hashValue="ON39YdpmFHfN9f47KpiRvqrKx0V9+erV1CNkpWzYhW/Qyc6aT8rEyCrvauWSYGZK2ia3o7vd3akF07acHAFpOA==" saltValue="yVW9XmDwTqEnmpSGai0KYg==" spinCount="100000" sqref="E8:J8" name="Range1_4_9"/>
    <protectedRange algorithmName="SHA-512" hashValue="ON39YdpmFHfN9f47KpiRvqrKx0V9+erV1CNkpWzYhW/Qyc6aT8rEyCrvauWSYGZK2ia3o7vd3akF07acHAFpOA==" saltValue="yVW9XmDwTqEnmpSGai0KYg==" spinCount="100000" sqref="B9:C9" name="Range1_1_2_10"/>
    <protectedRange algorithmName="SHA-512" hashValue="ON39YdpmFHfN9f47KpiRvqrKx0V9+erV1CNkpWzYhW/Qyc6aT8rEyCrvauWSYGZK2ia3o7vd3akF07acHAFpOA==" saltValue="yVW9XmDwTqEnmpSGai0KYg==" spinCount="100000" sqref="D9" name="Range1_1_1_2_8"/>
    <protectedRange algorithmName="SHA-512" hashValue="ON39YdpmFHfN9f47KpiRvqrKx0V9+erV1CNkpWzYhW/Qyc6aT8rEyCrvauWSYGZK2ia3o7vd3akF07acHAFpOA==" saltValue="yVW9XmDwTqEnmpSGai0KYg==" spinCount="100000" sqref="E9:J9" name="Range1_4_10"/>
    <protectedRange algorithmName="SHA-512" hashValue="ON39YdpmFHfN9f47KpiRvqrKx0V9+erV1CNkpWzYhW/Qyc6aT8rEyCrvauWSYGZK2ia3o7vd3akF07acHAFpOA==" saltValue="yVW9XmDwTqEnmpSGai0KYg==" spinCount="100000" sqref="B10:C10" name="Range1_1_2_11"/>
    <protectedRange algorithmName="SHA-512" hashValue="ON39YdpmFHfN9f47KpiRvqrKx0V9+erV1CNkpWzYhW/Qyc6aT8rEyCrvauWSYGZK2ia3o7vd3akF07acHAFpOA==" saltValue="yVW9XmDwTqEnmpSGai0KYg==" spinCount="100000" sqref="D10" name="Range1_1_1_2_9"/>
    <protectedRange algorithmName="SHA-512" hashValue="ON39YdpmFHfN9f47KpiRvqrKx0V9+erV1CNkpWzYhW/Qyc6aT8rEyCrvauWSYGZK2ia3o7vd3akF07acHAFpOA==" saltValue="yVW9XmDwTqEnmpSGai0KYg==" spinCount="100000" sqref="E10:J10" name="Range1_4_11"/>
    <protectedRange algorithmName="SHA-512" hashValue="ON39YdpmFHfN9f47KpiRvqrKx0V9+erV1CNkpWzYhW/Qyc6aT8rEyCrvauWSYGZK2ia3o7vd3akF07acHAFpOA==" saltValue="yVW9XmDwTqEnmpSGai0KYg==" spinCount="100000" sqref="B11:C11" name="Range1_1_2_13"/>
    <protectedRange algorithmName="SHA-512" hashValue="ON39YdpmFHfN9f47KpiRvqrKx0V9+erV1CNkpWzYhW/Qyc6aT8rEyCrvauWSYGZK2ia3o7vd3akF07acHAFpOA==" saltValue="yVW9XmDwTqEnmpSGai0KYg==" spinCount="100000" sqref="D11" name="Range1_1_1_2_11"/>
    <protectedRange algorithmName="SHA-512" hashValue="ON39YdpmFHfN9f47KpiRvqrKx0V9+erV1CNkpWzYhW/Qyc6aT8rEyCrvauWSYGZK2ia3o7vd3akF07acHAFpOA==" saltValue="yVW9XmDwTqEnmpSGai0KYg==" spinCount="100000" sqref="E11:J11" name="Range1_4_13"/>
    <protectedRange algorithmName="SHA-512" hashValue="ON39YdpmFHfN9f47KpiRvqrKx0V9+erV1CNkpWzYhW/Qyc6aT8rEyCrvauWSYGZK2ia3o7vd3akF07acHAFpOA==" saltValue="yVW9XmDwTqEnmpSGai0KYg==" spinCount="100000" sqref="B12:C12" name="Range1_1_2_3"/>
    <protectedRange algorithmName="SHA-512" hashValue="ON39YdpmFHfN9f47KpiRvqrKx0V9+erV1CNkpWzYhW/Qyc6aT8rEyCrvauWSYGZK2ia3o7vd3akF07acHAFpOA==" saltValue="yVW9XmDwTqEnmpSGai0KYg==" spinCount="100000" sqref="D12" name="Range1_1_1_2_2"/>
    <protectedRange algorithmName="SHA-512" hashValue="ON39YdpmFHfN9f47KpiRvqrKx0V9+erV1CNkpWzYhW/Qyc6aT8rEyCrvauWSYGZK2ia3o7vd3akF07acHAFpOA==" saltValue="yVW9XmDwTqEnmpSGai0KYg==" spinCount="100000" sqref="E12:J12" name="Range1_4_3"/>
    <protectedRange algorithmName="SHA-512" hashValue="ON39YdpmFHfN9f47KpiRvqrKx0V9+erV1CNkpWzYhW/Qyc6aT8rEyCrvauWSYGZK2ia3o7vd3akF07acHAFpOA==" saltValue="yVW9XmDwTqEnmpSGai0KYg==" spinCount="100000" sqref="B13:C13" name="Range1_1_2_6_1_1_5"/>
    <protectedRange algorithmName="SHA-512" hashValue="ON39YdpmFHfN9f47KpiRvqrKx0V9+erV1CNkpWzYhW/Qyc6aT8rEyCrvauWSYGZK2ia3o7vd3akF07acHAFpOA==" saltValue="yVW9XmDwTqEnmpSGai0KYg==" spinCount="100000" sqref="D13" name="Range1_1_1_2_5_1_1_5"/>
    <protectedRange algorithmName="SHA-512" hashValue="ON39YdpmFHfN9f47KpiRvqrKx0V9+erV1CNkpWzYhW/Qyc6aT8rEyCrvauWSYGZK2ia3o7vd3akF07acHAFpOA==" saltValue="yVW9XmDwTqEnmpSGai0KYg==" spinCount="100000" sqref="E13:J13" name="Range1_4_6_1_1_5"/>
    <protectedRange algorithmName="SHA-512" hashValue="ON39YdpmFHfN9f47KpiRvqrKx0V9+erV1CNkpWzYhW/Qyc6aT8rEyCrvauWSYGZK2ia3o7vd3akF07acHAFpOA==" saltValue="yVW9XmDwTqEnmpSGai0KYg==" spinCount="100000" sqref="B14:C14" name="Range1_1_2_2_2"/>
    <protectedRange algorithmName="SHA-512" hashValue="ON39YdpmFHfN9f47KpiRvqrKx0V9+erV1CNkpWzYhW/Qyc6aT8rEyCrvauWSYGZK2ia3o7vd3akF07acHAFpOA==" saltValue="yVW9XmDwTqEnmpSGai0KYg==" spinCount="100000" sqref="D14" name="Range1_1_1_2_1_2"/>
    <protectedRange algorithmName="SHA-512" hashValue="ON39YdpmFHfN9f47KpiRvqrKx0V9+erV1CNkpWzYhW/Qyc6aT8rEyCrvauWSYGZK2ia3o7vd3akF07acHAFpOA==" saltValue="yVW9XmDwTqEnmpSGai0KYg==" spinCount="100000" sqref="E14:J14" name="Range1_4_2_1"/>
    <protectedRange algorithmName="SHA-512" hashValue="ON39YdpmFHfN9f47KpiRvqrKx0V9+erV1CNkpWzYhW/Qyc6aT8rEyCrvauWSYGZK2ia3o7vd3akF07acHAFpOA==" saltValue="yVW9XmDwTqEnmpSGai0KYg==" spinCount="100000" sqref="B15:C15" name="Range1_1_2_12"/>
    <protectedRange algorithmName="SHA-512" hashValue="ON39YdpmFHfN9f47KpiRvqrKx0V9+erV1CNkpWzYhW/Qyc6aT8rEyCrvauWSYGZK2ia3o7vd3akF07acHAFpOA==" saltValue="yVW9XmDwTqEnmpSGai0KYg==" spinCount="100000" sqref="D15" name="Range1_1_1_2_10"/>
    <protectedRange algorithmName="SHA-512" hashValue="ON39YdpmFHfN9f47KpiRvqrKx0V9+erV1CNkpWzYhW/Qyc6aT8rEyCrvauWSYGZK2ia3o7vd3akF07acHAFpOA==" saltValue="yVW9XmDwTqEnmpSGai0KYg==" spinCount="100000" sqref="E15:J15" name="Range1_4_12"/>
    <protectedRange algorithmName="SHA-512" hashValue="ON39YdpmFHfN9f47KpiRvqrKx0V9+erV1CNkpWzYhW/Qyc6aT8rEyCrvauWSYGZK2ia3o7vd3akF07acHAFpOA==" saltValue="yVW9XmDwTqEnmpSGai0KYg==" spinCount="100000" sqref="B16:C16" name="Range1_1_2_14"/>
    <protectedRange algorithmName="SHA-512" hashValue="ON39YdpmFHfN9f47KpiRvqrKx0V9+erV1CNkpWzYhW/Qyc6aT8rEyCrvauWSYGZK2ia3o7vd3akF07acHAFpOA==" saltValue="yVW9XmDwTqEnmpSGai0KYg==" spinCount="100000" sqref="D16" name="Range1_1_1_2_12"/>
    <protectedRange algorithmName="SHA-512" hashValue="ON39YdpmFHfN9f47KpiRvqrKx0V9+erV1CNkpWzYhW/Qyc6aT8rEyCrvauWSYGZK2ia3o7vd3akF07acHAFpOA==" saltValue="yVW9XmDwTqEnmpSGai0KYg==" spinCount="100000" sqref="E16:J16" name="Range1_4_14"/>
    <protectedRange algorithmName="SHA-512" hashValue="ON39YdpmFHfN9f47KpiRvqrKx0V9+erV1CNkpWzYhW/Qyc6aT8rEyCrvauWSYGZK2ia3o7vd3akF07acHAFpOA==" saltValue="yVW9XmDwTqEnmpSGai0KYg==" spinCount="100000" sqref="B17:C17" name="Range1_1_2_16"/>
    <protectedRange algorithmName="SHA-512" hashValue="ON39YdpmFHfN9f47KpiRvqrKx0V9+erV1CNkpWzYhW/Qyc6aT8rEyCrvauWSYGZK2ia3o7vd3akF07acHAFpOA==" saltValue="yVW9XmDwTqEnmpSGai0KYg==" spinCount="100000" sqref="D17" name="Range1_1_1_2_14"/>
    <protectedRange algorithmName="SHA-512" hashValue="ON39YdpmFHfN9f47KpiRvqrKx0V9+erV1CNkpWzYhW/Qyc6aT8rEyCrvauWSYGZK2ia3o7vd3akF07acHAFpOA==" saltValue="yVW9XmDwTqEnmpSGai0KYg==" spinCount="100000" sqref="E17:J17" name="Range1_4_16"/>
    <protectedRange algorithmName="SHA-512" hashValue="ON39YdpmFHfN9f47KpiRvqrKx0V9+erV1CNkpWzYhW/Qyc6aT8rEyCrvauWSYGZK2ia3o7vd3akF07acHAFpOA==" saltValue="yVW9XmDwTqEnmpSGai0KYg==" spinCount="100000" sqref="B18:C18" name="Range1_1_2_18"/>
    <protectedRange algorithmName="SHA-512" hashValue="ON39YdpmFHfN9f47KpiRvqrKx0V9+erV1CNkpWzYhW/Qyc6aT8rEyCrvauWSYGZK2ia3o7vd3akF07acHAFpOA==" saltValue="yVW9XmDwTqEnmpSGai0KYg==" spinCount="100000" sqref="D18" name="Range1_1_1_2_16"/>
    <protectedRange algorithmName="SHA-512" hashValue="ON39YdpmFHfN9f47KpiRvqrKx0V9+erV1CNkpWzYhW/Qyc6aT8rEyCrvauWSYGZK2ia3o7vd3akF07acHAFpOA==" saltValue="yVW9XmDwTqEnmpSGai0KYg==" spinCount="100000" sqref="E18:J18" name="Range1_4_18"/>
    <protectedRange algorithmName="SHA-512" hashValue="ON39YdpmFHfN9f47KpiRvqrKx0V9+erV1CNkpWzYhW/Qyc6aT8rEyCrvauWSYGZK2ia3o7vd3akF07acHAFpOA==" saltValue="yVW9XmDwTqEnmpSGai0KYg==" spinCount="100000" sqref="B19:C19" name="Range1_1_2_20"/>
    <protectedRange algorithmName="SHA-512" hashValue="ON39YdpmFHfN9f47KpiRvqrKx0V9+erV1CNkpWzYhW/Qyc6aT8rEyCrvauWSYGZK2ia3o7vd3akF07acHAFpOA==" saltValue="yVW9XmDwTqEnmpSGai0KYg==" spinCount="100000" sqref="D19" name="Range1_1_1_2_18"/>
    <protectedRange algorithmName="SHA-512" hashValue="ON39YdpmFHfN9f47KpiRvqrKx0V9+erV1CNkpWzYhW/Qyc6aT8rEyCrvauWSYGZK2ia3o7vd3akF07acHAFpOA==" saltValue="yVW9XmDwTqEnmpSGai0KYg==" spinCount="100000" sqref="E19:J19" name="Range1_4_20"/>
    <protectedRange algorithmName="SHA-512" hashValue="ON39YdpmFHfN9f47KpiRvqrKx0V9+erV1CNkpWzYhW/Qyc6aT8rEyCrvauWSYGZK2ia3o7vd3akF07acHAFpOA==" saltValue="yVW9XmDwTqEnmpSGai0KYg==" spinCount="100000" sqref="B28:C28" name="Range1_1_2_17"/>
    <protectedRange algorithmName="SHA-512" hashValue="ON39YdpmFHfN9f47KpiRvqrKx0V9+erV1CNkpWzYhW/Qyc6aT8rEyCrvauWSYGZK2ia3o7vd3akF07acHAFpOA==" saltValue="yVW9XmDwTqEnmpSGai0KYg==" spinCount="100000" sqref="D28" name="Range1_1_1_2_15"/>
    <protectedRange algorithmName="SHA-512" hashValue="ON39YdpmFHfN9f47KpiRvqrKx0V9+erV1CNkpWzYhW/Qyc6aT8rEyCrvauWSYGZK2ia3o7vd3akF07acHAFpOA==" saltValue="yVW9XmDwTqEnmpSGai0KYg==" spinCount="100000" sqref="E28:J28" name="Range1_4_17"/>
    <protectedRange algorithmName="SHA-512" hashValue="ON39YdpmFHfN9f47KpiRvqrKx0V9+erV1CNkpWzYhW/Qyc6aT8rEyCrvauWSYGZK2ia3o7vd3akF07acHAFpOA==" saltValue="yVW9XmDwTqEnmpSGai0KYg==" spinCount="100000" sqref="B20:C20" name="Range1_1_2_6_1_1_7"/>
    <protectedRange algorithmName="SHA-512" hashValue="ON39YdpmFHfN9f47KpiRvqrKx0V9+erV1CNkpWzYhW/Qyc6aT8rEyCrvauWSYGZK2ia3o7vd3akF07acHAFpOA==" saltValue="yVW9XmDwTqEnmpSGai0KYg==" spinCount="100000" sqref="D20" name="Range1_1_1_2_5_1_1_7"/>
    <protectedRange algorithmName="SHA-512" hashValue="ON39YdpmFHfN9f47KpiRvqrKx0V9+erV1CNkpWzYhW/Qyc6aT8rEyCrvauWSYGZK2ia3o7vd3akF07acHAFpOA==" saltValue="yVW9XmDwTqEnmpSGai0KYg==" spinCount="100000" sqref="E20:J20" name="Range1_4_6_1_1_7"/>
  </protectedRanges>
  <conditionalFormatting sqref="F2">
    <cfRule type="top10" dxfId="281" priority="227" rank="1"/>
  </conditionalFormatting>
  <conditionalFormatting sqref="J2">
    <cfRule type="top10" dxfId="280" priority="223" rank="1"/>
  </conditionalFormatting>
  <conditionalFormatting sqref="E2">
    <cfRule type="top10" dxfId="279" priority="228" rank="1"/>
  </conditionalFormatting>
  <conditionalFormatting sqref="G2">
    <cfRule type="top10" dxfId="278" priority="226" rank="1"/>
  </conditionalFormatting>
  <conditionalFormatting sqref="H2">
    <cfRule type="top10" dxfId="277" priority="225" rank="1"/>
  </conditionalFormatting>
  <conditionalFormatting sqref="I2">
    <cfRule type="top10" dxfId="276" priority="224" rank="1"/>
  </conditionalFormatting>
  <conditionalFormatting sqref="E3">
    <cfRule type="top10" dxfId="275" priority="222" rank="1"/>
  </conditionalFormatting>
  <conditionalFormatting sqref="F3">
    <cfRule type="top10" dxfId="274" priority="221" rank="1"/>
  </conditionalFormatting>
  <conditionalFormatting sqref="G3">
    <cfRule type="top10" dxfId="273" priority="220" rank="1"/>
  </conditionalFormatting>
  <conditionalFormatting sqref="H3">
    <cfRule type="top10" dxfId="272" priority="219" rank="1"/>
  </conditionalFormatting>
  <conditionalFormatting sqref="I3">
    <cfRule type="top10" dxfId="271" priority="218" rank="1"/>
  </conditionalFormatting>
  <conditionalFormatting sqref="J3">
    <cfRule type="top10" dxfId="270" priority="217" rank="1"/>
  </conditionalFormatting>
  <conditionalFormatting sqref="E4">
    <cfRule type="top10" dxfId="269" priority="216" rank="1"/>
  </conditionalFormatting>
  <conditionalFormatting sqref="F4">
    <cfRule type="top10" dxfId="268" priority="215" rank="1"/>
  </conditionalFormatting>
  <conditionalFormatting sqref="G4">
    <cfRule type="top10" dxfId="267" priority="214" rank="1"/>
  </conditionalFormatting>
  <conditionalFormatting sqref="H4">
    <cfRule type="top10" dxfId="266" priority="213" rank="1"/>
  </conditionalFormatting>
  <conditionalFormatting sqref="I4">
    <cfRule type="top10" dxfId="265" priority="212" rank="1"/>
  </conditionalFormatting>
  <conditionalFormatting sqref="J4">
    <cfRule type="top10" dxfId="264" priority="211" rank="1"/>
  </conditionalFormatting>
  <conditionalFormatting sqref="E5">
    <cfRule type="top10" dxfId="263" priority="210" rank="1"/>
  </conditionalFormatting>
  <conditionalFormatting sqref="F5">
    <cfRule type="top10" dxfId="262" priority="209" rank="1"/>
  </conditionalFormatting>
  <conditionalFormatting sqref="G5">
    <cfRule type="top10" dxfId="261" priority="208" rank="1"/>
  </conditionalFormatting>
  <conditionalFormatting sqref="H5">
    <cfRule type="top10" dxfId="260" priority="207" rank="1"/>
  </conditionalFormatting>
  <conditionalFormatting sqref="I5">
    <cfRule type="top10" dxfId="259" priority="206" rank="1"/>
  </conditionalFormatting>
  <conditionalFormatting sqref="J5">
    <cfRule type="top10" dxfId="258" priority="205" rank="1"/>
  </conditionalFormatting>
  <conditionalFormatting sqref="E6">
    <cfRule type="top10" dxfId="257" priority="204" rank="1"/>
  </conditionalFormatting>
  <conditionalFormatting sqref="F6">
    <cfRule type="top10" dxfId="256" priority="203" rank="1"/>
  </conditionalFormatting>
  <conditionalFormatting sqref="G6">
    <cfRule type="top10" dxfId="255" priority="202" rank="1"/>
  </conditionalFormatting>
  <conditionalFormatting sqref="H6">
    <cfRule type="top10" dxfId="254" priority="201" rank="1"/>
  </conditionalFormatting>
  <conditionalFormatting sqref="I6">
    <cfRule type="top10" dxfId="253" priority="200" rank="1"/>
  </conditionalFormatting>
  <conditionalFormatting sqref="J6">
    <cfRule type="top10" dxfId="252" priority="199" rank="1"/>
  </conditionalFormatting>
  <conditionalFormatting sqref="E7">
    <cfRule type="top10" dxfId="251" priority="198" rank="1"/>
  </conditionalFormatting>
  <conditionalFormatting sqref="F7">
    <cfRule type="top10" dxfId="250" priority="197" rank="1"/>
  </conditionalFormatting>
  <conditionalFormatting sqref="G7">
    <cfRule type="top10" dxfId="249" priority="196" rank="1"/>
  </conditionalFormatting>
  <conditionalFormatting sqref="H7">
    <cfRule type="top10" dxfId="248" priority="195" rank="1"/>
  </conditionalFormatting>
  <conditionalFormatting sqref="I7">
    <cfRule type="top10" dxfId="247" priority="194" rank="1"/>
  </conditionalFormatting>
  <conditionalFormatting sqref="J7">
    <cfRule type="top10" dxfId="246" priority="193" rank="1"/>
  </conditionalFormatting>
  <conditionalFormatting sqref="E8">
    <cfRule type="top10" dxfId="245" priority="192" rank="1"/>
  </conditionalFormatting>
  <conditionalFormatting sqref="F8">
    <cfRule type="top10" dxfId="244" priority="191" rank="1"/>
  </conditionalFormatting>
  <conditionalFormatting sqref="G8">
    <cfRule type="top10" dxfId="243" priority="190" rank="1"/>
  </conditionalFormatting>
  <conditionalFormatting sqref="H8">
    <cfRule type="top10" dxfId="242" priority="189" rank="1"/>
  </conditionalFormatting>
  <conditionalFormatting sqref="I8">
    <cfRule type="top10" dxfId="241" priority="188" rank="1"/>
  </conditionalFormatting>
  <conditionalFormatting sqref="J8">
    <cfRule type="top10" dxfId="240" priority="187" rank="1"/>
  </conditionalFormatting>
  <conditionalFormatting sqref="E9">
    <cfRule type="top10" dxfId="239" priority="186" rank="1"/>
  </conditionalFormatting>
  <conditionalFormatting sqref="F9">
    <cfRule type="top10" dxfId="238" priority="185" rank="1"/>
  </conditionalFormatting>
  <conditionalFormatting sqref="G9">
    <cfRule type="top10" dxfId="237" priority="184" rank="1"/>
  </conditionalFormatting>
  <conditionalFormatting sqref="H9">
    <cfRule type="top10" dxfId="236" priority="183" rank="1"/>
  </conditionalFormatting>
  <conditionalFormatting sqref="I9">
    <cfRule type="top10" dxfId="235" priority="182" rank="1"/>
  </conditionalFormatting>
  <conditionalFormatting sqref="J9">
    <cfRule type="top10" dxfId="234" priority="181" rank="1"/>
  </conditionalFormatting>
  <conditionalFormatting sqref="E10">
    <cfRule type="top10" dxfId="233" priority="180" rank="1"/>
  </conditionalFormatting>
  <conditionalFormatting sqref="F10">
    <cfRule type="top10" dxfId="232" priority="179" rank="1"/>
  </conditionalFormatting>
  <conditionalFormatting sqref="G10">
    <cfRule type="top10" dxfId="231" priority="178" rank="1"/>
  </conditionalFormatting>
  <conditionalFormatting sqref="H10">
    <cfRule type="top10" dxfId="230" priority="177" rank="1"/>
  </conditionalFormatting>
  <conditionalFormatting sqref="I10">
    <cfRule type="top10" dxfId="229" priority="176" rank="1"/>
  </conditionalFormatting>
  <conditionalFormatting sqref="J10">
    <cfRule type="top10" dxfId="228" priority="175" rank="1"/>
  </conditionalFormatting>
  <conditionalFormatting sqref="E11">
    <cfRule type="top10" dxfId="227" priority="174" rank="1"/>
  </conditionalFormatting>
  <conditionalFormatting sqref="F11">
    <cfRule type="top10" dxfId="226" priority="173" rank="1"/>
  </conditionalFormatting>
  <conditionalFormatting sqref="G11">
    <cfRule type="top10" dxfId="225" priority="172" rank="1"/>
  </conditionalFormatting>
  <conditionalFormatting sqref="H11">
    <cfRule type="top10" dxfId="224" priority="171" rank="1"/>
  </conditionalFormatting>
  <conditionalFormatting sqref="I11">
    <cfRule type="top10" dxfId="223" priority="170" rank="1"/>
  </conditionalFormatting>
  <conditionalFormatting sqref="J11">
    <cfRule type="top10" dxfId="222" priority="169" rank="1"/>
  </conditionalFormatting>
  <conditionalFormatting sqref="E12">
    <cfRule type="top10" dxfId="221" priority="168" rank="1"/>
  </conditionalFormatting>
  <conditionalFormatting sqref="F12">
    <cfRule type="top10" dxfId="220" priority="167" rank="1"/>
  </conditionalFormatting>
  <conditionalFormatting sqref="G12">
    <cfRule type="top10" dxfId="219" priority="166" rank="1"/>
  </conditionalFormatting>
  <conditionalFormatting sqref="H12">
    <cfRule type="top10" dxfId="218" priority="165" rank="1"/>
  </conditionalFormatting>
  <conditionalFormatting sqref="I12">
    <cfRule type="top10" dxfId="217" priority="164" rank="1"/>
  </conditionalFormatting>
  <conditionalFormatting sqref="J12">
    <cfRule type="top10" dxfId="216" priority="163" rank="1"/>
  </conditionalFormatting>
  <conditionalFormatting sqref="E13">
    <cfRule type="top10" dxfId="215" priority="162" rank="1"/>
  </conditionalFormatting>
  <conditionalFormatting sqref="F13">
    <cfRule type="top10" dxfId="214" priority="161" rank="1"/>
  </conditionalFormatting>
  <conditionalFormatting sqref="G13">
    <cfRule type="top10" dxfId="213" priority="160" rank="1"/>
  </conditionalFormatting>
  <conditionalFormatting sqref="H13">
    <cfRule type="top10" dxfId="212" priority="159" rank="1"/>
  </conditionalFormatting>
  <conditionalFormatting sqref="I13">
    <cfRule type="top10" dxfId="211" priority="158" rank="1"/>
  </conditionalFormatting>
  <conditionalFormatting sqref="J13">
    <cfRule type="top10" dxfId="210" priority="157" rank="1"/>
  </conditionalFormatting>
  <conditionalFormatting sqref="E14">
    <cfRule type="top10" dxfId="209" priority="156" rank="1"/>
  </conditionalFormatting>
  <conditionalFormatting sqref="F14">
    <cfRule type="top10" dxfId="208" priority="155" rank="1"/>
  </conditionalFormatting>
  <conditionalFormatting sqref="G14">
    <cfRule type="top10" dxfId="207" priority="154" rank="1"/>
  </conditionalFormatting>
  <conditionalFormatting sqref="H14">
    <cfRule type="top10" dxfId="206" priority="153" rank="1"/>
  </conditionalFormatting>
  <conditionalFormatting sqref="I14">
    <cfRule type="top10" dxfId="205" priority="152" rank="1"/>
  </conditionalFormatting>
  <conditionalFormatting sqref="J14">
    <cfRule type="top10" dxfId="204" priority="151" rank="1"/>
  </conditionalFormatting>
  <conditionalFormatting sqref="E15">
    <cfRule type="top10" dxfId="203" priority="150" rank="1"/>
  </conditionalFormatting>
  <conditionalFormatting sqref="F15">
    <cfRule type="top10" dxfId="202" priority="149" rank="1"/>
  </conditionalFormatting>
  <conditionalFormatting sqref="G15">
    <cfRule type="top10" dxfId="201" priority="148" rank="1"/>
  </conditionalFormatting>
  <conditionalFormatting sqref="H15">
    <cfRule type="top10" dxfId="200" priority="147" rank="1"/>
  </conditionalFormatting>
  <conditionalFormatting sqref="I15">
    <cfRule type="top10" dxfId="199" priority="146" rank="1"/>
  </conditionalFormatting>
  <conditionalFormatting sqref="J15">
    <cfRule type="top10" dxfId="198" priority="145" rank="1"/>
  </conditionalFormatting>
  <conditionalFormatting sqref="E16">
    <cfRule type="top10" dxfId="197" priority="144" rank="1"/>
  </conditionalFormatting>
  <conditionalFormatting sqref="F16">
    <cfRule type="top10" dxfId="196" priority="143" rank="1"/>
  </conditionalFormatting>
  <conditionalFormatting sqref="G16">
    <cfRule type="top10" dxfId="195" priority="142" rank="1"/>
  </conditionalFormatting>
  <conditionalFormatting sqref="H16">
    <cfRule type="top10" dxfId="194" priority="141" rank="1"/>
  </conditionalFormatting>
  <conditionalFormatting sqref="I16">
    <cfRule type="top10" dxfId="193" priority="140" rank="1"/>
  </conditionalFormatting>
  <conditionalFormatting sqref="J16">
    <cfRule type="top10" dxfId="192" priority="139" rank="1"/>
  </conditionalFormatting>
  <conditionalFormatting sqref="E17">
    <cfRule type="top10" dxfId="191" priority="138" rank="1"/>
  </conditionalFormatting>
  <conditionalFormatting sqref="F17">
    <cfRule type="top10" dxfId="190" priority="137" rank="1"/>
  </conditionalFormatting>
  <conditionalFormatting sqref="G17">
    <cfRule type="top10" dxfId="189" priority="136" rank="1"/>
  </conditionalFormatting>
  <conditionalFormatting sqref="H17">
    <cfRule type="top10" dxfId="188" priority="135" rank="1"/>
  </conditionalFormatting>
  <conditionalFormatting sqref="I17">
    <cfRule type="top10" dxfId="187" priority="134" rank="1"/>
  </conditionalFormatting>
  <conditionalFormatting sqref="J17">
    <cfRule type="top10" dxfId="186" priority="133" rank="1"/>
  </conditionalFormatting>
  <conditionalFormatting sqref="E18">
    <cfRule type="top10" dxfId="185" priority="132" rank="1"/>
  </conditionalFormatting>
  <conditionalFormatting sqref="F18">
    <cfRule type="top10" dxfId="184" priority="131" rank="1"/>
  </conditionalFormatting>
  <conditionalFormatting sqref="G18">
    <cfRule type="top10" dxfId="183" priority="130" rank="1"/>
  </conditionalFormatting>
  <conditionalFormatting sqref="H18">
    <cfRule type="top10" dxfId="182" priority="129" rank="1"/>
  </conditionalFormatting>
  <conditionalFormatting sqref="I18">
    <cfRule type="top10" dxfId="181" priority="128" rank="1"/>
  </conditionalFormatting>
  <conditionalFormatting sqref="J18">
    <cfRule type="top10" dxfId="180" priority="127" rank="1"/>
  </conditionalFormatting>
  <conditionalFormatting sqref="E19">
    <cfRule type="top10" dxfId="179" priority="126" rank="1"/>
  </conditionalFormatting>
  <conditionalFormatting sqref="F19">
    <cfRule type="top10" dxfId="178" priority="125" rank="1"/>
  </conditionalFormatting>
  <conditionalFormatting sqref="G19">
    <cfRule type="top10" dxfId="177" priority="124" rank="1"/>
  </conditionalFormatting>
  <conditionalFormatting sqref="H19">
    <cfRule type="top10" dxfId="176" priority="123" rank="1"/>
  </conditionalFormatting>
  <conditionalFormatting sqref="I19">
    <cfRule type="top10" dxfId="175" priority="122" rank="1"/>
  </conditionalFormatting>
  <conditionalFormatting sqref="J19">
    <cfRule type="top10" dxfId="174" priority="121" rank="1"/>
  </conditionalFormatting>
  <conditionalFormatting sqref="E28">
    <cfRule type="top10" dxfId="173" priority="12" rank="1"/>
  </conditionalFormatting>
  <conditionalFormatting sqref="F28">
    <cfRule type="top10" dxfId="172" priority="11" rank="1"/>
  </conditionalFormatting>
  <conditionalFormatting sqref="G28">
    <cfRule type="top10" dxfId="171" priority="10" rank="1"/>
  </conditionalFormatting>
  <conditionalFormatting sqref="H28">
    <cfRule type="top10" dxfId="170" priority="9" rank="1"/>
  </conditionalFormatting>
  <conditionalFormatting sqref="I28">
    <cfRule type="top10" dxfId="169" priority="8" rank="1"/>
  </conditionalFormatting>
  <conditionalFormatting sqref="J28">
    <cfRule type="top10" dxfId="168" priority="7" rank="1"/>
  </conditionalFormatting>
  <conditionalFormatting sqref="E20">
    <cfRule type="top10" dxfId="167" priority="6" rank="1"/>
  </conditionalFormatting>
  <conditionalFormatting sqref="F20">
    <cfRule type="top10" dxfId="166" priority="5" rank="1"/>
  </conditionalFormatting>
  <conditionalFormatting sqref="G20">
    <cfRule type="top10" dxfId="165" priority="4" rank="1"/>
  </conditionalFormatting>
  <conditionalFormatting sqref="H20">
    <cfRule type="top10" dxfId="164" priority="3" rank="1"/>
  </conditionalFormatting>
  <conditionalFormatting sqref="I20">
    <cfRule type="top10" dxfId="163" priority="2" rank="1"/>
  </conditionalFormatting>
  <conditionalFormatting sqref="J20">
    <cfRule type="top10" dxfId="162" priority="1" rank="1"/>
  </conditionalFormatting>
  <hyperlinks>
    <hyperlink ref="Q1" location="'National Youth Rankings 2020'!A1" display="Return to Rankings" xr:uid="{AE713602-CB2B-4AF7-984F-44D2D41CDE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452138-D46B-48F7-8C95-9C23EA26039F}">
          <x14:formula1>
            <xm:f>'C:\Users\abra2\Desktop\ABRA Files and More\AUTO BENCH REST ASSOCIATION FILE\ABRA 2019\Georgia\[Georgia Results 01 19 20.xlsm]DATA SHEET'!#REF!</xm:f>
          </x14:formula1>
          <xm:sqref>B1 B27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6108-C74F-429F-9D12-C302A9038669}">
  <dimension ref="A1:Q7"/>
  <sheetViews>
    <sheetView workbookViewId="0">
      <selection activeCell="A2" sqref="A2:O4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53</v>
      </c>
      <c r="C2" s="27">
        <v>43905</v>
      </c>
      <c r="D2" s="36" t="s">
        <v>47</v>
      </c>
      <c r="E2" s="29">
        <v>193</v>
      </c>
      <c r="F2" s="29">
        <v>188</v>
      </c>
      <c r="G2" s="29">
        <v>191</v>
      </c>
      <c r="H2" s="29">
        <v>194</v>
      </c>
      <c r="I2" s="29"/>
      <c r="J2" s="29"/>
      <c r="K2" s="30">
        <v>4</v>
      </c>
      <c r="L2" s="30">
        <v>766</v>
      </c>
      <c r="M2" s="31">
        <v>191.5</v>
      </c>
      <c r="N2" s="32">
        <v>4</v>
      </c>
      <c r="O2" s="33">
        <v>195.5</v>
      </c>
    </row>
    <row r="3" spans="1:17" ht="26.25" x14ac:dyDescent="0.25">
      <c r="A3" s="25" t="s">
        <v>66</v>
      </c>
      <c r="B3" s="26" t="s">
        <v>53</v>
      </c>
      <c r="C3" s="27">
        <v>43968</v>
      </c>
      <c r="D3" s="28" t="s">
        <v>25</v>
      </c>
      <c r="E3" s="29">
        <v>187</v>
      </c>
      <c r="F3" s="29">
        <v>193</v>
      </c>
      <c r="G3" s="29">
        <v>190</v>
      </c>
      <c r="H3" s="29">
        <v>190</v>
      </c>
      <c r="I3" s="29">
        <v>189</v>
      </c>
      <c r="J3" s="29">
        <v>191</v>
      </c>
      <c r="K3" s="30">
        <v>6</v>
      </c>
      <c r="L3" s="30">
        <v>1140</v>
      </c>
      <c r="M3" s="31">
        <v>190</v>
      </c>
      <c r="N3" s="32">
        <v>26</v>
      </c>
      <c r="O3" s="33">
        <v>216</v>
      </c>
    </row>
    <row r="4" spans="1:17" ht="26.25" x14ac:dyDescent="0.25">
      <c r="A4" s="25" t="s">
        <v>66</v>
      </c>
      <c r="B4" s="26" t="s">
        <v>53</v>
      </c>
      <c r="C4" s="27">
        <v>44059</v>
      </c>
      <c r="D4" s="28" t="s">
        <v>25</v>
      </c>
      <c r="E4" s="29">
        <v>187</v>
      </c>
      <c r="F4" s="29">
        <v>192</v>
      </c>
      <c r="G4" s="29">
        <v>192</v>
      </c>
      <c r="H4" s="29">
        <v>190</v>
      </c>
      <c r="I4" s="29"/>
      <c r="J4" s="29"/>
      <c r="K4" s="30">
        <v>4</v>
      </c>
      <c r="L4" s="30">
        <v>761</v>
      </c>
      <c r="M4" s="31">
        <v>190.25</v>
      </c>
      <c r="N4" s="32">
        <v>4</v>
      </c>
      <c r="O4" s="33">
        <v>194.25</v>
      </c>
    </row>
    <row r="7" spans="1:17" x14ac:dyDescent="0.25">
      <c r="K7" s="16">
        <f>SUM(K2:K6)</f>
        <v>14</v>
      </c>
      <c r="L7" s="16">
        <f>SUM(L2:L6)</f>
        <v>2667</v>
      </c>
      <c r="M7" s="22">
        <f>SUM(L7/K7)</f>
        <v>190.5</v>
      </c>
      <c r="N7" s="16">
        <f>SUM(N2:N6)</f>
        <v>34</v>
      </c>
      <c r="O7" s="22">
        <f>SUM(M7+N7)</f>
        <v>224.5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3"/>
    <protectedRange algorithmName="SHA-512" hashValue="ON39YdpmFHfN9f47KpiRvqrKx0V9+erV1CNkpWzYhW/Qyc6aT8rEyCrvauWSYGZK2ia3o7vd3akF07acHAFpOA==" saltValue="yVW9XmDwTqEnmpSGai0KYg==" spinCount="100000" sqref="B2" name="Range1_1_2_1_1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5_1"/>
    <protectedRange algorithmName="SHA-512" hashValue="ON39YdpmFHfN9f47KpiRvqrKx0V9+erV1CNkpWzYhW/Qyc6aT8rEyCrvauWSYGZK2ia3o7vd3akF07acHAFpOA==" saltValue="yVW9XmDwTqEnmpSGai0KYg==" spinCount="100000" sqref="D3" name="Range1_1_1_2_4_1"/>
    <protectedRange algorithmName="SHA-512" hashValue="ON39YdpmFHfN9f47KpiRvqrKx0V9+erV1CNkpWzYhW/Qyc6aT8rEyCrvauWSYGZK2ia3o7vd3akF07acHAFpOA==" saltValue="yVW9XmDwTqEnmpSGai0KYg==" spinCount="100000" sqref="E3:J3" name="Range1_4_5_1"/>
    <protectedRange algorithmName="SHA-512" hashValue="ON39YdpmFHfN9f47KpiRvqrKx0V9+erV1CNkpWzYhW/Qyc6aT8rEyCrvauWSYGZK2ia3o7vd3akF07acHAFpOA==" saltValue="yVW9XmDwTqEnmpSGai0KYg==" spinCount="100000" sqref="B4:C4" name="Range1_1_2_2_1_1_5"/>
    <protectedRange algorithmName="SHA-512" hashValue="ON39YdpmFHfN9f47KpiRvqrKx0V9+erV1CNkpWzYhW/Qyc6aT8rEyCrvauWSYGZK2ia3o7vd3akF07acHAFpOA==" saltValue="yVW9XmDwTqEnmpSGai0KYg==" spinCount="100000" sqref="D4" name="Range1_1_1_2_1_1_1_5"/>
    <protectedRange algorithmName="SHA-512" hashValue="ON39YdpmFHfN9f47KpiRvqrKx0V9+erV1CNkpWzYhW/Qyc6aT8rEyCrvauWSYGZK2ia3o7vd3akF07acHAFpOA==" saltValue="yVW9XmDwTqEnmpSGai0KYg==" spinCount="100000" sqref="E4:J4" name="Range1_4_2_1_1_5"/>
  </protectedRanges>
  <conditionalFormatting sqref="F2">
    <cfRule type="top10" dxfId="161" priority="17" rank="1"/>
  </conditionalFormatting>
  <conditionalFormatting sqref="J2">
    <cfRule type="top10" dxfId="160" priority="13" rank="1"/>
  </conditionalFormatting>
  <conditionalFormatting sqref="E2">
    <cfRule type="top10" dxfId="159" priority="18" rank="1"/>
  </conditionalFormatting>
  <conditionalFormatting sqref="G2">
    <cfRule type="top10" dxfId="158" priority="16" rank="1"/>
  </conditionalFormatting>
  <conditionalFormatting sqref="H2">
    <cfRule type="top10" dxfId="157" priority="15" rank="1"/>
  </conditionalFormatting>
  <conditionalFormatting sqref="I2">
    <cfRule type="top10" dxfId="156" priority="14" rank="1"/>
  </conditionalFormatting>
  <conditionalFormatting sqref="E3">
    <cfRule type="top10" dxfId="155" priority="12" rank="1"/>
  </conditionalFormatting>
  <conditionalFormatting sqref="F3">
    <cfRule type="top10" dxfId="154" priority="11" rank="1"/>
  </conditionalFormatting>
  <conditionalFormatting sqref="G3">
    <cfRule type="top10" dxfId="153" priority="10" rank="1"/>
  </conditionalFormatting>
  <conditionalFormatting sqref="H3">
    <cfRule type="top10" dxfId="152" priority="9" rank="1"/>
  </conditionalFormatting>
  <conditionalFormatting sqref="I3">
    <cfRule type="top10" dxfId="151" priority="8" rank="1"/>
  </conditionalFormatting>
  <conditionalFormatting sqref="J3">
    <cfRule type="top10" dxfId="150" priority="7" rank="1"/>
  </conditionalFormatting>
  <conditionalFormatting sqref="E4">
    <cfRule type="top10" dxfId="149" priority="6" rank="1"/>
  </conditionalFormatting>
  <conditionalFormatting sqref="F4">
    <cfRule type="top10" dxfId="148" priority="5" rank="1"/>
  </conditionalFormatting>
  <conditionalFormatting sqref="G4">
    <cfRule type="top10" dxfId="147" priority="4" rank="1"/>
  </conditionalFormatting>
  <conditionalFormatting sqref="H4">
    <cfRule type="top10" dxfId="146" priority="3" rank="1"/>
  </conditionalFormatting>
  <conditionalFormatting sqref="I4">
    <cfRule type="top10" dxfId="145" priority="2" rank="1"/>
  </conditionalFormatting>
  <conditionalFormatting sqref="J4">
    <cfRule type="top10" dxfId="144" priority="1" rank="1"/>
  </conditionalFormatting>
  <hyperlinks>
    <hyperlink ref="Q1" location="'National Youth Rankings 2020'!A1" display="Return to Rankings" xr:uid="{71A70147-B4E8-416D-90C4-6DB73D2D24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3BE48-E2D8-48ED-B735-919701DB889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8162B386-8CA2-41EB-92DE-F0D65A075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7579-DA56-42D0-86DD-5ED95ADEB422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73</v>
      </c>
      <c r="B2" s="26" t="s">
        <v>74</v>
      </c>
      <c r="C2" s="27">
        <v>43968</v>
      </c>
      <c r="D2" s="28" t="s">
        <v>71</v>
      </c>
      <c r="E2" s="29">
        <v>171</v>
      </c>
      <c r="F2" s="29">
        <v>172</v>
      </c>
      <c r="G2" s="29">
        <v>178</v>
      </c>
      <c r="H2" s="29"/>
      <c r="I2" s="29"/>
      <c r="J2" s="29"/>
      <c r="K2" s="30">
        <v>3</v>
      </c>
      <c r="L2" s="30">
        <v>521</v>
      </c>
      <c r="M2" s="31">
        <v>173.66666666666666</v>
      </c>
      <c r="N2" s="32">
        <v>5</v>
      </c>
      <c r="O2" s="33">
        <v>178.66666666666666</v>
      </c>
    </row>
    <row r="5" spans="1:17" x14ac:dyDescent="0.25">
      <c r="K5" s="16">
        <f>SUM(K2:K4)</f>
        <v>3</v>
      </c>
      <c r="L5" s="16">
        <f>SUM(L2:L4)</f>
        <v>521</v>
      </c>
      <c r="M5" s="22">
        <f>SUM(L5/K5)</f>
        <v>173.66666666666666</v>
      </c>
      <c r="N5" s="16">
        <f>SUM(N2:N4)</f>
        <v>5</v>
      </c>
      <c r="O5" s="22">
        <f>SUM(M5+N5)</f>
        <v>178.66666666666666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F2">
    <cfRule type="top10" dxfId="143" priority="5" rank="1"/>
  </conditionalFormatting>
  <conditionalFormatting sqref="H2">
    <cfRule type="top10" dxfId="142" priority="4" rank="1"/>
  </conditionalFormatting>
  <conditionalFormatting sqref="G2">
    <cfRule type="top10" dxfId="141" priority="2" rank="1"/>
  </conditionalFormatting>
  <conditionalFormatting sqref="I2">
    <cfRule type="top10" dxfId="140" priority="3" rank="1"/>
  </conditionalFormatting>
  <conditionalFormatting sqref="J2">
    <cfRule type="top10" dxfId="139" priority="1" rank="1"/>
  </conditionalFormatting>
  <conditionalFormatting sqref="E2">
    <cfRule type="top10" dxfId="138" priority="6" rank="1"/>
  </conditionalFormatting>
  <hyperlinks>
    <hyperlink ref="Q1" location="'National Youth Rankings 2020'!A1" display="Return to Rankings" xr:uid="{359CAD4B-757A-44D0-849C-D01A373D4A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67C4FE-3D34-4362-9B25-706D852181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42"/>
  <sheetViews>
    <sheetView topLeftCell="A16" workbookViewId="0">
      <selection activeCell="A34" sqref="A34:O3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19</v>
      </c>
      <c r="C2" s="9">
        <v>43849</v>
      </c>
      <c r="D2" s="10" t="s">
        <v>25</v>
      </c>
      <c r="E2" s="11">
        <v>177</v>
      </c>
      <c r="F2" s="11">
        <v>179</v>
      </c>
      <c r="G2" s="11">
        <v>178</v>
      </c>
      <c r="H2" s="11">
        <v>170</v>
      </c>
      <c r="I2" s="11"/>
      <c r="J2" s="11"/>
      <c r="K2" s="12">
        <v>4</v>
      </c>
      <c r="L2" s="12">
        <v>704</v>
      </c>
      <c r="M2" s="13">
        <v>176</v>
      </c>
      <c r="N2" s="14">
        <v>9</v>
      </c>
      <c r="O2" s="15">
        <v>185</v>
      </c>
    </row>
    <row r="3" spans="1:17" x14ac:dyDescent="0.25">
      <c r="A3" s="25" t="s">
        <v>17</v>
      </c>
      <c r="B3" s="26" t="s">
        <v>35</v>
      </c>
      <c r="C3" s="27">
        <v>43877</v>
      </c>
      <c r="D3" s="28" t="s">
        <v>25</v>
      </c>
      <c r="E3" s="29">
        <v>171</v>
      </c>
      <c r="F3" s="29">
        <v>162</v>
      </c>
      <c r="G3" s="29">
        <v>180</v>
      </c>
      <c r="H3" s="29">
        <v>182</v>
      </c>
      <c r="I3" s="29"/>
      <c r="J3" s="29"/>
      <c r="K3" s="30">
        <v>4</v>
      </c>
      <c r="L3" s="30">
        <v>695</v>
      </c>
      <c r="M3" s="31">
        <v>173.75</v>
      </c>
      <c r="N3" s="32">
        <v>6</v>
      </c>
      <c r="O3" s="33">
        <v>179.75</v>
      </c>
    </row>
    <row r="4" spans="1:17" x14ac:dyDescent="0.25">
      <c r="A4" s="25" t="s">
        <v>26</v>
      </c>
      <c r="B4" s="26" t="s">
        <v>35</v>
      </c>
      <c r="C4" s="27">
        <v>43905</v>
      </c>
      <c r="D4" s="36" t="s">
        <v>47</v>
      </c>
      <c r="E4" s="29">
        <v>173</v>
      </c>
      <c r="F4" s="29">
        <v>182</v>
      </c>
      <c r="G4" s="29">
        <v>183</v>
      </c>
      <c r="H4" s="29">
        <v>180</v>
      </c>
      <c r="I4" s="29"/>
      <c r="J4" s="29"/>
      <c r="K4" s="30">
        <v>4</v>
      </c>
      <c r="L4" s="30">
        <v>718</v>
      </c>
      <c r="M4" s="31">
        <v>179.5</v>
      </c>
      <c r="N4" s="32">
        <v>11</v>
      </c>
      <c r="O4" s="33">
        <v>190.5</v>
      </c>
    </row>
    <row r="5" spans="1:17" x14ac:dyDescent="0.25">
      <c r="A5" s="25" t="s">
        <v>67</v>
      </c>
      <c r="B5" s="26" t="s">
        <v>35</v>
      </c>
      <c r="C5" s="27">
        <v>43968</v>
      </c>
      <c r="D5" s="28" t="s">
        <v>25</v>
      </c>
      <c r="E5" s="29">
        <v>172.001</v>
      </c>
      <c r="F5" s="29">
        <v>180</v>
      </c>
      <c r="G5" s="29">
        <v>170</v>
      </c>
      <c r="H5" s="29">
        <v>190</v>
      </c>
      <c r="I5" s="29">
        <v>175</v>
      </c>
      <c r="J5" s="29">
        <v>179</v>
      </c>
      <c r="K5" s="30">
        <v>6</v>
      </c>
      <c r="L5" s="30">
        <v>1066.001</v>
      </c>
      <c r="M5" s="31">
        <v>177.66683333333333</v>
      </c>
      <c r="N5" s="32">
        <v>26</v>
      </c>
      <c r="O5" s="33">
        <v>203.66683333333333</v>
      </c>
    </row>
    <row r="6" spans="1:17" x14ac:dyDescent="0.25">
      <c r="A6" s="25" t="s">
        <v>67</v>
      </c>
      <c r="B6" s="26" t="s">
        <v>35</v>
      </c>
      <c r="C6" s="27">
        <v>43977</v>
      </c>
      <c r="D6" s="28" t="s">
        <v>25</v>
      </c>
      <c r="E6" s="29">
        <v>178</v>
      </c>
      <c r="F6" s="29">
        <v>174</v>
      </c>
      <c r="G6" s="29">
        <v>168</v>
      </c>
      <c r="H6" s="29"/>
      <c r="I6" s="29"/>
      <c r="J6" s="29"/>
      <c r="K6" s="30">
        <v>3</v>
      </c>
      <c r="L6" s="30">
        <v>520</v>
      </c>
      <c r="M6" s="31">
        <v>173.33333333333334</v>
      </c>
      <c r="N6" s="32">
        <v>5</v>
      </c>
      <c r="O6" s="33">
        <v>178.33333333333334</v>
      </c>
    </row>
    <row r="7" spans="1:17" x14ac:dyDescent="0.25">
      <c r="A7" s="25" t="s">
        <v>67</v>
      </c>
      <c r="B7" s="26" t="s">
        <v>35</v>
      </c>
      <c r="C7" s="27">
        <v>44003</v>
      </c>
      <c r="D7" s="28" t="s">
        <v>25</v>
      </c>
      <c r="E7" s="29">
        <v>176</v>
      </c>
      <c r="F7" s="29">
        <v>180</v>
      </c>
      <c r="G7" s="29">
        <v>184</v>
      </c>
      <c r="H7" s="29">
        <v>175</v>
      </c>
      <c r="I7" s="29"/>
      <c r="J7" s="29"/>
      <c r="K7" s="30">
        <v>4</v>
      </c>
      <c r="L7" s="30">
        <v>715</v>
      </c>
      <c r="M7" s="31">
        <v>178.75</v>
      </c>
      <c r="N7" s="32">
        <v>5</v>
      </c>
      <c r="O7" s="33">
        <v>183.75</v>
      </c>
    </row>
    <row r="8" spans="1:17" x14ac:dyDescent="0.25">
      <c r="A8" s="25" t="s">
        <v>88</v>
      </c>
      <c r="B8" s="26" t="s">
        <v>19</v>
      </c>
      <c r="C8" s="27">
        <v>44079</v>
      </c>
      <c r="D8" s="28" t="s">
        <v>121</v>
      </c>
      <c r="E8" s="29">
        <v>179</v>
      </c>
      <c r="F8" s="29">
        <v>178</v>
      </c>
      <c r="G8" s="29">
        <v>180</v>
      </c>
      <c r="H8" s="29">
        <v>180</v>
      </c>
      <c r="I8" s="29">
        <v>171</v>
      </c>
      <c r="J8" s="29">
        <v>174</v>
      </c>
      <c r="K8" s="30">
        <v>6</v>
      </c>
      <c r="L8" s="30">
        <v>1062</v>
      </c>
      <c r="M8" s="31">
        <v>177</v>
      </c>
      <c r="N8" s="32">
        <v>10</v>
      </c>
      <c r="O8" s="33">
        <v>187</v>
      </c>
    </row>
    <row r="11" spans="1:17" x14ac:dyDescent="0.25">
      <c r="K11" s="16">
        <f>SUM(K2:K10)</f>
        <v>31</v>
      </c>
      <c r="L11" s="16">
        <f>SUM(L2:L10)</f>
        <v>5480.0010000000002</v>
      </c>
      <c r="M11" s="22">
        <f>SUM(L11/K11)</f>
        <v>176.77422580645162</v>
      </c>
      <c r="N11" s="16">
        <f>SUM(N2:N10)</f>
        <v>72</v>
      </c>
      <c r="O11" s="22">
        <f>SUM(M11+N11)</f>
        <v>248.77422580645162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5" t="s">
        <v>64</v>
      </c>
      <c r="B20" s="26" t="s">
        <v>35</v>
      </c>
      <c r="C20" s="27">
        <v>44031</v>
      </c>
      <c r="D20" s="28" t="s">
        <v>25</v>
      </c>
      <c r="E20" s="29">
        <v>185</v>
      </c>
      <c r="F20" s="29">
        <v>187</v>
      </c>
      <c r="G20" s="29">
        <v>188</v>
      </c>
      <c r="H20" s="29">
        <v>187</v>
      </c>
      <c r="I20" s="29"/>
      <c r="J20" s="29"/>
      <c r="K20" s="30">
        <v>4</v>
      </c>
      <c r="L20" s="30">
        <v>747</v>
      </c>
      <c r="M20" s="31">
        <v>186.75</v>
      </c>
      <c r="N20" s="32">
        <v>5</v>
      </c>
      <c r="O20" s="33">
        <v>191.75</v>
      </c>
    </row>
    <row r="21" spans="1:15" x14ac:dyDescent="0.25">
      <c r="A21" s="25" t="s">
        <v>64</v>
      </c>
      <c r="B21" s="26" t="s">
        <v>35</v>
      </c>
      <c r="C21" s="27">
        <v>44012</v>
      </c>
      <c r="D21" s="28" t="s">
        <v>25</v>
      </c>
      <c r="E21" s="29">
        <v>192</v>
      </c>
      <c r="F21" s="29">
        <v>192</v>
      </c>
      <c r="G21" s="29">
        <v>188</v>
      </c>
      <c r="H21" s="29"/>
      <c r="I21" s="29"/>
      <c r="J21" s="29"/>
      <c r="K21" s="30">
        <v>3</v>
      </c>
      <c r="L21" s="30">
        <v>572</v>
      </c>
      <c r="M21" s="31">
        <v>190.66666666666666</v>
      </c>
      <c r="N21" s="32">
        <v>5</v>
      </c>
      <c r="O21" s="33">
        <v>195.66666666666666</v>
      </c>
    </row>
    <row r="22" spans="1:15" x14ac:dyDescent="0.25">
      <c r="A22" s="25" t="s">
        <v>43</v>
      </c>
      <c r="B22" s="26" t="s">
        <v>101</v>
      </c>
      <c r="C22" s="27">
        <v>44030</v>
      </c>
      <c r="D22" s="28" t="s">
        <v>41</v>
      </c>
      <c r="E22" s="29">
        <v>191</v>
      </c>
      <c r="F22" s="29">
        <v>195</v>
      </c>
      <c r="G22" s="29">
        <v>189</v>
      </c>
      <c r="H22" s="29">
        <v>192</v>
      </c>
      <c r="I22" s="29"/>
      <c r="J22" s="29"/>
      <c r="K22" s="30">
        <v>4</v>
      </c>
      <c r="L22" s="30">
        <v>767</v>
      </c>
      <c r="M22" s="31">
        <v>191.75</v>
      </c>
      <c r="N22" s="32">
        <v>5</v>
      </c>
      <c r="O22" s="33">
        <v>196.75</v>
      </c>
    </row>
    <row r="23" spans="1:15" x14ac:dyDescent="0.25">
      <c r="A23" s="25" t="s">
        <v>43</v>
      </c>
      <c r="B23" s="26" t="s">
        <v>101</v>
      </c>
      <c r="C23" s="27">
        <v>44044</v>
      </c>
      <c r="D23" s="28" t="s">
        <v>41</v>
      </c>
      <c r="E23" s="29">
        <v>192</v>
      </c>
      <c r="F23" s="29">
        <v>193</v>
      </c>
      <c r="G23" s="29">
        <v>192</v>
      </c>
      <c r="H23" s="29">
        <v>193</v>
      </c>
      <c r="I23" s="29"/>
      <c r="J23" s="29"/>
      <c r="K23" s="30">
        <v>4</v>
      </c>
      <c r="L23" s="30">
        <v>770</v>
      </c>
      <c r="M23" s="31">
        <v>192.5</v>
      </c>
      <c r="N23" s="32">
        <v>5</v>
      </c>
      <c r="O23" s="33">
        <v>197.5</v>
      </c>
    </row>
    <row r="24" spans="1:15" x14ac:dyDescent="0.25">
      <c r="A24" s="25" t="s">
        <v>64</v>
      </c>
      <c r="B24" s="26" t="s">
        <v>35</v>
      </c>
      <c r="C24" s="27">
        <v>44040</v>
      </c>
      <c r="D24" s="28" t="s">
        <v>25</v>
      </c>
      <c r="E24" s="29">
        <v>196</v>
      </c>
      <c r="F24" s="29">
        <v>197</v>
      </c>
      <c r="G24" s="29">
        <v>192</v>
      </c>
      <c r="H24" s="29"/>
      <c r="I24" s="29"/>
      <c r="J24" s="29"/>
      <c r="K24" s="30">
        <v>3</v>
      </c>
      <c r="L24" s="30">
        <v>585</v>
      </c>
      <c r="M24" s="31">
        <v>195</v>
      </c>
      <c r="N24" s="32">
        <v>5</v>
      </c>
      <c r="O24" s="33">
        <v>200</v>
      </c>
    </row>
    <row r="25" spans="1:15" x14ac:dyDescent="0.25">
      <c r="A25" s="25" t="s">
        <v>64</v>
      </c>
      <c r="B25" s="26" t="s">
        <v>35</v>
      </c>
      <c r="C25" s="27">
        <v>44059</v>
      </c>
      <c r="D25" s="28" t="s">
        <v>25</v>
      </c>
      <c r="E25" s="29">
        <v>195</v>
      </c>
      <c r="F25" s="29">
        <v>190</v>
      </c>
      <c r="G25" s="29">
        <v>193</v>
      </c>
      <c r="H25" s="29">
        <v>194</v>
      </c>
      <c r="I25" s="29"/>
      <c r="J25" s="29"/>
      <c r="K25" s="30">
        <v>4</v>
      </c>
      <c r="L25" s="30">
        <v>772</v>
      </c>
      <c r="M25" s="31">
        <v>193</v>
      </c>
      <c r="N25" s="32">
        <v>5</v>
      </c>
      <c r="O25" s="33">
        <v>198</v>
      </c>
    </row>
    <row r="26" spans="1:15" x14ac:dyDescent="0.25">
      <c r="A26" s="25" t="s">
        <v>64</v>
      </c>
      <c r="B26" s="26" t="s">
        <v>35</v>
      </c>
      <c r="C26" s="27">
        <v>44068</v>
      </c>
      <c r="D26" s="28" t="s">
        <v>25</v>
      </c>
      <c r="E26" s="29">
        <v>192</v>
      </c>
      <c r="F26" s="29">
        <v>188</v>
      </c>
      <c r="G26" s="29">
        <v>194</v>
      </c>
      <c r="H26" s="29"/>
      <c r="I26" s="29"/>
      <c r="J26" s="29"/>
      <c r="K26" s="30">
        <v>3</v>
      </c>
      <c r="L26" s="30">
        <v>574</v>
      </c>
      <c r="M26" s="31">
        <v>191.33333333333334</v>
      </c>
      <c r="N26" s="32">
        <v>5</v>
      </c>
      <c r="O26" s="33">
        <v>196.33333333333334</v>
      </c>
    </row>
    <row r="27" spans="1:15" x14ac:dyDescent="0.25">
      <c r="A27" s="25" t="s">
        <v>58</v>
      </c>
      <c r="B27" s="26" t="s">
        <v>19</v>
      </c>
      <c r="C27" s="27">
        <v>44079</v>
      </c>
      <c r="D27" s="28" t="s">
        <v>121</v>
      </c>
      <c r="E27" s="54">
        <v>193</v>
      </c>
      <c r="F27" s="54">
        <v>193</v>
      </c>
      <c r="G27" s="54">
        <v>195</v>
      </c>
      <c r="H27" s="54">
        <v>190</v>
      </c>
      <c r="I27" s="54">
        <v>197</v>
      </c>
      <c r="J27" s="54">
        <v>198</v>
      </c>
      <c r="K27" s="30">
        <v>6</v>
      </c>
      <c r="L27" s="30">
        <v>1166</v>
      </c>
      <c r="M27" s="31">
        <v>194.33333333333334</v>
      </c>
      <c r="N27" s="32">
        <v>22</v>
      </c>
      <c r="O27" s="33">
        <v>216.33333333333334</v>
      </c>
    </row>
    <row r="28" spans="1:15" x14ac:dyDescent="0.25">
      <c r="A28" s="25" t="s">
        <v>64</v>
      </c>
      <c r="B28" s="26" t="s">
        <v>35</v>
      </c>
      <c r="C28" s="27">
        <v>44094</v>
      </c>
      <c r="D28" s="28" t="s">
        <v>25</v>
      </c>
      <c r="E28" s="29">
        <v>195</v>
      </c>
      <c r="F28" s="29">
        <v>195</v>
      </c>
      <c r="G28" s="29">
        <v>195</v>
      </c>
      <c r="H28" s="29">
        <v>191</v>
      </c>
      <c r="I28" s="29">
        <v>196</v>
      </c>
      <c r="J28" s="29">
        <v>196</v>
      </c>
      <c r="K28" s="30">
        <v>6</v>
      </c>
      <c r="L28" s="30">
        <v>1168</v>
      </c>
      <c r="M28" s="31">
        <v>194.66666666666666</v>
      </c>
      <c r="N28" s="32">
        <v>30</v>
      </c>
      <c r="O28" s="33">
        <v>224.66666666666666</v>
      </c>
    </row>
    <row r="29" spans="1:15" x14ac:dyDescent="0.25">
      <c r="A29" s="25" t="s">
        <v>58</v>
      </c>
      <c r="B29" s="26" t="s">
        <v>19</v>
      </c>
      <c r="C29" s="27">
        <v>44093</v>
      </c>
      <c r="D29" s="28" t="s">
        <v>41</v>
      </c>
      <c r="E29" s="54">
        <v>192</v>
      </c>
      <c r="F29" s="54">
        <v>193</v>
      </c>
      <c r="G29" s="54">
        <v>188</v>
      </c>
      <c r="H29" s="54">
        <v>193</v>
      </c>
      <c r="I29" s="54"/>
      <c r="J29" s="54"/>
      <c r="K29" s="30">
        <v>4</v>
      </c>
      <c r="L29" s="30">
        <v>766</v>
      </c>
      <c r="M29" s="31">
        <f>SUM(L29/K29)</f>
        <v>191.5</v>
      </c>
      <c r="N29" s="32">
        <v>5</v>
      </c>
      <c r="O29" s="33">
        <v>196.5</v>
      </c>
    </row>
    <row r="30" spans="1:15" x14ac:dyDescent="0.25">
      <c r="A30" s="25" t="s">
        <v>64</v>
      </c>
      <c r="B30" s="26" t="s">
        <v>35</v>
      </c>
      <c r="C30" s="27">
        <v>44103</v>
      </c>
      <c r="D30" s="28" t="s">
        <v>25</v>
      </c>
      <c r="E30" s="29">
        <v>192</v>
      </c>
      <c r="F30" s="29">
        <v>195</v>
      </c>
      <c r="G30" s="29">
        <v>196</v>
      </c>
      <c r="H30" s="29"/>
      <c r="I30" s="29"/>
      <c r="J30" s="29"/>
      <c r="K30" s="30">
        <v>3</v>
      </c>
      <c r="L30" s="30">
        <v>583</v>
      </c>
      <c r="M30" s="31">
        <v>194.33333333333334</v>
      </c>
      <c r="N30" s="32">
        <v>5</v>
      </c>
      <c r="O30" s="33">
        <v>199.33333333333334</v>
      </c>
    </row>
    <row r="31" spans="1:15" x14ac:dyDescent="0.25">
      <c r="A31" s="41" t="s">
        <v>64</v>
      </c>
      <c r="B31" s="42" t="s">
        <v>35</v>
      </c>
      <c r="C31" s="43">
        <v>44107</v>
      </c>
      <c r="D31" s="44" t="s">
        <v>41</v>
      </c>
      <c r="E31" s="45">
        <v>193</v>
      </c>
      <c r="F31" s="45">
        <v>196</v>
      </c>
      <c r="G31" s="45">
        <v>193</v>
      </c>
      <c r="H31" s="45">
        <v>192</v>
      </c>
      <c r="I31" s="45">
        <v>192</v>
      </c>
      <c r="J31" s="45">
        <v>195</v>
      </c>
      <c r="K31" s="46">
        <v>6</v>
      </c>
      <c r="L31" s="46">
        <v>1161</v>
      </c>
      <c r="M31" s="47">
        <v>193.5</v>
      </c>
      <c r="N31" s="48">
        <v>10</v>
      </c>
      <c r="O31" s="49">
        <v>203.5</v>
      </c>
    </row>
    <row r="32" spans="1:15" x14ac:dyDescent="0.25">
      <c r="A32" s="25" t="s">
        <v>64</v>
      </c>
      <c r="B32" s="26" t="s">
        <v>35</v>
      </c>
      <c r="C32" s="27">
        <v>44122</v>
      </c>
      <c r="D32" s="28" t="s">
        <v>25</v>
      </c>
      <c r="E32" s="29">
        <v>193</v>
      </c>
      <c r="F32" s="29">
        <v>192</v>
      </c>
      <c r="G32" s="29">
        <v>191</v>
      </c>
      <c r="H32" s="29">
        <v>196</v>
      </c>
      <c r="I32" s="29"/>
      <c r="J32" s="29"/>
      <c r="K32" s="30">
        <v>4</v>
      </c>
      <c r="L32" s="30">
        <v>772</v>
      </c>
      <c r="M32" s="31">
        <v>193</v>
      </c>
      <c r="N32" s="32">
        <v>13</v>
      </c>
      <c r="O32" s="33">
        <v>206</v>
      </c>
    </row>
    <row r="33" spans="1:15" x14ac:dyDescent="0.25">
      <c r="A33" s="25" t="s">
        <v>64</v>
      </c>
      <c r="B33" s="26" t="s">
        <v>35</v>
      </c>
      <c r="C33" s="27">
        <v>44142</v>
      </c>
      <c r="D33" s="28" t="s">
        <v>41</v>
      </c>
      <c r="E33" s="29">
        <v>191</v>
      </c>
      <c r="F33" s="29">
        <v>193</v>
      </c>
      <c r="G33" s="29">
        <v>189</v>
      </c>
      <c r="H33" s="29">
        <v>197</v>
      </c>
      <c r="I33" s="29"/>
      <c r="J33" s="29"/>
      <c r="K33" s="30">
        <v>4</v>
      </c>
      <c r="L33" s="30">
        <v>770</v>
      </c>
      <c r="M33" s="31">
        <v>192.5</v>
      </c>
      <c r="N33" s="32">
        <v>5</v>
      </c>
      <c r="O33" s="33">
        <v>197.5</v>
      </c>
    </row>
    <row r="34" spans="1:15" x14ac:dyDescent="0.25">
      <c r="A34" s="25" t="s">
        <v>64</v>
      </c>
      <c r="B34" s="26" t="s">
        <v>35</v>
      </c>
      <c r="C34" s="27">
        <v>44150</v>
      </c>
      <c r="D34" s="28" t="s">
        <v>25</v>
      </c>
      <c r="E34" s="29">
        <v>189</v>
      </c>
      <c r="F34" s="29">
        <v>193</v>
      </c>
      <c r="G34" s="29">
        <v>192</v>
      </c>
      <c r="H34" s="29">
        <v>192</v>
      </c>
      <c r="I34" s="29"/>
      <c r="J34" s="29"/>
      <c r="K34" s="30">
        <v>4</v>
      </c>
      <c r="L34" s="30">
        <v>766</v>
      </c>
      <c r="M34" s="31">
        <v>191.5</v>
      </c>
      <c r="N34" s="32">
        <v>4</v>
      </c>
      <c r="O34" s="33">
        <v>195.5</v>
      </c>
    </row>
    <row r="37" spans="1:15" x14ac:dyDescent="0.25">
      <c r="K37" s="16">
        <f>SUM(K20:K36)</f>
        <v>62</v>
      </c>
      <c r="L37" s="16">
        <f>SUM(L15:L36)</f>
        <v>11939</v>
      </c>
      <c r="M37" s="22">
        <f>SUM(L37/K37)</f>
        <v>192.56451612903226</v>
      </c>
      <c r="N37" s="16">
        <f>SUM(N20:N36)</f>
        <v>129</v>
      </c>
      <c r="O37" s="22">
        <f>SUM(M37+N37)</f>
        <v>321.56451612903226</v>
      </c>
    </row>
    <row r="38" spans="1:15" ht="30" x14ac:dyDescent="0.25">
      <c r="A38" s="1" t="s">
        <v>1</v>
      </c>
      <c r="B38" s="2" t="s">
        <v>2</v>
      </c>
      <c r="C38" s="2" t="s">
        <v>3</v>
      </c>
      <c r="D38" s="3" t="s">
        <v>4</v>
      </c>
      <c r="E38" s="4" t="s">
        <v>5</v>
      </c>
      <c r="F38" s="4" t="s">
        <v>6</v>
      </c>
      <c r="G38" s="4" t="s">
        <v>7</v>
      </c>
      <c r="H38" s="4" t="s">
        <v>8</v>
      </c>
      <c r="I38" s="4" t="s">
        <v>9</v>
      </c>
      <c r="J38" s="4" t="s">
        <v>10</v>
      </c>
      <c r="K38" s="4" t="s">
        <v>11</v>
      </c>
      <c r="L38" s="3" t="s">
        <v>12</v>
      </c>
      <c r="M38" s="5" t="s">
        <v>13</v>
      </c>
      <c r="N38" s="2" t="s">
        <v>14</v>
      </c>
      <c r="O38" s="6" t="s">
        <v>15</v>
      </c>
    </row>
    <row r="39" spans="1:15" x14ac:dyDescent="0.25">
      <c r="A39" s="25" t="s">
        <v>66</v>
      </c>
      <c r="B39" s="26" t="s">
        <v>35</v>
      </c>
      <c r="C39" s="27">
        <v>44103</v>
      </c>
      <c r="D39" s="28" t="s">
        <v>25</v>
      </c>
      <c r="E39" s="29">
        <v>164</v>
      </c>
      <c r="F39" s="29">
        <v>181</v>
      </c>
      <c r="G39" s="29">
        <v>165</v>
      </c>
      <c r="H39" s="29"/>
      <c r="I39" s="29"/>
      <c r="J39" s="29"/>
      <c r="K39" s="30">
        <v>3</v>
      </c>
      <c r="L39" s="30">
        <v>510</v>
      </c>
      <c r="M39" s="31">
        <v>170</v>
      </c>
      <c r="N39" s="32">
        <v>4</v>
      </c>
      <c r="O39" s="33">
        <v>174</v>
      </c>
    </row>
    <row r="42" spans="1:15" x14ac:dyDescent="0.25">
      <c r="K42" s="16">
        <f>SUM(K39:K41)</f>
        <v>3</v>
      </c>
      <c r="L42" s="16">
        <f>SUM(L39:L41)</f>
        <v>510</v>
      </c>
      <c r="M42" s="22">
        <f>SUM(L42/K42)</f>
        <v>170</v>
      </c>
      <c r="N42" s="16">
        <f>SUM(N39:N41)</f>
        <v>4</v>
      </c>
      <c r="O42" s="22">
        <f>SUM(M42+N42)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 B19 B38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6:C6" name="Range1_1_2_8_1_1"/>
    <protectedRange algorithmName="SHA-512" hashValue="ON39YdpmFHfN9f47KpiRvqrKx0V9+erV1CNkpWzYhW/Qyc6aT8rEyCrvauWSYGZK2ia3o7vd3akF07acHAFpOA==" saltValue="yVW9XmDwTqEnmpSGai0KYg==" spinCount="100000" sqref="D6" name="Range1_1_1_2_7_1_1"/>
    <protectedRange algorithmName="SHA-512" hashValue="ON39YdpmFHfN9f47KpiRvqrKx0V9+erV1CNkpWzYhW/Qyc6aT8rEyCrvauWSYGZK2ia3o7vd3akF07acHAFpOA==" saltValue="yVW9XmDwTqEnmpSGai0KYg==" spinCount="100000" sqref="E6:J6" name="Range1_4_8_1_1"/>
    <protectedRange algorithmName="SHA-512" hashValue="ON39YdpmFHfN9f47KpiRvqrKx0V9+erV1CNkpWzYhW/Qyc6aT8rEyCrvauWSYGZK2ia3o7vd3akF07acHAFpOA==" saltValue="yVW9XmDwTqEnmpSGai0KYg==" spinCount="100000" sqref="B7:C7" name="Range1_1_2_8_1_1_3"/>
    <protectedRange algorithmName="SHA-512" hashValue="ON39YdpmFHfN9f47KpiRvqrKx0V9+erV1CNkpWzYhW/Qyc6aT8rEyCrvauWSYGZK2ia3o7vd3akF07acHAFpOA==" saltValue="yVW9XmDwTqEnmpSGai0KYg==" spinCount="100000" sqref="D7" name="Range1_1_1_2_7_1_1_3"/>
    <protectedRange algorithmName="SHA-512" hashValue="ON39YdpmFHfN9f47KpiRvqrKx0V9+erV1CNkpWzYhW/Qyc6aT8rEyCrvauWSYGZK2ia3o7vd3akF07acHAFpOA==" saltValue="yVW9XmDwTqEnmpSGai0KYg==" spinCount="100000" sqref="E7:J7" name="Range1_4_8_1_1_3"/>
    <protectedRange algorithmName="SHA-512" hashValue="ON39YdpmFHfN9f47KpiRvqrKx0V9+erV1CNkpWzYhW/Qyc6aT8rEyCrvauWSYGZK2ia3o7vd3akF07acHAFpOA==" saltValue="yVW9XmDwTqEnmpSGai0KYg==" spinCount="100000" sqref="B20:C20" name="Range1_1_2_6_1_1_1"/>
    <protectedRange algorithmName="SHA-512" hashValue="ON39YdpmFHfN9f47KpiRvqrKx0V9+erV1CNkpWzYhW/Qyc6aT8rEyCrvauWSYGZK2ia3o7vd3akF07acHAFpOA==" saltValue="yVW9XmDwTqEnmpSGai0KYg==" spinCount="100000" sqref="D20" name="Range1_1_1_2_5_1_1_1"/>
    <protectedRange algorithmName="SHA-512" hashValue="ON39YdpmFHfN9f47KpiRvqrKx0V9+erV1CNkpWzYhW/Qyc6aT8rEyCrvauWSYGZK2ia3o7vd3akF07acHAFpOA==" saltValue="yVW9XmDwTqEnmpSGai0KYg==" spinCount="100000" sqref="E20:J20" name="Range1_4_6_1_1_1"/>
    <protectedRange algorithmName="SHA-512" hashValue="ON39YdpmFHfN9f47KpiRvqrKx0V9+erV1CNkpWzYhW/Qyc6aT8rEyCrvauWSYGZK2ia3o7vd3akF07acHAFpOA==" saltValue="yVW9XmDwTqEnmpSGai0KYg==" spinCount="100000" sqref="B21:C21" name="Range1_1_2_6_1_1"/>
    <protectedRange algorithmName="SHA-512" hashValue="ON39YdpmFHfN9f47KpiRvqrKx0V9+erV1CNkpWzYhW/Qyc6aT8rEyCrvauWSYGZK2ia3o7vd3akF07acHAFpOA==" saltValue="yVW9XmDwTqEnmpSGai0KYg==" spinCount="100000" sqref="D21" name="Range1_1_1_2_5_1_1"/>
    <protectedRange algorithmName="SHA-512" hashValue="ON39YdpmFHfN9f47KpiRvqrKx0V9+erV1CNkpWzYhW/Qyc6aT8rEyCrvauWSYGZK2ia3o7vd3akF07acHAFpOA==" saltValue="yVW9XmDwTqEnmpSGai0KYg==" spinCount="100000" sqref="E21:J21" name="Range1_4_6_1_1"/>
    <protectedRange algorithmName="SHA-512" hashValue="ON39YdpmFHfN9f47KpiRvqrKx0V9+erV1CNkpWzYhW/Qyc6aT8rEyCrvauWSYGZK2ia3o7vd3akF07acHAFpOA==" saltValue="yVW9XmDwTqEnmpSGai0KYg==" spinCount="100000" sqref="B22:C22" name="Range1_1_2_3"/>
    <protectedRange algorithmName="SHA-512" hashValue="ON39YdpmFHfN9f47KpiRvqrKx0V9+erV1CNkpWzYhW/Qyc6aT8rEyCrvauWSYGZK2ia3o7vd3akF07acHAFpOA==" saltValue="yVW9XmDwTqEnmpSGai0KYg==" spinCount="100000" sqref="D22" name="Range1_1_1_2_2_2"/>
    <protectedRange algorithmName="SHA-512" hashValue="ON39YdpmFHfN9f47KpiRvqrKx0V9+erV1CNkpWzYhW/Qyc6aT8rEyCrvauWSYGZK2ia3o7vd3akF07acHAFpOA==" saltValue="yVW9XmDwTqEnmpSGai0KYg==" spinCount="100000" sqref="E22:J22" name="Range1_4_2"/>
    <protectedRange algorithmName="SHA-512" hashValue="ON39YdpmFHfN9f47KpiRvqrKx0V9+erV1CNkpWzYhW/Qyc6aT8rEyCrvauWSYGZK2ia3o7vd3akF07acHAFpOA==" saltValue="yVW9XmDwTqEnmpSGai0KYg==" spinCount="100000" sqref="B23:C23" name="Range1_1_2_7"/>
    <protectedRange algorithmName="SHA-512" hashValue="ON39YdpmFHfN9f47KpiRvqrKx0V9+erV1CNkpWzYhW/Qyc6aT8rEyCrvauWSYGZK2ia3o7vd3akF07acHAFpOA==" saltValue="yVW9XmDwTqEnmpSGai0KYg==" spinCount="100000" sqref="D23" name="Range1_1_1_2_6"/>
    <protectedRange algorithmName="SHA-512" hashValue="ON39YdpmFHfN9f47KpiRvqrKx0V9+erV1CNkpWzYhW/Qyc6aT8rEyCrvauWSYGZK2ia3o7vd3akF07acHAFpOA==" saltValue="yVW9XmDwTqEnmpSGai0KYg==" spinCount="100000" sqref="E23:J23" name="Range1_4_6"/>
    <protectedRange algorithmName="SHA-512" hashValue="ON39YdpmFHfN9f47KpiRvqrKx0V9+erV1CNkpWzYhW/Qyc6aT8rEyCrvauWSYGZK2ia3o7vd3akF07acHAFpOA==" saltValue="yVW9XmDwTqEnmpSGai0KYg==" spinCount="100000" sqref="B24:C24" name="Range1_1_2_6_1_1_2"/>
    <protectedRange algorithmName="SHA-512" hashValue="ON39YdpmFHfN9f47KpiRvqrKx0V9+erV1CNkpWzYhW/Qyc6aT8rEyCrvauWSYGZK2ia3o7vd3akF07acHAFpOA==" saltValue="yVW9XmDwTqEnmpSGai0KYg==" spinCount="100000" sqref="D24" name="Range1_1_1_2_5_1_1_2"/>
    <protectedRange algorithmName="SHA-512" hashValue="ON39YdpmFHfN9f47KpiRvqrKx0V9+erV1CNkpWzYhW/Qyc6aT8rEyCrvauWSYGZK2ia3o7vd3akF07acHAFpOA==" saltValue="yVW9XmDwTqEnmpSGai0KYg==" spinCount="100000" sqref="E24:J24" name="Range1_4_6_1_1_2"/>
    <protectedRange algorithmName="SHA-512" hashValue="ON39YdpmFHfN9f47KpiRvqrKx0V9+erV1CNkpWzYhW/Qyc6aT8rEyCrvauWSYGZK2ia3o7vd3akF07acHAFpOA==" saltValue="yVW9XmDwTqEnmpSGai0KYg==" spinCount="100000" sqref="B25:C25" name="Range1_1_2_6_1_1_3"/>
    <protectedRange algorithmName="SHA-512" hashValue="ON39YdpmFHfN9f47KpiRvqrKx0V9+erV1CNkpWzYhW/Qyc6aT8rEyCrvauWSYGZK2ia3o7vd3akF07acHAFpOA==" saltValue="yVW9XmDwTqEnmpSGai0KYg==" spinCount="100000" sqref="D25" name="Range1_1_1_2_5_1_1_3"/>
    <protectedRange algorithmName="SHA-512" hashValue="ON39YdpmFHfN9f47KpiRvqrKx0V9+erV1CNkpWzYhW/Qyc6aT8rEyCrvauWSYGZK2ia3o7vd3akF07acHAFpOA==" saltValue="yVW9XmDwTqEnmpSGai0KYg==" spinCount="100000" sqref="E25:J25" name="Range1_4_6_1_1_3"/>
    <protectedRange algorithmName="SHA-512" hashValue="ON39YdpmFHfN9f47KpiRvqrKx0V9+erV1CNkpWzYhW/Qyc6aT8rEyCrvauWSYGZK2ia3o7vd3akF07acHAFpOA==" saltValue="yVW9XmDwTqEnmpSGai0KYg==" spinCount="100000" sqref="B26:C26" name="Range1_1_2_6_1_1_4"/>
    <protectedRange algorithmName="SHA-512" hashValue="ON39YdpmFHfN9f47KpiRvqrKx0V9+erV1CNkpWzYhW/Qyc6aT8rEyCrvauWSYGZK2ia3o7vd3akF07acHAFpOA==" saltValue="yVW9XmDwTqEnmpSGai0KYg==" spinCount="100000" sqref="D26" name="Range1_1_1_2_5_1_1_4"/>
    <protectedRange algorithmName="SHA-512" hashValue="ON39YdpmFHfN9f47KpiRvqrKx0V9+erV1CNkpWzYhW/Qyc6aT8rEyCrvauWSYGZK2ia3o7vd3akF07acHAFpOA==" saltValue="yVW9XmDwTqEnmpSGai0KYg==" spinCount="100000" sqref="E26:J26" name="Range1_4_6_1_1_4"/>
    <protectedRange algorithmName="SHA-512" hashValue="ON39YdpmFHfN9f47KpiRvqrKx0V9+erV1CNkpWzYhW/Qyc6aT8rEyCrvauWSYGZK2ia3o7vd3akF07acHAFpOA==" saltValue="yVW9XmDwTqEnmpSGai0KYg==" spinCount="100000" sqref="B27:C27" name="Range1_1_2_3_1"/>
    <protectedRange algorithmName="SHA-512" hashValue="ON39YdpmFHfN9f47KpiRvqrKx0V9+erV1CNkpWzYhW/Qyc6aT8rEyCrvauWSYGZK2ia3o7vd3akF07acHAFpOA==" saltValue="yVW9XmDwTqEnmpSGai0KYg==" spinCount="100000" sqref="D27" name="Range1_1_1_2_2_3"/>
    <protectedRange algorithmName="SHA-512" hashValue="ON39YdpmFHfN9f47KpiRvqrKx0V9+erV1CNkpWzYhW/Qyc6aT8rEyCrvauWSYGZK2ia3o7vd3akF07acHAFpOA==" saltValue="yVW9XmDwTqEnmpSGai0KYg==" spinCount="100000" sqref="E27:J27" name="Range1_4_3_2"/>
    <protectedRange algorithmName="SHA-512" hashValue="ON39YdpmFHfN9f47KpiRvqrKx0V9+erV1CNkpWzYhW/Qyc6aT8rEyCrvauWSYGZK2ia3o7vd3akF07acHAFpOA==" saltValue="yVW9XmDwTqEnmpSGai0KYg==" spinCount="100000" sqref="B8:C8" name="Range1_1_2_4_3"/>
    <protectedRange algorithmName="SHA-512" hashValue="ON39YdpmFHfN9f47KpiRvqrKx0V9+erV1CNkpWzYhW/Qyc6aT8rEyCrvauWSYGZK2ia3o7vd3akF07acHAFpOA==" saltValue="yVW9XmDwTqEnmpSGai0KYg==" spinCount="100000" sqref="D8" name="Range1_1_1_2_3"/>
    <protectedRange algorithmName="SHA-512" hashValue="ON39YdpmFHfN9f47KpiRvqrKx0V9+erV1CNkpWzYhW/Qyc6aT8rEyCrvauWSYGZK2ia3o7vd3akF07acHAFpOA==" saltValue="yVW9XmDwTqEnmpSGai0KYg==" spinCount="100000" sqref="E8:J8" name="Range1_4_4_1"/>
    <protectedRange algorithmName="SHA-512" hashValue="ON39YdpmFHfN9f47KpiRvqrKx0V9+erV1CNkpWzYhW/Qyc6aT8rEyCrvauWSYGZK2ia3o7vd3akF07acHAFpOA==" saltValue="yVW9XmDwTqEnmpSGai0KYg==" spinCount="100000" sqref="B28:C28" name="Range1_1_2_6_1_1_5"/>
    <protectedRange algorithmName="SHA-512" hashValue="ON39YdpmFHfN9f47KpiRvqrKx0V9+erV1CNkpWzYhW/Qyc6aT8rEyCrvauWSYGZK2ia3o7vd3akF07acHAFpOA==" saltValue="yVW9XmDwTqEnmpSGai0KYg==" spinCount="100000" sqref="D28" name="Range1_1_1_2_5_1_1_5"/>
    <protectedRange algorithmName="SHA-512" hashValue="ON39YdpmFHfN9f47KpiRvqrKx0V9+erV1CNkpWzYhW/Qyc6aT8rEyCrvauWSYGZK2ia3o7vd3akF07acHAFpOA==" saltValue="yVW9XmDwTqEnmpSGai0KYg==" spinCount="100000" sqref="E28:J28" name="Range1_4_6_1_1_5"/>
    <protectedRange algorithmName="SHA-512" hashValue="ON39YdpmFHfN9f47KpiRvqrKx0V9+erV1CNkpWzYhW/Qyc6aT8rEyCrvauWSYGZK2ia3o7vd3akF07acHAFpOA==" saltValue="yVW9XmDwTqEnmpSGai0KYg==" spinCount="100000" sqref="B29:C29" name="Range1_1_2_9_2"/>
    <protectedRange algorithmName="SHA-512" hashValue="ON39YdpmFHfN9f47KpiRvqrKx0V9+erV1CNkpWzYhW/Qyc6aT8rEyCrvauWSYGZK2ia3o7vd3akF07acHAFpOA==" saltValue="yVW9XmDwTqEnmpSGai0KYg==" spinCount="100000" sqref="D29" name="Range1_1_1_2_8_2"/>
    <protectedRange algorithmName="SHA-512" hashValue="ON39YdpmFHfN9f47KpiRvqrKx0V9+erV1CNkpWzYhW/Qyc6aT8rEyCrvauWSYGZK2ia3o7vd3akF07acHAFpOA==" saltValue="yVW9XmDwTqEnmpSGai0KYg==" spinCount="100000" sqref="E29:J29" name="Range1_4_8_3"/>
    <protectedRange algorithmName="SHA-512" hashValue="ON39YdpmFHfN9f47KpiRvqrKx0V9+erV1CNkpWzYhW/Qyc6aT8rEyCrvauWSYGZK2ia3o7vd3akF07acHAFpOA==" saltValue="yVW9XmDwTqEnmpSGai0KYg==" spinCount="100000" sqref="B39:C39" name="Range1_1_2_2_1_1_8_1"/>
    <protectedRange algorithmName="SHA-512" hashValue="ON39YdpmFHfN9f47KpiRvqrKx0V9+erV1CNkpWzYhW/Qyc6aT8rEyCrvauWSYGZK2ia3o7vd3akF07acHAFpOA==" saltValue="yVW9XmDwTqEnmpSGai0KYg==" spinCount="100000" sqref="D39" name="Range1_1_1_2_1_1_1_8_1"/>
    <protectedRange algorithmName="SHA-512" hashValue="ON39YdpmFHfN9f47KpiRvqrKx0V9+erV1CNkpWzYhW/Qyc6aT8rEyCrvauWSYGZK2ia3o7vd3akF07acHAFpOA==" saltValue="yVW9XmDwTqEnmpSGai0KYg==" spinCount="100000" sqref="E39:J39" name="Range1_4_2_1_1_8_1"/>
    <protectedRange algorithmName="SHA-512" hashValue="ON39YdpmFHfN9f47KpiRvqrKx0V9+erV1CNkpWzYhW/Qyc6aT8rEyCrvauWSYGZK2ia3o7vd3akF07acHAFpOA==" saltValue="yVW9XmDwTqEnmpSGai0KYg==" spinCount="100000" sqref="B30:C30" name="Range1_1_2_6_1_1_6"/>
    <protectedRange algorithmName="SHA-512" hashValue="ON39YdpmFHfN9f47KpiRvqrKx0V9+erV1CNkpWzYhW/Qyc6aT8rEyCrvauWSYGZK2ia3o7vd3akF07acHAFpOA==" saltValue="yVW9XmDwTqEnmpSGai0KYg==" spinCount="100000" sqref="D30" name="Range1_1_1_2_5_1_1_6"/>
    <protectedRange algorithmName="SHA-512" hashValue="ON39YdpmFHfN9f47KpiRvqrKx0V9+erV1CNkpWzYhW/Qyc6aT8rEyCrvauWSYGZK2ia3o7vd3akF07acHAFpOA==" saltValue="yVW9XmDwTqEnmpSGai0KYg==" spinCount="100000" sqref="E30:J30" name="Range1_4_6_1_1_6"/>
    <protectedRange algorithmName="SHA-512" hashValue="ON39YdpmFHfN9f47KpiRvqrKx0V9+erV1CNkpWzYhW/Qyc6aT8rEyCrvauWSYGZK2ia3o7vd3akF07acHAFpOA==" saltValue="yVW9XmDwTqEnmpSGai0KYg==" spinCount="100000" sqref="B31:C31" name="Range1_1_2_6_1_1_7"/>
    <protectedRange algorithmName="SHA-512" hashValue="ON39YdpmFHfN9f47KpiRvqrKx0V9+erV1CNkpWzYhW/Qyc6aT8rEyCrvauWSYGZK2ia3o7vd3akF07acHAFpOA==" saltValue="yVW9XmDwTqEnmpSGai0KYg==" spinCount="100000" sqref="D31" name="Range1_1_1_2_5_1_1_7"/>
    <protectedRange algorithmName="SHA-512" hashValue="ON39YdpmFHfN9f47KpiRvqrKx0V9+erV1CNkpWzYhW/Qyc6aT8rEyCrvauWSYGZK2ia3o7vd3akF07acHAFpOA==" saltValue="yVW9XmDwTqEnmpSGai0KYg==" spinCount="100000" sqref="E31:J31" name="Range1_4_6_1_1_7"/>
    <protectedRange algorithmName="SHA-512" hashValue="ON39YdpmFHfN9f47KpiRvqrKx0V9+erV1CNkpWzYhW/Qyc6aT8rEyCrvauWSYGZK2ia3o7vd3akF07acHAFpOA==" saltValue="yVW9XmDwTqEnmpSGai0KYg==" spinCount="100000" sqref="B32:C32" name="Range1_1_2_6_1_1_8"/>
    <protectedRange algorithmName="SHA-512" hashValue="ON39YdpmFHfN9f47KpiRvqrKx0V9+erV1CNkpWzYhW/Qyc6aT8rEyCrvauWSYGZK2ia3o7vd3akF07acHAFpOA==" saltValue="yVW9XmDwTqEnmpSGai0KYg==" spinCount="100000" sqref="D32" name="Range1_1_1_2_5_1_1_8"/>
    <protectedRange algorithmName="SHA-512" hashValue="ON39YdpmFHfN9f47KpiRvqrKx0V9+erV1CNkpWzYhW/Qyc6aT8rEyCrvauWSYGZK2ia3o7vd3akF07acHAFpOA==" saltValue="yVW9XmDwTqEnmpSGai0KYg==" spinCount="100000" sqref="E32:J32" name="Range1_4_6_1_1_8"/>
    <protectedRange algorithmName="SHA-512" hashValue="ON39YdpmFHfN9f47KpiRvqrKx0V9+erV1CNkpWzYhW/Qyc6aT8rEyCrvauWSYGZK2ia3o7vd3akF07acHAFpOA==" saltValue="yVW9XmDwTqEnmpSGai0KYg==" spinCount="100000" sqref="B33:C33" name="Range1_1_2_6_1_1_1_1"/>
    <protectedRange algorithmName="SHA-512" hashValue="ON39YdpmFHfN9f47KpiRvqrKx0V9+erV1CNkpWzYhW/Qyc6aT8rEyCrvauWSYGZK2ia3o7vd3akF07acHAFpOA==" saltValue="yVW9XmDwTqEnmpSGai0KYg==" spinCount="100000" sqref="D33" name="Range1_1_1_2_5_1_1_1_1"/>
    <protectedRange algorithmName="SHA-512" hashValue="ON39YdpmFHfN9f47KpiRvqrKx0V9+erV1CNkpWzYhW/Qyc6aT8rEyCrvauWSYGZK2ia3o7vd3akF07acHAFpOA==" saltValue="yVW9XmDwTqEnmpSGai0KYg==" spinCount="100000" sqref="E33:J33" name="Range1_4_6_1_1_1_1"/>
    <protectedRange algorithmName="SHA-512" hashValue="ON39YdpmFHfN9f47KpiRvqrKx0V9+erV1CNkpWzYhW/Qyc6aT8rEyCrvauWSYGZK2ia3o7vd3akF07acHAFpOA==" saltValue="yVW9XmDwTqEnmpSGai0KYg==" spinCount="100000" sqref="B34:C34" name="Range1_1_2_6_1_1_7_1"/>
    <protectedRange algorithmName="SHA-512" hashValue="ON39YdpmFHfN9f47KpiRvqrKx0V9+erV1CNkpWzYhW/Qyc6aT8rEyCrvauWSYGZK2ia3o7vd3akF07acHAFpOA==" saltValue="yVW9XmDwTqEnmpSGai0KYg==" spinCount="100000" sqref="D34" name="Range1_1_1_2_5_1_1_7_1"/>
    <protectedRange algorithmName="SHA-512" hashValue="ON39YdpmFHfN9f47KpiRvqrKx0V9+erV1CNkpWzYhW/Qyc6aT8rEyCrvauWSYGZK2ia3o7vd3akF07acHAFpOA==" saltValue="yVW9XmDwTqEnmpSGai0KYg==" spinCount="100000" sqref="E34:J34" name="Range1_4_6_1_1_7_1"/>
  </protectedRanges>
  <conditionalFormatting sqref="E2">
    <cfRule type="top10" dxfId="137" priority="187" rank="1"/>
  </conditionalFormatting>
  <conditionalFormatting sqref="F2">
    <cfRule type="top10" dxfId="136" priority="188" rank="1"/>
  </conditionalFormatting>
  <conditionalFormatting sqref="G2">
    <cfRule type="top10" dxfId="135" priority="189" rank="1"/>
  </conditionalFormatting>
  <conditionalFormatting sqref="H2">
    <cfRule type="top10" dxfId="134" priority="190" rank="1"/>
  </conditionalFormatting>
  <conditionalFormatting sqref="I2">
    <cfRule type="top10" dxfId="133" priority="191" rank="1"/>
  </conditionalFormatting>
  <conditionalFormatting sqref="J2">
    <cfRule type="top10" dxfId="132" priority="192" rank="1"/>
  </conditionalFormatting>
  <conditionalFormatting sqref="E3">
    <cfRule type="top10" dxfId="131" priority="181" rank="1"/>
  </conditionalFormatting>
  <conditionalFormatting sqref="F3">
    <cfRule type="top10" dxfId="130" priority="182" rank="1"/>
  </conditionalFormatting>
  <conditionalFormatting sqref="G3">
    <cfRule type="top10" dxfId="129" priority="183" rank="1"/>
  </conditionalFormatting>
  <conditionalFormatting sqref="H3">
    <cfRule type="top10" dxfId="128" priority="184" rank="1"/>
  </conditionalFormatting>
  <conditionalFormatting sqref="I3">
    <cfRule type="top10" dxfId="127" priority="185" rank="1"/>
  </conditionalFormatting>
  <conditionalFormatting sqref="J3">
    <cfRule type="top10" dxfId="126" priority="186" rank="1"/>
  </conditionalFormatting>
  <conditionalFormatting sqref="E4">
    <cfRule type="top10" dxfId="125" priority="175" rank="1"/>
  </conditionalFormatting>
  <conditionalFormatting sqref="F4">
    <cfRule type="top10" dxfId="124" priority="176" rank="1"/>
  </conditionalFormatting>
  <conditionalFormatting sqref="G4">
    <cfRule type="top10" dxfId="123" priority="177" rank="1"/>
  </conditionalFormatting>
  <conditionalFormatting sqref="H4">
    <cfRule type="top10" dxfId="122" priority="178" rank="1"/>
  </conditionalFormatting>
  <conditionalFormatting sqref="I4">
    <cfRule type="top10" dxfId="121" priority="179" rank="1"/>
  </conditionalFormatting>
  <conditionalFormatting sqref="J4">
    <cfRule type="top10" dxfId="120" priority="180" rank="1"/>
  </conditionalFormatting>
  <conditionalFormatting sqref="E5">
    <cfRule type="top10" dxfId="119" priority="169" rank="1"/>
  </conditionalFormatting>
  <conditionalFormatting sqref="F5">
    <cfRule type="top10" dxfId="118" priority="170" rank="1"/>
  </conditionalFormatting>
  <conditionalFormatting sqref="G5">
    <cfRule type="top10" dxfId="117" priority="171" rank="1"/>
  </conditionalFormatting>
  <conditionalFormatting sqref="H5">
    <cfRule type="top10" dxfId="116" priority="172" rank="1"/>
  </conditionalFormatting>
  <conditionalFormatting sqref="I5">
    <cfRule type="top10" dxfId="115" priority="173" rank="1"/>
  </conditionalFormatting>
  <conditionalFormatting sqref="J5">
    <cfRule type="top10" dxfId="114" priority="174" rank="1"/>
  </conditionalFormatting>
  <conditionalFormatting sqref="E6">
    <cfRule type="top10" dxfId="113" priority="168" rank="1"/>
  </conditionalFormatting>
  <conditionalFormatting sqref="F6">
    <cfRule type="top10" dxfId="112" priority="167" rank="1"/>
  </conditionalFormatting>
  <conditionalFormatting sqref="G6">
    <cfRule type="top10" dxfId="111" priority="166" rank="1"/>
  </conditionalFormatting>
  <conditionalFormatting sqref="H6">
    <cfRule type="top10" dxfId="110" priority="165" rank="1"/>
  </conditionalFormatting>
  <conditionalFormatting sqref="I6">
    <cfRule type="top10" dxfId="109" priority="164" rank="1"/>
  </conditionalFormatting>
  <conditionalFormatting sqref="J6">
    <cfRule type="top10" dxfId="108" priority="163" rank="1"/>
  </conditionalFormatting>
  <conditionalFormatting sqref="E7">
    <cfRule type="top10" dxfId="107" priority="162" rank="1"/>
  </conditionalFormatting>
  <conditionalFormatting sqref="F7">
    <cfRule type="top10" dxfId="106" priority="161" rank="1"/>
  </conditionalFormatting>
  <conditionalFormatting sqref="G7">
    <cfRule type="top10" dxfId="105" priority="160" rank="1"/>
  </conditionalFormatting>
  <conditionalFormatting sqref="H7">
    <cfRule type="top10" dxfId="104" priority="159" rank="1"/>
  </conditionalFormatting>
  <conditionalFormatting sqref="I7">
    <cfRule type="top10" dxfId="103" priority="158" rank="1"/>
  </conditionalFormatting>
  <conditionalFormatting sqref="J7">
    <cfRule type="top10" dxfId="102" priority="157" rank="1"/>
  </conditionalFormatting>
  <conditionalFormatting sqref="E20">
    <cfRule type="top10" dxfId="101" priority="150" rank="1"/>
  </conditionalFormatting>
  <conditionalFormatting sqref="F20">
    <cfRule type="top10" dxfId="100" priority="149" rank="1"/>
  </conditionalFormatting>
  <conditionalFormatting sqref="G20">
    <cfRule type="top10" dxfId="99" priority="148" rank="1"/>
  </conditionalFormatting>
  <conditionalFormatting sqref="H20">
    <cfRule type="top10" dxfId="98" priority="147" rank="1"/>
  </conditionalFormatting>
  <conditionalFormatting sqref="I20">
    <cfRule type="top10" dxfId="97" priority="146" rank="1"/>
  </conditionalFormatting>
  <conditionalFormatting sqref="J20">
    <cfRule type="top10" dxfId="96" priority="145" rank="1"/>
  </conditionalFormatting>
  <conditionalFormatting sqref="E21">
    <cfRule type="top10" dxfId="95" priority="144" rank="1"/>
  </conditionalFormatting>
  <conditionalFormatting sqref="F21">
    <cfRule type="top10" dxfId="94" priority="143" rank="1"/>
  </conditionalFormatting>
  <conditionalFormatting sqref="G21">
    <cfRule type="top10" dxfId="93" priority="142" rank="1"/>
  </conditionalFormatting>
  <conditionalFormatting sqref="H21">
    <cfRule type="top10" dxfId="92" priority="141" rank="1"/>
  </conditionalFormatting>
  <conditionalFormatting sqref="I21">
    <cfRule type="top10" dxfId="91" priority="140" rank="1"/>
  </conditionalFormatting>
  <conditionalFormatting sqref="J21">
    <cfRule type="top10" dxfId="90" priority="139" rank="1"/>
  </conditionalFormatting>
  <conditionalFormatting sqref="E22">
    <cfRule type="top10" dxfId="89" priority="138" rank="1"/>
  </conditionalFormatting>
  <conditionalFormatting sqref="F22">
    <cfRule type="top10" dxfId="88" priority="137" rank="1"/>
  </conditionalFormatting>
  <conditionalFormatting sqref="G22">
    <cfRule type="top10" dxfId="87" priority="136" rank="1"/>
  </conditionalFormatting>
  <conditionalFormatting sqref="H22">
    <cfRule type="top10" dxfId="86" priority="135" rank="1"/>
  </conditionalFormatting>
  <conditionalFormatting sqref="I22">
    <cfRule type="top10" dxfId="85" priority="134" rank="1"/>
  </conditionalFormatting>
  <conditionalFormatting sqref="J22">
    <cfRule type="top10" dxfId="84" priority="133" rank="1"/>
  </conditionalFormatting>
  <conditionalFormatting sqref="E23">
    <cfRule type="top10" dxfId="83" priority="132" rank="1"/>
  </conditionalFormatting>
  <conditionalFormatting sqref="F23">
    <cfRule type="top10" dxfId="82" priority="131" rank="1"/>
  </conditionalFormatting>
  <conditionalFormatting sqref="G23">
    <cfRule type="top10" dxfId="81" priority="130" rank="1"/>
  </conditionalFormatting>
  <conditionalFormatting sqref="H23">
    <cfRule type="top10" dxfId="80" priority="129" rank="1"/>
  </conditionalFormatting>
  <conditionalFormatting sqref="I23">
    <cfRule type="top10" dxfId="79" priority="128" rank="1"/>
  </conditionalFormatting>
  <conditionalFormatting sqref="J23">
    <cfRule type="top10" dxfId="78" priority="127" rank="1"/>
  </conditionalFormatting>
  <conditionalFormatting sqref="E24">
    <cfRule type="top10" dxfId="77" priority="126" rank="1"/>
  </conditionalFormatting>
  <conditionalFormatting sqref="F24">
    <cfRule type="top10" dxfId="76" priority="125" rank="1"/>
  </conditionalFormatting>
  <conditionalFormatting sqref="G24">
    <cfRule type="top10" dxfId="75" priority="124" rank="1"/>
  </conditionalFormatting>
  <conditionalFormatting sqref="H24">
    <cfRule type="top10" dxfId="74" priority="123" rank="1"/>
  </conditionalFormatting>
  <conditionalFormatting sqref="I24">
    <cfRule type="top10" dxfId="73" priority="122" rank="1"/>
  </conditionalFormatting>
  <conditionalFormatting sqref="J24">
    <cfRule type="top10" dxfId="72" priority="121" rank="1"/>
  </conditionalFormatting>
  <conditionalFormatting sqref="E25">
    <cfRule type="top10" dxfId="71" priority="120" rank="1"/>
  </conditionalFormatting>
  <conditionalFormatting sqref="F25">
    <cfRule type="top10" dxfId="70" priority="119" rank="1"/>
  </conditionalFormatting>
  <conditionalFormatting sqref="G25">
    <cfRule type="top10" dxfId="69" priority="118" rank="1"/>
  </conditionalFormatting>
  <conditionalFormatting sqref="H25">
    <cfRule type="top10" dxfId="68" priority="117" rank="1"/>
  </conditionalFormatting>
  <conditionalFormatting sqref="I25">
    <cfRule type="top10" dxfId="67" priority="116" rank="1"/>
  </conditionalFormatting>
  <conditionalFormatting sqref="J25">
    <cfRule type="top10" dxfId="66" priority="115" rank="1"/>
  </conditionalFormatting>
  <conditionalFormatting sqref="E26">
    <cfRule type="top10" dxfId="65" priority="114" rank="1"/>
  </conditionalFormatting>
  <conditionalFormatting sqref="F26">
    <cfRule type="top10" dxfId="64" priority="113" rank="1"/>
  </conditionalFormatting>
  <conditionalFormatting sqref="G26">
    <cfRule type="top10" dxfId="63" priority="112" rank="1"/>
  </conditionalFormatting>
  <conditionalFormatting sqref="H26">
    <cfRule type="top10" dxfId="62" priority="111" rank="1"/>
  </conditionalFormatting>
  <conditionalFormatting sqref="I26">
    <cfRule type="top10" dxfId="61" priority="110" rank="1"/>
  </conditionalFormatting>
  <conditionalFormatting sqref="J26">
    <cfRule type="top10" dxfId="60" priority="109" rank="1"/>
  </conditionalFormatting>
  <conditionalFormatting sqref="E27">
    <cfRule type="top10" dxfId="59" priority="108" rank="1"/>
  </conditionalFormatting>
  <conditionalFormatting sqref="F27">
    <cfRule type="top10" dxfId="58" priority="107" rank="1"/>
  </conditionalFormatting>
  <conditionalFormatting sqref="G27">
    <cfRule type="top10" dxfId="57" priority="106" rank="1"/>
  </conditionalFormatting>
  <conditionalFormatting sqref="H27">
    <cfRule type="top10" dxfId="56" priority="105" rank="1"/>
  </conditionalFormatting>
  <conditionalFormatting sqref="I27">
    <cfRule type="top10" dxfId="55" priority="104" rank="1"/>
  </conditionalFormatting>
  <conditionalFormatting sqref="J27">
    <cfRule type="top10" dxfId="54" priority="103" rank="1"/>
  </conditionalFormatting>
  <conditionalFormatting sqref="E8">
    <cfRule type="top10" dxfId="53" priority="97" rank="1"/>
  </conditionalFormatting>
  <conditionalFormatting sqref="F8">
    <cfRule type="top10" dxfId="52" priority="98" rank="1"/>
  </conditionalFormatting>
  <conditionalFormatting sqref="G8">
    <cfRule type="top10" dxfId="51" priority="99" rank="1"/>
  </conditionalFormatting>
  <conditionalFormatting sqref="H8">
    <cfRule type="top10" dxfId="50" priority="100" rank="1"/>
  </conditionalFormatting>
  <conditionalFormatting sqref="I8">
    <cfRule type="top10" dxfId="49" priority="101" rank="1"/>
  </conditionalFormatting>
  <conditionalFormatting sqref="J8">
    <cfRule type="top10" dxfId="48" priority="102" rank="1"/>
  </conditionalFormatting>
  <conditionalFormatting sqref="E28">
    <cfRule type="top10" dxfId="47" priority="96" rank="1"/>
  </conditionalFormatting>
  <conditionalFormatting sqref="F28">
    <cfRule type="top10" dxfId="46" priority="95" rank="1"/>
  </conditionalFormatting>
  <conditionalFormatting sqref="G28">
    <cfRule type="top10" dxfId="45" priority="94" rank="1"/>
  </conditionalFormatting>
  <conditionalFormatting sqref="H28">
    <cfRule type="top10" dxfId="44" priority="93" rank="1"/>
  </conditionalFormatting>
  <conditionalFormatting sqref="I28">
    <cfRule type="top10" dxfId="43" priority="92" rank="1"/>
  </conditionalFormatting>
  <conditionalFormatting sqref="J28">
    <cfRule type="top10" dxfId="42" priority="91" rank="1"/>
  </conditionalFormatting>
  <conditionalFormatting sqref="E29">
    <cfRule type="top10" dxfId="41" priority="84" rank="1"/>
  </conditionalFormatting>
  <conditionalFormatting sqref="F29">
    <cfRule type="top10" dxfId="40" priority="83" rank="1"/>
  </conditionalFormatting>
  <conditionalFormatting sqref="G29">
    <cfRule type="top10" dxfId="39" priority="82" rank="1"/>
  </conditionalFormatting>
  <conditionalFormatting sqref="H29">
    <cfRule type="top10" dxfId="38" priority="81" rank="1"/>
  </conditionalFormatting>
  <conditionalFormatting sqref="I29">
    <cfRule type="top10" dxfId="37" priority="80" rank="1"/>
  </conditionalFormatting>
  <conditionalFormatting sqref="J29">
    <cfRule type="top10" dxfId="36" priority="79" rank="1"/>
  </conditionalFormatting>
  <conditionalFormatting sqref="E39">
    <cfRule type="top10" dxfId="35" priority="36" rank="1"/>
  </conditionalFormatting>
  <conditionalFormatting sqref="F39">
    <cfRule type="top10" dxfId="34" priority="35" rank="1"/>
  </conditionalFormatting>
  <conditionalFormatting sqref="G39">
    <cfRule type="top10" dxfId="33" priority="34" rank="1"/>
  </conditionalFormatting>
  <conditionalFormatting sqref="H39">
    <cfRule type="top10" dxfId="32" priority="33" rank="1"/>
  </conditionalFormatting>
  <conditionalFormatting sqref="I39">
    <cfRule type="top10" dxfId="31" priority="32" rank="1"/>
  </conditionalFormatting>
  <conditionalFormatting sqref="J39">
    <cfRule type="top10" dxfId="30" priority="31" rank="1"/>
  </conditionalFormatting>
  <conditionalFormatting sqref="E30">
    <cfRule type="top10" dxfId="29" priority="30" rank="1"/>
  </conditionalFormatting>
  <conditionalFormatting sqref="F30">
    <cfRule type="top10" dxfId="28" priority="29" rank="1"/>
  </conditionalFormatting>
  <conditionalFormatting sqref="G30">
    <cfRule type="top10" dxfId="27" priority="28" rank="1"/>
  </conditionalFormatting>
  <conditionalFormatting sqref="H30">
    <cfRule type="top10" dxfId="26" priority="27" rank="1"/>
  </conditionalFormatting>
  <conditionalFormatting sqref="I30">
    <cfRule type="top10" dxfId="25" priority="26" rank="1"/>
  </conditionalFormatting>
  <conditionalFormatting sqref="J30">
    <cfRule type="top10" dxfId="24" priority="25" rank="1"/>
  </conditionalFormatting>
  <conditionalFormatting sqref="E31">
    <cfRule type="top10" dxfId="23" priority="24" rank="1"/>
  </conditionalFormatting>
  <conditionalFormatting sqref="F31">
    <cfRule type="top10" dxfId="22" priority="23" rank="1"/>
  </conditionalFormatting>
  <conditionalFormatting sqref="G31">
    <cfRule type="top10" dxfId="21" priority="22" rank="1"/>
  </conditionalFormatting>
  <conditionalFormatting sqref="H31">
    <cfRule type="top10" dxfId="20" priority="21" rank="1"/>
  </conditionalFormatting>
  <conditionalFormatting sqref="I31">
    <cfRule type="top10" dxfId="19" priority="20" rank="1"/>
  </conditionalFormatting>
  <conditionalFormatting sqref="J31">
    <cfRule type="top10" dxfId="18" priority="19" rank="1"/>
  </conditionalFormatting>
  <conditionalFormatting sqref="E32">
    <cfRule type="top10" dxfId="17" priority="18" rank="1"/>
  </conditionalFormatting>
  <conditionalFormatting sqref="F32">
    <cfRule type="top10" dxfId="16" priority="17" rank="1"/>
  </conditionalFormatting>
  <conditionalFormatting sqref="G32">
    <cfRule type="top10" dxfId="15" priority="16" rank="1"/>
  </conditionalFormatting>
  <conditionalFormatting sqref="H32">
    <cfRule type="top10" dxfId="14" priority="15" rank="1"/>
  </conditionalFormatting>
  <conditionalFormatting sqref="I32">
    <cfRule type="top10" dxfId="13" priority="14" rank="1"/>
  </conditionalFormatting>
  <conditionalFormatting sqref="J32">
    <cfRule type="top10" dxfId="12" priority="13" rank="1"/>
  </conditionalFormatting>
  <conditionalFormatting sqref="E33">
    <cfRule type="top10" dxfId="11" priority="12" rank="1"/>
  </conditionalFormatting>
  <conditionalFormatting sqref="F33">
    <cfRule type="top10" dxfId="10" priority="11" rank="1"/>
  </conditionalFormatting>
  <conditionalFormatting sqref="G33">
    <cfRule type="top10" dxfId="9" priority="10" rank="1"/>
  </conditionalFormatting>
  <conditionalFormatting sqref="H33">
    <cfRule type="top10" dxfId="8" priority="9" rank="1"/>
  </conditionalFormatting>
  <conditionalFormatting sqref="I33">
    <cfRule type="top10" dxfId="7" priority="8" rank="1"/>
  </conditionalFormatting>
  <conditionalFormatting sqref="J33">
    <cfRule type="top10" dxfId="6" priority="7" rank="1"/>
  </conditionalFormatting>
  <conditionalFormatting sqref="E34">
    <cfRule type="top10" dxfId="5" priority="6" rank="1"/>
  </conditionalFormatting>
  <conditionalFormatting sqref="F34">
    <cfRule type="top10" dxfId="4" priority="5" rank="1"/>
  </conditionalFormatting>
  <conditionalFormatting sqref="G34">
    <cfRule type="top10" dxfId="3" priority="4" rank="1"/>
  </conditionalFormatting>
  <conditionalFormatting sqref="H34">
    <cfRule type="top10" dxfId="2" priority="3" rank="1"/>
  </conditionalFormatting>
  <conditionalFormatting sqref="I34">
    <cfRule type="top10" dxfId="1" priority="2" rank="1"/>
  </conditionalFormatting>
  <conditionalFormatting sqref="J34">
    <cfRule type="top10" dxfId="0" priority="1" rank="1"/>
  </conditionalFormatting>
  <hyperlinks>
    <hyperlink ref="Q1" location="'National Youth Rankings 2020'!A1" display="Return to Rankings" xr:uid="{BBECB8BC-A16D-40F9-848A-3DF4798D10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 B19 B38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39A31115-8DE5-4589-A3BD-9C21002460B3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AAE1169-76C7-4E95-B05B-D69B973A1476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87FF-D710-43A4-B21C-31277445D0B3}">
  <dimension ref="A1:Q6"/>
  <sheetViews>
    <sheetView workbookViewId="0">
      <selection activeCell="A2" sqref="A2:O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64</v>
      </c>
      <c r="B2" s="26" t="s">
        <v>129</v>
      </c>
      <c r="C2" s="27">
        <v>44121</v>
      </c>
      <c r="D2" s="28" t="s">
        <v>81</v>
      </c>
      <c r="E2" s="29">
        <v>186</v>
      </c>
      <c r="F2" s="29">
        <v>189</v>
      </c>
      <c r="G2" s="29">
        <v>189</v>
      </c>
      <c r="H2" s="29">
        <v>189</v>
      </c>
      <c r="I2" s="29">
        <v>189</v>
      </c>
      <c r="J2" s="29">
        <v>188</v>
      </c>
      <c r="K2" s="30">
        <v>6</v>
      </c>
      <c r="L2" s="30">
        <v>1130</v>
      </c>
      <c r="M2" s="31">
        <v>188.33333333333334</v>
      </c>
      <c r="N2" s="32">
        <v>10</v>
      </c>
      <c r="O2" s="33">
        <v>198.33333333333334</v>
      </c>
    </row>
    <row r="3" spans="1:17" x14ac:dyDescent="0.25">
      <c r="A3" s="25" t="s">
        <v>64</v>
      </c>
      <c r="B3" s="26" t="s">
        <v>129</v>
      </c>
      <c r="C3" s="27">
        <v>44122</v>
      </c>
      <c r="D3" s="28" t="s">
        <v>81</v>
      </c>
      <c r="E3" s="29">
        <v>184</v>
      </c>
      <c r="F3" s="29">
        <v>177</v>
      </c>
      <c r="G3" s="29">
        <v>186</v>
      </c>
      <c r="H3" s="29">
        <v>186</v>
      </c>
      <c r="I3" s="29">
        <v>187</v>
      </c>
      <c r="J3" s="29">
        <v>186</v>
      </c>
      <c r="K3" s="30">
        <v>6</v>
      </c>
      <c r="L3" s="30">
        <v>1106</v>
      </c>
      <c r="M3" s="31">
        <v>184.33333333333334</v>
      </c>
      <c r="N3" s="32">
        <v>10</v>
      </c>
      <c r="O3" s="33">
        <v>194.33333333333334</v>
      </c>
    </row>
    <row r="6" spans="1:17" x14ac:dyDescent="0.25">
      <c r="K6" s="16">
        <f>SUM(K2:K5)</f>
        <v>12</v>
      </c>
      <c r="L6" s="16">
        <f>SUM(L2:L5)</f>
        <v>2236</v>
      </c>
      <c r="M6" s="22">
        <f>SUM(L6/K6)</f>
        <v>186.33333333333334</v>
      </c>
      <c r="N6" s="16">
        <f>SUM(N2:N5)</f>
        <v>20</v>
      </c>
      <c r="O6" s="22">
        <f>SUM(M6+N6)</f>
        <v>206.33333333333334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6_1_1_1"/>
    <protectedRange algorithmName="SHA-512" hashValue="ON39YdpmFHfN9f47KpiRvqrKx0V9+erV1CNkpWzYhW/Qyc6aT8rEyCrvauWSYGZK2ia3o7vd3akF07acHAFpOA==" saltValue="yVW9XmDwTqEnmpSGai0KYg==" spinCount="100000" sqref="D2" name="Range1_1_1_2_5_1_1_1"/>
    <protectedRange algorithmName="SHA-512" hashValue="ON39YdpmFHfN9f47KpiRvqrKx0V9+erV1CNkpWzYhW/Qyc6aT8rEyCrvauWSYGZK2ia3o7vd3akF07acHAFpOA==" saltValue="yVW9XmDwTqEnmpSGai0KYg==" spinCount="100000" sqref="E2:J2" name="Range1_4_6_1_1_1"/>
    <protectedRange algorithmName="SHA-512" hashValue="ON39YdpmFHfN9f47KpiRvqrKx0V9+erV1CNkpWzYhW/Qyc6aT8rEyCrvauWSYGZK2ia3o7vd3akF07acHAFpOA==" saltValue="yVW9XmDwTqEnmpSGai0KYg==" spinCount="100000" sqref="B3:C3" name="Range1_1_2_6_1_1_1_1"/>
    <protectedRange algorithmName="SHA-512" hashValue="ON39YdpmFHfN9f47KpiRvqrKx0V9+erV1CNkpWzYhW/Qyc6aT8rEyCrvauWSYGZK2ia3o7vd3akF07acHAFpOA==" saltValue="yVW9XmDwTqEnmpSGai0KYg==" spinCount="100000" sqref="D3" name="Range1_1_1_2_5_1_1_1_1"/>
    <protectedRange algorithmName="SHA-512" hashValue="ON39YdpmFHfN9f47KpiRvqrKx0V9+erV1CNkpWzYhW/Qyc6aT8rEyCrvauWSYGZK2ia3o7vd3akF07acHAFpOA==" saltValue="yVW9XmDwTqEnmpSGai0KYg==" spinCount="100000" sqref="E3:J3" name="Range1_4_6_1_1_1_1"/>
  </protectedRanges>
  <conditionalFormatting sqref="E2">
    <cfRule type="top10" dxfId="1289" priority="12" rank="1"/>
  </conditionalFormatting>
  <conditionalFormatting sqref="F2">
    <cfRule type="top10" dxfId="1288" priority="11" rank="1"/>
  </conditionalFormatting>
  <conditionalFormatting sqref="G2">
    <cfRule type="top10" dxfId="1287" priority="10" rank="1"/>
  </conditionalFormatting>
  <conditionalFormatting sqref="H2">
    <cfRule type="top10" dxfId="1286" priority="9" rank="1"/>
  </conditionalFormatting>
  <conditionalFormatting sqref="I2">
    <cfRule type="top10" dxfId="1285" priority="8" rank="1"/>
  </conditionalFormatting>
  <conditionalFormatting sqref="J2">
    <cfRule type="top10" dxfId="1284" priority="7" rank="1"/>
  </conditionalFormatting>
  <conditionalFormatting sqref="E3">
    <cfRule type="top10" dxfId="1283" priority="6" rank="1"/>
  </conditionalFormatting>
  <conditionalFormatting sqref="F3">
    <cfRule type="top10" dxfId="1282" priority="5" rank="1"/>
  </conditionalFormatting>
  <conditionalFormatting sqref="G3">
    <cfRule type="top10" dxfId="1281" priority="4" rank="1"/>
  </conditionalFormatting>
  <conditionalFormatting sqref="H3">
    <cfRule type="top10" dxfId="1280" priority="3" rank="1"/>
  </conditionalFormatting>
  <conditionalFormatting sqref="I3">
    <cfRule type="top10" dxfId="1279" priority="2" rank="1"/>
  </conditionalFormatting>
  <conditionalFormatting sqref="J3">
    <cfRule type="top10" dxfId="1278" priority="1" rank="1"/>
  </conditionalFormatting>
  <hyperlinks>
    <hyperlink ref="Q1" location="'National Youth Rankings 2020'!A1" display="Return to Rankings" xr:uid="{FFD02654-4F7F-40AF-8A71-7978581DCA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63D833-0E0D-443F-8247-4382590393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4855-253A-41DC-8936-BAA14A66BA7D}">
  <dimension ref="A1:Q9"/>
  <sheetViews>
    <sheetView workbookViewId="0">
      <selection activeCell="A2" sqref="A2:O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85</v>
      </c>
      <c r="B2" s="26" t="s">
        <v>125</v>
      </c>
      <c r="C2" s="27">
        <v>44087</v>
      </c>
      <c r="D2" s="28" t="s">
        <v>84</v>
      </c>
      <c r="E2" s="29">
        <v>195</v>
      </c>
      <c r="F2" s="29">
        <v>191</v>
      </c>
      <c r="G2" s="29">
        <v>193</v>
      </c>
      <c r="H2" s="29">
        <v>197</v>
      </c>
      <c r="I2" s="29"/>
      <c r="J2" s="29"/>
      <c r="K2" s="30">
        <v>4</v>
      </c>
      <c r="L2" s="30">
        <v>776</v>
      </c>
      <c r="M2" s="31">
        <v>194</v>
      </c>
      <c r="N2" s="32">
        <v>5</v>
      </c>
      <c r="O2" s="33">
        <v>199</v>
      </c>
    </row>
    <row r="3" spans="1:17" x14ac:dyDescent="0.25">
      <c r="A3" s="25" t="s">
        <v>85</v>
      </c>
      <c r="B3" s="26" t="s">
        <v>125</v>
      </c>
      <c r="C3" s="27">
        <v>44104</v>
      </c>
      <c r="D3" s="28" t="s">
        <v>84</v>
      </c>
      <c r="E3" s="29">
        <v>183</v>
      </c>
      <c r="F3" s="29">
        <v>188</v>
      </c>
      <c r="G3" s="29">
        <v>193</v>
      </c>
      <c r="H3" s="29">
        <v>192</v>
      </c>
      <c r="I3" s="29"/>
      <c r="J3" s="29"/>
      <c r="K3" s="30">
        <v>4</v>
      </c>
      <c r="L3" s="30">
        <v>756</v>
      </c>
      <c r="M3" s="31">
        <v>189</v>
      </c>
      <c r="N3" s="32">
        <v>5</v>
      </c>
      <c r="O3" s="33">
        <v>194</v>
      </c>
    </row>
    <row r="4" spans="1:17" x14ac:dyDescent="0.25">
      <c r="A4" s="25" t="s">
        <v>85</v>
      </c>
      <c r="B4" s="26" t="s">
        <v>125</v>
      </c>
      <c r="C4" s="27">
        <v>44122</v>
      </c>
      <c r="D4" s="28" t="s">
        <v>84</v>
      </c>
      <c r="E4" s="29">
        <v>191</v>
      </c>
      <c r="F4" s="29">
        <v>190</v>
      </c>
      <c r="G4" s="29">
        <v>186</v>
      </c>
      <c r="H4" s="29">
        <v>197</v>
      </c>
      <c r="I4" s="29">
        <v>191</v>
      </c>
      <c r="J4" s="29">
        <v>190</v>
      </c>
      <c r="K4" s="30">
        <v>6</v>
      </c>
      <c r="L4" s="30">
        <v>1145</v>
      </c>
      <c r="M4" s="31">
        <v>190.83333333333334</v>
      </c>
      <c r="N4" s="32">
        <v>10</v>
      </c>
      <c r="O4" s="33">
        <v>200.83333333333334</v>
      </c>
    </row>
    <row r="5" spans="1:17" x14ac:dyDescent="0.25">
      <c r="A5" s="25" t="s">
        <v>85</v>
      </c>
      <c r="B5" s="26" t="s">
        <v>125</v>
      </c>
      <c r="C5" s="27">
        <v>44125</v>
      </c>
      <c r="D5" s="28" t="s">
        <v>84</v>
      </c>
      <c r="E5" s="29">
        <v>195</v>
      </c>
      <c r="F5" s="29">
        <v>199</v>
      </c>
      <c r="G5" s="29">
        <v>192</v>
      </c>
      <c r="H5" s="29">
        <v>194</v>
      </c>
      <c r="I5" s="29"/>
      <c r="J5" s="29"/>
      <c r="K5" s="30">
        <v>4</v>
      </c>
      <c r="L5" s="30">
        <v>780</v>
      </c>
      <c r="M5" s="31">
        <v>195</v>
      </c>
      <c r="N5" s="32">
        <v>5</v>
      </c>
      <c r="O5" s="33">
        <v>200</v>
      </c>
    </row>
    <row r="6" spans="1:17" x14ac:dyDescent="0.25">
      <c r="A6" s="25" t="s">
        <v>85</v>
      </c>
      <c r="B6" s="26" t="s">
        <v>125</v>
      </c>
      <c r="C6" s="27">
        <v>44136</v>
      </c>
      <c r="D6" s="28" t="s">
        <v>84</v>
      </c>
      <c r="E6" s="29">
        <v>189</v>
      </c>
      <c r="F6" s="29">
        <v>194</v>
      </c>
      <c r="G6" s="29">
        <v>185</v>
      </c>
      <c r="H6" s="29">
        <v>180</v>
      </c>
      <c r="I6" s="29"/>
      <c r="J6" s="29"/>
      <c r="K6" s="30">
        <v>4</v>
      </c>
      <c r="L6" s="30">
        <v>748</v>
      </c>
      <c r="M6" s="31">
        <v>187</v>
      </c>
      <c r="N6" s="32">
        <v>5</v>
      </c>
      <c r="O6" s="33">
        <v>192</v>
      </c>
    </row>
    <row r="9" spans="1:17" x14ac:dyDescent="0.25">
      <c r="K9" s="16">
        <f>SUM(K2:K8)</f>
        <v>22</v>
      </c>
      <c r="L9" s="16">
        <f>SUM(L2:L8)</f>
        <v>4205</v>
      </c>
      <c r="M9" s="22">
        <f>SUM(L9/K9)</f>
        <v>191.13636363636363</v>
      </c>
      <c r="N9" s="16">
        <f>SUM(N2:N8)</f>
        <v>30</v>
      </c>
      <c r="O9" s="22">
        <f>SUM(M9+N9)</f>
        <v>221.13636363636363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" name="Range1_1_2_17"/>
    <protectedRange algorithmName="SHA-512" hashValue="ON39YdpmFHfN9f47KpiRvqrKx0V9+erV1CNkpWzYhW/Qyc6aT8rEyCrvauWSYGZK2ia3o7vd3akF07acHAFpOA==" saltValue="yVW9XmDwTqEnmpSGai0KYg==" spinCount="100000" sqref="D3" name="Range1_1_1_2_15"/>
    <protectedRange algorithmName="SHA-512" hashValue="ON39YdpmFHfN9f47KpiRvqrKx0V9+erV1CNkpWzYhW/Qyc6aT8rEyCrvauWSYGZK2ia3o7vd3akF07acHAFpOA==" saltValue="yVW9XmDwTqEnmpSGai0KYg==" spinCount="100000" sqref="E3:J3" name="Range1_4_17"/>
    <protectedRange algorithmName="SHA-512" hashValue="ON39YdpmFHfN9f47KpiRvqrKx0V9+erV1CNkpWzYhW/Qyc6aT8rEyCrvauWSYGZK2ia3o7vd3akF07acHAFpOA==" saltValue="yVW9XmDwTqEnmpSGai0KYg==" spinCount="100000" sqref="B2:C2" name="Range1_1_2_15_1"/>
    <protectedRange algorithmName="SHA-512" hashValue="ON39YdpmFHfN9f47KpiRvqrKx0V9+erV1CNkpWzYhW/Qyc6aT8rEyCrvauWSYGZK2ia3o7vd3akF07acHAFpOA==" saltValue="yVW9XmDwTqEnmpSGai0KYg==" spinCount="100000" sqref="D2" name="Range1_1_1_2_14_1"/>
    <protectedRange algorithmName="SHA-512" hashValue="ON39YdpmFHfN9f47KpiRvqrKx0V9+erV1CNkpWzYhW/Qyc6aT8rEyCrvauWSYGZK2ia3o7vd3akF07acHAFpOA==" saltValue="yVW9XmDwTqEnmpSGai0KYg==" spinCount="100000" sqref="E2:J2" name="Range1_4_15_1"/>
    <protectedRange algorithmName="SHA-512" hashValue="ON39YdpmFHfN9f47KpiRvqrKx0V9+erV1CNkpWzYhW/Qyc6aT8rEyCrvauWSYGZK2ia3o7vd3akF07acHAFpOA==" saltValue="yVW9XmDwTqEnmpSGai0KYg==" spinCount="100000" sqref="B4:C4" name="Range1_1_2_5"/>
    <protectedRange algorithmName="SHA-512" hashValue="ON39YdpmFHfN9f47KpiRvqrKx0V9+erV1CNkpWzYhW/Qyc6aT8rEyCrvauWSYGZK2ia3o7vd3akF07acHAFpOA==" saltValue="yVW9XmDwTqEnmpSGai0KYg==" spinCount="100000" sqref="D4" name="Range1_1_1_2_5"/>
    <protectedRange algorithmName="SHA-512" hashValue="ON39YdpmFHfN9f47KpiRvqrKx0V9+erV1CNkpWzYhW/Qyc6aT8rEyCrvauWSYGZK2ia3o7vd3akF07acHAFpOA==" saltValue="yVW9XmDwTqEnmpSGai0KYg==" spinCount="100000" sqref="E4:J4" name="Range1_4_18"/>
    <protectedRange algorithmName="SHA-512" hashValue="ON39YdpmFHfN9f47KpiRvqrKx0V9+erV1CNkpWzYhW/Qyc6aT8rEyCrvauWSYGZK2ia3o7vd3akF07acHAFpOA==" saltValue="yVW9XmDwTqEnmpSGai0KYg==" spinCount="100000" sqref="B5:C5" name="Range1_1_2_19"/>
    <protectedRange algorithmName="SHA-512" hashValue="ON39YdpmFHfN9f47KpiRvqrKx0V9+erV1CNkpWzYhW/Qyc6aT8rEyCrvauWSYGZK2ia3o7vd3akF07acHAFpOA==" saltValue="yVW9XmDwTqEnmpSGai0KYg==" spinCount="100000" sqref="D5" name="Range1_1_1_2_17"/>
    <protectedRange algorithmName="SHA-512" hashValue="ON39YdpmFHfN9f47KpiRvqrKx0V9+erV1CNkpWzYhW/Qyc6aT8rEyCrvauWSYGZK2ia3o7vd3akF07acHAFpOA==" saltValue="yVW9XmDwTqEnmpSGai0KYg==" spinCount="100000" sqref="E5:J5" name="Range1_4_20"/>
    <protectedRange algorithmName="SHA-512" hashValue="ON39YdpmFHfN9f47KpiRvqrKx0V9+erV1CNkpWzYhW/Qyc6aT8rEyCrvauWSYGZK2ia3o7vd3akF07acHAFpOA==" saltValue="yVW9XmDwTqEnmpSGai0KYg==" spinCount="100000" sqref="B6:C6" name="Range1_1_2_21"/>
    <protectedRange algorithmName="SHA-512" hashValue="ON39YdpmFHfN9f47KpiRvqrKx0V9+erV1CNkpWzYhW/Qyc6aT8rEyCrvauWSYGZK2ia3o7vd3akF07acHAFpOA==" saltValue="yVW9XmDwTqEnmpSGai0KYg==" spinCount="100000" sqref="D6" name="Range1_1_1_2_19"/>
    <protectedRange algorithmName="SHA-512" hashValue="ON39YdpmFHfN9f47KpiRvqrKx0V9+erV1CNkpWzYhW/Qyc6aT8rEyCrvauWSYGZK2ia3o7vd3akF07acHAFpOA==" saltValue="yVW9XmDwTqEnmpSGai0KYg==" spinCount="100000" sqref="E6:J6" name="Range1_4_22"/>
  </protectedRanges>
  <conditionalFormatting sqref="E3">
    <cfRule type="top10" dxfId="1277" priority="30" rank="1"/>
  </conditionalFormatting>
  <conditionalFormatting sqref="F3">
    <cfRule type="top10" dxfId="1276" priority="29" rank="1"/>
  </conditionalFormatting>
  <conditionalFormatting sqref="G3">
    <cfRule type="top10" dxfId="1275" priority="28" rank="1"/>
  </conditionalFormatting>
  <conditionalFormatting sqref="H3">
    <cfRule type="top10" dxfId="1274" priority="27" rank="1"/>
  </conditionalFormatting>
  <conditionalFormatting sqref="I3">
    <cfRule type="top10" dxfId="1273" priority="26" rank="1"/>
  </conditionalFormatting>
  <conditionalFormatting sqref="J3">
    <cfRule type="top10" dxfId="1272" priority="25" rank="1"/>
  </conditionalFormatting>
  <conditionalFormatting sqref="E2">
    <cfRule type="top10" dxfId="1271" priority="24" rank="1"/>
  </conditionalFormatting>
  <conditionalFormatting sqref="F2">
    <cfRule type="top10" dxfId="1270" priority="23" rank="1"/>
  </conditionalFormatting>
  <conditionalFormatting sqref="G2">
    <cfRule type="top10" dxfId="1269" priority="22" rank="1"/>
  </conditionalFormatting>
  <conditionalFormatting sqref="H2">
    <cfRule type="top10" dxfId="1268" priority="21" rank="1"/>
  </conditionalFormatting>
  <conditionalFormatting sqref="I2">
    <cfRule type="top10" dxfId="1267" priority="20" rank="1"/>
  </conditionalFormatting>
  <conditionalFormatting sqref="J2">
    <cfRule type="top10" dxfId="1266" priority="19" rank="1"/>
  </conditionalFormatting>
  <conditionalFormatting sqref="E4">
    <cfRule type="top10" dxfId="1265" priority="18" rank="1"/>
  </conditionalFormatting>
  <conditionalFormatting sqref="F4">
    <cfRule type="top10" dxfId="1264" priority="17" rank="1"/>
  </conditionalFormatting>
  <conditionalFormatting sqref="G4">
    <cfRule type="top10" dxfId="1263" priority="16" rank="1"/>
  </conditionalFormatting>
  <conditionalFormatting sqref="H4">
    <cfRule type="top10" dxfId="1262" priority="15" rank="1"/>
  </conditionalFormatting>
  <conditionalFormatting sqref="I4">
    <cfRule type="top10" dxfId="1261" priority="14" rank="1"/>
  </conditionalFormatting>
  <conditionalFormatting sqref="J4">
    <cfRule type="top10" dxfId="1260" priority="13" rank="1"/>
  </conditionalFormatting>
  <conditionalFormatting sqref="E5">
    <cfRule type="top10" dxfId="1259" priority="12" rank="1"/>
  </conditionalFormatting>
  <conditionalFormatting sqref="F5">
    <cfRule type="top10" dxfId="1258" priority="11" rank="1"/>
  </conditionalFormatting>
  <conditionalFormatting sqref="G5">
    <cfRule type="top10" dxfId="1257" priority="10" rank="1"/>
  </conditionalFormatting>
  <conditionalFormatting sqref="H5">
    <cfRule type="top10" dxfId="1256" priority="9" rank="1"/>
  </conditionalFormatting>
  <conditionalFormatting sqref="I5">
    <cfRule type="top10" dxfId="1255" priority="8" rank="1"/>
  </conditionalFormatting>
  <conditionalFormatting sqref="J5">
    <cfRule type="top10" dxfId="1254" priority="7" rank="1"/>
  </conditionalFormatting>
  <conditionalFormatting sqref="E6">
    <cfRule type="top10" dxfId="1253" priority="6" rank="1"/>
  </conditionalFormatting>
  <conditionalFormatting sqref="F6">
    <cfRule type="top10" dxfId="1252" priority="5" rank="1"/>
  </conditionalFormatting>
  <conditionalFormatting sqref="G6">
    <cfRule type="top10" dxfId="1251" priority="4" rank="1"/>
  </conditionalFormatting>
  <conditionalFormatting sqref="H6">
    <cfRule type="top10" dxfId="1250" priority="3" rank="1"/>
  </conditionalFormatting>
  <conditionalFormatting sqref="I6">
    <cfRule type="top10" dxfId="1249" priority="2" rank="1"/>
  </conditionalFormatting>
  <conditionalFormatting sqref="J6">
    <cfRule type="top10" dxfId="1248" priority="1" rank="1"/>
  </conditionalFormatting>
  <hyperlinks>
    <hyperlink ref="Q1" location="'National Youth Rankings 2020'!A1" display="Return to Rankings" xr:uid="{EB9C8B0D-0C50-44E9-B879-049F841A84A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892942-030E-41E2-A17E-BDC5CB0FF6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2EDE-F576-4303-A201-866ABEBA5D0A}">
  <dimension ref="A1:Q5"/>
  <sheetViews>
    <sheetView workbookViewId="0">
      <selection activeCell="A2" sqref="A2:O2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85</v>
      </c>
      <c r="B2" s="26" t="s">
        <v>110</v>
      </c>
      <c r="C2" s="27">
        <v>44030</v>
      </c>
      <c r="D2" s="28" t="s">
        <v>96</v>
      </c>
      <c r="E2" s="29">
        <v>196</v>
      </c>
      <c r="F2" s="29">
        <v>192</v>
      </c>
      <c r="G2" s="29">
        <v>191</v>
      </c>
      <c r="H2" s="29">
        <v>195</v>
      </c>
      <c r="I2" s="29"/>
      <c r="J2" s="29"/>
      <c r="K2" s="30">
        <v>4</v>
      </c>
      <c r="L2" s="30">
        <v>774</v>
      </c>
      <c r="M2" s="31">
        <v>193.5</v>
      </c>
      <c r="N2" s="32">
        <v>8</v>
      </c>
      <c r="O2" s="33">
        <v>201.5</v>
      </c>
    </row>
    <row r="5" spans="1:17" x14ac:dyDescent="0.25">
      <c r="K5" s="16">
        <f>SUM(K2:K4)</f>
        <v>4</v>
      </c>
      <c r="L5" s="16">
        <f>SUM(L2:L4)</f>
        <v>774</v>
      </c>
      <c r="M5" s="22">
        <f>SUM(L5/K5)</f>
        <v>193.5</v>
      </c>
      <c r="N5" s="16">
        <f>SUM(N2:N4)</f>
        <v>8</v>
      </c>
      <c r="O5" s="22">
        <f>SUM(M5+N5)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1_1"/>
    <protectedRange algorithmName="SHA-512" hashValue="ON39YdpmFHfN9f47KpiRvqrKx0V9+erV1CNkpWzYhW/Qyc6aT8rEyCrvauWSYGZK2ia3o7vd3akF07acHAFpOA==" saltValue="yVW9XmDwTqEnmpSGai0KYg==" spinCount="100000" sqref="D2" name="Range1_1_1_2_9_1"/>
    <protectedRange algorithmName="SHA-512" hashValue="ON39YdpmFHfN9f47KpiRvqrKx0V9+erV1CNkpWzYhW/Qyc6aT8rEyCrvauWSYGZK2ia3o7vd3akF07acHAFpOA==" saltValue="yVW9XmDwTqEnmpSGai0KYg==" spinCount="100000" sqref="E2:J2" name="Range1_4_10_1"/>
  </protectedRanges>
  <conditionalFormatting sqref="E2">
    <cfRule type="top10" dxfId="1247" priority="6" rank="1"/>
  </conditionalFormatting>
  <conditionalFormatting sqref="F2">
    <cfRule type="top10" dxfId="1246" priority="5" rank="1"/>
  </conditionalFormatting>
  <conditionalFormatting sqref="G2">
    <cfRule type="top10" dxfId="1245" priority="4" rank="1"/>
  </conditionalFormatting>
  <conditionalFormatting sqref="H2">
    <cfRule type="top10" dxfId="1244" priority="3" rank="1"/>
  </conditionalFormatting>
  <conditionalFormatting sqref="I2">
    <cfRule type="top10" dxfId="1243" priority="2" rank="1"/>
  </conditionalFormatting>
  <conditionalFormatting sqref="J2">
    <cfRule type="top10" dxfId="1242" priority="1" rank="1"/>
  </conditionalFormatting>
  <hyperlinks>
    <hyperlink ref="Q1" location="'National Youth Rankings 2020'!A1" display="Return to Rankings" xr:uid="{1752FC53-F122-4407-AC3D-DB343A9D77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28B2ED-F444-4F1F-B524-6CAEE2969F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FBBE1-CF94-4EE6-A153-B3F933E11D18}">
  <dimension ref="A1:Q12"/>
  <sheetViews>
    <sheetView workbookViewId="0">
      <selection activeCell="A2" sqref="A2:O9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58</v>
      </c>
      <c r="B2" s="26" t="s">
        <v>102</v>
      </c>
      <c r="C2" s="27">
        <v>44029</v>
      </c>
      <c r="D2" s="28" t="s">
        <v>86</v>
      </c>
      <c r="E2" s="54">
        <v>177</v>
      </c>
      <c r="F2" s="54">
        <v>173</v>
      </c>
      <c r="G2" s="54"/>
      <c r="H2" s="54"/>
      <c r="I2" s="54"/>
      <c r="J2" s="54"/>
      <c r="K2" s="30">
        <v>2</v>
      </c>
      <c r="L2" s="30">
        <v>350</v>
      </c>
      <c r="M2" s="31">
        <v>175</v>
      </c>
      <c r="N2" s="32">
        <v>4</v>
      </c>
      <c r="O2" s="33">
        <v>179</v>
      </c>
    </row>
    <row r="3" spans="1:17" x14ac:dyDescent="0.25">
      <c r="A3" s="25" t="s">
        <v>58</v>
      </c>
      <c r="B3" s="26" t="s">
        <v>102</v>
      </c>
      <c r="C3" s="27">
        <v>44037</v>
      </c>
      <c r="D3" s="28" t="s">
        <v>86</v>
      </c>
      <c r="E3" s="54">
        <v>183</v>
      </c>
      <c r="F3" s="54">
        <v>181</v>
      </c>
      <c r="G3" s="54">
        <v>158</v>
      </c>
      <c r="H3" s="54">
        <v>163</v>
      </c>
      <c r="I3" s="54"/>
      <c r="J3" s="54"/>
      <c r="K3" s="30">
        <v>4</v>
      </c>
      <c r="L3" s="30">
        <v>685</v>
      </c>
      <c r="M3" s="31">
        <v>171.25</v>
      </c>
      <c r="N3" s="32">
        <v>3</v>
      </c>
      <c r="O3" s="33">
        <v>174.25</v>
      </c>
    </row>
    <row r="4" spans="1:17" x14ac:dyDescent="0.25">
      <c r="A4" s="25" t="s">
        <v>58</v>
      </c>
      <c r="B4" s="26" t="s">
        <v>102</v>
      </c>
      <c r="C4" s="27">
        <v>44051</v>
      </c>
      <c r="D4" s="28" t="s">
        <v>86</v>
      </c>
      <c r="E4" s="54">
        <v>177</v>
      </c>
      <c r="F4" s="54">
        <v>177</v>
      </c>
      <c r="G4" s="54">
        <v>173</v>
      </c>
      <c r="H4" s="54">
        <v>174</v>
      </c>
      <c r="I4" s="54"/>
      <c r="J4" s="54"/>
      <c r="K4" s="30">
        <v>4</v>
      </c>
      <c r="L4" s="30">
        <v>701</v>
      </c>
      <c r="M4" s="31">
        <v>175.25</v>
      </c>
      <c r="N4" s="32">
        <v>3</v>
      </c>
      <c r="O4" s="33">
        <v>178.25</v>
      </c>
    </row>
    <row r="5" spans="1:17" x14ac:dyDescent="0.25">
      <c r="A5" s="25" t="s">
        <v>58</v>
      </c>
      <c r="B5" s="26" t="s">
        <v>128</v>
      </c>
      <c r="C5" s="27">
        <v>44100</v>
      </c>
      <c r="D5" s="28" t="s">
        <v>86</v>
      </c>
      <c r="E5" s="54">
        <v>184</v>
      </c>
      <c r="F5" s="54">
        <v>182</v>
      </c>
      <c r="G5" s="54">
        <v>179</v>
      </c>
      <c r="H5" s="54">
        <v>165</v>
      </c>
      <c r="I5" s="54">
        <v>174</v>
      </c>
      <c r="J5" s="54">
        <v>182</v>
      </c>
      <c r="K5" s="30">
        <v>6</v>
      </c>
      <c r="L5" s="30">
        <v>1066</v>
      </c>
      <c r="M5" s="31">
        <v>177.66666666666666</v>
      </c>
      <c r="N5" s="32">
        <v>6</v>
      </c>
      <c r="O5" s="33">
        <v>183.66666666666666</v>
      </c>
    </row>
    <row r="6" spans="1:17" x14ac:dyDescent="0.25">
      <c r="A6" s="25" t="s">
        <v>58</v>
      </c>
      <c r="B6" s="26" t="s">
        <v>128</v>
      </c>
      <c r="C6" s="27">
        <v>44104</v>
      </c>
      <c r="D6" s="28" t="s">
        <v>86</v>
      </c>
      <c r="E6" s="54">
        <v>189</v>
      </c>
      <c r="F6" s="54">
        <v>179</v>
      </c>
      <c r="G6" s="54">
        <v>190</v>
      </c>
      <c r="H6" s="54"/>
      <c r="I6" s="54"/>
      <c r="J6" s="54"/>
      <c r="K6" s="30">
        <v>3</v>
      </c>
      <c r="L6" s="30">
        <v>558</v>
      </c>
      <c r="M6" s="31">
        <v>186</v>
      </c>
      <c r="N6" s="32">
        <v>3</v>
      </c>
      <c r="O6" s="33">
        <v>189</v>
      </c>
    </row>
    <row r="7" spans="1:17" x14ac:dyDescent="0.25">
      <c r="A7" s="25" t="s">
        <v>58</v>
      </c>
      <c r="B7" s="26" t="s">
        <v>128</v>
      </c>
      <c r="C7" s="27">
        <v>44111</v>
      </c>
      <c r="D7" s="28" t="s">
        <v>86</v>
      </c>
      <c r="E7" s="54">
        <v>185</v>
      </c>
      <c r="F7" s="54">
        <v>185</v>
      </c>
      <c r="G7" s="54">
        <v>190</v>
      </c>
      <c r="H7" s="54">
        <v>191</v>
      </c>
      <c r="I7" s="54"/>
      <c r="J7" s="54"/>
      <c r="K7" s="30">
        <v>4</v>
      </c>
      <c r="L7" s="30">
        <v>751</v>
      </c>
      <c r="M7" s="31">
        <v>187.75</v>
      </c>
      <c r="N7" s="32">
        <v>3</v>
      </c>
      <c r="O7" s="33">
        <v>190.75</v>
      </c>
    </row>
    <row r="8" spans="1:17" x14ac:dyDescent="0.25">
      <c r="A8" s="25" t="s">
        <v>58</v>
      </c>
      <c r="B8" s="26" t="s">
        <v>131</v>
      </c>
      <c r="C8" s="27">
        <v>44128</v>
      </c>
      <c r="D8" s="28" t="s">
        <v>86</v>
      </c>
      <c r="E8" s="54">
        <v>175</v>
      </c>
      <c r="F8" s="54">
        <v>176</v>
      </c>
      <c r="G8" s="54">
        <v>171</v>
      </c>
      <c r="H8" s="54">
        <v>165</v>
      </c>
      <c r="I8" s="54"/>
      <c r="J8" s="54"/>
      <c r="K8" s="30">
        <v>4</v>
      </c>
      <c r="L8" s="30">
        <v>687</v>
      </c>
      <c r="M8" s="31">
        <v>171.75</v>
      </c>
      <c r="N8" s="32">
        <v>4</v>
      </c>
      <c r="O8" s="33">
        <v>175.75</v>
      </c>
    </row>
    <row r="9" spans="1:17" x14ac:dyDescent="0.25">
      <c r="A9" s="25" t="s">
        <v>58</v>
      </c>
      <c r="B9" s="26" t="s">
        <v>131</v>
      </c>
      <c r="C9" s="27">
        <v>44129</v>
      </c>
      <c r="D9" s="28" t="s">
        <v>86</v>
      </c>
      <c r="E9" s="54">
        <v>165</v>
      </c>
      <c r="F9" s="54">
        <v>191</v>
      </c>
      <c r="G9" s="54">
        <v>183</v>
      </c>
      <c r="H9" s="54">
        <v>188</v>
      </c>
      <c r="I9" s="54">
        <v>189</v>
      </c>
      <c r="J9" s="54"/>
      <c r="K9" s="30">
        <v>5</v>
      </c>
      <c r="L9" s="30">
        <v>916</v>
      </c>
      <c r="M9" s="31">
        <v>183.2</v>
      </c>
      <c r="N9" s="32">
        <v>3</v>
      </c>
      <c r="O9" s="33">
        <v>186.2</v>
      </c>
    </row>
    <row r="12" spans="1:17" x14ac:dyDescent="0.25">
      <c r="K12" s="16">
        <f>SUM(K2:K11)</f>
        <v>32</v>
      </c>
      <c r="L12" s="16">
        <f>SUM(L2:L11)</f>
        <v>5714</v>
      </c>
      <c r="M12" s="22">
        <f>SUM(L12/K12)</f>
        <v>178.5625</v>
      </c>
      <c r="N12" s="16">
        <f>SUM(N2:N11)</f>
        <v>29</v>
      </c>
      <c r="O12" s="22">
        <f>SUM(M12+N12)</f>
        <v>207.5625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5"/>
    <protectedRange algorithmName="SHA-512" hashValue="ON39YdpmFHfN9f47KpiRvqrKx0V9+erV1CNkpWzYhW/Qyc6aT8rEyCrvauWSYGZK2ia3o7vd3akF07acHAFpOA==" saltValue="yVW9XmDwTqEnmpSGai0KYg==" spinCount="100000" sqref="C3" name="Range1_2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J3 B3" name="Range1_1_2_9"/>
    <protectedRange algorithmName="SHA-512" hashValue="ON39YdpmFHfN9f47KpiRvqrKx0V9+erV1CNkpWzYhW/Qyc6aT8rEyCrvauWSYGZK2ia3o7vd3akF07acHAFpOA==" saltValue="yVW9XmDwTqEnmpSGai0KYg==" spinCount="100000" sqref="B4:J4" name="Range1_1_2_10"/>
    <protectedRange algorithmName="SHA-512" hashValue="ON39YdpmFHfN9f47KpiRvqrKx0V9+erV1CNkpWzYhW/Qyc6aT8rEyCrvauWSYGZK2ia3o7vd3akF07acHAFpOA==" saltValue="yVW9XmDwTqEnmpSGai0KYg==" spinCount="100000" sqref="B5:J5" name="Range1_1_2_2"/>
    <protectedRange algorithmName="SHA-512" hashValue="ON39YdpmFHfN9f47KpiRvqrKx0V9+erV1CNkpWzYhW/Qyc6aT8rEyCrvauWSYGZK2ia3o7vd3akF07acHAFpOA==" saltValue="yVW9XmDwTqEnmpSGai0KYg==" spinCount="100000" sqref="B6:J6" name="Range1_1_2_12"/>
    <protectedRange algorithmName="SHA-512" hashValue="ON39YdpmFHfN9f47KpiRvqrKx0V9+erV1CNkpWzYhW/Qyc6aT8rEyCrvauWSYGZK2ia3o7vd3akF07acHAFpOA==" saltValue="yVW9XmDwTqEnmpSGai0KYg==" spinCount="100000" sqref="B7:J7" name="Range1_1_2_14"/>
    <protectedRange algorithmName="SHA-512" hashValue="ON39YdpmFHfN9f47KpiRvqrKx0V9+erV1CNkpWzYhW/Qyc6aT8rEyCrvauWSYGZK2ia3o7vd3akF07acHAFpOA==" saltValue="yVW9XmDwTqEnmpSGai0KYg==" spinCount="100000" sqref="B8:C8" name="Range1_1_2_18"/>
    <protectedRange algorithmName="SHA-512" hashValue="ON39YdpmFHfN9f47KpiRvqrKx0V9+erV1CNkpWzYhW/Qyc6aT8rEyCrvauWSYGZK2ia3o7vd3akF07acHAFpOA==" saltValue="yVW9XmDwTqEnmpSGai0KYg==" spinCount="100000" sqref="D8" name="Range1_1_1_2_16"/>
    <protectedRange algorithmName="SHA-512" hashValue="ON39YdpmFHfN9f47KpiRvqrKx0V9+erV1CNkpWzYhW/Qyc6aT8rEyCrvauWSYGZK2ia3o7vd3akF07acHAFpOA==" saltValue="yVW9XmDwTqEnmpSGai0KYg==" spinCount="100000" sqref="E8:J8" name="Range1_4_18"/>
    <protectedRange algorithmName="SHA-512" hashValue="ON39YdpmFHfN9f47KpiRvqrKx0V9+erV1CNkpWzYhW/Qyc6aT8rEyCrvauWSYGZK2ia3o7vd3akF07acHAFpOA==" saltValue="yVW9XmDwTqEnmpSGai0KYg==" spinCount="100000" sqref="B9:J9" name="Range1_1_2_20"/>
  </protectedRanges>
  <conditionalFormatting sqref="E2">
    <cfRule type="top10" dxfId="1241" priority="48" rank="1"/>
  </conditionalFormatting>
  <conditionalFormatting sqref="F2">
    <cfRule type="top10" dxfId="1240" priority="47" rank="1"/>
  </conditionalFormatting>
  <conditionalFormatting sqref="G2">
    <cfRule type="top10" dxfId="1239" priority="46" rank="1"/>
  </conditionalFormatting>
  <conditionalFormatting sqref="H2">
    <cfRule type="top10" dxfId="1238" priority="45" rank="1"/>
  </conditionalFormatting>
  <conditionalFormatting sqref="I2">
    <cfRule type="top10" dxfId="1237" priority="44" rank="1"/>
  </conditionalFormatting>
  <conditionalFormatting sqref="J2">
    <cfRule type="top10" dxfId="1236" priority="43" rank="1"/>
  </conditionalFormatting>
  <conditionalFormatting sqref="E3">
    <cfRule type="top10" dxfId="1235" priority="42" rank="1"/>
  </conditionalFormatting>
  <conditionalFormatting sqref="F3">
    <cfRule type="top10" dxfId="1234" priority="41" rank="1"/>
  </conditionalFormatting>
  <conditionalFormatting sqref="G3">
    <cfRule type="top10" dxfId="1233" priority="40" rank="1"/>
  </conditionalFormatting>
  <conditionalFormatting sqref="H3">
    <cfRule type="top10" dxfId="1232" priority="39" rank="1"/>
  </conditionalFormatting>
  <conditionalFormatting sqref="I3">
    <cfRule type="top10" dxfId="1231" priority="38" rank="1"/>
  </conditionalFormatting>
  <conditionalFormatting sqref="J3">
    <cfRule type="top10" dxfId="1230" priority="37" rank="1"/>
  </conditionalFormatting>
  <conditionalFormatting sqref="E4">
    <cfRule type="top10" dxfId="1229" priority="36" rank="1"/>
  </conditionalFormatting>
  <conditionalFormatting sqref="F4">
    <cfRule type="top10" dxfId="1228" priority="35" rank="1"/>
  </conditionalFormatting>
  <conditionalFormatting sqref="G4">
    <cfRule type="top10" dxfId="1227" priority="34" rank="1"/>
  </conditionalFormatting>
  <conditionalFormatting sqref="H4">
    <cfRule type="top10" dxfId="1226" priority="33" rank="1"/>
  </conditionalFormatting>
  <conditionalFormatting sqref="I4">
    <cfRule type="top10" dxfId="1225" priority="32" rank="1"/>
  </conditionalFormatting>
  <conditionalFormatting sqref="J4">
    <cfRule type="top10" dxfId="1224" priority="31" rank="1"/>
  </conditionalFormatting>
  <conditionalFormatting sqref="E5">
    <cfRule type="top10" dxfId="1223" priority="30" rank="1"/>
  </conditionalFormatting>
  <conditionalFormatting sqref="F5">
    <cfRule type="top10" dxfId="1222" priority="29" rank="1"/>
  </conditionalFormatting>
  <conditionalFormatting sqref="G5">
    <cfRule type="top10" dxfId="1221" priority="28" rank="1"/>
  </conditionalFormatting>
  <conditionalFormatting sqref="H5">
    <cfRule type="top10" dxfId="1220" priority="27" rank="1"/>
  </conditionalFormatting>
  <conditionalFormatting sqref="I5">
    <cfRule type="top10" dxfId="1219" priority="26" rank="1"/>
  </conditionalFormatting>
  <conditionalFormatting sqref="J5">
    <cfRule type="top10" dxfId="1218" priority="25" rank="1"/>
  </conditionalFormatting>
  <conditionalFormatting sqref="E6">
    <cfRule type="top10" dxfId="1217" priority="24" rank="1"/>
  </conditionalFormatting>
  <conditionalFormatting sqref="F6">
    <cfRule type="top10" dxfId="1216" priority="23" rank="1"/>
  </conditionalFormatting>
  <conditionalFormatting sqref="G6">
    <cfRule type="top10" dxfId="1215" priority="22" rank="1"/>
  </conditionalFormatting>
  <conditionalFormatting sqref="H6">
    <cfRule type="top10" dxfId="1214" priority="21" rank="1"/>
  </conditionalFormatting>
  <conditionalFormatting sqref="I6">
    <cfRule type="top10" dxfId="1213" priority="20" rank="1"/>
  </conditionalFormatting>
  <conditionalFormatting sqref="J6">
    <cfRule type="top10" dxfId="1212" priority="19" rank="1"/>
  </conditionalFormatting>
  <conditionalFormatting sqref="E7">
    <cfRule type="top10" dxfId="1211" priority="18" rank="1"/>
  </conditionalFormatting>
  <conditionalFormatting sqref="F7">
    <cfRule type="top10" dxfId="1210" priority="17" rank="1"/>
  </conditionalFormatting>
  <conditionalFormatting sqref="G7">
    <cfRule type="top10" dxfId="1209" priority="16" rank="1"/>
  </conditionalFormatting>
  <conditionalFormatting sqref="H7">
    <cfRule type="top10" dxfId="1208" priority="15" rank="1"/>
  </conditionalFormatting>
  <conditionalFormatting sqref="I7">
    <cfRule type="top10" dxfId="1207" priority="14" rank="1"/>
  </conditionalFormatting>
  <conditionalFormatting sqref="J7">
    <cfRule type="top10" dxfId="1206" priority="13" rank="1"/>
  </conditionalFormatting>
  <conditionalFormatting sqref="E8">
    <cfRule type="top10" dxfId="1205" priority="12" rank="1"/>
  </conditionalFormatting>
  <conditionalFormatting sqref="F8">
    <cfRule type="top10" dxfId="1204" priority="11" rank="1"/>
  </conditionalFormatting>
  <conditionalFormatting sqref="G8">
    <cfRule type="top10" dxfId="1203" priority="10" rank="1"/>
  </conditionalFormatting>
  <conditionalFormatting sqref="H8">
    <cfRule type="top10" dxfId="1202" priority="9" rank="1"/>
  </conditionalFormatting>
  <conditionalFormatting sqref="I8">
    <cfRule type="top10" dxfId="1201" priority="8" rank="1"/>
  </conditionalFormatting>
  <conditionalFormatting sqref="J8">
    <cfRule type="top10" dxfId="1200" priority="7" rank="1"/>
  </conditionalFormatting>
  <conditionalFormatting sqref="E9">
    <cfRule type="top10" dxfId="1199" priority="6" rank="1"/>
  </conditionalFormatting>
  <conditionalFormatting sqref="F9">
    <cfRule type="top10" dxfId="1198" priority="5" rank="1"/>
  </conditionalFormatting>
  <conditionalFormatting sqref="G9">
    <cfRule type="top10" dxfId="1197" priority="4" rank="1"/>
  </conditionalFormatting>
  <conditionalFormatting sqref="H9">
    <cfRule type="top10" dxfId="1196" priority="3" rank="1"/>
  </conditionalFormatting>
  <conditionalFormatting sqref="I9">
    <cfRule type="top10" dxfId="1195" priority="2" rank="1"/>
  </conditionalFormatting>
  <conditionalFormatting sqref="J9">
    <cfRule type="top10" dxfId="1194" priority="1" rank="1"/>
  </conditionalFormatting>
  <hyperlinks>
    <hyperlink ref="Q1" location="'National Youth Rankings 2020'!A1" display="Return to Rankings" xr:uid="{3CE30F98-8C2B-4F3A-A7E7-11F800ECD4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843C5F-1B26-4C74-A80B-85DE69997F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3125-57C5-47E1-BA71-051C4A8FE685}">
  <dimension ref="A1:Q6"/>
  <sheetViews>
    <sheetView workbookViewId="0">
      <selection activeCell="A2" sqref="A2:O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88</v>
      </c>
      <c r="B2" s="26" t="s">
        <v>89</v>
      </c>
      <c r="C2" s="27">
        <v>43981</v>
      </c>
      <c r="D2" s="28" t="s">
        <v>86</v>
      </c>
      <c r="E2" s="29">
        <v>133</v>
      </c>
      <c r="F2" s="29">
        <v>160</v>
      </c>
      <c r="G2" s="29">
        <v>102</v>
      </c>
      <c r="H2" s="29">
        <v>152</v>
      </c>
      <c r="I2" s="29"/>
      <c r="J2" s="29"/>
      <c r="K2" s="30">
        <v>4</v>
      </c>
      <c r="L2" s="30">
        <v>547</v>
      </c>
      <c r="M2" s="31">
        <v>136.75</v>
      </c>
      <c r="N2" s="32">
        <v>5</v>
      </c>
      <c r="O2" s="33">
        <v>141.75</v>
      </c>
    </row>
    <row r="3" spans="1:17" x14ac:dyDescent="0.25">
      <c r="A3" s="25" t="s">
        <v>88</v>
      </c>
      <c r="B3" s="26" t="s">
        <v>89</v>
      </c>
      <c r="C3" s="27">
        <v>43982</v>
      </c>
      <c r="D3" s="28" t="s">
        <v>86</v>
      </c>
      <c r="E3" s="29">
        <v>155</v>
      </c>
      <c r="F3" s="29">
        <v>157</v>
      </c>
      <c r="G3" s="29">
        <v>149</v>
      </c>
      <c r="H3" s="29">
        <v>123</v>
      </c>
      <c r="I3" s="29">
        <v>154</v>
      </c>
      <c r="J3" s="29">
        <v>164</v>
      </c>
      <c r="K3" s="30">
        <v>6</v>
      </c>
      <c r="L3" s="30">
        <f>SUM(E3:J3)</f>
        <v>902</v>
      </c>
      <c r="M3" s="31">
        <f>SUM(L3/K3)</f>
        <v>150.33333333333334</v>
      </c>
      <c r="N3" s="32">
        <v>10</v>
      </c>
      <c r="O3" s="33">
        <f>SUM(M3+N3)</f>
        <v>160.33333333333334</v>
      </c>
    </row>
    <row r="6" spans="1:17" x14ac:dyDescent="0.25">
      <c r="K6" s="16">
        <f>SUM(K2:K5)</f>
        <v>10</v>
      </c>
      <c r="L6" s="16">
        <f>SUM(L2:L5)</f>
        <v>1449</v>
      </c>
      <c r="M6" s="22">
        <f>SUM(L6/K6)</f>
        <v>144.9</v>
      </c>
      <c r="N6" s="16">
        <f>SUM(N2:N5)</f>
        <v>15</v>
      </c>
      <c r="O6" s="22">
        <f>SUM(M6+N6)</f>
        <v>159.9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7"/>
    <protectedRange algorithmName="SHA-512" hashValue="ON39YdpmFHfN9f47KpiRvqrKx0V9+erV1CNkpWzYhW/Qyc6aT8rEyCrvauWSYGZK2ia3o7vd3akF07acHAFpOA==" saltValue="yVW9XmDwTqEnmpSGai0KYg==" spinCount="100000" sqref="E2:J2" name="Range1_4_8"/>
    <protectedRange algorithmName="SHA-512" hashValue="ON39YdpmFHfN9f47KpiRvqrKx0V9+erV1CNkpWzYhW/Qyc6aT8rEyCrvauWSYGZK2ia3o7vd3akF07acHAFpOA==" saltValue="yVW9XmDwTqEnmpSGai0KYg==" spinCount="100000" sqref="B3:C3" name="Range1_1_2_8_1"/>
    <protectedRange algorithmName="SHA-512" hashValue="ON39YdpmFHfN9f47KpiRvqrKx0V9+erV1CNkpWzYhW/Qyc6aT8rEyCrvauWSYGZK2ia3o7vd3akF07acHAFpOA==" saltValue="yVW9XmDwTqEnmpSGai0KYg==" spinCount="100000" sqref="D3" name="Range1_1_1_2_7_1"/>
    <protectedRange algorithmName="SHA-512" hashValue="ON39YdpmFHfN9f47KpiRvqrKx0V9+erV1CNkpWzYhW/Qyc6aT8rEyCrvauWSYGZK2ia3o7vd3akF07acHAFpOA==" saltValue="yVW9XmDwTqEnmpSGai0KYg==" spinCount="100000" sqref="E3:J3" name="Range1_4_8_1"/>
  </protectedRanges>
  <conditionalFormatting sqref="E2">
    <cfRule type="top10" dxfId="1193" priority="7" rank="1"/>
  </conditionalFormatting>
  <conditionalFormatting sqref="F2">
    <cfRule type="top10" dxfId="1192" priority="8" rank="1"/>
  </conditionalFormatting>
  <conditionalFormatting sqref="G2">
    <cfRule type="top10" dxfId="1191" priority="9" rank="1"/>
  </conditionalFormatting>
  <conditionalFormatting sqref="H2">
    <cfRule type="top10" dxfId="1190" priority="10" rank="1"/>
  </conditionalFormatting>
  <conditionalFormatting sqref="I2">
    <cfRule type="top10" dxfId="1189" priority="11" rank="1"/>
  </conditionalFormatting>
  <conditionalFormatting sqref="J2">
    <cfRule type="top10" dxfId="1188" priority="12" rank="1"/>
  </conditionalFormatting>
  <conditionalFormatting sqref="E3">
    <cfRule type="top10" dxfId="1187" priority="1" rank="1"/>
  </conditionalFormatting>
  <conditionalFormatting sqref="F3">
    <cfRule type="top10" dxfId="1186" priority="2" rank="1"/>
  </conditionalFormatting>
  <conditionalFormatting sqref="G3">
    <cfRule type="top10" dxfId="1185" priority="3" rank="1"/>
  </conditionalFormatting>
  <conditionalFormatting sqref="H3">
    <cfRule type="top10" dxfId="1184" priority="4" rank="1"/>
  </conditionalFormatting>
  <conditionalFormatting sqref="I3">
    <cfRule type="top10" dxfId="1183" priority="5" rank="1"/>
  </conditionalFormatting>
  <conditionalFormatting sqref="J3">
    <cfRule type="top10" dxfId="1182" priority="6" rank="1"/>
  </conditionalFormatting>
  <hyperlinks>
    <hyperlink ref="Q1" location="'National Youth Rankings 2020'!A1" display="Return to Rankings" xr:uid="{97263D28-C8AF-48C0-8750-665847F090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9590F7-C964-44D0-B5A1-F7BAB0F0B8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C8DE-FEA7-4585-8C54-3EA5881F029A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83</v>
      </c>
      <c r="C2" s="27">
        <v>43975</v>
      </c>
      <c r="D2" s="28" t="s">
        <v>81</v>
      </c>
      <c r="E2" s="29">
        <v>176</v>
      </c>
      <c r="F2" s="29">
        <v>175</v>
      </c>
      <c r="G2" s="29">
        <v>181</v>
      </c>
      <c r="H2" s="29">
        <v>180</v>
      </c>
      <c r="I2" s="29"/>
      <c r="J2" s="29"/>
      <c r="K2" s="30">
        <v>4</v>
      </c>
      <c r="L2" s="30">
        <v>712</v>
      </c>
      <c r="M2" s="31">
        <v>178</v>
      </c>
      <c r="N2" s="32">
        <v>4</v>
      </c>
      <c r="O2" s="33">
        <v>182</v>
      </c>
    </row>
    <row r="3" spans="1:17" x14ac:dyDescent="0.25">
      <c r="A3" s="41" t="s">
        <v>43</v>
      </c>
      <c r="B3" s="42" t="s">
        <v>135</v>
      </c>
      <c r="C3" s="43">
        <v>44149</v>
      </c>
      <c r="D3" s="44" t="s">
        <v>50</v>
      </c>
      <c r="E3" s="45">
        <v>181</v>
      </c>
      <c r="F3" s="45">
        <v>182</v>
      </c>
      <c r="G3" s="45">
        <v>186</v>
      </c>
      <c r="H3" s="45">
        <v>187</v>
      </c>
      <c r="I3" s="45">
        <v>180</v>
      </c>
      <c r="J3" s="45">
        <v>181</v>
      </c>
      <c r="K3" s="46">
        <v>6</v>
      </c>
      <c r="L3" s="46">
        <v>1097</v>
      </c>
      <c r="M3" s="47">
        <v>182.83333333333334</v>
      </c>
      <c r="N3" s="48">
        <v>10</v>
      </c>
      <c r="O3" s="49">
        <v>192.83333333333334</v>
      </c>
    </row>
    <row r="6" spans="1:17" x14ac:dyDescent="0.25">
      <c r="K6" s="16">
        <f>SUM(K2:K5)</f>
        <v>10</v>
      </c>
      <c r="L6" s="16">
        <f>SUM(L2:L5)</f>
        <v>1809</v>
      </c>
      <c r="M6" s="22">
        <f>SUM(L6/K6)</f>
        <v>180.9</v>
      </c>
      <c r="N6" s="16">
        <f>SUM(N2:N5)</f>
        <v>14</v>
      </c>
      <c r="O6" s="22">
        <f>SUM(M6+N6)</f>
        <v>194.9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5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1_5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1"/>
  </protectedRanges>
  <conditionalFormatting sqref="E2">
    <cfRule type="top10" dxfId="1181" priority="12" rank="1"/>
  </conditionalFormatting>
  <conditionalFormatting sqref="F2">
    <cfRule type="top10" dxfId="1180" priority="11" rank="1"/>
  </conditionalFormatting>
  <conditionalFormatting sqref="G2">
    <cfRule type="top10" dxfId="1179" priority="10" rank="1"/>
  </conditionalFormatting>
  <conditionalFormatting sqref="H2">
    <cfRule type="top10" dxfId="1178" priority="9" rank="1"/>
  </conditionalFormatting>
  <conditionalFormatting sqref="I2">
    <cfRule type="top10" dxfId="1177" priority="8" rank="1"/>
  </conditionalFormatting>
  <conditionalFormatting sqref="J2">
    <cfRule type="top10" dxfId="1176" priority="7" rank="1"/>
  </conditionalFormatting>
  <conditionalFormatting sqref="E3">
    <cfRule type="top10" dxfId="1175" priority="6" rank="1"/>
  </conditionalFormatting>
  <conditionalFormatting sqref="F3">
    <cfRule type="top10" dxfId="1174" priority="5" rank="1"/>
  </conditionalFormatting>
  <conditionalFormatting sqref="G3">
    <cfRule type="top10" dxfId="1173" priority="4" rank="1"/>
  </conditionalFormatting>
  <conditionalFormatting sqref="H3">
    <cfRule type="top10" dxfId="1172" priority="3" rank="1"/>
  </conditionalFormatting>
  <conditionalFormatting sqref="I3">
    <cfRule type="top10" dxfId="1171" priority="2" rank="1"/>
  </conditionalFormatting>
  <conditionalFormatting sqref="J3">
    <cfRule type="top10" dxfId="1170" priority="1" rank="1"/>
  </conditionalFormatting>
  <hyperlinks>
    <hyperlink ref="Q1" location="'National Youth Rankings 2020'!A1" display="Return to Rankings" xr:uid="{7C1C64A8-266D-4E17-9900-4AE3E521F8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DD673-C486-477F-A674-69981D6416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National Youth Rankings 2020</vt:lpstr>
      <vt:lpstr>Barton Yates</vt:lpstr>
      <vt:lpstr>Bella Farias</vt:lpstr>
      <vt:lpstr>Bella Pace</vt:lpstr>
      <vt:lpstr>Bennett Cross</vt:lpstr>
      <vt:lpstr>Brandon Barnett</vt:lpstr>
      <vt:lpstr>Brody McKelvey</vt:lpstr>
      <vt:lpstr>Case Alston</vt:lpstr>
      <vt:lpstr>Celeste Brown</vt:lpstr>
      <vt:lpstr>Charlie Fortson</vt:lpstr>
      <vt:lpstr>Christopher Barnet</vt:lpstr>
      <vt:lpstr>Conner Steele</vt:lpstr>
      <vt:lpstr>Corey Moorman</vt:lpstr>
      <vt:lpstr>Darek Biggs</vt:lpstr>
      <vt:lpstr>Colton Gayne</vt:lpstr>
      <vt:lpstr>Cutter Lofton</vt:lpstr>
      <vt:lpstr>Gracie Collins</vt:lpstr>
      <vt:lpstr>Hudson Wright</vt:lpstr>
      <vt:lpstr>Jackson Hudson</vt:lpstr>
      <vt:lpstr>Jake Skaggs</vt:lpstr>
      <vt:lpstr>Lexie Davis</vt:lpstr>
      <vt:lpstr>Luke Pierce</vt:lpstr>
      <vt:lpstr>Macey Dixon</vt:lpstr>
      <vt:lpstr>Mackenna Johnson</vt:lpstr>
      <vt:lpstr>Matt Hudson</vt:lpstr>
      <vt:lpstr>McKinley Bryant</vt:lpstr>
      <vt:lpstr>Pierce Rorer</vt:lpstr>
      <vt:lpstr>Riley Dryer</vt:lpstr>
      <vt:lpstr>Samantha Bogart</vt:lpstr>
      <vt:lpstr>Samantha Carlin</vt:lpstr>
      <vt:lpstr>Sam Merritt</vt:lpstr>
      <vt:lpstr>Seth Ferguson</vt:lpstr>
      <vt:lpstr>Shelby Matoy</vt:lpstr>
      <vt:lpstr>TJ Brown</vt:lpstr>
      <vt:lpstr>Tyler Lofton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2020-05-22T19:51:18Z</cp:lastPrinted>
  <dcterms:created xsi:type="dcterms:W3CDTF">2020-01-30T01:18:37Z</dcterms:created>
  <dcterms:modified xsi:type="dcterms:W3CDTF">2023-01-28T14:32:45Z</dcterms:modified>
</cp:coreProperties>
</file>