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F089B926-D312-435E-8241-B912EE6C951D}" xr6:coauthVersionLast="47" xr6:coauthVersionMax="47" xr10:uidLastSave="{00000000-0000-0000-0000-000000000000}"/>
  <bookViews>
    <workbookView xWindow="25080" yWindow="-120" windowWidth="25440" windowHeight="15270" tabRatio="790" xr2:uid="{A35FAFAA-3A44-445C-BAAA-3002DD1ECE94}"/>
  </bookViews>
  <sheets>
    <sheet name="National Rankings" sheetId="1" r:id="rId1"/>
    <sheet name="Ann Tucker" sheetId="452" r:id="rId2"/>
    <sheet name="Arthur Cole" sheetId="440" r:id="rId3"/>
    <sheet name="Ben Brown" sheetId="422" r:id="rId4"/>
    <sheet name="Ben Johnson" sheetId="242" r:id="rId5"/>
    <sheet name="Bill Middlebrook" sheetId="285" r:id="rId6"/>
    <sheet name="Bill Myers" sheetId="441" r:id="rId7"/>
    <sheet name="Bill Poor" sheetId="418" r:id="rId8"/>
    <sheet name="Bill Glausier" sheetId="303" r:id="rId9"/>
    <sheet name="Bill Smith" sheetId="243" r:id="rId10"/>
    <sheet name="Billy Hudson" sheetId="131" r:id="rId11"/>
    <sheet name="Bob Bass" sheetId="189" r:id="rId12"/>
    <sheet name="Bobby Young" sheetId="199" r:id="rId13"/>
    <sheet name="Brad Palmer" sheetId="403" r:id="rId14"/>
    <sheet name="Brandon Eversole" sheetId="451" r:id="rId15"/>
    <sheet name="Brendan Prebish" sheetId="424" r:id="rId16"/>
    <sheet name="Brian Gilliland" sheetId="404" r:id="rId17"/>
    <sheet name="Bruce Cameron" sheetId="425" r:id="rId18"/>
    <sheet name="Bruce Karsch" sheetId="383" r:id="rId19"/>
    <sheet name="Bruce Postlethwait" sheetId="426" r:id="rId20"/>
    <sheet name="Bud Stell" sheetId="192" r:id="rId21"/>
    <sheet name="Cecil Combs" sheetId="287" r:id="rId22"/>
    <sheet name="Charles Knight" sheetId="200" r:id="rId23"/>
    <sheet name="Connel Rowe" sheetId="405" r:id="rId24"/>
    <sheet name="Glenn Dickson" sheetId="249" r:id="rId25"/>
    <sheet name="Claude Pennington" sheetId="442" r:id="rId26"/>
    <sheet name="Craig Bailey" sheetId="450" r:id="rId27"/>
    <sheet name="Curtis Jenkins" sheetId="344" r:id="rId28"/>
    <sheet name="Daniel Henry" sheetId="168" r:id="rId29"/>
    <sheet name="Danny Sissom" sheetId="289" r:id="rId30"/>
    <sheet name="Dave Renfroe" sheetId="427" r:id="rId31"/>
    <sheet name="David Ellwood" sheetId="384" r:id="rId32"/>
    <sheet name="David Jennings" sheetId="443" r:id="rId33"/>
    <sheet name="Dean Irvin" sheetId="202" r:id="rId34"/>
    <sheet name="Dennis Cahill" sheetId="448" r:id="rId35"/>
    <sheet name="Devon Tomlinson" sheetId="453" r:id="rId36"/>
    <sheet name="Don Tucker" sheetId="290" r:id="rId37"/>
    <sheet name="Doug Depweg" sheetId="419" r:id="rId38"/>
    <sheet name="Eric Halfacre" sheetId="460" r:id="rId39"/>
    <sheet name="Ethan Cole" sheetId="454" r:id="rId40"/>
    <sheet name="Evelio McDonald" sheetId="461" r:id="rId41"/>
    <sheet name="Foster Arvin" sheetId="256" r:id="rId42"/>
    <sheet name="Frank Baird" sheetId="406" r:id="rId43"/>
    <sheet name="Freddy Geiselbreth" sheetId="188" r:id="rId44"/>
    <sheet name="Gary Gallion" sheetId="428" r:id="rId45"/>
    <sheet name="Gary Henry" sheetId="382" r:id="rId46"/>
    <sheet name="George Donavon" sheetId="429" r:id="rId47"/>
    <sheet name="Glen Dawson" sheetId="407" r:id="rId48"/>
    <sheet name="Glen Dickson" sheetId="462" r:id="rId49"/>
    <sheet name="Greg George" sheetId="408" r:id="rId50"/>
    <sheet name="Greg Smetanko" sheetId="258" r:id="rId51"/>
    <sheet name="Harold Reynolds" sheetId="139" r:id="rId52"/>
    <sheet name="Howard Ary" sheetId="409" r:id="rId53"/>
    <sheet name="Hubert Kelsheimer" sheetId="172" r:id="rId54"/>
    <sheet name="Jack Hutchinson" sheetId="333" r:id="rId55"/>
    <sheet name="James Parker" sheetId="364" r:id="rId56"/>
    <sheet name="Jay Boyd" sheetId="444" r:id="rId57"/>
    <sheet name="Jeff Cale" sheetId="430" r:id="rId58"/>
    <sheet name="Jeff Davis" sheetId="431" r:id="rId59"/>
    <sheet name="Jeff Lewis" sheetId="261" r:id="rId60"/>
    <sheet name="Jeff Riester" sheetId="432" r:id="rId61"/>
    <sheet name="Jeffery Wilson" sheetId="391" r:id="rId62"/>
    <sheet name="Jeromy Viands" sheetId="262" r:id="rId63"/>
    <sheet name="Jerry Hensler" sheetId="416" r:id="rId64"/>
    <sheet name="Jim Parker" sheetId="352" r:id="rId65"/>
    <sheet name="Jim Parnell" sheetId="293" r:id="rId66"/>
    <sheet name="Jim Peightal" sheetId="455" r:id="rId67"/>
    <sheet name="Jim Swaringin" sheetId="187" r:id="rId68"/>
    <sheet name="Jody Campbell" sheetId="265" r:id="rId69"/>
    <sheet name="Joe Craig" sheetId="433" r:id="rId70"/>
    <sheet name="Joe Di Donato" sheetId="434" r:id="rId71"/>
    <sheet name="Joe Jarrell" sheetId="456" r:id="rId72"/>
    <sheet name="John Gleto" sheetId="457" r:id="rId73"/>
    <sheet name="John Hakius" sheetId="420" r:id="rId74"/>
    <sheet name="John Hovan" sheetId="392" r:id="rId75"/>
    <sheet name="John Laseter" sheetId="198" r:id="rId76"/>
    <sheet name="John Oren" sheetId="393" r:id="rId77"/>
    <sheet name="Johnny Montgomery" sheetId="320" r:id="rId78"/>
    <sheet name="John Petteruti" sheetId="410" r:id="rId79"/>
    <sheet name="Josie Hensler" sheetId="417" r:id="rId80"/>
    <sheet name="Jud Denniston" sheetId="270" r:id="rId81"/>
    <sheet name="Ken Mix" sheetId="435" r:id="rId82"/>
    <sheet name="Ken Osmond" sheetId="394" r:id="rId83"/>
    <sheet name="Kevin Sullivan" sheetId="204" r:id="rId84"/>
    <sheet name="Larry Mcgill" sheetId="395" r:id="rId85"/>
    <sheet name="Leon Switalski" sheetId="436" r:id="rId86"/>
    <sheet name="Les Lala" sheetId="396" r:id="rId87"/>
    <sheet name="Mary Webb" sheetId="411" r:id="rId88"/>
    <sheet name="Melvin Ferguson" sheetId="163" r:id="rId89"/>
    <sheet name="Mike Gross" sheetId="276" r:id="rId90"/>
    <sheet name="Mingo Harkness" sheetId="437" r:id="rId91"/>
    <sheet name="Nick Palmer" sheetId="412" r:id="rId92"/>
    <sheet name="Pam Gates" sheetId="458" r:id="rId93"/>
    <sheet name="Phil Mallegni" sheetId="449" r:id="rId94"/>
    <sheet name="Rebbeca Carroll" sheetId="463" r:id="rId95"/>
    <sheet name="Ricky Haley" sheetId="185" r:id="rId96"/>
    <sheet name="Ricky Kyker" sheetId="397" r:id="rId97"/>
    <sheet name="Robert Benoit II" sheetId="196" r:id="rId98"/>
    <sheet name="Robert Boykin" sheetId="398" r:id="rId99"/>
    <sheet name="Roger Foshee" sheetId="445" r:id="rId100"/>
    <sheet name="Ronald Blasko" sheetId="459" r:id="rId101"/>
    <sheet name="Russ Peters" sheetId="446" r:id="rId102"/>
    <sheet name="Samantha Carlin" sheetId="421" r:id="rId103"/>
    <sheet name="Scott McClure" sheetId="423" r:id="rId104"/>
    <sheet name="Sherman White" sheetId="413" r:id="rId105"/>
    <sheet name="Steve DuVall" sheetId="282" r:id="rId106"/>
    <sheet name="Steve Kiemele" sheetId="143" r:id="rId107"/>
    <sheet name="Steve Pennington" sheetId="447" r:id="rId108"/>
    <sheet name="Steven Decateau" sheetId="399" r:id="rId109"/>
    <sheet name="Tao Irtz" sheetId="400" r:id="rId110"/>
    <sheet name="Tia Craig" sheetId="438" r:id="rId111"/>
    <sheet name="Tim Rowlands" sheetId="414" r:id="rId112"/>
    <sheet name="Tom Woebkenberg" sheetId="439" r:id="rId113"/>
    <sheet name="Tommy Cole" sheetId="197" r:id="rId114"/>
    <sheet name="Tony Picarelli" sheetId="415" r:id="rId115"/>
    <sheet name="Travis Davis" sheetId="145" r:id="rId116"/>
    <sheet name="Troy Gibbons" sheetId="401" r:id="rId117"/>
    <sheet name="Van Presson" sheetId="190" r:id="rId118"/>
    <sheet name="Wayne Argence" sheetId="402" r:id="rId119"/>
  </sheets>
  <externalReferences>
    <externalReference r:id="rId120"/>
  </externalReferences>
  <definedNames>
    <definedName name="_xlnm._FilterDatabase" localSheetId="10" hidden="1">'Billy Hudson'!$A$1:$O$20</definedName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H108" i="1"/>
  <c r="G108" i="1"/>
  <c r="F108" i="1"/>
  <c r="E108" i="1"/>
  <c r="D108" i="1"/>
  <c r="N4" i="463"/>
  <c r="L4" i="463"/>
  <c r="K4" i="463"/>
  <c r="H86" i="1"/>
  <c r="G86" i="1"/>
  <c r="F86" i="1"/>
  <c r="E86" i="1"/>
  <c r="D86" i="1"/>
  <c r="N4" i="462"/>
  <c r="L4" i="462"/>
  <c r="K4" i="462"/>
  <c r="H74" i="1"/>
  <c r="G74" i="1"/>
  <c r="F74" i="1"/>
  <c r="E74" i="1"/>
  <c r="D74" i="1"/>
  <c r="N4" i="461"/>
  <c r="M4" i="461"/>
  <c r="O4" i="461" s="1"/>
  <c r="L4" i="461"/>
  <c r="K4" i="461"/>
  <c r="H113" i="1"/>
  <c r="G113" i="1"/>
  <c r="F113" i="1"/>
  <c r="E113" i="1"/>
  <c r="D113" i="1"/>
  <c r="N4" i="460"/>
  <c r="L4" i="460"/>
  <c r="K4" i="460"/>
  <c r="H73" i="1"/>
  <c r="G73" i="1"/>
  <c r="F73" i="1"/>
  <c r="E73" i="1"/>
  <c r="D73" i="1"/>
  <c r="N4" i="459"/>
  <c r="L4" i="459"/>
  <c r="K4" i="459"/>
  <c r="H95" i="1"/>
  <c r="G95" i="1"/>
  <c r="F95" i="1"/>
  <c r="E95" i="1"/>
  <c r="D95" i="1"/>
  <c r="N4" i="458"/>
  <c r="L4" i="458"/>
  <c r="K4" i="458"/>
  <c r="H76" i="1"/>
  <c r="G76" i="1"/>
  <c r="F76" i="1"/>
  <c r="E76" i="1"/>
  <c r="D76" i="1"/>
  <c r="N4" i="457"/>
  <c r="L4" i="457"/>
  <c r="K4" i="457"/>
  <c r="N5" i="456"/>
  <c r="G54" i="1" s="1"/>
  <c r="L5" i="456"/>
  <c r="E54" i="1" s="1"/>
  <c r="K5" i="456"/>
  <c r="D54" i="1" s="1"/>
  <c r="H57" i="1"/>
  <c r="G57" i="1"/>
  <c r="F57" i="1"/>
  <c r="E57" i="1"/>
  <c r="D57" i="1"/>
  <c r="N4" i="455"/>
  <c r="L4" i="455"/>
  <c r="M4" i="455" s="1"/>
  <c r="O4" i="455" s="1"/>
  <c r="K4" i="455"/>
  <c r="H111" i="1"/>
  <c r="G111" i="1"/>
  <c r="F111" i="1"/>
  <c r="E111" i="1"/>
  <c r="D111" i="1"/>
  <c r="N4" i="454"/>
  <c r="L4" i="454"/>
  <c r="M4" i="454" s="1"/>
  <c r="O4" i="454" s="1"/>
  <c r="K4" i="454"/>
  <c r="H42" i="1"/>
  <c r="G42" i="1"/>
  <c r="F42" i="1"/>
  <c r="E42" i="1"/>
  <c r="D42" i="1"/>
  <c r="N4" i="453"/>
  <c r="L4" i="453"/>
  <c r="M4" i="453" s="1"/>
  <c r="O4" i="453" s="1"/>
  <c r="K4" i="453"/>
  <c r="N5" i="452"/>
  <c r="G104" i="1" s="1"/>
  <c r="L5" i="452"/>
  <c r="M5" i="452" s="1"/>
  <c r="K5" i="452"/>
  <c r="D104" i="1" s="1"/>
  <c r="H75" i="1"/>
  <c r="G75" i="1"/>
  <c r="F75" i="1"/>
  <c r="E75" i="1"/>
  <c r="D75" i="1"/>
  <c r="N4" i="451"/>
  <c r="L4" i="451"/>
  <c r="K4" i="451"/>
  <c r="H81" i="1"/>
  <c r="G81" i="1"/>
  <c r="F81" i="1"/>
  <c r="E81" i="1"/>
  <c r="D81" i="1"/>
  <c r="N4" i="450"/>
  <c r="L4" i="450"/>
  <c r="M4" i="450" s="1"/>
  <c r="O4" i="450" s="1"/>
  <c r="K4" i="450"/>
  <c r="H85" i="1"/>
  <c r="G85" i="1"/>
  <c r="F85" i="1"/>
  <c r="E85" i="1"/>
  <c r="D85" i="1"/>
  <c r="N4" i="449"/>
  <c r="L4" i="449"/>
  <c r="M4" i="449" s="1"/>
  <c r="O4" i="449" s="1"/>
  <c r="K4" i="449"/>
  <c r="N5" i="448"/>
  <c r="G98" i="1" s="1"/>
  <c r="L5" i="448"/>
  <c r="E98" i="1" s="1"/>
  <c r="K5" i="448"/>
  <c r="D98" i="1" s="1"/>
  <c r="H50" i="1"/>
  <c r="G50" i="1"/>
  <c r="F50" i="1"/>
  <c r="E50" i="1"/>
  <c r="D50" i="1"/>
  <c r="N4" i="447"/>
  <c r="L4" i="447"/>
  <c r="M4" i="447" s="1"/>
  <c r="O4" i="447" s="1"/>
  <c r="K4" i="447"/>
  <c r="H112" i="1"/>
  <c r="G112" i="1"/>
  <c r="F112" i="1"/>
  <c r="E112" i="1"/>
  <c r="D112" i="1"/>
  <c r="N4" i="446"/>
  <c r="L4" i="446"/>
  <c r="M4" i="446" s="1"/>
  <c r="O4" i="446" s="1"/>
  <c r="K4" i="446"/>
  <c r="H105" i="1"/>
  <c r="G105" i="1"/>
  <c r="F105" i="1"/>
  <c r="E105" i="1"/>
  <c r="D105" i="1"/>
  <c r="N4" i="445"/>
  <c r="L4" i="445"/>
  <c r="M4" i="445" s="1"/>
  <c r="O4" i="445" s="1"/>
  <c r="K4" i="445"/>
  <c r="K5" i="444"/>
  <c r="D43" i="1" s="1"/>
  <c r="L5" i="444"/>
  <c r="M5" i="444" s="1"/>
  <c r="F43" i="1" s="1"/>
  <c r="N5" i="444"/>
  <c r="G43" i="1" s="1"/>
  <c r="H60" i="1"/>
  <c r="G60" i="1"/>
  <c r="F60" i="1"/>
  <c r="E60" i="1"/>
  <c r="D60" i="1"/>
  <c r="N4" i="443"/>
  <c r="L4" i="443"/>
  <c r="M4" i="443" s="1"/>
  <c r="O4" i="443" s="1"/>
  <c r="K4" i="443"/>
  <c r="N5" i="442"/>
  <c r="G56" i="1" s="1"/>
  <c r="L5" i="442"/>
  <c r="M5" i="442" s="1"/>
  <c r="O5" i="442" s="1"/>
  <c r="H56" i="1" s="1"/>
  <c r="K5" i="442"/>
  <c r="D56" i="1" s="1"/>
  <c r="H101" i="1"/>
  <c r="G101" i="1"/>
  <c r="F101" i="1"/>
  <c r="E101" i="1"/>
  <c r="D101" i="1"/>
  <c r="K4" i="441"/>
  <c r="L4" i="441"/>
  <c r="M4" i="441"/>
  <c r="O4" i="441" s="1"/>
  <c r="N4" i="441"/>
  <c r="H96" i="1"/>
  <c r="G96" i="1"/>
  <c r="F96" i="1"/>
  <c r="E96" i="1"/>
  <c r="D96" i="1"/>
  <c r="N4" i="440"/>
  <c r="L4" i="440"/>
  <c r="K4" i="440"/>
  <c r="M4" i="440" s="1"/>
  <c r="O4" i="440" s="1"/>
  <c r="M4" i="463" l="1"/>
  <c r="O4" i="463" s="1"/>
  <c r="M4" i="462"/>
  <c r="O4" i="462" s="1"/>
  <c r="M4" i="460"/>
  <c r="O4" i="460" s="1"/>
  <c r="M5" i="456"/>
  <c r="O5" i="452"/>
  <c r="H104" i="1" s="1"/>
  <c r="F104" i="1"/>
  <c r="E104" i="1"/>
  <c r="M4" i="459"/>
  <c r="O4" i="459" s="1"/>
  <c r="M4" i="458"/>
  <c r="O4" i="458" s="1"/>
  <c r="M4" i="457"/>
  <c r="O4" i="457" s="1"/>
  <c r="M4" i="451"/>
  <c r="O4" i="451" s="1"/>
  <c r="M5" i="448"/>
  <c r="E56" i="1"/>
  <c r="F56" i="1"/>
  <c r="E43" i="1"/>
  <c r="O5" i="444"/>
  <c r="H43" i="1" s="1"/>
  <c r="O5" i="456" l="1"/>
  <c r="H54" i="1" s="1"/>
  <c r="F54" i="1"/>
  <c r="O5" i="448"/>
  <c r="H98" i="1" s="1"/>
  <c r="F98" i="1"/>
  <c r="H20" i="1"/>
  <c r="G20" i="1"/>
  <c r="F20" i="1"/>
  <c r="E20" i="1"/>
  <c r="D20" i="1"/>
  <c r="H117" i="1"/>
  <c r="G117" i="1"/>
  <c r="F117" i="1"/>
  <c r="E117" i="1"/>
  <c r="D117" i="1"/>
  <c r="L2" i="439"/>
  <c r="M2" i="439" s="1"/>
  <c r="O2" i="439" s="1"/>
  <c r="K2" i="439"/>
  <c r="N4" i="439"/>
  <c r="K4" i="439"/>
  <c r="H82" i="1"/>
  <c r="G82" i="1"/>
  <c r="F82" i="1"/>
  <c r="E82" i="1"/>
  <c r="D82" i="1"/>
  <c r="L2" i="438"/>
  <c r="M2" i="438" s="1"/>
  <c r="O2" i="438" s="1"/>
  <c r="K2" i="438"/>
  <c r="N4" i="438"/>
  <c r="L4" i="438"/>
  <c r="K4" i="438"/>
  <c r="M3" i="413"/>
  <c r="O3" i="413" s="1"/>
  <c r="L3" i="413"/>
  <c r="K3" i="413"/>
  <c r="L3" i="412"/>
  <c r="M3" i="412" s="1"/>
  <c r="O3" i="412" s="1"/>
  <c r="K3" i="412"/>
  <c r="D90" i="1"/>
  <c r="N5" i="437"/>
  <c r="G90" i="1" s="1"/>
  <c r="L5" i="437"/>
  <c r="E90" i="1" s="1"/>
  <c r="K5" i="437"/>
  <c r="M3" i="411"/>
  <c r="O3" i="411" s="1"/>
  <c r="L3" i="411"/>
  <c r="K3" i="411"/>
  <c r="H107" i="1"/>
  <c r="G107" i="1"/>
  <c r="F107" i="1"/>
  <c r="E107" i="1"/>
  <c r="D107" i="1"/>
  <c r="N4" i="436"/>
  <c r="L4" i="436"/>
  <c r="M4" i="436" s="1"/>
  <c r="O4" i="436" s="1"/>
  <c r="K4" i="436"/>
  <c r="N5" i="435"/>
  <c r="G122" i="1" s="1"/>
  <c r="L5" i="435"/>
  <c r="M5" i="435" s="1"/>
  <c r="O5" i="435" s="1"/>
  <c r="H122" i="1" s="1"/>
  <c r="K5" i="435"/>
  <c r="D122" i="1" s="1"/>
  <c r="L5" i="410"/>
  <c r="K5" i="410"/>
  <c r="H44" i="1"/>
  <c r="G44" i="1"/>
  <c r="F44" i="1"/>
  <c r="E44" i="1"/>
  <c r="D44" i="1"/>
  <c r="N4" i="434"/>
  <c r="L4" i="434"/>
  <c r="M4" i="434" s="1"/>
  <c r="O4" i="434" s="1"/>
  <c r="K4" i="434"/>
  <c r="H87" i="1"/>
  <c r="G87" i="1"/>
  <c r="F87" i="1"/>
  <c r="E87" i="1"/>
  <c r="D87" i="1"/>
  <c r="L2" i="433"/>
  <c r="M2" i="433" s="1"/>
  <c r="O2" i="433" s="1"/>
  <c r="K2" i="433"/>
  <c r="N4" i="433"/>
  <c r="K4" i="433"/>
  <c r="H66" i="1"/>
  <c r="G66" i="1"/>
  <c r="F66" i="1"/>
  <c r="E66" i="1"/>
  <c r="D66" i="1"/>
  <c r="N4" i="432"/>
  <c r="L4" i="432"/>
  <c r="K4" i="432"/>
  <c r="H92" i="1"/>
  <c r="G92" i="1"/>
  <c r="F92" i="1"/>
  <c r="E92" i="1"/>
  <c r="D92" i="1"/>
  <c r="N4" i="431"/>
  <c r="L4" i="431"/>
  <c r="K4" i="431"/>
  <c r="H52" i="1"/>
  <c r="G52" i="1"/>
  <c r="F52" i="1"/>
  <c r="E52" i="1"/>
  <c r="D52" i="1"/>
  <c r="L2" i="430"/>
  <c r="M2" i="430" s="1"/>
  <c r="O2" i="430" s="1"/>
  <c r="K2" i="430"/>
  <c r="N4" i="430"/>
  <c r="K4" i="430"/>
  <c r="L5" i="364"/>
  <c r="M5" i="364" s="1"/>
  <c r="O5" i="364" s="1"/>
  <c r="K5" i="364"/>
  <c r="L3" i="409"/>
  <c r="M3" i="409" s="1"/>
  <c r="O3" i="409" s="1"/>
  <c r="K3" i="409"/>
  <c r="L3" i="408"/>
  <c r="M3" i="408" s="1"/>
  <c r="O3" i="408" s="1"/>
  <c r="K3" i="408"/>
  <c r="H63" i="1"/>
  <c r="G63" i="1"/>
  <c r="F63" i="1"/>
  <c r="E63" i="1"/>
  <c r="D63" i="1"/>
  <c r="L2" i="429"/>
  <c r="M2" i="429" s="1"/>
  <c r="O2" i="429" s="1"/>
  <c r="K2" i="429"/>
  <c r="N4" i="429"/>
  <c r="K4" i="429"/>
  <c r="G45" i="1"/>
  <c r="F45" i="1"/>
  <c r="E45" i="1"/>
  <c r="D45" i="1"/>
  <c r="N5" i="428"/>
  <c r="L5" i="428"/>
  <c r="M5" i="428" s="1"/>
  <c r="O5" i="428" s="1"/>
  <c r="H45" i="1" s="1"/>
  <c r="K5" i="428"/>
  <c r="H79" i="1"/>
  <c r="G79" i="1"/>
  <c r="F79" i="1"/>
  <c r="E79" i="1"/>
  <c r="D79" i="1"/>
  <c r="M2" i="427"/>
  <c r="O2" i="427" s="1"/>
  <c r="L2" i="427"/>
  <c r="K2" i="427"/>
  <c r="K4" i="427" s="1"/>
  <c r="M4" i="427" s="1"/>
  <c r="O4" i="427" s="1"/>
  <c r="N4" i="427"/>
  <c r="L4" i="427"/>
  <c r="H116" i="1"/>
  <c r="G116" i="1"/>
  <c r="F116" i="1"/>
  <c r="E116" i="1"/>
  <c r="D116" i="1"/>
  <c r="M2" i="426"/>
  <c r="O2" i="426" s="1"/>
  <c r="L2" i="426"/>
  <c r="K2" i="426"/>
  <c r="N4" i="426"/>
  <c r="L4" i="426"/>
  <c r="K4" i="426"/>
  <c r="N5" i="425"/>
  <c r="G35" i="1" s="1"/>
  <c r="L5" i="425"/>
  <c r="E35" i="1" s="1"/>
  <c r="K5" i="425"/>
  <c r="D35" i="1" s="1"/>
  <c r="L3" i="404"/>
  <c r="M3" i="404" s="1"/>
  <c r="O3" i="404" s="1"/>
  <c r="K3" i="404"/>
  <c r="H55" i="1"/>
  <c r="G55" i="1"/>
  <c r="F55" i="1"/>
  <c r="E55" i="1"/>
  <c r="D55" i="1"/>
  <c r="N4" i="424"/>
  <c r="L4" i="424"/>
  <c r="M4" i="424" s="1"/>
  <c r="O4" i="424" s="1"/>
  <c r="K4" i="424"/>
  <c r="L3" i="403"/>
  <c r="M3" i="403" s="1"/>
  <c r="O3" i="403" s="1"/>
  <c r="K3" i="403"/>
  <c r="E122" i="1" l="1"/>
  <c r="F122" i="1"/>
  <c r="M5" i="410"/>
  <c r="O5" i="410" s="1"/>
  <c r="L4" i="439"/>
  <c r="M4" i="439" s="1"/>
  <c r="O4" i="439" s="1"/>
  <c r="M4" i="438"/>
  <c r="O4" i="438" s="1"/>
  <c r="M5" i="437"/>
  <c r="L4" i="433"/>
  <c r="M4" i="433" s="1"/>
  <c r="O4" i="433" s="1"/>
  <c r="M4" i="432"/>
  <c r="O4" i="432" s="1"/>
  <c r="M4" i="431"/>
  <c r="O4" i="431" s="1"/>
  <c r="L4" i="430"/>
  <c r="M4" i="430" s="1"/>
  <c r="O4" i="430" s="1"/>
  <c r="L4" i="429"/>
  <c r="M4" i="429" s="1"/>
  <c r="O4" i="429" s="1"/>
  <c r="M4" i="426"/>
  <c r="O4" i="426" s="1"/>
  <c r="M5" i="425"/>
  <c r="N5" i="423"/>
  <c r="G120" i="1" s="1"/>
  <c r="L5" i="423"/>
  <c r="K5" i="423"/>
  <c r="D120" i="1" s="1"/>
  <c r="H118" i="1"/>
  <c r="G118" i="1"/>
  <c r="F118" i="1"/>
  <c r="E118" i="1"/>
  <c r="D118" i="1"/>
  <c r="N4" i="422"/>
  <c r="L4" i="422"/>
  <c r="K4" i="422"/>
  <c r="H114" i="1"/>
  <c r="G114" i="1"/>
  <c r="F114" i="1"/>
  <c r="E114" i="1"/>
  <c r="D114" i="1"/>
  <c r="N4" i="421"/>
  <c r="L4" i="421"/>
  <c r="M4" i="421" s="1"/>
  <c r="O4" i="421" s="1"/>
  <c r="K4" i="421"/>
  <c r="N6" i="420"/>
  <c r="G41" i="1" s="1"/>
  <c r="L6" i="420"/>
  <c r="E41" i="1" s="1"/>
  <c r="K6" i="420"/>
  <c r="D41" i="1" s="1"/>
  <c r="N6" i="419"/>
  <c r="G26" i="1" s="1"/>
  <c r="L6" i="419"/>
  <c r="E26" i="1" s="1"/>
  <c r="K6" i="419"/>
  <c r="D26" i="1" s="1"/>
  <c r="N6" i="418"/>
  <c r="G33" i="1" s="1"/>
  <c r="L6" i="418"/>
  <c r="M6" i="418" s="1"/>
  <c r="O6" i="418" s="1"/>
  <c r="H33" i="1" s="1"/>
  <c r="K6" i="418"/>
  <c r="D33" i="1" s="1"/>
  <c r="H65" i="1"/>
  <c r="G65" i="1"/>
  <c r="F65" i="1"/>
  <c r="E65" i="1"/>
  <c r="D65" i="1"/>
  <c r="N4" i="417"/>
  <c r="L4" i="417"/>
  <c r="M4" i="417" s="1"/>
  <c r="O4" i="417" s="1"/>
  <c r="K4" i="417"/>
  <c r="N5" i="416"/>
  <c r="G38" i="1" s="1"/>
  <c r="L5" i="416"/>
  <c r="E38" i="1" s="1"/>
  <c r="K5" i="416"/>
  <c r="D38" i="1" s="1"/>
  <c r="K30" i="131"/>
  <c r="N5" i="415"/>
  <c r="G46" i="1" s="1"/>
  <c r="L5" i="415"/>
  <c r="M5" i="415" s="1"/>
  <c r="O5" i="415" s="1"/>
  <c r="H46" i="1" s="1"/>
  <c r="K5" i="415"/>
  <c r="D46" i="1" s="1"/>
  <c r="L2" i="414"/>
  <c r="M2" i="414" s="1"/>
  <c r="O2" i="414" s="1"/>
  <c r="N4" i="414"/>
  <c r="G109" i="1" s="1"/>
  <c r="K4" i="414"/>
  <c r="D109" i="1" s="1"/>
  <c r="L2" i="413"/>
  <c r="M2" i="413" s="1"/>
  <c r="O2" i="413" s="1"/>
  <c r="N5" i="413"/>
  <c r="G64" i="1" s="1"/>
  <c r="K5" i="413"/>
  <c r="D64" i="1" s="1"/>
  <c r="G69" i="1"/>
  <c r="L2" i="412"/>
  <c r="M2" i="412" s="1"/>
  <c r="O2" i="412" s="1"/>
  <c r="N5" i="412"/>
  <c r="K5" i="412"/>
  <c r="D69" i="1" s="1"/>
  <c r="L2" i="411"/>
  <c r="L5" i="411" s="1"/>
  <c r="E94" i="1" s="1"/>
  <c r="N5" i="411"/>
  <c r="G94" i="1" s="1"/>
  <c r="K5" i="411"/>
  <c r="D94" i="1" s="1"/>
  <c r="L2" i="410"/>
  <c r="L8" i="410" s="1"/>
  <c r="N8" i="410"/>
  <c r="G67" i="1" s="1"/>
  <c r="K8" i="410"/>
  <c r="D67" i="1" s="1"/>
  <c r="L2" i="409"/>
  <c r="M2" i="409" s="1"/>
  <c r="O2" i="409" s="1"/>
  <c r="N5" i="409"/>
  <c r="G88" i="1" s="1"/>
  <c r="K5" i="409"/>
  <c r="D88" i="1" s="1"/>
  <c r="G49" i="1"/>
  <c r="M2" i="408"/>
  <c r="O2" i="408" s="1"/>
  <c r="N5" i="408"/>
  <c r="L5" i="408"/>
  <c r="E49" i="1" s="1"/>
  <c r="K5" i="408"/>
  <c r="D49" i="1" s="1"/>
  <c r="L4" i="364"/>
  <c r="M4" i="364" s="1"/>
  <c r="O4" i="364" s="1"/>
  <c r="N5" i="407"/>
  <c r="G78" i="1" s="1"/>
  <c r="L5" i="407"/>
  <c r="M5" i="407" s="1"/>
  <c r="F78" i="1" s="1"/>
  <c r="K5" i="407"/>
  <c r="D78" i="1" s="1"/>
  <c r="L2" i="406"/>
  <c r="L7" i="406" s="1"/>
  <c r="E71" i="1" s="1"/>
  <c r="N7" i="406"/>
  <c r="G71" i="1" s="1"/>
  <c r="K7" i="406"/>
  <c r="D71" i="1" s="1"/>
  <c r="G77" i="1"/>
  <c r="N4" i="405"/>
  <c r="L4" i="405"/>
  <c r="E77" i="1" s="1"/>
  <c r="K4" i="405"/>
  <c r="D77" i="1" s="1"/>
  <c r="M2" i="404"/>
  <c r="O2" i="404" s="1"/>
  <c r="N5" i="404"/>
  <c r="G53" i="1" s="1"/>
  <c r="L5" i="404"/>
  <c r="E53" i="1" s="1"/>
  <c r="K5" i="404"/>
  <c r="D53" i="1" s="1"/>
  <c r="M2" i="403"/>
  <c r="O2" i="403" s="1"/>
  <c r="N5" i="403"/>
  <c r="G70" i="1" s="1"/>
  <c r="L5" i="403"/>
  <c r="E70" i="1" s="1"/>
  <c r="K5" i="403"/>
  <c r="D70" i="1" s="1"/>
  <c r="K24" i="261"/>
  <c r="N30" i="131"/>
  <c r="L30" i="131"/>
  <c r="N5" i="402"/>
  <c r="G110" i="1" s="1"/>
  <c r="L5" i="402"/>
  <c r="E110" i="1" s="1"/>
  <c r="K5" i="402"/>
  <c r="D110" i="1" s="1"/>
  <c r="N7" i="401"/>
  <c r="G36" i="1" s="1"/>
  <c r="L7" i="401"/>
  <c r="E36" i="1" s="1"/>
  <c r="K7" i="401"/>
  <c r="D36" i="1" s="1"/>
  <c r="N8" i="400"/>
  <c r="L8" i="400"/>
  <c r="K8" i="400"/>
  <c r="N4" i="399"/>
  <c r="G115" i="1" s="1"/>
  <c r="L4" i="399"/>
  <c r="E115" i="1" s="1"/>
  <c r="K4" i="399"/>
  <c r="D115" i="1" s="1"/>
  <c r="N4" i="398"/>
  <c r="G89" i="1" s="1"/>
  <c r="L4" i="398"/>
  <c r="E89" i="1" s="1"/>
  <c r="K4" i="398"/>
  <c r="D89" i="1" s="1"/>
  <c r="N4" i="397"/>
  <c r="G121" i="1" s="1"/>
  <c r="L4" i="397"/>
  <c r="E121" i="1" s="1"/>
  <c r="K4" i="397"/>
  <c r="D121" i="1" s="1"/>
  <c r="N5" i="396"/>
  <c r="G48" i="1" s="1"/>
  <c r="L5" i="396"/>
  <c r="E48" i="1" s="1"/>
  <c r="K5" i="396"/>
  <c r="D48" i="1" s="1"/>
  <c r="N5" i="395"/>
  <c r="G68" i="1" s="1"/>
  <c r="L5" i="395"/>
  <c r="E68" i="1" s="1"/>
  <c r="K5" i="395"/>
  <c r="D68" i="1" s="1"/>
  <c r="N7" i="394"/>
  <c r="G91" i="1" s="1"/>
  <c r="L7" i="394"/>
  <c r="E91" i="1" s="1"/>
  <c r="K7" i="394"/>
  <c r="D91" i="1" s="1"/>
  <c r="N4" i="393"/>
  <c r="G106" i="1" s="1"/>
  <c r="L4" i="393"/>
  <c r="K4" i="393"/>
  <c r="D106" i="1" s="1"/>
  <c r="N4" i="392"/>
  <c r="G123" i="1" s="1"/>
  <c r="L4" i="392"/>
  <c r="E123" i="1" s="1"/>
  <c r="K4" i="392"/>
  <c r="D123" i="1" s="1"/>
  <c r="N4" i="391"/>
  <c r="G100" i="1" s="1"/>
  <c r="L4" i="391"/>
  <c r="E100" i="1" s="1"/>
  <c r="K4" i="391"/>
  <c r="D100" i="1" s="1"/>
  <c r="N7" i="344"/>
  <c r="G59" i="1" s="1"/>
  <c r="L7" i="344"/>
  <c r="E59" i="1" s="1"/>
  <c r="K7" i="344"/>
  <c r="N9" i="384"/>
  <c r="G22" i="1" s="1"/>
  <c r="L9" i="384"/>
  <c r="E22" i="1" s="1"/>
  <c r="K9" i="384"/>
  <c r="D22" i="1" s="1"/>
  <c r="N5" i="383"/>
  <c r="G84" i="1" s="1"/>
  <c r="L5" i="383"/>
  <c r="K5" i="383"/>
  <c r="D84" i="1" s="1"/>
  <c r="N4" i="382"/>
  <c r="G99" i="1" s="1"/>
  <c r="L4" i="382"/>
  <c r="K4" i="382"/>
  <c r="D99" i="1" s="1"/>
  <c r="N7" i="364"/>
  <c r="G30" i="1" s="1"/>
  <c r="L7" i="364"/>
  <c r="E30" i="1" s="1"/>
  <c r="K7" i="364"/>
  <c r="D30" i="1" s="1"/>
  <c r="K10" i="262"/>
  <c r="D17" i="1" s="1"/>
  <c r="L8" i="258"/>
  <c r="K8" i="258"/>
  <c r="N6" i="352"/>
  <c r="G28" i="1" s="1"/>
  <c r="L6" i="352"/>
  <c r="E28" i="1" s="1"/>
  <c r="K6" i="352"/>
  <c r="D28" i="1" s="1"/>
  <c r="N5" i="333"/>
  <c r="G72" i="1" s="1"/>
  <c r="L5" i="333"/>
  <c r="E72" i="1" s="1"/>
  <c r="K5" i="333"/>
  <c r="D72" i="1" s="1"/>
  <c r="K19" i="270"/>
  <c r="D12" i="1" s="1"/>
  <c r="N5" i="320"/>
  <c r="G32" i="1" s="1"/>
  <c r="L5" i="320"/>
  <c r="E32" i="1" s="1"/>
  <c r="K5" i="320"/>
  <c r="D32" i="1" s="1"/>
  <c r="K10" i="243"/>
  <c r="D15" i="1" s="1"/>
  <c r="L10" i="243"/>
  <c r="E15" i="1" s="1"/>
  <c r="N4" i="303"/>
  <c r="G103" i="1" s="1"/>
  <c r="L4" i="303"/>
  <c r="E103" i="1" s="1"/>
  <c r="K4" i="303"/>
  <c r="D103" i="1" s="1"/>
  <c r="N7" i="293"/>
  <c r="G40" i="1" s="1"/>
  <c r="L7" i="293"/>
  <c r="E40" i="1" s="1"/>
  <c r="K7" i="293"/>
  <c r="D40" i="1" s="1"/>
  <c r="N5" i="290"/>
  <c r="G62" i="1" s="1"/>
  <c r="L5" i="290"/>
  <c r="E62" i="1" s="1"/>
  <c r="K5" i="290"/>
  <c r="D62" i="1" s="1"/>
  <c r="N10" i="289"/>
  <c r="G13" i="1" s="1"/>
  <c r="L10" i="289"/>
  <c r="E13" i="1" s="1"/>
  <c r="K10" i="289"/>
  <c r="D13" i="1" s="1"/>
  <c r="N12" i="287"/>
  <c r="G14" i="1" s="1"/>
  <c r="N7" i="285"/>
  <c r="G31" i="1" s="1"/>
  <c r="L7" i="285"/>
  <c r="E31" i="1" s="1"/>
  <c r="K7" i="285"/>
  <c r="D31" i="1" s="1"/>
  <c r="N10" i="282"/>
  <c r="G19" i="1" s="1"/>
  <c r="N20" i="276"/>
  <c r="G8" i="1" s="1"/>
  <c r="N19" i="270"/>
  <c r="G12" i="1" s="1"/>
  <c r="N5" i="265"/>
  <c r="G83" i="1" s="1"/>
  <c r="L5" i="265"/>
  <c r="E83" i="1" s="1"/>
  <c r="K5" i="265"/>
  <c r="D83" i="1" s="1"/>
  <c r="N10" i="262"/>
  <c r="G17" i="1" s="1"/>
  <c r="L10" i="262"/>
  <c r="E17" i="1" s="1"/>
  <c r="N24" i="261"/>
  <c r="G6" i="1" s="1"/>
  <c r="N8" i="258"/>
  <c r="N16" i="256"/>
  <c r="G16" i="1" s="1"/>
  <c r="L16" i="256"/>
  <c r="E16" i="1" s="1"/>
  <c r="K16" i="256"/>
  <c r="D16" i="1" s="1"/>
  <c r="N5" i="249"/>
  <c r="G37" i="1" s="1"/>
  <c r="L5" i="249"/>
  <c r="E37" i="1" s="1"/>
  <c r="K5" i="249"/>
  <c r="D37" i="1" s="1"/>
  <c r="N7" i="145"/>
  <c r="G24" i="1" s="1"/>
  <c r="L7" i="145"/>
  <c r="E24" i="1" s="1"/>
  <c r="K7" i="145"/>
  <c r="D24" i="1" s="1"/>
  <c r="N10" i="243"/>
  <c r="G15" i="1" s="1"/>
  <c r="N4" i="242"/>
  <c r="G102" i="1" s="1"/>
  <c r="L4" i="242"/>
  <c r="E102" i="1" s="1"/>
  <c r="K4" i="242"/>
  <c r="D102" i="1" s="1"/>
  <c r="N5" i="204"/>
  <c r="G93" i="1" s="1"/>
  <c r="L5" i="204"/>
  <c r="E93" i="1" s="1"/>
  <c r="K5" i="204"/>
  <c r="D93" i="1" s="1"/>
  <c r="N5" i="202"/>
  <c r="G58" i="1" s="1"/>
  <c r="L5" i="202"/>
  <c r="E58" i="1" s="1"/>
  <c r="K5" i="202"/>
  <c r="D58" i="1" s="1"/>
  <c r="N6" i="200"/>
  <c r="G27" i="1" s="1"/>
  <c r="L6" i="200"/>
  <c r="E27" i="1" s="1"/>
  <c r="K6" i="200"/>
  <c r="D27" i="1" s="1"/>
  <c r="N7" i="199"/>
  <c r="G39" i="1" s="1"/>
  <c r="L7" i="199"/>
  <c r="E39" i="1" s="1"/>
  <c r="K7" i="199"/>
  <c r="D39" i="1" s="1"/>
  <c r="N7" i="198"/>
  <c r="L7" i="198"/>
  <c r="K7" i="198"/>
  <c r="N6" i="197"/>
  <c r="G97" i="1" s="1"/>
  <c r="L6" i="197"/>
  <c r="E97" i="1" s="1"/>
  <c r="K6" i="197"/>
  <c r="D97" i="1" s="1"/>
  <c r="N5" i="196"/>
  <c r="G119" i="1" s="1"/>
  <c r="L5" i="196"/>
  <c r="E119" i="1" s="1"/>
  <c r="K5" i="196"/>
  <c r="D119" i="1" s="1"/>
  <c r="N7" i="192"/>
  <c r="G47" i="1" s="1"/>
  <c r="L7" i="192"/>
  <c r="K7" i="192"/>
  <c r="D47" i="1" s="1"/>
  <c r="N4" i="190"/>
  <c r="G80" i="1" s="1"/>
  <c r="L4" i="190"/>
  <c r="E80" i="1" s="1"/>
  <c r="K4" i="190"/>
  <c r="D80" i="1" s="1"/>
  <c r="N5" i="189"/>
  <c r="G34" i="1" s="1"/>
  <c r="L5" i="189"/>
  <c r="E34" i="1" s="1"/>
  <c r="K5" i="189"/>
  <c r="D34" i="1" s="1"/>
  <c r="N6" i="188"/>
  <c r="G51" i="1" s="1"/>
  <c r="L6" i="188"/>
  <c r="E51" i="1" s="1"/>
  <c r="K6" i="188"/>
  <c r="D51" i="1" s="1"/>
  <c r="N9" i="187"/>
  <c r="G18" i="1" s="1"/>
  <c r="L9" i="187"/>
  <c r="E18" i="1" s="1"/>
  <c r="K9" i="187"/>
  <c r="D18" i="1" s="1"/>
  <c r="N14" i="185"/>
  <c r="G9" i="1" s="1"/>
  <c r="L14" i="185"/>
  <c r="E9" i="1" s="1"/>
  <c r="K14" i="185"/>
  <c r="D9" i="1" s="1"/>
  <c r="N7" i="172"/>
  <c r="G25" i="1" s="1"/>
  <c r="L7" i="172"/>
  <c r="K7" i="172"/>
  <c r="D25" i="1" s="1"/>
  <c r="N11" i="168"/>
  <c r="G10" i="1" s="1"/>
  <c r="L11" i="168"/>
  <c r="K11" i="168"/>
  <c r="D10" i="1" s="1"/>
  <c r="N5" i="163"/>
  <c r="G29" i="1" s="1"/>
  <c r="L5" i="163"/>
  <c r="E29" i="1" s="1"/>
  <c r="K5" i="163"/>
  <c r="D29" i="1" s="1"/>
  <c r="N14" i="143"/>
  <c r="G11" i="1" s="1"/>
  <c r="L14" i="143"/>
  <c r="E11" i="1" s="1"/>
  <c r="K14" i="143"/>
  <c r="D11" i="1" s="1"/>
  <c r="N6" i="139"/>
  <c r="G61" i="1" s="1"/>
  <c r="L6" i="139"/>
  <c r="E61" i="1" s="1"/>
  <c r="K6" i="139"/>
  <c r="D61" i="1" s="1"/>
  <c r="O5" i="437" l="1"/>
  <c r="H90" i="1" s="1"/>
  <c r="F90" i="1"/>
  <c r="O5" i="425"/>
  <c r="H35" i="1" s="1"/>
  <c r="F35" i="1"/>
  <c r="E78" i="1"/>
  <c r="M5" i="423"/>
  <c r="E120" i="1"/>
  <c r="M6" i="419"/>
  <c r="E33" i="1"/>
  <c r="F33" i="1"/>
  <c r="M4" i="422"/>
  <c r="O4" i="422" s="1"/>
  <c r="M6" i="420"/>
  <c r="M5" i="416"/>
  <c r="M8" i="410"/>
  <c r="L5" i="409"/>
  <c r="E67" i="1"/>
  <c r="L5" i="412"/>
  <c r="E69" i="1" s="1"/>
  <c r="M5" i="408"/>
  <c r="O5" i="407"/>
  <c r="H78" i="1" s="1"/>
  <c r="F46" i="1"/>
  <c r="E46" i="1"/>
  <c r="L4" i="414"/>
  <c r="L5" i="413"/>
  <c r="M2" i="411"/>
  <c r="O2" i="411" s="1"/>
  <c r="M5" i="411"/>
  <c r="M2" i="410"/>
  <c r="O2" i="410" s="1"/>
  <c r="M2" i="406"/>
  <c r="O2" i="406" s="1"/>
  <c r="M7" i="406"/>
  <c r="M4" i="405"/>
  <c r="M5" i="404"/>
  <c r="M5" i="403"/>
  <c r="M4" i="382"/>
  <c r="O4" i="382" s="1"/>
  <c r="H99" i="1" s="1"/>
  <c r="M4" i="393"/>
  <c r="O4" i="393" s="1"/>
  <c r="H106" i="1" s="1"/>
  <c r="M4" i="391"/>
  <c r="M4" i="392"/>
  <c r="F123" i="1" s="1"/>
  <c r="M4" i="398"/>
  <c r="M4" i="399"/>
  <c r="M5" i="383"/>
  <c r="O5" i="383" s="1"/>
  <c r="H84" i="1" s="1"/>
  <c r="M7" i="344"/>
  <c r="O7" i="344" s="1"/>
  <c r="E106" i="1"/>
  <c r="M5" i="402"/>
  <c r="M7" i="401"/>
  <c r="M8" i="400"/>
  <c r="M4" i="397"/>
  <c r="M5" i="396"/>
  <c r="M5" i="395"/>
  <c r="M7" i="394"/>
  <c r="E99" i="1"/>
  <c r="D59" i="1"/>
  <c r="K12" i="287"/>
  <c r="D14" i="1" s="1"/>
  <c r="E84" i="1"/>
  <c r="M9" i="384"/>
  <c r="F22" i="1" s="1"/>
  <c r="L19" i="270"/>
  <c r="E12" i="1" s="1"/>
  <c r="M7" i="364"/>
  <c r="K10" i="282"/>
  <c r="D19" i="1" s="1"/>
  <c r="L24" i="261"/>
  <c r="E6" i="1" s="1"/>
  <c r="M5" i="333"/>
  <c r="F72" i="1" s="1"/>
  <c r="M6" i="352"/>
  <c r="K20" i="276"/>
  <c r="D8" i="1" s="1"/>
  <c r="D6" i="1"/>
  <c r="M7" i="172"/>
  <c r="O7" i="172" s="1"/>
  <c r="H25" i="1" s="1"/>
  <c r="L12" i="287"/>
  <c r="E14" i="1" s="1"/>
  <c r="L10" i="282"/>
  <c r="E19" i="1" s="1"/>
  <c r="L20" i="276"/>
  <c r="E8" i="1" s="1"/>
  <c r="M5" i="320"/>
  <c r="F32" i="1" s="1"/>
  <c r="M7" i="293"/>
  <c r="F40" i="1" s="1"/>
  <c r="M10" i="289"/>
  <c r="M7" i="192"/>
  <c r="O7" i="192" s="1"/>
  <c r="H47" i="1" s="1"/>
  <c r="M4" i="303"/>
  <c r="M10" i="262"/>
  <c r="M5" i="290"/>
  <c r="M7" i="285"/>
  <c r="M5" i="265"/>
  <c r="M8" i="258"/>
  <c r="M16" i="256"/>
  <c r="M5" i="249"/>
  <c r="M10" i="243"/>
  <c r="M4" i="242"/>
  <c r="M6" i="200"/>
  <c r="E47" i="1"/>
  <c r="M5" i="204"/>
  <c r="M5" i="189"/>
  <c r="M5" i="202"/>
  <c r="M7" i="199"/>
  <c r="M7" i="198"/>
  <c r="M6" i="197"/>
  <c r="M5" i="196"/>
  <c r="F119" i="1" s="1"/>
  <c r="E25" i="1"/>
  <c r="M11" i="168"/>
  <c r="O11" i="168" s="1"/>
  <c r="H10" i="1" s="1"/>
  <c r="M4" i="190"/>
  <c r="M6" i="188"/>
  <c r="M9" i="187"/>
  <c r="F18" i="1" s="1"/>
  <c r="E10" i="1"/>
  <c r="M14" i="185"/>
  <c r="M5" i="163"/>
  <c r="M14" i="143"/>
  <c r="M7" i="145"/>
  <c r="M6" i="139"/>
  <c r="O5" i="416" l="1"/>
  <c r="H38" i="1" s="1"/>
  <c r="F38" i="1"/>
  <c r="O5" i="423"/>
  <c r="H120" i="1" s="1"/>
  <c r="F120" i="1"/>
  <c r="M5" i="412"/>
  <c r="O6" i="420"/>
  <c r="H41" i="1" s="1"/>
  <c r="F41" i="1"/>
  <c r="O6" i="419"/>
  <c r="H26" i="1" s="1"/>
  <c r="F26" i="1"/>
  <c r="O5" i="412"/>
  <c r="H69" i="1" s="1"/>
  <c r="F69" i="1"/>
  <c r="M5" i="413"/>
  <c r="E64" i="1"/>
  <c r="M4" i="414"/>
  <c r="E109" i="1"/>
  <c r="O5" i="403"/>
  <c r="H70" i="1" s="1"/>
  <c r="F70" i="1"/>
  <c r="O5" i="404"/>
  <c r="H53" i="1" s="1"/>
  <c r="F53" i="1"/>
  <c r="O4" i="405"/>
  <c r="H77" i="1" s="1"/>
  <c r="F77" i="1"/>
  <c r="O5" i="408"/>
  <c r="H49" i="1" s="1"/>
  <c r="F49" i="1"/>
  <c r="O7" i="406"/>
  <c r="H71" i="1" s="1"/>
  <c r="F71" i="1"/>
  <c r="M5" i="409"/>
  <c r="E88" i="1"/>
  <c r="O5" i="411"/>
  <c r="H94" i="1" s="1"/>
  <c r="F94" i="1"/>
  <c r="O8" i="410"/>
  <c r="H67" i="1" s="1"/>
  <c r="F67" i="1"/>
  <c r="M19" i="270"/>
  <c r="O19" i="270" s="1"/>
  <c r="H12" i="1" s="1"/>
  <c r="F99" i="1"/>
  <c r="F106" i="1"/>
  <c r="O8" i="400"/>
  <c r="O7" i="394"/>
  <c r="H91" i="1" s="1"/>
  <c r="F91" i="1"/>
  <c r="O4" i="399"/>
  <c r="H115" i="1" s="1"/>
  <c r="F115" i="1"/>
  <c r="F84" i="1"/>
  <c r="O5" i="395"/>
  <c r="H68" i="1" s="1"/>
  <c r="F68" i="1"/>
  <c r="O4" i="398"/>
  <c r="H89" i="1" s="1"/>
  <c r="F89" i="1"/>
  <c r="O5" i="396"/>
  <c r="H48" i="1" s="1"/>
  <c r="F48" i="1"/>
  <c r="O7" i="401"/>
  <c r="H36" i="1" s="1"/>
  <c r="F36" i="1"/>
  <c r="O4" i="392"/>
  <c r="H123" i="1" s="1"/>
  <c r="O4" i="397"/>
  <c r="H121" i="1" s="1"/>
  <c r="F121" i="1"/>
  <c r="O5" i="402"/>
  <c r="H110" i="1" s="1"/>
  <c r="F110" i="1"/>
  <c r="O4" i="391"/>
  <c r="H100" i="1" s="1"/>
  <c r="F100" i="1"/>
  <c r="O9" i="384"/>
  <c r="H22" i="1" s="1"/>
  <c r="O5" i="320"/>
  <c r="H32" i="1" s="1"/>
  <c r="F25" i="1"/>
  <c r="O7" i="293"/>
  <c r="H40" i="1" s="1"/>
  <c r="O7" i="364"/>
  <c r="H30" i="1" s="1"/>
  <c r="F30" i="1"/>
  <c r="H59" i="1"/>
  <c r="F59" i="1"/>
  <c r="M24" i="261"/>
  <c r="O24" i="261" s="1"/>
  <c r="H6" i="1" s="1"/>
  <c r="O5" i="333"/>
  <c r="H72" i="1" s="1"/>
  <c r="O6" i="352"/>
  <c r="H28" i="1" s="1"/>
  <c r="F28" i="1"/>
  <c r="M12" i="287"/>
  <c r="O12" i="287" s="1"/>
  <c r="H14" i="1" s="1"/>
  <c r="M20" i="276"/>
  <c r="O20" i="276" s="1"/>
  <c r="H8" i="1" s="1"/>
  <c r="M10" i="282"/>
  <c r="F47" i="1"/>
  <c r="O5" i="249"/>
  <c r="H37" i="1" s="1"/>
  <c r="F37" i="1"/>
  <c r="O5" i="290"/>
  <c r="H62" i="1" s="1"/>
  <c r="F62" i="1"/>
  <c r="O10" i="289"/>
  <c r="H13" i="1" s="1"/>
  <c r="F13" i="1"/>
  <c r="O4" i="303"/>
  <c r="H103" i="1" s="1"/>
  <c r="F103" i="1"/>
  <c r="O6" i="197"/>
  <c r="H97" i="1" s="1"/>
  <c r="F97" i="1"/>
  <c r="O5" i="204"/>
  <c r="H93" i="1" s="1"/>
  <c r="F93" i="1"/>
  <c r="O5" i="265"/>
  <c r="H83" i="1" s="1"/>
  <c r="F83" i="1"/>
  <c r="O10" i="262"/>
  <c r="H17" i="1" s="1"/>
  <c r="F17" i="1"/>
  <c r="O8" i="258"/>
  <c r="O16" i="256"/>
  <c r="H16" i="1" s="1"/>
  <c r="F16" i="1"/>
  <c r="O5" i="202"/>
  <c r="H58" i="1" s="1"/>
  <c r="F58" i="1"/>
  <c r="O10" i="243"/>
  <c r="H15" i="1" s="1"/>
  <c r="F15" i="1"/>
  <c r="O4" i="242"/>
  <c r="H102" i="1" s="1"/>
  <c r="F102" i="1"/>
  <c r="O7" i="285"/>
  <c r="H31" i="1" s="1"/>
  <c r="F31" i="1"/>
  <c r="O9" i="187"/>
  <c r="H18" i="1" s="1"/>
  <c r="O7" i="145"/>
  <c r="H24" i="1" s="1"/>
  <c r="F24" i="1"/>
  <c r="O6" i="200"/>
  <c r="H27" i="1" s="1"/>
  <c r="F27" i="1"/>
  <c r="O7" i="199"/>
  <c r="H39" i="1" s="1"/>
  <c r="F39" i="1"/>
  <c r="O7" i="198"/>
  <c r="O5" i="196"/>
  <c r="H119" i="1" s="1"/>
  <c r="O5" i="163"/>
  <c r="H29" i="1" s="1"/>
  <c r="F29" i="1"/>
  <c r="O4" i="190"/>
  <c r="H80" i="1" s="1"/>
  <c r="F80" i="1"/>
  <c r="O6" i="188"/>
  <c r="H51" i="1" s="1"/>
  <c r="F51" i="1"/>
  <c r="O5" i="189"/>
  <c r="H34" i="1" s="1"/>
  <c r="F34" i="1"/>
  <c r="F10" i="1"/>
  <c r="O14" i="185"/>
  <c r="H9" i="1" s="1"/>
  <c r="F9" i="1"/>
  <c r="O14" i="143"/>
  <c r="H11" i="1" s="1"/>
  <c r="F11" i="1"/>
  <c r="E7" i="1"/>
  <c r="G7" i="1"/>
  <c r="D7" i="1"/>
  <c r="O6" i="139"/>
  <c r="H61" i="1" s="1"/>
  <c r="F61" i="1"/>
  <c r="M30" i="131"/>
  <c r="O10" i="282" l="1"/>
  <c r="H19" i="1" s="1"/>
  <c r="F19" i="1"/>
  <c r="F12" i="1"/>
  <c r="O5" i="409"/>
  <c r="H88" i="1" s="1"/>
  <c r="F88" i="1"/>
  <c r="O4" i="414"/>
  <c r="H109" i="1" s="1"/>
  <c r="F109" i="1"/>
  <c r="O5" i="413"/>
  <c r="H64" i="1" s="1"/>
  <c r="F64" i="1"/>
  <c r="F8" i="1"/>
  <c r="F6" i="1"/>
  <c r="F14" i="1"/>
  <c r="F7" i="1"/>
  <c r="O30" i="131"/>
  <c r="H7" i="1" l="1"/>
</calcChain>
</file>

<file path=xl/sharedStrings.xml><?xml version="1.0" encoding="utf-8"?>
<sst xmlns="http://schemas.openxmlformats.org/spreadsheetml/2006/main" count="3251" uniqueCount="185">
  <si>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</si>
  <si>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</si>
  <si>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</si>
  <si>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</si>
  <si>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</si>
  <si>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</si>
  <si>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</si>
  <si>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</si>
  <si>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</si>
  <si>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</si>
  <si>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</si>
  <si>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</si>
  <si>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</si>
  <si>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</si>
  <si>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</si>
  <si>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</si>
  <si>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</si>
  <si>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</si>
  <si>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</si>
  <si>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</si>
  <si>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</si>
  <si>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Outlaw Heavy</t>
  </si>
  <si>
    <t>Billy Hudson</t>
  </si>
  <si>
    <t>Travis Davis</t>
  </si>
  <si>
    <t>Steve Kiemele</t>
  </si>
  <si>
    <t>Harold Reynolds</t>
  </si>
  <si>
    <t>Elberton, GA #2</t>
  </si>
  <si>
    <t>Elberton, GA</t>
  </si>
  <si>
    <t>National Agg + Points</t>
  </si>
  <si>
    <t>Outlaw Heavy</t>
  </si>
  <si>
    <t>Outlaw Hvy</t>
  </si>
  <si>
    <t>San Angelo, TX</t>
  </si>
  <si>
    <t>Belton, SC</t>
  </si>
  <si>
    <t>Melvin Ferguson</t>
  </si>
  <si>
    <t>Daniel Henry</t>
  </si>
  <si>
    <t>Hubert Kelsheimer</t>
  </si>
  <si>
    <t>Adult Outlaw Heavy</t>
  </si>
  <si>
    <t>Boerne, TX</t>
  </si>
  <si>
    <t>Laurel, MS</t>
  </si>
  <si>
    <t>Ricky Haley</t>
  </si>
  <si>
    <t>Jim Swaringin</t>
  </si>
  <si>
    <t>Freddy Geiselbreth</t>
  </si>
  <si>
    <t>Bob Bass</t>
  </si>
  <si>
    <t>Van Presson</t>
  </si>
  <si>
    <t>Bud Stell</t>
  </si>
  <si>
    <t xml:space="preserve">Outlaw Hvy </t>
  </si>
  <si>
    <t>Robert Benoit II</t>
  </si>
  <si>
    <t>Iowa, LA</t>
  </si>
  <si>
    <t>Tommy Cole</t>
  </si>
  <si>
    <t>John Laseter</t>
  </si>
  <si>
    <t>Bobby Young</t>
  </si>
  <si>
    <t>Charles Knight</t>
  </si>
  <si>
    <t>Dean Irvin</t>
  </si>
  <si>
    <t>Belton SC</t>
  </si>
  <si>
    <t>Kevin Sullivan</t>
  </si>
  <si>
    <t>Jackson, KY</t>
  </si>
  <si>
    <t>Wilmore,KY</t>
  </si>
  <si>
    <t>Bill Smith</t>
  </si>
  <si>
    <t>Foster Arvin</t>
  </si>
  <si>
    <t>Greg Smetanko</t>
  </si>
  <si>
    <t>Jeff Lewis</t>
  </si>
  <si>
    <t>Jeromy Viands</t>
  </si>
  <si>
    <t>Jody Campbell</t>
  </si>
  <si>
    <t>Jud Denniston</t>
  </si>
  <si>
    <t>Mike Gross</t>
  </si>
  <si>
    <t>Steve DuVall</t>
  </si>
  <si>
    <t>Bill Middlebrook</t>
  </si>
  <si>
    <t>Cecil Combs</t>
  </si>
  <si>
    <t>Danny Sissom</t>
  </si>
  <si>
    <t>Madisonville, TN</t>
  </si>
  <si>
    <t>Don Tucker</t>
  </si>
  <si>
    <t>Jim Parnell</t>
  </si>
  <si>
    <t>Bill Glausier</t>
  </si>
  <si>
    <t>Johnny Montgomery</t>
  </si>
  <si>
    <t>Curtis Jenkins</t>
  </si>
  <si>
    <t>Jim Parker</t>
  </si>
  <si>
    <t>James Parker</t>
  </si>
  <si>
    <t>Bristol, VA Outdoor</t>
  </si>
  <si>
    <t>Biloxi, MS</t>
  </si>
  <si>
    <t>Bruce Karsch</t>
  </si>
  <si>
    <t>David Ellwood</t>
  </si>
  <si>
    <t>Les Lala</t>
  </si>
  <si>
    <t>ABRA OUTLAW HEAVY RANKING 2023</t>
  </si>
  <si>
    <t>BILL SMITH</t>
  </si>
  <si>
    <t>CECIL COMBS</t>
  </si>
  <si>
    <t>GREG SMETANKO</t>
  </si>
  <si>
    <t>JAMES PARKER</t>
  </si>
  <si>
    <t>JEFF LEWIS</t>
  </si>
  <si>
    <t>JUD DENNISTON</t>
  </si>
  <si>
    <t>Jud Dennsiton</t>
  </si>
  <si>
    <t>Kevin sullivan</t>
  </si>
  <si>
    <t>MIKE GROSS</t>
  </si>
  <si>
    <t>STEVE DUVALL</t>
  </si>
  <si>
    <t>BEN JOHNSON</t>
  </si>
  <si>
    <t>Ben Johnson</t>
  </si>
  <si>
    <t>Gary Henry</t>
  </si>
  <si>
    <t>Glenn Dickson</t>
  </si>
  <si>
    <t>Jack Hutchinson</t>
  </si>
  <si>
    <t>Jeffery Wilson</t>
  </si>
  <si>
    <t>John Hovan</t>
  </si>
  <si>
    <t>John Oren</t>
  </si>
  <si>
    <t>Ken Osmond</t>
  </si>
  <si>
    <t>Larry Mcgill</t>
  </si>
  <si>
    <t>Ricky Kyker</t>
  </si>
  <si>
    <t>Robert Boykin</t>
  </si>
  <si>
    <t>Steven Decateau</t>
  </si>
  <si>
    <t>Tao Irtz</t>
  </si>
  <si>
    <t>Troy Gibbens</t>
  </si>
  <si>
    <t>Troy Gibbons</t>
  </si>
  <si>
    <t>Wayne Argence</t>
  </si>
  <si>
    <t>Brad Palmer</t>
  </si>
  <si>
    <t>HillTop</t>
  </si>
  <si>
    <t>Brian Gilliland</t>
  </si>
  <si>
    <t>Connel Rowe</t>
  </si>
  <si>
    <t>Frank Baird</t>
  </si>
  <si>
    <t>Glen Dawson</t>
  </si>
  <si>
    <t>Greg George</t>
  </si>
  <si>
    <t>Howard Ary</t>
  </si>
  <si>
    <t>John Petteruti</t>
  </si>
  <si>
    <t>Mary Webb</t>
  </si>
  <si>
    <t>Nick Palmer</t>
  </si>
  <si>
    <t>Sherman White</t>
  </si>
  <si>
    <t>Tim Rowlands</t>
  </si>
  <si>
    <t>Tony Picarelli</t>
  </si>
  <si>
    <t>Jerry Hensler</t>
  </si>
  <si>
    <t>Josie Hensler</t>
  </si>
  <si>
    <t>Bill Poor</t>
  </si>
  <si>
    <t>Delphos, OH</t>
  </si>
  <si>
    <t>Doug Depweg</t>
  </si>
  <si>
    <t>John Hakius</t>
  </si>
  <si>
    <t>Samantha Carlin</t>
  </si>
  <si>
    <t>Samatha Carlin</t>
  </si>
  <si>
    <t>Ben Brown</t>
  </si>
  <si>
    <t>Scott McClure</t>
  </si>
  <si>
    <t>Celina, OH</t>
  </si>
  <si>
    <t>Brendan Prebish</t>
  </si>
  <si>
    <t>Ashtabula, OH</t>
  </si>
  <si>
    <t>Bruce Cameron</t>
  </si>
  <si>
    <t>Bruce Postlethwait</t>
  </si>
  <si>
    <t>Brushy Mtn,  VA</t>
  </si>
  <si>
    <t>Somerset, KY</t>
  </si>
  <si>
    <t>Dave Renfroe</t>
  </si>
  <si>
    <t>Gary Gallion</t>
  </si>
  <si>
    <t>George Donavon</t>
  </si>
  <si>
    <t>Jeff Cale</t>
  </si>
  <si>
    <t>Jeff Davis</t>
  </si>
  <si>
    <t>Jeff Riester</t>
  </si>
  <si>
    <t>Joe Craig</t>
  </si>
  <si>
    <t>Joe Di Donato</t>
  </si>
  <si>
    <t>Ken Mix</t>
  </si>
  <si>
    <t>Leon Switalski</t>
  </si>
  <si>
    <t>Mingo Harkness</t>
  </si>
  <si>
    <t>Tia Craig</t>
  </si>
  <si>
    <t>Tom Woebkenberg</t>
  </si>
  <si>
    <t>Arthur Cole</t>
  </si>
  <si>
    <t>Bristol, VA</t>
  </si>
  <si>
    <t>Arthor Cole</t>
  </si>
  <si>
    <t>Bill Myers</t>
  </si>
  <si>
    <t>Claude Pennington</t>
  </si>
  <si>
    <t>David Jennings</t>
  </si>
  <si>
    <t>Jay Boyd</t>
  </si>
  <si>
    <t>Roger Foshee</t>
  </si>
  <si>
    <t>Russ Peters</t>
  </si>
  <si>
    <t>Steve Pennington</t>
  </si>
  <si>
    <t>Bristol,VA</t>
  </si>
  <si>
    <t>Biloxi MS</t>
  </si>
  <si>
    <t>Glen Dickson</t>
  </si>
  <si>
    <t>Brushy Mtn, VA</t>
  </si>
  <si>
    <t>Dennis Cahill</t>
  </si>
  <si>
    <t>Phil Mallegni</t>
  </si>
  <si>
    <t>Craig Bailey</t>
  </si>
  <si>
    <t>Brandon Eversole</t>
  </si>
  <si>
    <t>Mt. Sterling, KY</t>
  </si>
  <si>
    <t>Ann Tucker</t>
  </si>
  <si>
    <t>Devon Tomlinson</t>
  </si>
  <si>
    <t>Ethan Cole</t>
  </si>
  <si>
    <t>Jim Peightal</t>
  </si>
  <si>
    <t>Joe Jarrell</t>
  </si>
  <si>
    <t>John Gleto</t>
  </si>
  <si>
    <t>Pam Gates</t>
  </si>
  <si>
    <t>Ronald Blasko</t>
  </si>
  <si>
    <t>Windber, PA</t>
  </si>
  <si>
    <t>Eric Halfacre</t>
  </si>
  <si>
    <t>Evelio McDonald</t>
  </si>
  <si>
    <t>Rebecca Carroll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</si>
</sst>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9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5" fillId="7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12" fillId="0" borderId="0" xfId="1" applyFont="1" applyFill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12" fillId="3" borderId="0" xfId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wrapText="1" shrinkToFit="1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 shrinkToFit="1"/>
    </xf>
    <xf numFmtId="0" fontId="5" fillId="5" borderId="2" xfId="0" applyFont="1" applyFill="1" applyBorder="1" applyAlignment="1" applyProtection="1">
      <alignment horizontal="center"/>
      <protection locked="0"/>
    </xf>
    <xf numFmtId="14" fontId="5" fillId="5" borderId="2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wrapText="1"/>
    </xf>
    <xf numFmtId="1" fontId="5" fillId="5" borderId="2" xfId="0" applyNumberFormat="1" applyFont="1" applyFill="1" applyBorder="1" applyAlignment="1" applyProtection="1">
      <alignment horizontal="center"/>
      <protection locked="0"/>
    </xf>
    <xf numFmtId="1" fontId="11" fillId="5" borderId="2" xfId="0" applyNumberFormat="1" applyFont="1" applyFill="1" applyBorder="1" applyAlignment="1" applyProtection="1">
      <alignment horizontal="center"/>
      <protection locked="0"/>
    </xf>
    <xf numFmtId="1" fontId="5" fillId="5" borderId="2" xfId="0" applyNumberFormat="1" applyFont="1" applyFill="1" applyBorder="1" applyAlignment="1" applyProtection="1">
      <alignment horizontal="center" wrapText="1"/>
      <protection hidden="1"/>
    </xf>
    <xf numFmtId="2" fontId="5" fillId="5" borderId="2" xfId="0" applyNumberFormat="1" applyFont="1" applyFill="1" applyBorder="1" applyAlignment="1" applyProtection="1">
      <alignment horizontal="center"/>
      <protection hidden="1"/>
    </xf>
    <xf numFmtId="1" fontId="5" fillId="5" borderId="2" xfId="0" applyNumberFormat="1" applyFont="1" applyFill="1" applyBorder="1" applyAlignment="1" applyProtection="1">
      <alignment horizontal="center"/>
      <protection hidden="1"/>
    </xf>
    <xf numFmtId="2" fontId="5" fillId="5" borderId="2" xfId="0" applyNumberFormat="1" applyFont="1" applyFill="1" applyBorder="1" applyAlignment="1" applyProtection="1">
      <alignment horizontal="center" wrapText="1"/>
      <protection hidden="1"/>
    </xf>
    <xf numFmtId="1" fontId="17" fillId="0" borderId="1" xfId="0" applyNumberFormat="1" applyFont="1" applyBorder="1" applyAlignment="1" applyProtection="1">
      <alignment horizontal="center"/>
      <protection locked="0"/>
    </xf>
    <xf numFmtId="1" fontId="17" fillId="5" borderId="2" xfId="0" applyNumberFormat="1" applyFont="1" applyFill="1" applyBorder="1" applyAlignment="1" applyProtection="1">
      <alignment horizontal="center"/>
      <protection locked="0"/>
    </xf>
    <xf numFmtId="14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 applyProtection="1">
      <alignment horizontal="center" wrapText="1"/>
      <protection hidden="1"/>
    </xf>
    <xf numFmtId="2" fontId="5" fillId="5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2" fontId="5" fillId="5" borderId="1" xfId="0" applyNumberFormat="1" applyFont="1" applyFill="1" applyBorder="1" applyAlignment="1" applyProtection="1">
      <alignment horizontal="center" wrapText="1"/>
      <protection hidden="1"/>
    </xf>
    <xf numFmtId="1" fontId="11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Excel Built-in Normal" xfId="2" xr:uid="{D62EAE8A-3017-4EA5-BDA3-FB38109B3935}"/>
    <cellStyle name="Hyperlink" xfId="1" builtinId="8"/>
    <cellStyle name="Normal" xfId="0" builtinId="0"/>
  </cellStyles>
  <dxfs count="102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203"/>
  <sheetViews>
    <sheetView tabSelected="1" workbookViewId="0"/>
  </sheetViews>
  <sheetFormatPr defaultRowHeight="15" x14ac:dyDescent="0.25"/>
  <cols>
    <col min="1" max="1" width="9.28515625" style="9"/>
    <col min="2" max="2" width="16.5703125" style="9" customWidth="1"/>
    <col min="3" max="3" width="22.7109375" style="33" customWidth="1"/>
    <col min="4" max="4" width="15.7109375" style="9" bestFit="1" customWidth="1"/>
    <col min="5" max="5" width="16.28515625" style="9" bestFit="1" customWidth="1"/>
    <col min="6" max="6" width="9.28515625" style="18"/>
    <col min="7" max="7" width="9.28515625" style="9"/>
    <col min="8" max="8" width="16.28515625" style="18" bestFit="1" customWidth="1"/>
  </cols>
  <sheetData>
    <row r="1" spans="1:8 16384:16384" x14ac:dyDescent="0.25">
      <c r="A1" s="10"/>
      <c r="B1" s="10"/>
      <c r="C1" s="102"/>
      <c r="D1" s="10"/>
      <c r="E1" s="10"/>
      <c r="F1" s="17"/>
      <c r="G1" s="10"/>
      <c r="H1" s="17"/>
    </row>
    <row r="2" spans="1:8 16384:16384" ht="23.25" x14ac:dyDescent="0.35">
      <c r="A2" s="103" t="s">
        <v>82</v>
      </c>
      <c r="B2" s="104"/>
      <c r="C2" s="104"/>
      <c r="D2" s="104"/>
      <c r="E2" s="104"/>
      <c r="F2" s="104"/>
      <c r="G2" s="104"/>
      <c r="H2" s="104"/>
    </row>
    <row r="3" spans="1:8 16384:16384" ht="21" x14ac:dyDescent="0.35">
      <c r="A3" s="105" t="s">
        <v>28</v>
      </c>
      <c r="B3" s="106"/>
      <c r="C3" s="106"/>
      <c r="D3" s="106"/>
      <c r="E3" s="106"/>
      <c r="F3" s="106"/>
      <c r="G3" s="106"/>
      <c r="H3" s="106"/>
    </row>
    <row r="4" spans="1:8 16384:16384" x14ac:dyDescent="0.25">
      <c r="A4" s="10"/>
      <c r="B4" s="10"/>
      <c r="C4" s="102"/>
      <c r="D4" s="10"/>
      <c r="E4" s="10"/>
      <c r="F4" s="17"/>
      <c r="G4" s="10"/>
      <c r="H4" s="17"/>
    </row>
    <row r="5" spans="1:8 16384:16384" s="63" customFormat="1" ht="15" customHeight="1" x14ac:dyDescent="0.25">
      <c r="A5" s="61" t="s">
        <v>0</v>
      </c>
      <c r="B5" s="61" t="s">
        <v>1</v>
      </c>
      <c r="C5" s="61" t="s">
        <v>2</v>
      </c>
      <c r="D5" s="61" t="s">
        <v>19</v>
      </c>
      <c r="E5" s="61" t="s">
        <v>16</v>
      </c>
      <c r="F5" s="62" t="s">
        <v>17</v>
      </c>
      <c r="G5" s="61" t="s">
        <v>14</v>
      </c>
      <c r="H5" s="62" t="s">
        <v>18</v>
      </c>
    </row>
    <row r="6" spans="1:8 16384:16384" s="63" customFormat="1" ht="15" customHeight="1" x14ac:dyDescent="0.25">
      <c r="A6" s="61">
        <v>1</v>
      </c>
      <c r="B6" s="64" t="s">
        <v>21</v>
      </c>
      <c r="C6" s="65" t="s">
        <v>60</v>
      </c>
      <c r="D6" s="66">
        <f>SUM('Jeff Lewis'!K24)</f>
        <v>80</v>
      </c>
      <c r="E6" s="66">
        <f>SUM('Jeff Lewis'!L24)</f>
        <v>15679.009</v>
      </c>
      <c r="F6" s="62">
        <f>SUM('Jeff Lewis'!M24)</f>
        <v>195.98761250000001</v>
      </c>
      <c r="G6" s="66">
        <f>SUM('Jeff Lewis'!N24)</f>
        <v>115</v>
      </c>
      <c r="H6" s="62">
        <f>SUM('Jeff Lewis'!O24)</f>
        <v>310.98761250000001</v>
      </c>
    </row>
    <row r="7" spans="1:8 16384:16384" s="63" customFormat="1" ht="15" customHeight="1" x14ac:dyDescent="0.25">
      <c r="A7" s="61">
        <v>2</v>
      </c>
      <c r="B7" s="64" t="s">
        <v>21</v>
      </c>
      <c r="C7" s="67" t="s">
        <v>22</v>
      </c>
      <c r="D7" s="66">
        <f>SUM('Billy Hudson'!K30)</f>
        <v>49</v>
      </c>
      <c r="E7" s="66">
        <f>SUM('Billy Hudson'!L30)</f>
        <v>9593.005000000001</v>
      </c>
      <c r="F7" s="62">
        <f>SUM('Billy Hudson'!M30)</f>
        <v>195.77561224489799</v>
      </c>
      <c r="G7" s="66">
        <f>SUM('Billy Hudson'!N30)</f>
        <v>97</v>
      </c>
      <c r="H7" s="62">
        <f>SUM('Billy Hudson'!O30)</f>
        <v>292.77561224489796</v>
      </c>
    </row>
    <row r="8" spans="1:8 16384:16384" s="63" customFormat="1" ht="15" customHeight="1" x14ac:dyDescent="0.25">
      <c r="A8" s="61">
        <v>3</v>
      </c>
      <c r="B8" s="64" t="s">
        <v>21</v>
      </c>
      <c r="C8" s="67" t="s">
        <v>64</v>
      </c>
      <c r="D8" s="66">
        <f>SUM('Mike Gross'!K20)</f>
        <v>68</v>
      </c>
      <c r="E8" s="66">
        <f>SUM('Mike Gross'!L20)</f>
        <v>13331.008000000002</v>
      </c>
      <c r="F8" s="62">
        <f>SUM('Mike Gross'!M20)</f>
        <v>196.04423529411767</v>
      </c>
      <c r="G8" s="66">
        <f>SUM('Mike Gross'!N20)</f>
        <v>95</v>
      </c>
      <c r="H8" s="62">
        <f>SUM('Mike Gross'!O20)</f>
        <v>291.0442352941177</v>
      </c>
    </row>
    <row r="9" spans="1:8 16384:16384" s="63" customFormat="1" ht="15" customHeight="1" x14ac:dyDescent="0.25">
      <c r="A9" s="61">
        <v>4</v>
      </c>
      <c r="B9" s="64" t="s">
        <v>21</v>
      </c>
      <c r="C9" s="67" t="s">
        <v>39</v>
      </c>
      <c r="D9" s="66">
        <f>SUM('Ricky Haley'!K14)</f>
        <v>43</v>
      </c>
      <c r="E9" s="66">
        <f>SUM('Ricky Haley'!L14)</f>
        <v>8415.0020000000004</v>
      </c>
      <c r="F9" s="62">
        <f>SUM('Ricky Haley'!M14)</f>
        <v>195.69772093023258</v>
      </c>
      <c r="G9" s="66">
        <f>SUM('Ricky Haley'!N14)</f>
        <v>70</v>
      </c>
      <c r="H9" s="62">
        <f>SUM('Ricky Haley'!O14)</f>
        <v>265.69772093023255</v>
      </c>
    </row>
    <row r="10" spans="1:8 16384:16384" s="63" customFormat="1" ht="15" customHeight="1" x14ac:dyDescent="0.25">
      <c r="A10" s="61">
        <v>5</v>
      </c>
      <c r="B10" s="64" t="s">
        <v>21</v>
      </c>
      <c r="C10" s="67" t="s">
        <v>34</v>
      </c>
      <c r="D10" s="66">
        <f>SUM('Daniel Henry'!K11)</f>
        <v>32</v>
      </c>
      <c r="E10" s="66">
        <f>SUM('Daniel Henry'!L11)</f>
        <v>6097.0020000000004</v>
      </c>
      <c r="F10" s="62">
        <f>SUM('Daniel Henry'!M11)</f>
        <v>190.53131250000001</v>
      </c>
      <c r="G10" s="66">
        <f>SUM('Daniel Henry'!N11)</f>
        <v>70</v>
      </c>
      <c r="H10" s="62">
        <f>SUM('Daniel Henry'!O11)</f>
        <v>260.53131250000001</v>
      </c>
      <c r="XFD10" s="68"/>
    </row>
    <row r="11" spans="1:8 16384:16384" s="63" customFormat="1" ht="15" customHeight="1" x14ac:dyDescent="0.25">
      <c r="A11" s="61">
        <v>6</v>
      </c>
      <c r="B11" s="64" t="s">
        <v>21</v>
      </c>
      <c r="C11" s="67" t="s">
        <v>24</v>
      </c>
      <c r="D11" s="66">
        <f>SUM('Steve Kiemele'!K14)</f>
        <v>41</v>
      </c>
      <c r="E11" s="66">
        <f>SUM('Steve Kiemele'!L14)</f>
        <v>7971.0030000000006</v>
      </c>
      <c r="F11" s="62">
        <f>SUM('Steve Kiemele'!M14)</f>
        <v>194.41470731707318</v>
      </c>
      <c r="G11" s="66">
        <f>SUM('Steve Kiemele'!N14)</f>
        <v>61</v>
      </c>
      <c r="H11" s="62">
        <f>SUM('Steve Kiemele'!O14)</f>
        <v>255.41470731707318</v>
      </c>
    </row>
    <row r="12" spans="1:8 16384:16384" s="63" customFormat="1" ht="15" customHeight="1" x14ac:dyDescent="0.25">
      <c r="A12" s="61">
        <v>7</v>
      </c>
      <c r="B12" s="64" t="s">
        <v>29</v>
      </c>
      <c r="C12" s="65" t="s">
        <v>63</v>
      </c>
      <c r="D12" s="66">
        <f>SUM('Jud Denniston'!K19)</f>
        <v>64</v>
      </c>
      <c r="E12" s="66">
        <f>SUM('Jud Denniston'!L19)</f>
        <v>12446.001</v>
      </c>
      <c r="F12" s="62">
        <f>SUM('Jud Denniston'!M19)</f>
        <v>194.468765625</v>
      </c>
      <c r="G12" s="66">
        <f>SUM('Jud Denniston'!N19)</f>
        <v>53</v>
      </c>
      <c r="H12" s="62">
        <f>SUM('Jud Denniston'!O19)</f>
        <v>247.468765625</v>
      </c>
    </row>
    <row r="13" spans="1:8 16384:16384" s="63" customFormat="1" ht="15" customHeight="1" x14ac:dyDescent="0.25">
      <c r="A13" s="61">
        <v>8</v>
      </c>
      <c r="B13" s="64" t="s">
        <v>21</v>
      </c>
      <c r="C13" s="69" t="s">
        <v>68</v>
      </c>
      <c r="D13" s="66">
        <f>SUM('Danny Sissom'!K10)</f>
        <v>29</v>
      </c>
      <c r="E13" s="66">
        <f>SUM('Danny Sissom'!L10)</f>
        <v>5590.0010000000002</v>
      </c>
      <c r="F13" s="62">
        <f>SUM('Danny Sissom'!M10)</f>
        <v>192.7586551724138</v>
      </c>
      <c r="G13" s="66">
        <f>SUM('Danny Sissom'!N10)</f>
        <v>51</v>
      </c>
      <c r="H13" s="62">
        <f>SUM('Danny Sissom'!O10)</f>
        <v>243.7586551724138</v>
      </c>
    </row>
    <row r="14" spans="1:8 16384:16384" s="63" customFormat="1" ht="15" customHeight="1" x14ac:dyDescent="0.25">
      <c r="A14" s="61">
        <v>9</v>
      </c>
      <c r="B14" s="64" t="s">
        <v>29</v>
      </c>
      <c r="C14" s="69" t="s">
        <v>67</v>
      </c>
      <c r="D14" s="66">
        <f>SUM('Cecil Combs'!K12)</f>
        <v>36</v>
      </c>
      <c r="E14" s="66">
        <f>SUM('Cecil Combs'!L12)</f>
        <v>7056.0030000000006</v>
      </c>
      <c r="F14" s="62">
        <f>SUM('Cecil Combs'!M12)</f>
        <v>196.00008333333335</v>
      </c>
      <c r="G14" s="66">
        <f>SUM('Cecil Combs'!N12)</f>
        <v>43</v>
      </c>
      <c r="H14" s="62">
        <f>SUM('Cecil Combs'!O12)</f>
        <v>239.00008333333335</v>
      </c>
      <c r="XFD14" s="68"/>
    </row>
    <row r="15" spans="1:8 16384:16384" s="63" customFormat="1" ht="15" customHeight="1" x14ac:dyDescent="0.25">
      <c r="A15" s="61">
        <v>10</v>
      </c>
      <c r="B15" s="64" t="s">
        <v>29</v>
      </c>
      <c r="C15" s="69" t="s">
        <v>57</v>
      </c>
      <c r="D15" s="66">
        <f>SUM('Bill Smith'!K10)</f>
        <v>28</v>
      </c>
      <c r="E15" s="66">
        <f>SUM('Bill Smith'!L10)</f>
        <v>5504.0010000000002</v>
      </c>
      <c r="F15" s="62">
        <f>SUM('Bill Smith'!M10)</f>
        <v>196.57146428571428</v>
      </c>
      <c r="G15" s="66">
        <f>SUM('Bill Smith'!N10)</f>
        <v>38</v>
      </c>
      <c r="H15" s="62">
        <f>SUM('Bill Smith'!O10)</f>
        <v>234.57146428571428</v>
      </c>
      <c r="XFD15" s="68"/>
    </row>
    <row r="16" spans="1:8 16384:16384" s="63" customFormat="1" ht="15" customHeight="1" x14ac:dyDescent="0.25">
      <c r="A16" s="61">
        <v>11</v>
      </c>
      <c r="B16" s="64" t="s">
        <v>29</v>
      </c>
      <c r="C16" s="65" t="s">
        <v>58</v>
      </c>
      <c r="D16" s="66">
        <f>SUM('Foster Arvin'!K16)</f>
        <v>52</v>
      </c>
      <c r="E16" s="66">
        <f>SUM('Foster Arvin'!L16)</f>
        <v>10044</v>
      </c>
      <c r="F16" s="62">
        <f>SUM('Foster Arvin'!M16)</f>
        <v>193.15384615384616</v>
      </c>
      <c r="G16" s="66">
        <f>SUM('Foster Arvin'!N16)</f>
        <v>41</v>
      </c>
      <c r="H16" s="62">
        <f>SUM('Foster Arvin'!O16)</f>
        <v>234.15384615384616</v>
      </c>
      <c r="XFD16" s="75"/>
    </row>
    <row r="17" spans="1:8 16384:16384" s="63" customFormat="1" ht="15" customHeight="1" x14ac:dyDescent="0.25">
      <c r="A17" s="61">
        <v>12</v>
      </c>
      <c r="B17" s="64" t="s">
        <v>29</v>
      </c>
      <c r="C17" s="65" t="s">
        <v>61</v>
      </c>
      <c r="D17" s="66">
        <f>SUM('Jeromy Viands'!K10)</f>
        <v>28</v>
      </c>
      <c r="E17" s="66">
        <f>SUM('Jeromy Viands'!L10)</f>
        <v>5492.0030000000006</v>
      </c>
      <c r="F17" s="62">
        <f>SUM('Jeromy Viands'!M10)</f>
        <v>196.1429642857143</v>
      </c>
      <c r="G17" s="66">
        <f>SUM('Jeromy Viands'!N10)</f>
        <v>38</v>
      </c>
      <c r="H17" s="62">
        <f>SUM('Jeromy Viands'!O10)</f>
        <v>234.1429642857143</v>
      </c>
      <c r="XFD17" s="75"/>
    </row>
    <row r="18" spans="1:8 16384:16384" s="63" customFormat="1" ht="15" customHeight="1" x14ac:dyDescent="0.25">
      <c r="A18" s="61">
        <v>13</v>
      </c>
      <c r="B18" s="64" t="s">
        <v>29</v>
      </c>
      <c r="C18" s="67" t="s">
        <v>40</v>
      </c>
      <c r="D18" s="66">
        <f>SUM('Jim Swaringin'!K9)</f>
        <v>24</v>
      </c>
      <c r="E18" s="66">
        <f>SUM('Jim Swaringin'!L9)</f>
        <v>4387.0029999999997</v>
      </c>
      <c r="F18" s="62">
        <f>SUM('Jim Swaringin'!M9)</f>
        <v>182.79179166666665</v>
      </c>
      <c r="G18" s="66">
        <f>SUM('Jim Swaringin'!N9)</f>
        <v>26</v>
      </c>
      <c r="H18" s="62">
        <f>SUM('Jim Swaringin'!O9)</f>
        <v>208.79179166666665</v>
      </c>
      <c r="XFD18" s="75"/>
    </row>
    <row r="19" spans="1:8 16384:16384" s="63" customFormat="1" ht="15" customHeight="1" x14ac:dyDescent="0.25">
      <c r="A19" s="61">
        <v>14</v>
      </c>
      <c r="B19" s="64" t="s">
        <v>29</v>
      </c>
      <c r="C19" s="65" t="s">
        <v>65</v>
      </c>
      <c r="D19" s="66">
        <f>SUM('Steve DuVall'!K10)</f>
        <v>28</v>
      </c>
      <c r="E19" s="66">
        <f>SUM('Steve DuVall'!L10)</f>
        <v>5415.0010000000002</v>
      </c>
      <c r="F19" s="62">
        <f>SUM('Steve DuVall'!M10)</f>
        <v>193.39289285714287</v>
      </c>
      <c r="G19" s="66">
        <f>SUM('Steve DuVall'!N10)</f>
        <v>14</v>
      </c>
      <c r="H19" s="62">
        <f>SUM('Steve DuVall'!O10)</f>
        <v>207.39289285714287</v>
      </c>
      <c r="XFD19" s="75"/>
    </row>
    <row r="20" spans="1:8 16384:16384" s="63" customFormat="1" ht="15" customHeight="1" x14ac:dyDescent="0.25">
      <c r="A20" s="61">
        <v>15</v>
      </c>
      <c r="B20" s="64" t="s">
        <v>29</v>
      </c>
      <c r="C20" s="67" t="s">
        <v>106</v>
      </c>
      <c r="D20" s="66">
        <f>SUM('Tao Irtz'!K8)</f>
        <v>20</v>
      </c>
      <c r="E20" s="66">
        <f>SUM('Tao Irtz'!L8)</f>
        <v>3816.0010000000002</v>
      </c>
      <c r="F20" s="62">
        <f>SUM('Tao Irtz'!M8)</f>
        <v>190.80005</v>
      </c>
      <c r="G20" s="66">
        <f>SUM('Tao Irtz'!N8)</f>
        <v>13</v>
      </c>
      <c r="H20" s="62">
        <f>SUM('Tao Irtz'!O8)</f>
        <v>203.80005</v>
      </c>
      <c r="XFD20" s="75"/>
    </row>
    <row r="21" spans="1:8 16384:16384" s="63" customFormat="1" ht="15" customHeight="1" x14ac:dyDescent="0.25">
      <c r="A21" s="61">
        <v>16</v>
      </c>
      <c r="B21" s="64" t="s">
        <v>29</v>
      </c>
      <c r="C21" s="67" t="s">
        <v>59</v>
      </c>
      <c r="D21" s="66">
        <f>SUM('Greg Smetanko'!K8)</f>
        <v>20</v>
      </c>
      <c r="E21" s="66">
        <f>SUM('Greg Smetanko'!L8)</f>
        <v>3822.0010000000002</v>
      </c>
      <c r="F21" s="62">
        <f>SUM('Greg Smetanko'!M8)</f>
        <v>191.10005000000001</v>
      </c>
      <c r="G21" s="66">
        <f>SUM('Greg Smetanko'!N8)</f>
        <v>10</v>
      </c>
      <c r="H21" s="62">
        <f>SUM('Greg Smetanko'!O8)</f>
        <v>201.10005000000001</v>
      </c>
      <c r="XFD21" s="75"/>
    </row>
    <row r="22" spans="1:8 16384:16384" s="63" customFormat="1" ht="15" customHeight="1" x14ac:dyDescent="0.25">
      <c r="A22" s="61">
        <v>17</v>
      </c>
      <c r="B22" s="64" t="s">
        <v>29</v>
      </c>
      <c r="C22" s="69" t="s">
        <v>80</v>
      </c>
      <c r="D22" s="66">
        <f>SUM('David Ellwood'!K9)</f>
        <v>24</v>
      </c>
      <c r="E22" s="66">
        <f>SUM('David Ellwood'!L9)</f>
        <v>4380.0010000000002</v>
      </c>
      <c r="F22" s="62">
        <f>SUM('David Ellwood'!M9)</f>
        <v>182.50004166666668</v>
      </c>
      <c r="G22" s="66">
        <f>SUM('David Ellwood'!N9)</f>
        <v>18</v>
      </c>
      <c r="H22" s="62">
        <f>SUM('David Ellwood'!O9)</f>
        <v>200.50004166666668</v>
      </c>
      <c r="XFD22" s="75"/>
    </row>
    <row r="23" spans="1:8 16384:16384" s="63" customFormat="1" ht="15" customHeight="1" x14ac:dyDescent="0.25">
      <c r="A23" s="70"/>
      <c r="B23" s="71"/>
      <c r="C23" s="72"/>
      <c r="D23" s="73"/>
      <c r="E23" s="73"/>
      <c r="F23" s="74"/>
      <c r="G23" s="73"/>
      <c r="H23" s="74"/>
      <c r="XFD23" s="68"/>
    </row>
    <row r="24" spans="1:8 16384:16384" s="63" customFormat="1" ht="15" customHeight="1" x14ac:dyDescent="0.25">
      <c r="A24" s="61">
        <v>18</v>
      </c>
      <c r="B24" s="64" t="s">
        <v>29</v>
      </c>
      <c r="C24" s="67" t="s">
        <v>23</v>
      </c>
      <c r="D24" s="66">
        <f>SUM('Travis Davis'!K7)</f>
        <v>16</v>
      </c>
      <c r="E24" s="66">
        <f>SUM('Travis Davis'!L7)</f>
        <v>3125</v>
      </c>
      <c r="F24" s="62">
        <f>SUM('Travis Davis'!M7)</f>
        <v>195.3125</v>
      </c>
      <c r="G24" s="66">
        <f>SUM('Travis Davis'!N7)</f>
        <v>24</v>
      </c>
      <c r="H24" s="62">
        <f>SUM('Travis Davis'!O7)</f>
        <v>219.3125</v>
      </c>
      <c r="XFD24" s="75"/>
    </row>
    <row r="25" spans="1:8 16384:16384" s="63" customFormat="1" ht="15" customHeight="1" x14ac:dyDescent="0.25">
      <c r="A25" s="61">
        <v>19</v>
      </c>
      <c r="B25" s="64" t="s">
        <v>29</v>
      </c>
      <c r="C25" s="67" t="s">
        <v>35</v>
      </c>
      <c r="D25" s="66">
        <f>SUM('Hubert Kelsheimer'!K7)</f>
        <v>16</v>
      </c>
      <c r="E25" s="66">
        <f>SUM('Hubert Kelsheimer'!L7)</f>
        <v>3112.0039999999999</v>
      </c>
      <c r="F25" s="62">
        <f>SUM('Hubert Kelsheimer'!M7)</f>
        <v>194.50024999999999</v>
      </c>
      <c r="G25" s="66">
        <f>SUM('Hubert Kelsheimer'!N7)</f>
        <v>24</v>
      </c>
      <c r="H25" s="62">
        <f>SUM('Hubert Kelsheimer'!O7)</f>
        <v>218.50024999999999</v>
      </c>
      <c r="XFD25" s="75"/>
    </row>
    <row r="26" spans="1:8 16384:16384" s="63" customFormat="1" ht="15" customHeight="1" x14ac:dyDescent="0.25">
      <c r="A26" s="61">
        <v>20</v>
      </c>
      <c r="B26" s="61" t="s">
        <v>29</v>
      </c>
      <c r="C26" s="67" t="s">
        <v>128</v>
      </c>
      <c r="D26" s="66">
        <f>SUM('Doug Depweg'!K6)</f>
        <v>12</v>
      </c>
      <c r="E26" s="66">
        <f>SUM('Doug Depweg'!L6)</f>
        <v>2337</v>
      </c>
      <c r="F26" s="62">
        <f>SUM('Doug Depweg'!M6)</f>
        <v>194.75</v>
      </c>
      <c r="G26" s="66">
        <f>SUM('Doug Depweg'!N6)</f>
        <v>23</v>
      </c>
      <c r="H26" s="62">
        <f>SUM('Doug Depweg'!O6)</f>
        <v>217.75</v>
      </c>
      <c r="XFD26" s="75"/>
    </row>
    <row r="27" spans="1:8 16384:16384" s="63" customFormat="1" ht="15" customHeight="1" x14ac:dyDescent="0.25">
      <c r="A27" s="61">
        <v>21</v>
      </c>
      <c r="B27" s="64" t="s">
        <v>29</v>
      </c>
      <c r="C27" s="67" t="s">
        <v>51</v>
      </c>
      <c r="D27" s="66">
        <f>SUM('Charles Knight'!K6)</f>
        <v>12</v>
      </c>
      <c r="E27" s="66">
        <f>SUM('Charles Knight'!L6)</f>
        <v>2370.0100000000002</v>
      </c>
      <c r="F27" s="62">
        <f>SUM('Charles Knight'!M6)</f>
        <v>197.50083333333336</v>
      </c>
      <c r="G27" s="66">
        <f>SUM('Charles Knight'!N6)</f>
        <v>20</v>
      </c>
      <c r="H27" s="62">
        <f>SUM('Charles Knight'!O6)</f>
        <v>217.50083333333336</v>
      </c>
      <c r="XFD27" s="75"/>
    </row>
    <row r="28" spans="1:8 16384:16384" s="63" customFormat="1" ht="15" customHeight="1" x14ac:dyDescent="0.25">
      <c r="A28" s="61">
        <v>22</v>
      </c>
      <c r="B28" s="64" t="s">
        <v>29</v>
      </c>
      <c r="C28" s="67" t="s">
        <v>75</v>
      </c>
      <c r="D28" s="66">
        <f>SUM('Jim Parker'!K6)</f>
        <v>12</v>
      </c>
      <c r="E28" s="66">
        <f>SUM('Jim Parker'!L6)</f>
        <v>2358.002</v>
      </c>
      <c r="F28" s="62">
        <f>SUM('Jim Parker'!M6)</f>
        <v>196.50016666666667</v>
      </c>
      <c r="G28" s="66">
        <f>SUM('Jim Parker'!N6)</f>
        <v>21</v>
      </c>
      <c r="H28" s="62">
        <f>SUM('Jim Parker'!O6)</f>
        <v>217.50016666666667</v>
      </c>
      <c r="XFD28" s="75"/>
    </row>
    <row r="29" spans="1:8 16384:16384" s="63" customFormat="1" ht="15" customHeight="1" x14ac:dyDescent="0.25">
      <c r="A29" s="61">
        <v>23</v>
      </c>
      <c r="B29" s="64" t="s">
        <v>29</v>
      </c>
      <c r="C29" s="67" t="s">
        <v>33</v>
      </c>
      <c r="D29" s="66">
        <f>SUM('Melvin Ferguson'!K5)</f>
        <v>8</v>
      </c>
      <c r="E29" s="66">
        <f>SUM('Melvin Ferguson'!L5)</f>
        <v>1571.001</v>
      </c>
      <c r="F29" s="62">
        <f>SUM('Melvin Ferguson'!M5)</f>
        <v>196.375125</v>
      </c>
      <c r="G29" s="66">
        <f>SUM('Melvin Ferguson'!N5)</f>
        <v>21</v>
      </c>
      <c r="H29" s="62">
        <f>SUM('Melvin Ferguson'!O5)</f>
        <v>217.375125</v>
      </c>
      <c r="XFD29" s="75"/>
    </row>
    <row r="30" spans="1:8 16384:16384" s="63" customFormat="1" ht="15" customHeight="1" x14ac:dyDescent="0.25">
      <c r="A30" s="61">
        <v>24</v>
      </c>
      <c r="B30" s="64" t="s">
        <v>29</v>
      </c>
      <c r="C30" s="67" t="s">
        <v>76</v>
      </c>
      <c r="D30" s="66">
        <f>SUM('James Parker'!K7)</f>
        <v>14</v>
      </c>
      <c r="E30" s="66">
        <f>SUM('James Parker'!L7)</f>
        <v>2746.0049999999997</v>
      </c>
      <c r="F30" s="62">
        <f>SUM('James Parker'!M7)</f>
        <v>196.14321428571427</v>
      </c>
      <c r="G30" s="66">
        <f>SUM('James Parker'!N7)</f>
        <v>21</v>
      </c>
      <c r="H30" s="62">
        <f>SUM('James Parker'!O7)</f>
        <v>217.14321428571427</v>
      </c>
      <c r="XFD30" s="75"/>
    </row>
    <row r="31" spans="1:8 16384:16384" s="63" customFormat="1" ht="15" customHeight="1" x14ac:dyDescent="0.25">
      <c r="A31" s="61">
        <v>25</v>
      </c>
      <c r="B31" s="64" t="s">
        <v>29</v>
      </c>
      <c r="C31" s="69" t="s">
        <v>66</v>
      </c>
      <c r="D31" s="66">
        <f>SUM('Bill Middlebrook'!K7)</f>
        <v>16</v>
      </c>
      <c r="E31" s="66">
        <f>SUM('Bill Middlebrook'!L7)</f>
        <v>2978</v>
      </c>
      <c r="F31" s="62">
        <f>SUM('Bill Middlebrook'!M7)</f>
        <v>186.125</v>
      </c>
      <c r="G31" s="66">
        <f>SUM('Bill Middlebrook'!N7)</f>
        <v>31</v>
      </c>
      <c r="H31" s="62">
        <f>SUM('Bill Middlebrook'!O7)</f>
        <v>217.125</v>
      </c>
      <c r="XFD31" s="75"/>
    </row>
    <row r="32" spans="1:8 16384:16384" s="63" customFormat="1" ht="15" customHeight="1" x14ac:dyDescent="0.25">
      <c r="A32" s="61">
        <v>26</v>
      </c>
      <c r="B32" s="64" t="s">
        <v>29</v>
      </c>
      <c r="C32" s="69" t="s">
        <v>73</v>
      </c>
      <c r="D32" s="66">
        <f>SUM('Johnny Montgomery'!K5)</f>
        <v>8</v>
      </c>
      <c r="E32" s="66">
        <f>SUM('Johnny Montgomery'!L5)</f>
        <v>1576</v>
      </c>
      <c r="F32" s="62">
        <f>SUM('Johnny Montgomery'!M5)</f>
        <v>197</v>
      </c>
      <c r="G32" s="66">
        <f>SUM('Johnny Montgomery'!N5)</f>
        <v>18</v>
      </c>
      <c r="H32" s="62">
        <f>SUM('Johnny Montgomery'!O5)</f>
        <v>215</v>
      </c>
      <c r="XFD32" s="75"/>
    </row>
    <row r="33" spans="1:8 16384:16384" s="63" customFormat="1" ht="15" customHeight="1" x14ac:dyDescent="0.25">
      <c r="A33" s="61">
        <v>27</v>
      </c>
      <c r="B33" s="64" t="s">
        <v>29</v>
      </c>
      <c r="C33" s="67" t="s">
        <v>126</v>
      </c>
      <c r="D33" s="66">
        <f>SUM('Bill Poor'!K6)</f>
        <v>12</v>
      </c>
      <c r="E33" s="66">
        <f>SUM('Bill Poor'!L6)</f>
        <v>2331.0010000000002</v>
      </c>
      <c r="F33" s="62">
        <f>SUM('Bill Poor'!M6)</f>
        <v>194.25008333333335</v>
      </c>
      <c r="G33" s="66">
        <f>SUM('Bill Poor'!N6)</f>
        <v>20</v>
      </c>
      <c r="H33" s="62">
        <f>SUM('Bill Poor'!O6)</f>
        <v>214.25008333333335</v>
      </c>
      <c r="XFD33" s="75"/>
    </row>
    <row r="34" spans="1:8 16384:16384" s="63" customFormat="1" ht="15" customHeight="1" x14ac:dyDescent="0.25">
      <c r="A34" s="61">
        <v>28</v>
      </c>
      <c r="B34" s="61" t="s">
        <v>29</v>
      </c>
      <c r="C34" s="67" t="s">
        <v>42</v>
      </c>
      <c r="D34" s="66">
        <f>SUM('Bob Bass'!K5)</f>
        <v>8</v>
      </c>
      <c r="E34" s="66">
        <f>SUM('Bob Bass'!L5)</f>
        <v>1587.01</v>
      </c>
      <c r="F34" s="62">
        <f>SUM('Bob Bass'!M5)</f>
        <v>198.37625</v>
      </c>
      <c r="G34" s="66">
        <f>SUM('Bob Bass'!N5)</f>
        <v>15</v>
      </c>
      <c r="H34" s="62">
        <f>SUM('Bob Bass'!O5)</f>
        <v>213.37625</v>
      </c>
      <c r="XFD34" s="75"/>
    </row>
    <row r="35" spans="1:8 16384:16384" s="63" customFormat="1" ht="15" customHeight="1" x14ac:dyDescent="0.25">
      <c r="A35" s="61">
        <v>29</v>
      </c>
      <c r="B35" s="64" t="s">
        <v>29</v>
      </c>
      <c r="C35" s="67" t="s">
        <v>137</v>
      </c>
      <c r="D35" s="66">
        <f>SUM('Bruce Cameron'!K5)</f>
        <v>8</v>
      </c>
      <c r="E35" s="66">
        <f>SUM('Bruce Cameron'!L5)</f>
        <v>1551.002</v>
      </c>
      <c r="F35" s="62">
        <f>SUM('Bruce Cameron'!M5)</f>
        <v>193.87524999999999</v>
      </c>
      <c r="G35" s="66">
        <f>SUM('Bruce Cameron'!N5)</f>
        <v>17</v>
      </c>
      <c r="H35" s="62">
        <f>SUM('Bruce Cameron'!O5)</f>
        <v>210.87524999999999</v>
      </c>
      <c r="XFD35" s="75"/>
    </row>
    <row r="36" spans="1:8 16384:16384" s="63" customFormat="1" ht="15" customHeight="1" x14ac:dyDescent="0.25">
      <c r="A36" s="61">
        <v>30</v>
      </c>
      <c r="B36" s="64" t="s">
        <v>29</v>
      </c>
      <c r="C36" s="67" t="s">
        <v>107</v>
      </c>
      <c r="D36" s="66">
        <f>SUM('Troy Gibbons'!K7)</f>
        <v>16</v>
      </c>
      <c r="E36" s="66">
        <f>SUM('Troy Gibbons'!L7)</f>
        <v>3120.01</v>
      </c>
      <c r="F36" s="62">
        <f>SUM('Troy Gibbons'!M7)</f>
        <v>195.00062500000001</v>
      </c>
      <c r="G36" s="66">
        <f>SUM('Troy Gibbons'!N7)</f>
        <v>14</v>
      </c>
      <c r="H36" s="62">
        <f>SUM('Troy Gibbons'!O7)</f>
        <v>209.00062500000001</v>
      </c>
    </row>
    <row r="37" spans="1:8 16384:16384" s="63" customFormat="1" ht="15" customHeight="1" x14ac:dyDescent="0.25">
      <c r="A37" s="61">
        <v>31</v>
      </c>
      <c r="B37" s="61" t="s">
        <v>29</v>
      </c>
      <c r="C37" s="78" t="s">
        <v>166</v>
      </c>
      <c r="D37" s="66">
        <f>SUM('Glenn Dickson'!K5)</f>
        <v>8</v>
      </c>
      <c r="E37" s="66">
        <f>SUM('Glenn Dickson'!L5)</f>
        <v>1547</v>
      </c>
      <c r="F37" s="62">
        <f>SUM('Glenn Dickson'!M5)</f>
        <v>193.375</v>
      </c>
      <c r="G37" s="66">
        <f>SUM('Glenn Dickson'!N5)</f>
        <v>15</v>
      </c>
      <c r="H37" s="62">
        <f>SUM('Glenn Dickson'!O5)</f>
        <v>208.375</v>
      </c>
    </row>
    <row r="38" spans="1:8 16384:16384" s="63" customFormat="1" ht="15" customHeight="1" x14ac:dyDescent="0.25">
      <c r="A38" s="61">
        <v>32</v>
      </c>
      <c r="B38" s="61" t="s">
        <v>29</v>
      </c>
      <c r="C38" s="67" t="s">
        <v>124</v>
      </c>
      <c r="D38" s="66">
        <f>SUM('Jerry Hensler'!K5)</f>
        <v>8</v>
      </c>
      <c r="E38" s="66">
        <f>SUM('Jerry Hensler'!L5)</f>
        <v>1552.002</v>
      </c>
      <c r="F38" s="62">
        <f>SUM('Jerry Hensler'!M5)</f>
        <v>194.00024999999999</v>
      </c>
      <c r="G38" s="66">
        <f>SUM('Jerry Hensler'!N5)</f>
        <v>14</v>
      </c>
      <c r="H38" s="62">
        <f>SUM('Jerry Hensler'!O5)</f>
        <v>208.00024999999999</v>
      </c>
    </row>
    <row r="39" spans="1:8 16384:16384" s="63" customFormat="1" ht="15" customHeight="1" x14ac:dyDescent="0.25">
      <c r="A39" s="61">
        <v>33</v>
      </c>
      <c r="B39" s="61" t="s">
        <v>29</v>
      </c>
      <c r="C39" s="67" t="s">
        <v>50</v>
      </c>
      <c r="D39" s="66">
        <f>SUM('Bobby Young'!K7)</f>
        <v>16</v>
      </c>
      <c r="E39" s="66">
        <f>SUM('Bobby Young'!L7)</f>
        <v>3140</v>
      </c>
      <c r="F39" s="62">
        <f>SUM('Bobby Young'!M7)</f>
        <v>196.25</v>
      </c>
      <c r="G39" s="66">
        <f>SUM('Bobby Young'!N7)</f>
        <v>11</v>
      </c>
      <c r="H39" s="62">
        <f>SUM('Bobby Young'!O7)</f>
        <v>207.25</v>
      </c>
      <c r="XFD39" s="77"/>
    </row>
    <row r="40" spans="1:8 16384:16384" s="63" customFormat="1" ht="15" customHeight="1" x14ac:dyDescent="0.25">
      <c r="A40" s="61">
        <v>34</v>
      </c>
      <c r="B40" s="61" t="s">
        <v>29</v>
      </c>
      <c r="C40" s="69" t="s">
        <v>71</v>
      </c>
      <c r="D40" s="66">
        <f>SUM('Jim Parnell'!K7)</f>
        <v>16</v>
      </c>
      <c r="E40" s="66">
        <f>SUM('Jim Parnell'!L7)</f>
        <v>3038</v>
      </c>
      <c r="F40" s="62">
        <f>SUM('Jim Parnell'!M7)</f>
        <v>189.875</v>
      </c>
      <c r="G40" s="66">
        <f>SUM('Jim Parnell'!N7)</f>
        <v>17</v>
      </c>
      <c r="H40" s="62">
        <f>SUM('Jim Parnell'!O7)</f>
        <v>206.875</v>
      </c>
      <c r="XFD40" s="77"/>
    </row>
    <row r="41" spans="1:8 16384:16384" s="63" customFormat="1" ht="15" customHeight="1" x14ac:dyDescent="0.25">
      <c r="A41" s="61">
        <v>35</v>
      </c>
      <c r="B41" s="61" t="s">
        <v>29</v>
      </c>
      <c r="C41" s="67" t="s">
        <v>129</v>
      </c>
      <c r="D41" s="66">
        <f>SUM('John Hakius'!K6)</f>
        <v>12</v>
      </c>
      <c r="E41" s="66">
        <f>SUM('John Hakius'!L6)</f>
        <v>2314</v>
      </c>
      <c r="F41" s="62">
        <f>SUM('John Hakius'!M6)</f>
        <v>192.83333333333334</v>
      </c>
      <c r="G41" s="66">
        <f>SUM('John Hakius'!N6)</f>
        <v>14</v>
      </c>
      <c r="H41" s="62">
        <f>SUM('John Hakius'!O6)</f>
        <v>206.83333333333334</v>
      </c>
    </row>
    <row r="42" spans="1:8 16384:16384" s="63" customFormat="1" ht="15" customHeight="1" x14ac:dyDescent="0.25">
      <c r="A42" s="61">
        <v>36</v>
      </c>
      <c r="B42" s="61" t="s">
        <v>29</v>
      </c>
      <c r="C42" s="67" t="s">
        <v>174</v>
      </c>
      <c r="D42" s="66">
        <f>SUM('Devon Tomlinson'!K4)</f>
        <v>4</v>
      </c>
      <c r="E42" s="66">
        <f>SUM('Devon Tomlinson'!L4)</f>
        <v>789.01</v>
      </c>
      <c r="F42" s="62">
        <f>SUM('Devon Tomlinson'!M4)</f>
        <v>197.2525</v>
      </c>
      <c r="G42" s="66">
        <f>SUM('Devon Tomlinson'!N4)</f>
        <v>9</v>
      </c>
      <c r="H42" s="62">
        <f>SUM('Devon Tomlinson'!O4)</f>
        <v>206.2525</v>
      </c>
    </row>
    <row r="43" spans="1:8 16384:16384" s="63" customFormat="1" ht="15" customHeight="1" x14ac:dyDescent="0.25">
      <c r="A43" s="61">
        <v>37</v>
      </c>
      <c r="B43" s="61" t="s">
        <v>29</v>
      </c>
      <c r="C43" s="67" t="s">
        <v>160</v>
      </c>
      <c r="D43" s="66">
        <f>SUM('Jay Boyd'!K5)</f>
        <v>8</v>
      </c>
      <c r="E43" s="66">
        <f>SUM('Jay Boyd'!L5)</f>
        <v>1557</v>
      </c>
      <c r="F43" s="62">
        <f>SUM('Jay Boyd'!M5)</f>
        <v>194.625</v>
      </c>
      <c r="G43" s="66">
        <f>SUM('Jay Boyd'!N5)</f>
        <v>11</v>
      </c>
      <c r="H43" s="62">
        <f>SUM('Jay Boyd'!O5)</f>
        <v>205.625</v>
      </c>
    </row>
    <row r="44" spans="1:8 16384:16384" s="63" customFormat="1" ht="15" customHeight="1" x14ac:dyDescent="0.25">
      <c r="A44" s="61">
        <v>38</v>
      </c>
      <c r="B44" s="61" t="s">
        <v>29</v>
      </c>
      <c r="C44" s="67" t="s">
        <v>148</v>
      </c>
      <c r="D44" s="66">
        <f>SUM('Joe Di Donato'!K4)</f>
        <v>4</v>
      </c>
      <c r="E44" s="66">
        <f>SUM('Joe Di Donato'!L4)</f>
        <v>786</v>
      </c>
      <c r="F44" s="62">
        <f>SUM('Joe Di Donato'!M4)</f>
        <v>196.5</v>
      </c>
      <c r="G44" s="66">
        <f>SUM('Joe Di Donato'!N4)</f>
        <v>9</v>
      </c>
      <c r="H44" s="62">
        <f>SUM('Joe Di Donato'!O4)</f>
        <v>205.5</v>
      </c>
    </row>
    <row r="45" spans="1:8 16384:16384" s="63" customFormat="1" ht="15" customHeight="1" x14ac:dyDescent="0.25">
      <c r="A45" s="61">
        <v>39</v>
      </c>
      <c r="B45" s="61" t="s">
        <v>29</v>
      </c>
      <c r="C45" s="67" t="s">
        <v>142</v>
      </c>
      <c r="D45" s="66">
        <f>SUM('Gary Gallion'!K5)</f>
        <v>8</v>
      </c>
      <c r="E45" s="66">
        <f>SUM('Gary Gallion'!L5)</f>
        <v>1545</v>
      </c>
      <c r="F45" s="62">
        <f>SUM('Gary Gallion'!M5)</f>
        <v>193.125</v>
      </c>
      <c r="G45" s="66">
        <f>SUM('Gary Gallion'!N5)</f>
        <v>12</v>
      </c>
      <c r="H45" s="62">
        <f>SUM('Gary Gallion'!O5)</f>
        <v>205.125</v>
      </c>
    </row>
    <row r="46" spans="1:8 16384:16384" s="63" customFormat="1" ht="15" customHeight="1" x14ac:dyDescent="0.25">
      <c r="A46" s="61">
        <v>40</v>
      </c>
      <c r="B46" s="61" t="s">
        <v>29</v>
      </c>
      <c r="C46" s="76" t="s">
        <v>123</v>
      </c>
      <c r="D46" s="66">
        <f>SUM('Tony Picarelli'!K5)</f>
        <v>7</v>
      </c>
      <c r="E46" s="66">
        <f>SUM('Tony Picarelli'!L5)</f>
        <v>1357.001</v>
      </c>
      <c r="F46" s="62">
        <f>SUM('Tony Picarelli'!M5)</f>
        <v>193.85728571428572</v>
      </c>
      <c r="G46" s="66">
        <f>SUM('Tony Picarelli'!N5)</f>
        <v>11</v>
      </c>
      <c r="H46" s="62">
        <f>SUM('Tony Picarelli'!O5)</f>
        <v>204.85728571428572</v>
      </c>
    </row>
    <row r="47" spans="1:8 16384:16384" s="63" customFormat="1" ht="15" customHeight="1" x14ac:dyDescent="0.25">
      <c r="A47" s="61">
        <v>41</v>
      </c>
      <c r="B47" s="61" t="s">
        <v>29</v>
      </c>
      <c r="C47" s="67" t="s">
        <v>44</v>
      </c>
      <c r="D47" s="66">
        <f>SUM('Bud Stell'!K7)</f>
        <v>16</v>
      </c>
      <c r="E47" s="66">
        <f>SUM('Bud Stell'!L7)</f>
        <v>3066</v>
      </c>
      <c r="F47" s="62">
        <f>SUM('Bud Stell'!M7)</f>
        <v>191.625</v>
      </c>
      <c r="G47" s="66">
        <f>SUM('Bud Stell'!N7)</f>
        <v>13</v>
      </c>
      <c r="H47" s="62">
        <f>SUM('Bud Stell'!O7)</f>
        <v>204.625</v>
      </c>
    </row>
    <row r="48" spans="1:8 16384:16384" s="63" customFormat="1" ht="15" customHeight="1" x14ac:dyDescent="0.25">
      <c r="A48" s="61">
        <v>42</v>
      </c>
      <c r="B48" s="61" t="s">
        <v>29</v>
      </c>
      <c r="C48" s="67" t="s">
        <v>81</v>
      </c>
      <c r="D48" s="66">
        <f>SUM('Les Lala'!K5)</f>
        <v>8</v>
      </c>
      <c r="E48" s="66">
        <f>SUM('Les Lala'!L5)</f>
        <v>1564</v>
      </c>
      <c r="F48" s="62">
        <f>SUM('Les Lala'!M5)</f>
        <v>195.5</v>
      </c>
      <c r="G48" s="66">
        <f>SUM('Les Lala'!N5)</f>
        <v>9</v>
      </c>
      <c r="H48" s="62">
        <f>SUM('Les Lala'!O5)</f>
        <v>204.5</v>
      </c>
    </row>
    <row r="49" spans="1:8" s="79" customFormat="1" ht="15" customHeight="1" x14ac:dyDescent="0.25">
      <c r="A49" s="61">
        <v>43</v>
      </c>
      <c r="B49" s="61" t="s">
        <v>29</v>
      </c>
      <c r="C49" s="76" t="s">
        <v>116</v>
      </c>
      <c r="D49" s="66">
        <f>SUM('Greg George'!K5)</f>
        <v>6</v>
      </c>
      <c r="E49" s="66">
        <f>SUM('Greg George'!L5)</f>
        <v>1170.0057000000002</v>
      </c>
      <c r="F49" s="62">
        <f>SUM('Greg George'!M5)</f>
        <v>195.00095000000002</v>
      </c>
      <c r="G49" s="66">
        <f>SUM('Greg George'!N5)</f>
        <v>9</v>
      </c>
      <c r="H49" s="62">
        <f>SUM('Greg George'!O5)</f>
        <v>204.00095000000002</v>
      </c>
    </row>
    <row r="50" spans="1:8" s="63" customFormat="1" ht="15" customHeight="1" x14ac:dyDescent="0.25">
      <c r="A50" s="61">
        <v>44</v>
      </c>
      <c r="B50" s="61" t="s">
        <v>29</v>
      </c>
      <c r="C50" s="67" t="s">
        <v>163</v>
      </c>
      <c r="D50" s="66">
        <f>SUM('Steve Pennington'!K4)</f>
        <v>3</v>
      </c>
      <c r="E50" s="66">
        <f>SUM('Steve Pennington'!L4)</f>
        <v>591</v>
      </c>
      <c r="F50" s="62">
        <f>SUM('Steve Pennington'!M4)</f>
        <v>197</v>
      </c>
      <c r="G50" s="66">
        <f>SUM('Steve Pennington'!N4)</f>
        <v>7</v>
      </c>
      <c r="H50" s="62">
        <f>SUM('Steve Pennington'!O4)</f>
        <v>204</v>
      </c>
    </row>
    <row r="51" spans="1:8" s="63" customFormat="1" ht="15" customHeight="1" x14ac:dyDescent="0.25">
      <c r="A51" s="61">
        <v>45</v>
      </c>
      <c r="B51" s="61" t="s">
        <v>29</v>
      </c>
      <c r="C51" s="67" t="s">
        <v>41</v>
      </c>
      <c r="D51" s="66">
        <f>SUM('Freddy Geiselbreth'!K6)</f>
        <v>12</v>
      </c>
      <c r="E51" s="66">
        <f>SUM('Freddy Geiselbreth'!L6)</f>
        <v>2352</v>
      </c>
      <c r="F51" s="62">
        <f>SUM('Freddy Geiselbreth'!M6)</f>
        <v>196</v>
      </c>
      <c r="G51" s="66">
        <f>SUM('Freddy Geiselbreth'!N6)</f>
        <v>8</v>
      </c>
      <c r="H51" s="62">
        <f>SUM('Freddy Geiselbreth'!O6)</f>
        <v>204</v>
      </c>
    </row>
    <row r="52" spans="1:8" s="63" customFormat="1" ht="15" customHeight="1" x14ac:dyDescent="0.25">
      <c r="A52" s="61">
        <v>46</v>
      </c>
      <c r="B52" s="61" t="s">
        <v>29</v>
      </c>
      <c r="C52" s="67" t="s">
        <v>144</v>
      </c>
      <c r="D52" s="66">
        <f>SUM('Jeff Cale'!K4)</f>
        <v>3</v>
      </c>
      <c r="E52" s="66">
        <f>SUM('Jeff Cale'!L4)</f>
        <v>594.00369999999998</v>
      </c>
      <c r="F52" s="62">
        <f>SUM('Jeff Cale'!M4)</f>
        <v>198.00123333333332</v>
      </c>
      <c r="G52" s="66">
        <f>SUM('Jeff Cale'!N4)</f>
        <v>5</v>
      </c>
      <c r="H52" s="62">
        <f>SUM('Jeff Cale'!O4)</f>
        <v>203.00123333333332</v>
      </c>
    </row>
    <row r="53" spans="1:8" s="63" customFormat="1" ht="15" customHeight="1" x14ac:dyDescent="0.25">
      <c r="A53" s="61">
        <v>47</v>
      </c>
      <c r="B53" s="61" t="s">
        <v>29</v>
      </c>
      <c r="C53" s="76" t="s">
        <v>112</v>
      </c>
      <c r="D53" s="66">
        <f>SUM('Brian Gilliland'!K5)</f>
        <v>6</v>
      </c>
      <c r="E53" s="66">
        <f>SUM('Brian Gilliland'!L5)</f>
        <v>1170.0043000000001</v>
      </c>
      <c r="F53" s="62">
        <f>SUM('Brian Gilliland'!M5)</f>
        <v>195.00071666666668</v>
      </c>
      <c r="G53" s="66">
        <f>SUM('Brian Gilliland'!N5)</f>
        <v>8</v>
      </c>
      <c r="H53" s="62">
        <f>SUM('Brian Gilliland'!O5)</f>
        <v>203.00071666666668</v>
      </c>
    </row>
    <row r="54" spans="1:8" s="63" customFormat="1" ht="15" customHeight="1" x14ac:dyDescent="0.25">
      <c r="A54" s="61">
        <v>48</v>
      </c>
      <c r="B54" s="61" t="s">
        <v>29</v>
      </c>
      <c r="C54" s="67" t="s">
        <v>177</v>
      </c>
      <c r="D54" s="66">
        <f>SUM('Joe Jarrell'!K5)</f>
        <v>8</v>
      </c>
      <c r="E54" s="66">
        <f>SUM('Joe Jarrell'!L5)</f>
        <v>1557</v>
      </c>
      <c r="F54" s="62">
        <f>SUM('Joe Jarrell'!M5)</f>
        <v>194.625</v>
      </c>
      <c r="G54" s="66">
        <f>SUM('Joe Jarrell'!N5)</f>
        <v>8</v>
      </c>
      <c r="H54" s="62">
        <f>SUM('Joe Jarrell'!O5)</f>
        <v>202.625</v>
      </c>
    </row>
    <row r="55" spans="1:8" s="63" customFormat="1" ht="15" customHeight="1" x14ac:dyDescent="0.25">
      <c r="A55" s="61">
        <v>49</v>
      </c>
      <c r="B55" s="61" t="s">
        <v>29</v>
      </c>
      <c r="C55" s="67" t="s">
        <v>135</v>
      </c>
      <c r="D55" s="66">
        <f>SUM('Brendan Prebish'!K4)</f>
        <v>4</v>
      </c>
      <c r="E55" s="66">
        <f>SUM('Brendan Prebish'!L4)</f>
        <v>778.00099999999998</v>
      </c>
      <c r="F55" s="62">
        <f>SUM('Brendan Prebish'!M4)</f>
        <v>194.50024999999999</v>
      </c>
      <c r="G55" s="66">
        <f>SUM('Brendan Prebish'!N4)</f>
        <v>8</v>
      </c>
      <c r="H55" s="62">
        <f>SUM('Brendan Prebish'!O4)</f>
        <v>202.50024999999999</v>
      </c>
    </row>
    <row r="56" spans="1:8" s="63" customFormat="1" ht="15" customHeight="1" x14ac:dyDescent="0.25">
      <c r="A56" s="61">
        <v>50</v>
      </c>
      <c r="B56" s="61" t="s">
        <v>29</v>
      </c>
      <c r="C56" s="67" t="s">
        <v>158</v>
      </c>
      <c r="D56" s="66">
        <f>SUM('Claude Pennington'!K5)</f>
        <v>8</v>
      </c>
      <c r="E56" s="66">
        <f>SUM('Claude Pennington'!L5)</f>
        <v>1543.001</v>
      </c>
      <c r="F56" s="62">
        <f>SUM('Claude Pennington'!M5)</f>
        <v>192.875125</v>
      </c>
      <c r="G56" s="66">
        <f>SUM('Claude Pennington'!N5)</f>
        <v>9</v>
      </c>
      <c r="H56" s="62">
        <f>SUM('Claude Pennington'!O5)</f>
        <v>201.875125</v>
      </c>
    </row>
    <row r="57" spans="1:8" s="63" customFormat="1" ht="15" customHeight="1" x14ac:dyDescent="0.25">
      <c r="A57" s="61">
        <v>51</v>
      </c>
      <c r="B57" s="61" t="s">
        <v>29</v>
      </c>
      <c r="C57" s="67" t="s">
        <v>176</v>
      </c>
      <c r="D57" s="66">
        <f>SUM('Jim Peightal'!K4)</f>
        <v>4</v>
      </c>
      <c r="E57" s="66">
        <f>SUM('Jim Peightal'!L4)</f>
        <v>783</v>
      </c>
      <c r="F57" s="62">
        <f>SUM('Jim Peightal'!M4)</f>
        <v>195.75</v>
      </c>
      <c r="G57" s="66">
        <f>SUM('Jim Peightal'!N4)</f>
        <v>6</v>
      </c>
      <c r="H57" s="62">
        <f>SUM('Jim Peightal'!O4)</f>
        <v>201.75</v>
      </c>
    </row>
    <row r="58" spans="1:8" s="63" customFormat="1" ht="15" customHeight="1" x14ac:dyDescent="0.25">
      <c r="A58" s="61">
        <v>52</v>
      </c>
      <c r="B58" s="61" t="s">
        <v>29</v>
      </c>
      <c r="C58" s="67" t="s">
        <v>52</v>
      </c>
      <c r="D58" s="66">
        <f>SUM('Dean Irvin'!K5)</f>
        <v>8</v>
      </c>
      <c r="E58" s="66">
        <f>SUM('Dean Irvin'!L5)</f>
        <v>1578</v>
      </c>
      <c r="F58" s="62">
        <f>SUM('Dean Irvin'!M5)</f>
        <v>197.25</v>
      </c>
      <c r="G58" s="66">
        <f>SUM('Dean Irvin'!N5)</f>
        <v>4</v>
      </c>
      <c r="H58" s="62">
        <f>SUM('Dean Irvin'!O5)</f>
        <v>201.25</v>
      </c>
    </row>
    <row r="59" spans="1:8" s="63" customFormat="1" ht="15" customHeight="1" x14ac:dyDescent="0.25">
      <c r="A59" s="61">
        <v>53</v>
      </c>
      <c r="B59" s="61" t="s">
        <v>29</v>
      </c>
      <c r="C59" s="67" t="s">
        <v>74</v>
      </c>
      <c r="D59" s="66">
        <f>SUM('Curtis Jenkins'!K7)</f>
        <v>16</v>
      </c>
      <c r="E59" s="66">
        <f>SUM('Curtis Jenkins'!L7)</f>
        <v>2930</v>
      </c>
      <c r="F59" s="62">
        <f>SUM('Curtis Jenkins'!M7)</f>
        <v>183.125</v>
      </c>
      <c r="G59" s="66">
        <f>SUM('Curtis Jenkins'!N7)</f>
        <v>18</v>
      </c>
      <c r="H59" s="62">
        <f>SUM('Curtis Jenkins'!O7)</f>
        <v>201.125</v>
      </c>
    </row>
    <row r="60" spans="1:8" s="63" customFormat="1" ht="15" customHeight="1" x14ac:dyDescent="0.25">
      <c r="A60" s="61">
        <v>54</v>
      </c>
      <c r="B60" s="61" t="s">
        <v>29</v>
      </c>
      <c r="C60" s="67" t="s">
        <v>159</v>
      </c>
      <c r="D60" s="66">
        <f>SUM('David Jennings'!K4)</f>
        <v>3</v>
      </c>
      <c r="E60" s="66">
        <f>SUM('David Jennings'!L4)</f>
        <v>585</v>
      </c>
      <c r="F60" s="62">
        <f>SUM('David Jennings'!M4)</f>
        <v>195</v>
      </c>
      <c r="G60" s="66">
        <f>SUM('David Jennings'!N4)</f>
        <v>6</v>
      </c>
      <c r="H60" s="62">
        <f>SUM('David Jennings'!O4)</f>
        <v>201</v>
      </c>
    </row>
    <row r="61" spans="1:8" s="63" customFormat="1" ht="15" customHeight="1" x14ac:dyDescent="0.25">
      <c r="A61" s="61">
        <v>55</v>
      </c>
      <c r="B61" s="61" t="s">
        <v>29</v>
      </c>
      <c r="C61" s="67" t="s">
        <v>25</v>
      </c>
      <c r="D61" s="66">
        <f>SUM('Harold Reynolds'!K6)</f>
        <v>10</v>
      </c>
      <c r="E61" s="66">
        <f>SUM('Harold Reynolds'!L6)</f>
        <v>1919</v>
      </c>
      <c r="F61" s="62">
        <f>SUM('Harold Reynolds'!M6)</f>
        <v>191.9</v>
      </c>
      <c r="G61" s="66">
        <f>SUM('Harold Reynolds'!N6)</f>
        <v>9</v>
      </c>
      <c r="H61" s="62">
        <f>SUM('Harold Reynolds'!O6)</f>
        <v>200.9</v>
      </c>
    </row>
    <row r="62" spans="1:8" s="63" customFormat="1" ht="15" customHeight="1" x14ac:dyDescent="0.25">
      <c r="A62" s="61">
        <v>56</v>
      </c>
      <c r="B62" s="61" t="s">
        <v>29</v>
      </c>
      <c r="C62" s="69" t="s">
        <v>70</v>
      </c>
      <c r="D62" s="66">
        <f>SUM('Don Tucker'!K5)</f>
        <v>8</v>
      </c>
      <c r="E62" s="66">
        <f>SUM('Don Tucker'!L5)</f>
        <v>1573</v>
      </c>
      <c r="F62" s="62">
        <f>SUM('Don Tucker'!M5)</f>
        <v>196.625</v>
      </c>
      <c r="G62" s="66">
        <f>SUM('Don Tucker'!N5)</f>
        <v>4</v>
      </c>
      <c r="H62" s="62">
        <f>SUM('Don Tucker'!O5)</f>
        <v>200.625</v>
      </c>
    </row>
    <row r="63" spans="1:8" s="63" customFormat="1" ht="15" customHeight="1" x14ac:dyDescent="0.25">
      <c r="A63" s="61">
        <v>57</v>
      </c>
      <c r="B63" s="61" t="s">
        <v>29</v>
      </c>
      <c r="C63" s="67" t="s">
        <v>143</v>
      </c>
      <c r="D63" s="66">
        <f>SUM('George Donavon'!K4)</f>
        <v>3</v>
      </c>
      <c r="E63" s="66">
        <f>SUM('George Donavon'!L4)</f>
        <v>589.00210000000004</v>
      </c>
      <c r="F63" s="62">
        <f>SUM('George Donavon'!M4)</f>
        <v>196.33403333333334</v>
      </c>
      <c r="G63" s="66">
        <f>SUM('George Donavon'!N4)</f>
        <v>4</v>
      </c>
      <c r="H63" s="62">
        <f>SUM('George Donavon'!O4)</f>
        <v>200.33403333333334</v>
      </c>
    </row>
    <row r="64" spans="1:8" s="63" customFormat="1" ht="15" customHeight="1" x14ac:dyDescent="0.25">
      <c r="A64" s="61">
        <v>58</v>
      </c>
      <c r="B64" s="61" t="s">
        <v>29</v>
      </c>
      <c r="C64" s="76" t="s">
        <v>121</v>
      </c>
      <c r="D64" s="66">
        <f>SUM('Sherman White'!K5)</f>
        <v>6</v>
      </c>
      <c r="E64" s="66">
        <f>SUM('Sherman White'!L5)</f>
        <v>1166.0011999999999</v>
      </c>
      <c r="F64" s="62">
        <f>SUM('Sherman White'!M5)</f>
        <v>194.33353333333332</v>
      </c>
      <c r="G64" s="66">
        <f>SUM('Sherman White'!N5)</f>
        <v>6</v>
      </c>
      <c r="H64" s="62">
        <f>SUM('Sherman White'!O5)</f>
        <v>200.33353333333332</v>
      </c>
    </row>
    <row r="65" spans="1:8 16384:16384" s="63" customFormat="1" ht="15" customHeight="1" x14ac:dyDescent="0.25">
      <c r="A65" s="61">
        <v>59</v>
      </c>
      <c r="B65" s="61" t="s">
        <v>29</v>
      </c>
      <c r="C65" s="67" t="s">
        <v>125</v>
      </c>
      <c r="D65" s="66">
        <f>SUM('Josie Hensler'!K4)</f>
        <v>4</v>
      </c>
      <c r="E65" s="66">
        <f>SUM('Josie Hensler'!L4)</f>
        <v>777.00099999999998</v>
      </c>
      <c r="F65" s="62">
        <f>SUM('Josie Hensler'!M4)</f>
        <v>194.25024999999999</v>
      </c>
      <c r="G65" s="66">
        <f>SUM('Josie Hensler'!N4)</f>
        <v>6</v>
      </c>
      <c r="H65" s="62">
        <f>SUM('Josie Hensler'!O4)</f>
        <v>200.25024999999999</v>
      </c>
      <c r="XFD65" s="66"/>
    </row>
    <row r="66" spans="1:8 16384:16384" s="63" customFormat="1" ht="15" customHeight="1" x14ac:dyDescent="0.25">
      <c r="A66" s="61">
        <v>60</v>
      </c>
      <c r="B66" s="61" t="s">
        <v>29</v>
      </c>
      <c r="C66" s="67" t="s">
        <v>146</v>
      </c>
      <c r="D66" s="66">
        <f>SUM('Jeff Riester'!K4)</f>
        <v>4</v>
      </c>
      <c r="E66" s="66">
        <f>SUM('Jeff Riester'!L4)</f>
        <v>780.00099999999998</v>
      </c>
      <c r="F66" s="62">
        <f>SUM('Jeff Riester'!M4)</f>
        <v>195.00024999999999</v>
      </c>
      <c r="G66" s="66">
        <f>SUM('Jeff Riester'!N4)</f>
        <v>5</v>
      </c>
      <c r="H66" s="62">
        <f>SUM('Jeff Riester'!O4)</f>
        <v>200.00024999999999</v>
      </c>
    </row>
    <row r="67" spans="1:8 16384:16384" s="63" customFormat="1" ht="15" customHeight="1" x14ac:dyDescent="0.25">
      <c r="A67" s="61">
        <v>61</v>
      </c>
      <c r="B67" s="61" t="s">
        <v>29</v>
      </c>
      <c r="C67" s="76" t="s">
        <v>118</v>
      </c>
      <c r="D67" s="66">
        <f>SUM('John Petteruti'!K8)</f>
        <v>18</v>
      </c>
      <c r="E67" s="66">
        <f>SUM('John Petteruti'!L8)</f>
        <v>3420.0022000000004</v>
      </c>
      <c r="F67" s="62">
        <f>SUM('John Petteruti'!M8)</f>
        <v>190.00012222222225</v>
      </c>
      <c r="G67" s="66">
        <f>SUM('John Petteruti'!N8)</f>
        <v>10</v>
      </c>
      <c r="H67" s="62">
        <f>SUM('John Petteruti'!O8)</f>
        <v>200.00012222222225</v>
      </c>
    </row>
    <row r="68" spans="1:8 16384:16384" s="63" customFormat="1" ht="15" customHeight="1" x14ac:dyDescent="0.25">
      <c r="A68" s="61">
        <v>62</v>
      </c>
      <c r="B68" s="61" t="s">
        <v>29</v>
      </c>
      <c r="C68" s="67" t="s">
        <v>102</v>
      </c>
      <c r="D68" s="66">
        <f>SUM('Larry Mcgill'!K5)</f>
        <v>8</v>
      </c>
      <c r="E68" s="66">
        <f>SUM('Larry Mcgill'!L5)</f>
        <v>1565</v>
      </c>
      <c r="F68" s="62">
        <f>SUM('Larry Mcgill'!M5)</f>
        <v>195.625</v>
      </c>
      <c r="G68" s="66">
        <f>SUM('Larry Mcgill'!N5)</f>
        <v>4</v>
      </c>
      <c r="H68" s="62">
        <f>SUM('Larry Mcgill'!O5)</f>
        <v>199.625</v>
      </c>
    </row>
    <row r="69" spans="1:8 16384:16384" s="63" customFormat="1" ht="15" customHeight="1" x14ac:dyDescent="0.25">
      <c r="A69" s="61">
        <v>63</v>
      </c>
      <c r="B69" s="61" t="s">
        <v>29</v>
      </c>
      <c r="C69" s="76" t="s">
        <v>120</v>
      </c>
      <c r="D69" s="66">
        <f>SUM('Nick Palmer'!K5)</f>
        <v>6</v>
      </c>
      <c r="E69" s="66">
        <f>SUM('Nick Palmer'!L5)</f>
        <v>1167.0082</v>
      </c>
      <c r="F69" s="62">
        <f>SUM('Nick Palmer'!M5)</f>
        <v>194.50136666666666</v>
      </c>
      <c r="G69" s="66">
        <f>SUM('Nick Palmer'!N5)</f>
        <v>5</v>
      </c>
      <c r="H69" s="62">
        <f>SUM('Nick Palmer'!O5)</f>
        <v>199.50136666666666</v>
      </c>
    </row>
    <row r="70" spans="1:8 16384:16384" s="63" customFormat="1" ht="15" customHeight="1" x14ac:dyDescent="0.25">
      <c r="A70" s="61">
        <v>64</v>
      </c>
      <c r="B70" s="61" t="s">
        <v>29</v>
      </c>
      <c r="C70" s="76" t="s">
        <v>110</v>
      </c>
      <c r="D70" s="66">
        <f>SUM('Brad Palmer'!K5)</f>
        <v>6</v>
      </c>
      <c r="E70" s="66">
        <f>SUM('Brad Palmer'!L5)</f>
        <v>1162.0048999999999</v>
      </c>
      <c r="F70" s="62">
        <f>SUM('Brad Palmer'!M5)</f>
        <v>193.66748333333331</v>
      </c>
      <c r="G70" s="66">
        <f>SUM('Brad Palmer'!N5)</f>
        <v>5</v>
      </c>
      <c r="H70" s="62">
        <f>SUM('Brad Palmer'!O5)</f>
        <v>198.66748333333331</v>
      </c>
    </row>
    <row r="71" spans="1:8 16384:16384" s="63" customFormat="1" ht="15" customHeight="1" x14ac:dyDescent="0.25">
      <c r="A71" s="61">
        <v>65</v>
      </c>
      <c r="B71" s="61" t="s">
        <v>29</v>
      </c>
      <c r="C71" s="76" t="s">
        <v>114</v>
      </c>
      <c r="D71" s="66">
        <f>SUM('Frank Baird'!K7)</f>
        <v>15</v>
      </c>
      <c r="E71" s="66">
        <f>SUM('Frank Baird'!L7)</f>
        <v>2814</v>
      </c>
      <c r="F71" s="62">
        <f>SUM('Frank Baird'!M7)</f>
        <v>187.6</v>
      </c>
      <c r="G71" s="66">
        <f>SUM('Frank Baird'!N7)</f>
        <v>11</v>
      </c>
      <c r="H71" s="62">
        <f>SUM('Frank Baird'!O7)</f>
        <v>198.6</v>
      </c>
    </row>
    <row r="72" spans="1:8 16384:16384" s="63" customFormat="1" ht="15" customHeight="1" x14ac:dyDescent="0.25">
      <c r="A72" s="61">
        <v>66</v>
      </c>
      <c r="B72" s="61" t="s">
        <v>29</v>
      </c>
      <c r="C72" s="78" t="s">
        <v>97</v>
      </c>
      <c r="D72" s="66">
        <f>SUM('Jack Hutchinson'!K5)</f>
        <v>8</v>
      </c>
      <c r="E72" s="66">
        <f>SUM('Jack Hutchinson'!L5)</f>
        <v>1554</v>
      </c>
      <c r="F72" s="62">
        <f>SUM('Jack Hutchinson'!M5)</f>
        <v>194.25</v>
      </c>
      <c r="G72" s="66">
        <f>SUM('Jack Hutchinson'!N5)</f>
        <v>4</v>
      </c>
      <c r="H72" s="62">
        <f>SUM('Jack Hutchinson'!O5)</f>
        <v>198.25</v>
      </c>
    </row>
    <row r="73" spans="1:8 16384:16384" s="63" customFormat="1" ht="15" customHeight="1" x14ac:dyDescent="0.25">
      <c r="A73" s="61">
        <v>67</v>
      </c>
      <c r="B73" s="61" t="s">
        <v>29</v>
      </c>
      <c r="C73" s="67" t="s">
        <v>180</v>
      </c>
      <c r="D73" s="66">
        <f>SUM('Ronald Blasko'!K4)</f>
        <v>4</v>
      </c>
      <c r="E73" s="66">
        <f>SUM('Ronald Blasko'!L4)</f>
        <v>781</v>
      </c>
      <c r="F73" s="62">
        <f>SUM('Ronald Blasko'!M4)</f>
        <v>195.25</v>
      </c>
      <c r="G73" s="66">
        <f>SUM('Ronald Blasko'!N4)</f>
        <v>3</v>
      </c>
      <c r="H73" s="62">
        <f>SUM('Ronald Blasko'!O4)</f>
        <v>198.25</v>
      </c>
    </row>
    <row r="74" spans="1:8 16384:16384" s="63" customFormat="1" ht="15" customHeight="1" x14ac:dyDescent="0.25">
      <c r="A74" s="61">
        <v>68</v>
      </c>
      <c r="B74" s="61" t="s">
        <v>29</v>
      </c>
      <c r="C74" s="67" t="s">
        <v>183</v>
      </c>
      <c r="D74" s="66">
        <f>SUM('Evelio McDonald'!K4)</f>
        <v>4</v>
      </c>
      <c r="E74" s="66">
        <f>SUM('Evelio McDonald'!L4)</f>
        <v>772.00299999999993</v>
      </c>
      <c r="F74" s="62">
        <f>SUM('Evelio McDonald'!M4)</f>
        <v>193.00074999999998</v>
      </c>
      <c r="G74" s="66">
        <f>SUM('Evelio McDonald'!N4)</f>
        <v>5</v>
      </c>
      <c r="H74" s="62">
        <f>SUM('Evelio McDonald'!O4)</f>
        <v>198.00074999999998</v>
      </c>
    </row>
    <row r="75" spans="1:8 16384:16384" s="63" customFormat="1" ht="15" customHeight="1" x14ac:dyDescent="0.25">
      <c r="A75" s="61">
        <v>69</v>
      </c>
      <c r="B75" s="61" t="s">
        <v>29</v>
      </c>
      <c r="C75" s="67" t="s">
        <v>171</v>
      </c>
      <c r="D75" s="66">
        <f>SUM('Brandon Eversole'!K4)</f>
        <v>4</v>
      </c>
      <c r="E75" s="66">
        <f>SUM('Brandon Eversole'!L4)</f>
        <v>782</v>
      </c>
      <c r="F75" s="62">
        <f>SUM('Brandon Eversole'!M4)</f>
        <v>195.5</v>
      </c>
      <c r="G75" s="66">
        <f>SUM('Brandon Eversole'!N4)</f>
        <v>2</v>
      </c>
      <c r="H75" s="62">
        <f>SUM('Brandon Eversole'!O4)</f>
        <v>197.5</v>
      </c>
    </row>
    <row r="76" spans="1:8 16384:16384" s="63" customFormat="1" ht="15" customHeight="1" x14ac:dyDescent="0.25">
      <c r="A76" s="61">
        <v>70</v>
      </c>
      <c r="B76" s="61" t="s">
        <v>29</v>
      </c>
      <c r="C76" s="67" t="s">
        <v>178</v>
      </c>
      <c r="D76" s="66">
        <f>SUM('John Gleto'!K4)</f>
        <v>4</v>
      </c>
      <c r="E76" s="66">
        <f>SUM('John Gleto'!L4)</f>
        <v>774</v>
      </c>
      <c r="F76" s="62">
        <f>SUM('John Gleto'!M4)</f>
        <v>193.5</v>
      </c>
      <c r="G76" s="66">
        <f>SUM('John Gleto'!N4)</f>
        <v>4</v>
      </c>
      <c r="H76" s="62">
        <f>SUM('John Gleto'!O4)</f>
        <v>197.5</v>
      </c>
    </row>
    <row r="77" spans="1:8 16384:16384" s="63" customFormat="1" ht="15" customHeight="1" x14ac:dyDescent="0.25">
      <c r="A77" s="61">
        <v>71</v>
      </c>
      <c r="B77" s="61" t="s">
        <v>29</v>
      </c>
      <c r="C77" s="76" t="s">
        <v>113</v>
      </c>
      <c r="D77" s="66">
        <f>SUM('Connel Rowe'!K4)</f>
        <v>4</v>
      </c>
      <c r="E77" s="66">
        <f>SUM('Connel Rowe'!L4)</f>
        <v>773</v>
      </c>
      <c r="F77" s="62">
        <f>SUM('Connel Rowe'!M4)</f>
        <v>193.25</v>
      </c>
      <c r="G77" s="66">
        <f>SUM('Connel Rowe'!N4)</f>
        <v>4</v>
      </c>
      <c r="H77" s="62">
        <f>SUM('Connel Rowe'!O4)</f>
        <v>197.25</v>
      </c>
    </row>
    <row r="78" spans="1:8 16384:16384" x14ac:dyDescent="0.25">
      <c r="A78" s="61">
        <v>72</v>
      </c>
      <c r="B78" s="61" t="s">
        <v>29</v>
      </c>
      <c r="C78" s="76" t="s">
        <v>115</v>
      </c>
      <c r="D78" s="66">
        <f>SUM('Glen Dawson'!K5)</f>
        <v>8</v>
      </c>
      <c r="E78" s="66">
        <f>SUM('Glen Dawson'!L5)</f>
        <v>1545</v>
      </c>
      <c r="F78" s="62">
        <f>SUM('Glen Dawson'!M5)</f>
        <v>193.125</v>
      </c>
      <c r="G78" s="66">
        <f>SUM('Glen Dawson'!N5)</f>
        <v>4</v>
      </c>
      <c r="H78" s="62">
        <f>SUM('Glen Dawson'!O5)</f>
        <v>197.125</v>
      </c>
    </row>
    <row r="79" spans="1:8 16384:16384" x14ac:dyDescent="0.25">
      <c r="A79" s="61">
        <v>73</v>
      </c>
      <c r="B79" s="61" t="s">
        <v>29</v>
      </c>
      <c r="C79" s="67" t="s">
        <v>141</v>
      </c>
      <c r="D79" s="66">
        <f>SUM('Dave Renfroe'!K4)</f>
        <v>3</v>
      </c>
      <c r="E79" s="66">
        <f>SUM('Dave Renfroe'!L4)</f>
        <v>585.00189999999998</v>
      </c>
      <c r="F79" s="62">
        <f>SUM('Dave Renfroe'!M4)</f>
        <v>195.00063333333333</v>
      </c>
      <c r="G79" s="66">
        <f>SUM('Dave Renfroe'!N4)</f>
        <v>2</v>
      </c>
      <c r="H79" s="62">
        <f>SUM('Dave Renfroe'!O4)</f>
        <v>197.00063333333333</v>
      </c>
    </row>
    <row r="80" spans="1:8 16384:16384" x14ac:dyDescent="0.25">
      <c r="A80" s="61">
        <v>74</v>
      </c>
      <c r="B80" s="61" t="s">
        <v>29</v>
      </c>
      <c r="C80" s="67" t="s">
        <v>43</v>
      </c>
      <c r="D80" s="66">
        <f>SUM('Van Presson'!K4)</f>
        <v>4</v>
      </c>
      <c r="E80" s="66">
        <f>SUM('Van Presson'!L4)</f>
        <v>779</v>
      </c>
      <c r="F80" s="62">
        <f>SUM('Van Presson'!M4)</f>
        <v>194.75</v>
      </c>
      <c r="G80" s="66">
        <f>SUM('Van Presson'!N4)</f>
        <v>2</v>
      </c>
      <c r="H80" s="62">
        <f>SUM('Van Presson'!O4)</f>
        <v>196.75</v>
      </c>
    </row>
    <row r="81" spans="1:8" x14ac:dyDescent="0.25">
      <c r="A81" s="61">
        <v>75</v>
      </c>
      <c r="B81" s="61" t="s">
        <v>29</v>
      </c>
      <c r="C81" s="67" t="s">
        <v>170</v>
      </c>
      <c r="D81" s="66">
        <f>SUM('Craig Bailey'!K4)</f>
        <v>4</v>
      </c>
      <c r="E81" s="66">
        <f>SUM('Craig Bailey'!L4)</f>
        <v>771</v>
      </c>
      <c r="F81" s="62">
        <f>SUM('Craig Bailey'!M4)</f>
        <v>192.75</v>
      </c>
      <c r="G81" s="66">
        <f>SUM('Craig Bailey'!N4)</f>
        <v>4</v>
      </c>
      <c r="H81" s="62">
        <f>SUM('Craig Bailey'!O4)</f>
        <v>196.75</v>
      </c>
    </row>
    <row r="82" spans="1:8" x14ac:dyDescent="0.25">
      <c r="A82" s="61">
        <v>76</v>
      </c>
      <c r="B82" s="61" t="s">
        <v>29</v>
      </c>
      <c r="C82" s="67" t="s">
        <v>152</v>
      </c>
      <c r="D82" s="66">
        <f>SUM('Tia Craig'!K4)</f>
        <v>3</v>
      </c>
      <c r="E82" s="66">
        <f>SUM('Tia Craig'!L4)</f>
        <v>584.00060000000008</v>
      </c>
      <c r="F82" s="62">
        <f>SUM('Tia Craig'!M4)</f>
        <v>194.66686666666669</v>
      </c>
      <c r="G82" s="66">
        <f>SUM('Tia Craig'!N4)</f>
        <v>2</v>
      </c>
      <c r="H82" s="62">
        <f>SUM('Tia Craig'!O4)</f>
        <v>196.66686666666669</v>
      </c>
    </row>
    <row r="83" spans="1:8" x14ac:dyDescent="0.25">
      <c r="A83" s="61">
        <v>77</v>
      </c>
      <c r="B83" s="61" t="s">
        <v>29</v>
      </c>
      <c r="C83" s="65" t="s">
        <v>62</v>
      </c>
      <c r="D83" s="66">
        <f>SUM('Jody Campbell'!K5)</f>
        <v>8</v>
      </c>
      <c r="E83" s="66">
        <f>SUM('Jody Campbell'!L5)</f>
        <v>1541</v>
      </c>
      <c r="F83" s="62">
        <f>SUM('Jody Campbell'!M5)</f>
        <v>192.625</v>
      </c>
      <c r="G83" s="66">
        <f>SUM('Jody Campbell'!N5)</f>
        <v>4</v>
      </c>
      <c r="H83" s="62">
        <f>SUM('Jody Campbell'!O5)</f>
        <v>196.625</v>
      </c>
    </row>
    <row r="84" spans="1:8" x14ac:dyDescent="0.25">
      <c r="A84" s="61">
        <v>78</v>
      </c>
      <c r="B84" s="61" t="s">
        <v>29</v>
      </c>
      <c r="C84" s="78" t="s">
        <v>79</v>
      </c>
      <c r="D84" s="66">
        <f>SUM('Bruce Karsch'!K5)</f>
        <v>8</v>
      </c>
      <c r="E84" s="66">
        <f>SUM('Bruce Karsch'!L5)</f>
        <v>1541</v>
      </c>
      <c r="F84" s="62">
        <f>SUM('Bruce Karsch'!M5)</f>
        <v>192.625</v>
      </c>
      <c r="G84" s="66">
        <f>SUM('Bruce Karsch'!N5)</f>
        <v>4</v>
      </c>
      <c r="H84" s="62">
        <f>SUM('Bruce Karsch'!O5)</f>
        <v>196.625</v>
      </c>
    </row>
    <row r="85" spans="1:8" x14ac:dyDescent="0.25">
      <c r="A85" s="61">
        <v>79</v>
      </c>
      <c r="B85" s="61" t="s">
        <v>29</v>
      </c>
      <c r="C85" s="67" t="s">
        <v>169</v>
      </c>
      <c r="D85" s="66">
        <f>SUM('Phil Mallegni'!K4)</f>
        <v>4</v>
      </c>
      <c r="E85" s="66">
        <f>SUM('Phil Mallegni'!L4)</f>
        <v>778.01</v>
      </c>
      <c r="F85" s="62">
        <f>SUM('Phil Mallegni'!M4)</f>
        <v>194.5025</v>
      </c>
      <c r="G85" s="66">
        <f>SUM('Phil Mallegni'!N4)</f>
        <v>2</v>
      </c>
      <c r="H85" s="62">
        <f>SUM('Phil Mallegni'!O4)</f>
        <v>196.5025</v>
      </c>
    </row>
    <row r="86" spans="1:8" x14ac:dyDescent="0.25">
      <c r="A86" s="61">
        <v>80</v>
      </c>
      <c r="B86" s="61" t="s">
        <v>29</v>
      </c>
      <c r="C86" s="67" t="s">
        <v>166</v>
      </c>
      <c r="D86" s="66">
        <f>SUM('Glen Dickson'!K4)</f>
        <v>4</v>
      </c>
      <c r="E86" s="66">
        <f>SUM('Glen Dickson'!L4)</f>
        <v>770.00199999999995</v>
      </c>
      <c r="F86" s="62">
        <f>SUM('Glen Dickson'!M4)</f>
        <v>192.50049999999999</v>
      </c>
      <c r="G86" s="66">
        <f>SUM('Glen Dickson'!N4)</f>
        <v>4</v>
      </c>
      <c r="H86" s="62">
        <f>SUM('Glen Dickson'!O4)</f>
        <v>196.50049999999999</v>
      </c>
    </row>
    <row r="87" spans="1:8" x14ac:dyDescent="0.25">
      <c r="A87" s="61">
        <v>81</v>
      </c>
      <c r="B87" s="61" t="s">
        <v>29</v>
      </c>
      <c r="C87" s="67" t="s">
        <v>147</v>
      </c>
      <c r="D87" s="66">
        <f>SUM('Joe Craig'!K4)</f>
        <v>3</v>
      </c>
      <c r="E87" s="66">
        <f>SUM('Joe Craig'!L4)</f>
        <v>581.00070000000005</v>
      </c>
      <c r="F87" s="62">
        <f>SUM('Joe Craig'!M4)</f>
        <v>193.66690000000003</v>
      </c>
      <c r="G87" s="66">
        <f>SUM('Joe Craig'!N4)</f>
        <v>2</v>
      </c>
      <c r="H87" s="62">
        <f>SUM('Joe Craig'!O4)</f>
        <v>195.66690000000003</v>
      </c>
    </row>
    <row r="88" spans="1:8" x14ac:dyDescent="0.25">
      <c r="A88" s="61">
        <v>82</v>
      </c>
      <c r="B88" s="61" t="s">
        <v>29</v>
      </c>
      <c r="C88" s="76" t="s">
        <v>117</v>
      </c>
      <c r="D88" s="66">
        <f>SUM('Howard Ary'!K5)</f>
        <v>6</v>
      </c>
      <c r="E88" s="66">
        <f>SUM('Howard Ary'!L5)</f>
        <v>1149.0008</v>
      </c>
      <c r="F88" s="62">
        <f>SUM('Howard Ary'!M5)</f>
        <v>191.50013333333334</v>
      </c>
      <c r="G88" s="66">
        <f>SUM('Howard Ary'!N5)</f>
        <v>4</v>
      </c>
      <c r="H88" s="62">
        <f>SUM('Howard Ary'!O5)</f>
        <v>195.50013333333334</v>
      </c>
    </row>
    <row r="89" spans="1:8" x14ac:dyDescent="0.25">
      <c r="A89" s="61">
        <v>83</v>
      </c>
      <c r="B89" s="61" t="s">
        <v>29</v>
      </c>
      <c r="C89" s="67" t="s">
        <v>104</v>
      </c>
      <c r="D89" s="66">
        <f>SUM('Robert Boykin'!K4)</f>
        <v>4</v>
      </c>
      <c r="E89" s="66">
        <f>SUM('Robert Boykin'!L4)</f>
        <v>773</v>
      </c>
      <c r="F89" s="62">
        <f>SUM('Robert Boykin'!M4)</f>
        <v>193.25</v>
      </c>
      <c r="G89" s="66">
        <f>SUM('Robert Boykin'!N4)</f>
        <v>2</v>
      </c>
      <c r="H89" s="62">
        <f>SUM('Robert Boykin'!O4)</f>
        <v>195.25</v>
      </c>
    </row>
    <row r="90" spans="1:8" x14ac:dyDescent="0.25">
      <c r="A90" s="61">
        <v>84</v>
      </c>
      <c r="B90" s="61" t="s">
        <v>29</v>
      </c>
      <c r="C90" s="67" t="s">
        <v>151</v>
      </c>
      <c r="D90" s="66">
        <f>SUM('Mingo Harkness'!K5)</f>
        <v>8</v>
      </c>
      <c r="E90" s="66">
        <f>SUM('Mingo Harkness'!L5)</f>
        <v>1522</v>
      </c>
      <c r="F90" s="62">
        <f>SUM('Mingo Harkness'!M5)</f>
        <v>190.25</v>
      </c>
      <c r="G90" s="66">
        <f>SUM('Mingo Harkness'!N5)</f>
        <v>5</v>
      </c>
      <c r="H90" s="62">
        <f>SUM('Mingo Harkness'!O5)</f>
        <v>195.25</v>
      </c>
    </row>
    <row r="91" spans="1:8" x14ac:dyDescent="0.25">
      <c r="A91" s="61">
        <v>85</v>
      </c>
      <c r="B91" s="61" t="s">
        <v>29</v>
      </c>
      <c r="C91" s="67" t="s">
        <v>101</v>
      </c>
      <c r="D91" s="66">
        <f>SUM('Ken Osmond'!K7)</f>
        <v>16</v>
      </c>
      <c r="E91" s="66">
        <f>SUM('Ken Osmond'!L7)</f>
        <v>2945.0010000000002</v>
      </c>
      <c r="F91" s="62">
        <f>SUM('Ken Osmond'!M7)</f>
        <v>184.06256250000001</v>
      </c>
      <c r="G91" s="66">
        <f>SUM('Ken Osmond'!N7)</f>
        <v>11</v>
      </c>
      <c r="H91" s="62">
        <f>SUM('Ken Osmond'!O7)</f>
        <v>195.06256250000001</v>
      </c>
    </row>
    <row r="92" spans="1:8" x14ac:dyDescent="0.25">
      <c r="A92" s="61">
        <v>86</v>
      </c>
      <c r="B92" s="61" t="s">
        <v>29</v>
      </c>
      <c r="C92" s="67" t="s">
        <v>145</v>
      </c>
      <c r="D92" s="66">
        <f>SUM('Jeff Davis'!K4)</f>
        <v>4</v>
      </c>
      <c r="E92" s="66">
        <f>SUM('Jeff Davis'!L4)</f>
        <v>772.00099999999998</v>
      </c>
      <c r="F92" s="62">
        <f>SUM('Jeff Davis'!M4)</f>
        <v>193.00024999999999</v>
      </c>
      <c r="G92" s="66">
        <f>SUM('Jeff Davis'!N4)</f>
        <v>2</v>
      </c>
      <c r="H92" s="62">
        <f>SUM('Jeff Davis'!O4)</f>
        <v>195.00024999999999</v>
      </c>
    </row>
    <row r="93" spans="1:8" x14ac:dyDescent="0.25">
      <c r="A93" s="61">
        <v>87</v>
      </c>
      <c r="B93" s="61" t="s">
        <v>29</v>
      </c>
      <c r="C93" s="67" t="s">
        <v>54</v>
      </c>
      <c r="D93" s="66">
        <f>SUM('Kevin Sullivan'!K5)</f>
        <v>8</v>
      </c>
      <c r="E93" s="66">
        <f>SUM('Kevin Sullivan'!L5)</f>
        <v>1510</v>
      </c>
      <c r="F93" s="62">
        <f>SUM('Kevin Sullivan'!M5)</f>
        <v>188.75</v>
      </c>
      <c r="G93" s="66">
        <f>SUM('Kevin Sullivan'!N5)</f>
        <v>6</v>
      </c>
      <c r="H93" s="62">
        <f>SUM('Kevin Sullivan'!O5)</f>
        <v>194.75</v>
      </c>
    </row>
    <row r="94" spans="1:8" x14ac:dyDescent="0.25">
      <c r="A94" s="61">
        <v>88</v>
      </c>
      <c r="B94" s="61" t="s">
        <v>29</v>
      </c>
      <c r="C94" s="76" t="s">
        <v>119</v>
      </c>
      <c r="D94" s="66">
        <f>SUM('Mary Webb'!K5)</f>
        <v>6</v>
      </c>
      <c r="E94" s="66">
        <f>SUM('Mary Webb'!L5)</f>
        <v>1144.0018</v>
      </c>
      <c r="F94" s="62">
        <f>SUM('Mary Webb'!M5)</f>
        <v>190.66696666666667</v>
      </c>
      <c r="G94" s="66">
        <f>SUM('Mary Webb'!N5)</f>
        <v>4</v>
      </c>
      <c r="H94" s="62">
        <f>SUM('Mary Webb'!O5)</f>
        <v>194.66696666666667</v>
      </c>
    </row>
    <row r="95" spans="1:8" x14ac:dyDescent="0.25">
      <c r="A95" s="61">
        <v>89</v>
      </c>
      <c r="B95" s="61" t="s">
        <v>29</v>
      </c>
      <c r="C95" s="67" t="s">
        <v>179</v>
      </c>
      <c r="D95" s="66">
        <f>SUM('Pam Gates'!K4)</f>
        <v>4</v>
      </c>
      <c r="E95" s="66">
        <f>SUM('Pam Gates'!L4)</f>
        <v>770</v>
      </c>
      <c r="F95" s="62">
        <f>SUM('Pam Gates'!M4)</f>
        <v>192.5</v>
      </c>
      <c r="G95" s="66">
        <f>SUM('Pam Gates'!N4)</f>
        <v>2</v>
      </c>
      <c r="H95" s="62">
        <f>SUM('Pam Gates'!O4)</f>
        <v>194.5</v>
      </c>
    </row>
    <row r="96" spans="1:8" x14ac:dyDescent="0.25">
      <c r="A96" s="61">
        <v>90</v>
      </c>
      <c r="B96" s="61" t="s">
        <v>29</v>
      </c>
      <c r="C96" s="67" t="s">
        <v>156</v>
      </c>
      <c r="D96" s="66">
        <f>SUM('Arthur Cole'!K4)</f>
        <v>3</v>
      </c>
      <c r="E96" s="66">
        <f>SUM('Arthur Cole'!L4)</f>
        <v>577</v>
      </c>
      <c r="F96" s="62">
        <f>SUM('Arthur Cole'!M4)</f>
        <v>192.33333333333334</v>
      </c>
      <c r="G96" s="66">
        <f>SUM('Arthur Cole'!N4)</f>
        <v>2</v>
      </c>
      <c r="H96" s="62">
        <f>SUM('Arthur Cole'!O4)</f>
        <v>194.33333333333334</v>
      </c>
    </row>
    <row r="97" spans="1:8" x14ac:dyDescent="0.25">
      <c r="A97" s="61">
        <v>91</v>
      </c>
      <c r="B97" s="61" t="s">
        <v>29</v>
      </c>
      <c r="C97" s="67" t="s">
        <v>48</v>
      </c>
      <c r="D97" s="66">
        <f>SUM('Tommy Cole'!K6)</f>
        <v>12</v>
      </c>
      <c r="E97" s="66">
        <f>SUM('Tommy Cole'!L6)</f>
        <v>2258</v>
      </c>
      <c r="F97" s="62">
        <f>SUM('Tommy Cole'!M6)</f>
        <v>188.16666666666666</v>
      </c>
      <c r="G97" s="66">
        <f>SUM('Tommy Cole'!N6)</f>
        <v>6</v>
      </c>
      <c r="H97" s="62">
        <f>SUM('Tommy Cole'!O6)</f>
        <v>194.16666666666666</v>
      </c>
    </row>
    <row r="98" spans="1:8" x14ac:dyDescent="0.25">
      <c r="A98" s="61">
        <v>92</v>
      </c>
      <c r="B98" s="61" t="s">
        <v>29</v>
      </c>
      <c r="C98" s="67" t="s">
        <v>168</v>
      </c>
      <c r="D98" s="66">
        <f>SUM('Dennis Cahill'!K5)</f>
        <v>8</v>
      </c>
      <c r="E98" s="66">
        <f>SUM('Dennis Cahill'!L5)</f>
        <v>1504</v>
      </c>
      <c r="F98" s="62">
        <f>SUM('Dennis Cahill'!M5)</f>
        <v>188</v>
      </c>
      <c r="G98" s="66">
        <f>SUM('Dennis Cahill'!N5)</f>
        <v>6</v>
      </c>
      <c r="H98" s="62">
        <f>SUM('Dennis Cahill'!O5)</f>
        <v>194</v>
      </c>
    </row>
    <row r="99" spans="1:8" x14ac:dyDescent="0.25">
      <c r="A99" s="61">
        <v>93</v>
      </c>
      <c r="B99" s="61" t="s">
        <v>29</v>
      </c>
      <c r="C99" s="69" t="s">
        <v>95</v>
      </c>
      <c r="D99" s="66">
        <f>SUM('Gary Henry'!K4)</f>
        <v>4</v>
      </c>
      <c r="E99" s="66">
        <f>SUM('Gary Henry'!L4)</f>
        <v>768</v>
      </c>
      <c r="F99" s="62">
        <f>SUM('Gary Henry'!M4)</f>
        <v>192</v>
      </c>
      <c r="G99" s="66">
        <f>SUM('Gary Henry'!N4)</f>
        <v>2</v>
      </c>
      <c r="H99" s="62">
        <f>SUM('Gary Henry'!O4)</f>
        <v>194</v>
      </c>
    </row>
    <row r="100" spans="1:8" x14ac:dyDescent="0.25">
      <c r="A100" s="61">
        <v>94</v>
      </c>
      <c r="B100" s="61" t="s">
        <v>29</v>
      </c>
      <c r="C100" s="67" t="s">
        <v>98</v>
      </c>
      <c r="D100" s="66">
        <f>SUM('Jeffery Wilson'!K4)</f>
        <v>4</v>
      </c>
      <c r="E100" s="66">
        <f>SUM('Jeffery Wilson'!L4)</f>
        <v>768</v>
      </c>
      <c r="F100" s="62">
        <f>SUM('Jeffery Wilson'!M4)</f>
        <v>192</v>
      </c>
      <c r="G100" s="66">
        <f>SUM('Jeffery Wilson'!N4)</f>
        <v>2</v>
      </c>
      <c r="H100" s="62">
        <f>SUM('Jeffery Wilson'!O4)</f>
        <v>194</v>
      </c>
    </row>
    <row r="101" spans="1:8" x14ac:dyDescent="0.25">
      <c r="A101" s="61">
        <v>95</v>
      </c>
      <c r="B101" s="61" t="s">
        <v>29</v>
      </c>
      <c r="C101" s="67" t="s">
        <v>157</v>
      </c>
      <c r="D101" s="66">
        <f>SUM('Bill Myers'!K4)</f>
        <v>3</v>
      </c>
      <c r="E101" s="66">
        <f>SUM('Bill Myers'!L4)</f>
        <v>576</v>
      </c>
      <c r="F101" s="62">
        <f>SUM('Bill Myers'!M4)</f>
        <v>192</v>
      </c>
      <c r="G101" s="66">
        <f>SUM('Bill Myers'!N4)</f>
        <v>2</v>
      </c>
      <c r="H101" s="62">
        <f>SUM('Bill Myers'!O4)</f>
        <v>194</v>
      </c>
    </row>
    <row r="102" spans="1:8" x14ac:dyDescent="0.25">
      <c r="A102" s="61">
        <v>96</v>
      </c>
      <c r="B102" s="61" t="s">
        <v>29</v>
      </c>
      <c r="C102" s="69" t="s">
        <v>94</v>
      </c>
      <c r="D102" s="66">
        <f>SUM('Ben Johnson'!K4)</f>
        <v>4</v>
      </c>
      <c r="E102" s="66">
        <f>SUM('Ben Johnson'!L4)</f>
        <v>767</v>
      </c>
      <c r="F102" s="62">
        <f>SUM('Ben Johnson'!M4)</f>
        <v>191.75</v>
      </c>
      <c r="G102" s="66">
        <f>SUM('Ben Johnson'!N4)</f>
        <v>2</v>
      </c>
      <c r="H102" s="62">
        <f>SUM('Ben Johnson'!O4)</f>
        <v>193.75</v>
      </c>
    </row>
    <row r="103" spans="1:8" x14ac:dyDescent="0.25">
      <c r="A103" s="61">
        <v>97</v>
      </c>
      <c r="B103" s="61" t="s">
        <v>29</v>
      </c>
      <c r="C103" s="78" t="s">
        <v>72</v>
      </c>
      <c r="D103" s="66">
        <f>SUM('Bill Glausier'!K4)</f>
        <v>4</v>
      </c>
      <c r="E103" s="66">
        <f>SUM('Bill Glausier'!L4)</f>
        <v>767</v>
      </c>
      <c r="F103" s="62">
        <f>SUM('Bill Glausier'!M4)</f>
        <v>191.75</v>
      </c>
      <c r="G103" s="66">
        <f>SUM('Bill Glausier'!N4)</f>
        <v>2</v>
      </c>
      <c r="H103" s="62">
        <f>SUM('Bill Glausier'!O4)</f>
        <v>193.75</v>
      </c>
    </row>
    <row r="104" spans="1:8" x14ac:dyDescent="0.25">
      <c r="A104" s="61">
        <v>98</v>
      </c>
      <c r="B104" s="61" t="s">
        <v>29</v>
      </c>
      <c r="C104" s="67" t="s">
        <v>173</v>
      </c>
      <c r="D104" s="66">
        <f>SUM('Ann Tucker'!K5)</f>
        <v>8</v>
      </c>
      <c r="E104" s="66">
        <f>SUM('Ann Tucker'!L5)</f>
        <v>1518</v>
      </c>
      <c r="F104" s="62">
        <f>SUM('Ann Tucker'!M5)</f>
        <v>189.75</v>
      </c>
      <c r="G104" s="66">
        <f>SUM('Ann Tucker'!N5)</f>
        <v>4</v>
      </c>
      <c r="H104" s="62">
        <f>SUM('Ann Tucker'!O5)</f>
        <v>193.75</v>
      </c>
    </row>
    <row r="105" spans="1:8" x14ac:dyDescent="0.25">
      <c r="A105" s="61">
        <v>99</v>
      </c>
      <c r="B105" s="61" t="s">
        <v>29</v>
      </c>
      <c r="C105" s="67" t="s">
        <v>161</v>
      </c>
      <c r="D105" s="66">
        <f>SUM('Roger Foshee'!K4)</f>
        <v>3</v>
      </c>
      <c r="E105" s="66">
        <f>SUM('Roger Foshee'!L4)</f>
        <v>574</v>
      </c>
      <c r="F105" s="62">
        <f>SUM('Roger Foshee'!M4)</f>
        <v>191.33333333333334</v>
      </c>
      <c r="G105" s="66">
        <f>SUM('Roger Foshee'!N4)</f>
        <v>2</v>
      </c>
      <c r="H105" s="62">
        <f>SUM('Roger Foshee'!O4)</f>
        <v>193.33333333333334</v>
      </c>
    </row>
    <row r="106" spans="1:8" x14ac:dyDescent="0.25">
      <c r="A106" s="61">
        <v>100</v>
      </c>
      <c r="B106" s="61" t="s">
        <v>29</v>
      </c>
      <c r="C106" s="67" t="s">
        <v>100</v>
      </c>
      <c r="D106" s="66">
        <f>SUM('John Oren'!K4)</f>
        <v>4</v>
      </c>
      <c r="E106" s="66">
        <f>SUM('John Oren'!L4)</f>
        <v>765</v>
      </c>
      <c r="F106" s="62">
        <f>SUM('John Oren'!M4)</f>
        <v>191.25</v>
      </c>
      <c r="G106" s="66">
        <f>SUM('John Oren'!N4)</f>
        <v>2</v>
      </c>
      <c r="H106" s="62">
        <f>SUM('John Oren'!O4)</f>
        <v>193.25</v>
      </c>
    </row>
    <row r="107" spans="1:8" x14ac:dyDescent="0.25">
      <c r="A107" s="61">
        <v>101</v>
      </c>
      <c r="B107" s="61" t="s">
        <v>29</v>
      </c>
      <c r="C107" s="67" t="s">
        <v>150</v>
      </c>
      <c r="D107" s="66">
        <f>SUM('Leon Switalski'!K4)</f>
        <v>4</v>
      </c>
      <c r="E107" s="66">
        <f>SUM('Leon Switalski'!L4)</f>
        <v>759</v>
      </c>
      <c r="F107" s="62">
        <f>SUM('Leon Switalski'!M4)</f>
        <v>189.75</v>
      </c>
      <c r="G107" s="66">
        <f>SUM('Leon Switalski'!N4)</f>
        <v>3</v>
      </c>
      <c r="H107" s="62">
        <f>SUM('Leon Switalski'!O4)</f>
        <v>192.75</v>
      </c>
    </row>
    <row r="108" spans="1:8" x14ac:dyDescent="0.25">
      <c r="A108" s="61">
        <v>102</v>
      </c>
      <c r="B108" s="61" t="s">
        <v>29</v>
      </c>
      <c r="C108" s="67" t="s">
        <v>184</v>
      </c>
      <c r="D108" s="66">
        <f>SUM('Rebbeca Carroll'!K4)</f>
        <v>4</v>
      </c>
      <c r="E108" s="66">
        <f>SUM('Rebbeca Carroll'!L4)</f>
        <v>763</v>
      </c>
      <c r="F108" s="62">
        <f>SUM('Rebbeca Carroll'!M4)</f>
        <v>190.75</v>
      </c>
      <c r="G108" s="66">
        <f>SUM('Rebbeca Carroll'!N4)</f>
        <v>2</v>
      </c>
      <c r="H108" s="62">
        <f>SUM('Rebbeca Carroll'!O4)</f>
        <v>192.75</v>
      </c>
    </row>
    <row r="109" spans="1:8" x14ac:dyDescent="0.25">
      <c r="A109" s="61">
        <v>103</v>
      </c>
      <c r="B109" s="61" t="s">
        <v>29</v>
      </c>
      <c r="C109" s="76" t="s">
        <v>122</v>
      </c>
      <c r="D109" s="66">
        <f>SUM('Tim Rowlands'!K4)</f>
        <v>3</v>
      </c>
      <c r="E109" s="66">
        <f>SUM('Tim Rowlands'!L4)</f>
        <v>571</v>
      </c>
      <c r="F109" s="62">
        <f>SUM('Tim Rowlands'!M4)</f>
        <v>190.33333333333334</v>
      </c>
      <c r="G109" s="66">
        <f>SUM('Tim Rowlands'!N4)</f>
        <v>2</v>
      </c>
      <c r="H109" s="62">
        <f>SUM('Tim Rowlands'!O4)</f>
        <v>192.33333333333334</v>
      </c>
    </row>
    <row r="110" spans="1:8" x14ac:dyDescent="0.25">
      <c r="A110" s="61">
        <v>104</v>
      </c>
      <c r="B110" s="61" t="s">
        <v>29</v>
      </c>
      <c r="C110" s="78" t="s">
        <v>109</v>
      </c>
      <c r="D110" s="66">
        <f>SUM('Wayne Argence'!K5)</f>
        <v>8</v>
      </c>
      <c r="E110" s="66">
        <f>SUM('Wayne Argence'!L5)</f>
        <v>1498.001</v>
      </c>
      <c r="F110" s="62">
        <f>SUM('Wayne Argence'!M5)</f>
        <v>187.250125</v>
      </c>
      <c r="G110" s="66">
        <f>SUM('Wayne Argence'!N5)</f>
        <v>5</v>
      </c>
      <c r="H110" s="62">
        <f>SUM('Wayne Argence'!O5)</f>
        <v>192.250125</v>
      </c>
    </row>
    <row r="111" spans="1:8" x14ac:dyDescent="0.25">
      <c r="A111" s="61">
        <v>105</v>
      </c>
      <c r="B111" s="61" t="s">
        <v>29</v>
      </c>
      <c r="C111" s="67" t="s">
        <v>175</v>
      </c>
      <c r="D111" s="66">
        <f>SUM('Ethan Cole'!K4)</f>
        <v>4</v>
      </c>
      <c r="E111" s="66">
        <f>SUM('Ethan Cole'!L4)</f>
        <v>760</v>
      </c>
      <c r="F111" s="62">
        <f>SUM('Ethan Cole'!M4)</f>
        <v>190</v>
      </c>
      <c r="G111" s="66">
        <f>SUM('Ethan Cole'!N4)</f>
        <v>2</v>
      </c>
      <c r="H111" s="62">
        <f>SUM('Ethan Cole'!O4)</f>
        <v>192</v>
      </c>
    </row>
    <row r="112" spans="1:8" x14ac:dyDescent="0.25">
      <c r="A112" s="61">
        <v>106</v>
      </c>
      <c r="B112" s="61" t="s">
        <v>29</v>
      </c>
      <c r="C112" s="67" t="s">
        <v>162</v>
      </c>
      <c r="D112" s="66">
        <f>SUM('Russ Peters'!K4)</f>
        <v>3</v>
      </c>
      <c r="E112" s="66">
        <f>SUM('Russ Peters'!L4)</f>
        <v>568</v>
      </c>
      <c r="F112" s="62">
        <f>SUM('Russ Peters'!M4)</f>
        <v>189.33333333333334</v>
      </c>
      <c r="G112" s="66">
        <f>SUM('Russ Peters'!N4)</f>
        <v>2</v>
      </c>
      <c r="H112" s="62">
        <f>SUM('Russ Peters'!O4)</f>
        <v>191.33333333333334</v>
      </c>
    </row>
    <row r="113" spans="1:8" x14ac:dyDescent="0.25">
      <c r="A113" s="61">
        <v>107</v>
      </c>
      <c r="B113" s="61" t="s">
        <v>29</v>
      </c>
      <c r="C113" s="67" t="s">
        <v>182</v>
      </c>
      <c r="D113" s="66">
        <f>SUM('Eric Halfacre'!K4)</f>
        <v>4</v>
      </c>
      <c r="E113" s="66">
        <f>SUM('Eric Halfacre'!L4)</f>
        <v>739.00099999999998</v>
      </c>
      <c r="F113" s="62">
        <f>SUM('Eric Halfacre'!M4)</f>
        <v>184.75024999999999</v>
      </c>
      <c r="G113" s="66">
        <f>SUM('Eric Halfacre'!N4)</f>
        <v>4</v>
      </c>
      <c r="H113" s="62">
        <f>SUM('Eric Halfacre'!O4)</f>
        <v>188.75024999999999</v>
      </c>
    </row>
    <row r="114" spans="1:8" x14ac:dyDescent="0.25">
      <c r="A114" s="61">
        <v>108</v>
      </c>
      <c r="B114" s="61" t="s">
        <v>29</v>
      </c>
      <c r="C114" s="67" t="s">
        <v>130</v>
      </c>
      <c r="D114" s="66">
        <f>SUM('Samantha Carlin'!K4)</f>
        <v>4</v>
      </c>
      <c r="E114" s="66">
        <f>SUM('Samantha Carlin'!L4)</f>
        <v>745</v>
      </c>
      <c r="F114" s="62">
        <f>SUM('Samantha Carlin'!M4)</f>
        <v>186.25</v>
      </c>
      <c r="G114" s="66">
        <f>SUM('Samantha Carlin'!N4)</f>
        <v>2</v>
      </c>
      <c r="H114" s="62">
        <f>SUM('Samantha Carlin'!O4)</f>
        <v>188.25</v>
      </c>
    </row>
    <row r="115" spans="1:8" x14ac:dyDescent="0.25">
      <c r="A115" s="61">
        <v>109</v>
      </c>
      <c r="B115" s="61" t="s">
        <v>29</v>
      </c>
      <c r="C115" s="67" t="s">
        <v>105</v>
      </c>
      <c r="D115" s="66">
        <f>SUM('Steven Decateau'!K4)</f>
        <v>4</v>
      </c>
      <c r="E115" s="66">
        <f>SUM('Steven Decateau'!L4)</f>
        <v>743</v>
      </c>
      <c r="F115" s="62">
        <f>SUM('Steven Decateau'!M4)</f>
        <v>185.75</v>
      </c>
      <c r="G115" s="66">
        <f>SUM('Steven Decateau'!N4)</f>
        <v>2</v>
      </c>
      <c r="H115" s="62">
        <f>SUM('Steven Decateau'!O4)</f>
        <v>187.75</v>
      </c>
    </row>
    <row r="116" spans="1:8" x14ac:dyDescent="0.25">
      <c r="A116" s="61">
        <v>110</v>
      </c>
      <c r="B116" s="61" t="s">
        <v>29</v>
      </c>
      <c r="C116" s="67" t="s">
        <v>138</v>
      </c>
      <c r="D116" s="66">
        <f>SUM('Bruce Postlethwait'!K4)</f>
        <v>3</v>
      </c>
      <c r="E116" s="66">
        <f>SUM('Bruce Postlethwait'!L4)</f>
        <v>557.00040000000001</v>
      </c>
      <c r="F116" s="62">
        <f>SUM('Bruce Postlethwait'!M4)</f>
        <v>185.66679999999999</v>
      </c>
      <c r="G116" s="66">
        <f>SUM('Bruce Postlethwait'!N4)</f>
        <v>2</v>
      </c>
      <c r="H116" s="62">
        <f>SUM('Bruce Postlethwait'!O4)</f>
        <v>187.66679999999999</v>
      </c>
    </row>
    <row r="117" spans="1:8" x14ac:dyDescent="0.25">
      <c r="A117" s="61">
        <v>111</v>
      </c>
      <c r="B117" s="61" t="s">
        <v>29</v>
      </c>
      <c r="C117" s="67" t="s">
        <v>153</v>
      </c>
      <c r="D117" s="66">
        <f>SUM('Tom Woebkenberg'!K4)</f>
        <v>3</v>
      </c>
      <c r="E117" s="66">
        <f>SUM('Tom Woebkenberg'!L4)</f>
        <v>552.00220000000002</v>
      </c>
      <c r="F117" s="62">
        <f>SUM('Tom Woebkenberg'!M4)</f>
        <v>184.00073333333333</v>
      </c>
      <c r="G117" s="66">
        <f>SUM('Tom Woebkenberg'!N4)</f>
        <v>2</v>
      </c>
      <c r="H117" s="62">
        <f>SUM('Tom Woebkenberg'!O4)</f>
        <v>186.00073333333333</v>
      </c>
    </row>
    <row r="118" spans="1:8" x14ac:dyDescent="0.25">
      <c r="A118" s="61">
        <v>112</v>
      </c>
      <c r="B118" s="61" t="s">
        <v>29</v>
      </c>
      <c r="C118" s="67" t="s">
        <v>132</v>
      </c>
      <c r="D118" s="66">
        <f>SUM('Ben Brown'!K4)</f>
        <v>4</v>
      </c>
      <c r="E118" s="66">
        <f>SUM('Ben Brown'!L4)</f>
        <v>735</v>
      </c>
      <c r="F118" s="62">
        <f>SUM('Ben Brown'!M4)</f>
        <v>183.75</v>
      </c>
      <c r="G118" s="66">
        <f>SUM('Ben Brown'!N4)</f>
        <v>2</v>
      </c>
      <c r="H118" s="62">
        <f>SUM('Ben Brown'!O4)</f>
        <v>185.75</v>
      </c>
    </row>
    <row r="119" spans="1:8" x14ac:dyDescent="0.25">
      <c r="A119" s="61">
        <v>113</v>
      </c>
      <c r="B119" s="61" t="s">
        <v>29</v>
      </c>
      <c r="C119" s="67" t="s">
        <v>46</v>
      </c>
      <c r="D119" s="66">
        <f>SUM('Robert Benoit II'!K5)</f>
        <v>4</v>
      </c>
      <c r="E119" s="66">
        <f>SUM('Robert Benoit II'!L5)</f>
        <v>701</v>
      </c>
      <c r="F119" s="62">
        <f>SUM('Robert Benoit II'!M5)</f>
        <v>175.25</v>
      </c>
      <c r="G119" s="66">
        <f>SUM('Robert Benoit II'!N5)</f>
        <v>10</v>
      </c>
      <c r="H119" s="62">
        <f>SUM('Robert Benoit II'!O5)</f>
        <v>185.25</v>
      </c>
    </row>
    <row r="120" spans="1:8" x14ac:dyDescent="0.25">
      <c r="A120" s="61">
        <v>114</v>
      </c>
      <c r="B120" s="61" t="s">
        <v>29</v>
      </c>
      <c r="C120" s="67" t="s">
        <v>133</v>
      </c>
      <c r="D120" s="66">
        <f>SUM('Scott McClure'!K5)</f>
        <v>8</v>
      </c>
      <c r="E120" s="66">
        <f>SUM('Scott McClure'!L5)</f>
        <v>1430</v>
      </c>
      <c r="F120" s="62">
        <f>SUM('Scott McClure'!M5)</f>
        <v>178.75</v>
      </c>
      <c r="G120" s="66">
        <f>SUM('Scott McClure'!N5)</f>
        <v>4</v>
      </c>
      <c r="H120" s="62">
        <f>SUM('Scott McClure'!O5)</f>
        <v>182.75</v>
      </c>
    </row>
    <row r="121" spans="1:8" x14ac:dyDescent="0.25">
      <c r="A121" s="61">
        <v>115</v>
      </c>
      <c r="B121" s="61" t="s">
        <v>29</v>
      </c>
      <c r="C121" s="67" t="s">
        <v>103</v>
      </c>
      <c r="D121" s="66">
        <f>SUM('Ricky Kyker'!K4)</f>
        <v>4</v>
      </c>
      <c r="E121" s="66">
        <f>SUM('Ricky Kyker'!L4)</f>
        <v>701</v>
      </c>
      <c r="F121" s="62">
        <f>SUM('Ricky Kyker'!M4)</f>
        <v>175.25</v>
      </c>
      <c r="G121" s="66">
        <f>SUM('Ricky Kyker'!N4)</f>
        <v>2</v>
      </c>
      <c r="H121" s="62">
        <f>SUM('Ricky Kyker'!O4)</f>
        <v>177.25</v>
      </c>
    </row>
    <row r="122" spans="1:8" x14ac:dyDescent="0.25">
      <c r="A122" s="61">
        <v>116</v>
      </c>
      <c r="B122" s="61" t="s">
        <v>29</v>
      </c>
      <c r="C122" s="67" t="s">
        <v>149</v>
      </c>
      <c r="D122" s="66">
        <f>SUM('Ken Mix'!K5)</f>
        <v>8</v>
      </c>
      <c r="E122" s="66">
        <f>SUM('Ken Mix'!L5)</f>
        <v>1347.001</v>
      </c>
      <c r="F122" s="62">
        <f>SUM('Ken Mix'!M5)</f>
        <v>168.375125</v>
      </c>
      <c r="G122" s="66">
        <f>SUM('Ken Mix'!N5)</f>
        <v>8</v>
      </c>
      <c r="H122" s="62">
        <f>SUM('Ken Mix'!O5)</f>
        <v>176.375125</v>
      </c>
    </row>
    <row r="123" spans="1:8" x14ac:dyDescent="0.25">
      <c r="A123" s="61">
        <v>117</v>
      </c>
      <c r="B123" s="61" t="s">
        <v>29</v>
      </c>
      <c r="C123" s="67" t="s">
        <v>99</v>
      </c>
      <c r="D123" s="66">
        <f>SUM('John Hovan'!K4)</f>
        <v>4</v>
      </c>
      <c r="E123" s="66">
        <f>SUM('John Hovan'!L4)</f>
        <v>673</v>
      </c>
      <c r="F123" s="62">
        <f>SUM('John Hovan'!M4)</f>
        <v>168.25</v>
      </c>
      <c r="G123" s="66">
        <f>SUM('John Hovan'!N4)</f>
        <v>2</v>
      </c>
      <c r="H123" s="62">
        <f>SUM('John Hovan'!O4)</f>
        <v>170.25</v>
      </c>
    </row>
    <row r="124" spans="1:8" x14ac:dyDescent="0.25">
      <c r="A124" s="33"/>
      <c r="B124" s="33"/>
      <c r="D124" s="33"/>
      <c r="E124" s="33"/>
      <c r="F124" s="34"/>
      <c r="G124" s="33"/>
      <c r="H124" s="34"/>
    </row>
    <row r="125" spans="1:8" x14ac:dyDescent="0.25">
      <c r="A125" s="33"/>
      <c r="B125" s="33"/>
      <c r="D125" s="33"/>
      <c r="E125" s="33"/>
      <c r="F125" s="34"/>
      <c r="G125" s="33"/>
      <c r="H125" s="34"/>
    </row>
    <row r="126" spans="1:8" x14ac:dyDescent="0.25">
      <c r="A126" s="33"/>
      <c r="B126" s="33"/>
      <c r="D126" s="33"/>
      <c r="E126" s="33"/>
      <c r="F126" s="34"/>
      <c r="G126" s="33"/>
      <c r="H126" s="34"/>
    </row>
    <row r="127" spans="1:8" x14ac:dyDescent="0.25">
      <c r="A127" s="33"/>
      <c r="B127" s="33"/>
      <c r="D127" s="33"/>
      <c r="E127" s="33"/>
      <c r="F127" s="34"/>
      <c r="G127" s="33"/>
      <c r="H127" s="34"/>
    </row>
    <row r="128" spans="1:8" x14ac:dyDescent="0.25">
      <c r="A128" s="33"/>
      <c r="B128" s="33"/>
      <c r="D128" s="33"/>
      <c r="E128" s="33"/>
      <c r="F128" s="34"/>
      <c r="G128" s="33"/>
      <c r="H128" s="34"/>
    </row>
    <row r="129" spans="1:8" x14ac:dyDescent="0.25">
      <c r="A129" s="33"/>
      <c r="B129" s="33"/>
      <c r="D129" s="33"/>
      <c r="E129" s="33"/>
      <c r="F129" s="34"/>
      <c r="G129" s="33"/>
      <c r="H129" s="34"/>
    </row>
    <row r="130" spans="1:8" x14ac:dyDescent="0.25">
      <c r="A130" s="33"/>
      <c r="B130" s="33"/>
      <c r="D130" s="33"/>
      <c r="E130" s="33"/>
      <c r="F130" s="34"/>
      <c r="G130" s="33"/>
      <c r="H130" s="34"/>
    </row>
    <row r="131" spans="1:8" x14ac:dyDescent="0.25">
      <c r="A131" s="33"/>
      <c r="B131" s="33"/>
      <c r="D131" s="33"/>
      <c r="E131" s="33"/>
      <c r="F131" s="34"/>
      <c r="G131" s="33"/>
      <c r="H131" s="34"/>
    </row>
    <row r="132" spans="1:8" x14ac:dyDescent="0.25">
      <c r="A132" s="33"/>
      <c r="B132" s="33"/>
      <c r="D132" s="33"/>
      <c r="E132" s="33"/>
      <c r="F132" s="34"/>
      <c r="G132" s="33"/>
      <c r="H132" s="34"/>
    </row>
    <row r="133" spans="1:8" x14ac:dyDescent="0.25">
      <c r="A133" s="33"/>
      <c r="B133" s="33"/>
      <c r="D133" s="33"/>
      <c r="E133" s="33"/>
      <c r="F133" s="34"/>
      <c r="G133" s="33"/>
      <c r="H133" s="34"/>
    </row>
    <row r="134" spans="1:8" x14ac:dyDescent="0.25">
      <c r="A134" s="33"/>
      <c r="B134" s="33"/>
      <c r="D134" s="33"/>
      <c r="E134" s="33"/>
      <c r="F134" s="34"/>
      <c r="G134" s="33"/>
      <c r="H134" s="34"/>
    </row>
    <row r="135" spans="1:8" x14ac:dyDescent="0.25">
      <c r="A135" s="33"/>
      <c r="B135" s="33"/>
      <c r="D135" s="33"/>
      <c r="E135" s="33"/>
      <c r="F135" s="34"/>
      <c r="G135" s="33"/>
      <c r="H135" s="34"/>
    </row>
    <row r="136" spans="1:8" x14ac:dyDescent="0.25">
      <c r="A136" s="33"/>
      <c r="B136" s="33"/>
      <c r="D136" s="33"/>
      <c r="E136" s="33"/>
      <c r="F136" s="34"/>
      <c r="G136" s="33"/>
      <c r="H136" s="34"/>
    </row>
    <row r="137" spans="1:8" x14ac:dyDescent="0.25">
      <c r="A137" s="33"/>
      <c r="B137" s="33"/>
      <c r="D137" s="33"/>
      <c r="E137" s="33"/>
      <c r="F137" s="34"/>
      <c r="G137" s="33"/>
      <c r="H137" s="34"/>
    </row>
    <row r="138" spans="1:8" x14ac:dyDescent="0.25">
      <c r="A138" s="33"/>
      <c r="B138" s="33"/>
      <c r="D138" s="33"/>
      <c r="E138" s="33"/>
      <c r="F138" s="34"/>
      <c r="G138" s="33"/>
      <c r="H138" s="34"/>
    </row>
    <row r="139" spans="1:8" x14ac:dyDescent="0.25">
      <c r="A139" s="33"/>
      <c r="B139" s="33"/>
      <c r="D139" s="33"/>
      <c r="E139" s="33"/>
      <c r="F139" s="34"/>
      <c r="G139" s="33"/>
      <c r="H139" s="34"/>
    </row>
    <row r="140" spans="1:8" x14ac:dyDescent="0.25">
      <c r="A140" s="33"/>
      <c r="B140" s="33"/>
      <c r="D140" s="33"/>
      <c r="E140" s="33"/>
      <c r="F140" s="34"/>
      <c r="G140" s="33"/>
      <c r="H140" s="34"/>
    </row>
    <row r="141" spans="1:8" x14ac:dyDescent="0.25">
      <c r="A141" s="33"/>
      <c r="B141" s="33"/>
      <c r="D141" s="33"/>
      <c r="E141" s="33"/>
      <c r="F141" s="34"/>
      <c r="G141" s="33"/>
      <c r="H141" s="34"/>
    </row>
    <row r="142" spans="1:8" x14ac:dyDescent="0.25">
      <c r="A142" s="33"/>
      <c r="B142" s="33"/>
      <c r="D142" s="33"/>
      <c r="E142" s="33"/>
      <c r="F142" s="34"/>
      <c r="G142" s="33"/>
      <c r="H142" s="34"/>
    </row>
    <row r="143" spans="1:8" x14ac:dyDescent="0.25">
      <c r="A143" s="33"/>
      <c r="B143" s="33"/>
      <c r="D143" s="33"/>
      <c r="E143" s="33"/>
      <c r="F143" s="34"/>
      <c r="G143" s="33"/>
      <c r="H143" s="34"/>
    </row>
    <row r="144" spans="1:8" x14ac:dyDescent="0.25">
      <c r="A144" s="33"/>
      <c r="B144" s="33"/>
      <c r="D144" s="33"/>
      <c r="E144" s="33"/>
      <c r="F144" s="34"/>
      <c r="G144" s="33"/>
      <c r="H144" s="34"/>
    </row>
    <row r="145" spans="1:8" x14ac:dyDescent="0.25">
      <c r="A145" s="33"/>
      <c r="B145" s="33"/>
      <c r="D145" s="33"/>
      <c r="E145" s="33"/>
      <c r="F145" s="34"/>
      <c r="G145" s="33"/>
      <c r="H145" s="34"/>
    </row>
    <row r="146" spans="1:8" x14ac:dyDescent="0.25">
      <c r="A146" s="33"/>
      <c r="B146" s="33"/>
      <c r="D146" s="33"/>
      <c r="E146" s="33"/>
      <c r="F146" s="34"/>
      <c r="G146" s="33"/>
      <c r="H146" s="34"/>
    </row>
    <row r="147" spans="1:8" x14ac:dyDescent="0.25">
      <c r="A147" s="33"/>
      <c r="B147" s="33"/>
      <c r="D147" s="33"/>
      <c r="E147" s="33"/>
      <c r="F147" s="34"/>
      <c r="G147" s="33"/>
      <c r="H147" s="34"/>
    </row>
    <row r="148" spans="1:8" x14ac:dyDescent="0.25">
      <c r="A148" s="33"/>
      <c r="B148" s="33"/>
      <c r="D148" s="33"/>
      <c r="E148" s="33"/>
      <c r="F148" s="34"/>
      <c r="G148" s="33"/>
      <c r="H148" s="34"/>
    </row>
    <row r="149" spans="1:8" x14ac:dyDescent="0.25">
      <c r="A149" s="33"/>
      <c r="B149" s="33"/>
      <c r="D149" s="33"/>
      <c r="E149" s="33"/>
      <c r="F149" s="34"/>
      <c r="G149" s="33"/>
      <c r="H149" s="34"/>
    </row>
    <row r="150" spans="1:8" x14ac:dyDescent="0.25">
      <c r="A150" s="33"/>
      <c r="B150" s="33"/>
      <c r="D150" s="33"/>
      <c r="E150" s="33"/>
      <c r="F150" s="34"/>
      <c r="G150" s="33"/>
      <c r="H150" s="34"/>
    </row>
    <row r="151" spans="1:8" x14ac:dyDescent="0.25">
      <c r="A151" s="33"/>
      <c r="B151" s="33"/>
      <c r="D151" s="33"/>
      <c r="E151" s="33"/>
      <c r="F151" s="34"/>
      <c r="G151" s="33"/>
      <c r="H151" s="34"/>
    </row>
    <row r="152" spans="1:8" x14ac:dyDescent="0.25">
      <c r="A152" s="33"/>
      <c r="B152" s="33"/>
      <c r="D152" s="33"/>
      <c r="E152" s="33"/>
      <c r="F152" s="34"/>
      <c r="G152" s="33"/>
      <c r="H152" s="34"/>
    </row>
    <row r="153" spans="1:8" x14ac:dyDescent="0.25">
      <c r="A153" s="33"/>
      <c r="B153" s="33"/>
      <c r="D153" s="33"/>
      <c r="E153" s="33"/>
      <c r="F153" s="34"/>
      <c r="G153" s="33"/>
      <c r="H153" s="34"/>
    </row>
    <row r="154" spans="1:8" x14ac:dyDescent="0.25">
      <c r="A154" s="33"/>
      <c r="B154" s="33"/>
      <c r="D154" s="33"/>
      <c r="E154" s="33"/>
      <c r="F154" s="34"/>
      <c r="G154" s="33"/>
      <c r="H154" s="34"/>
    </row>
    <row r="155" spans="1:8" x14ac:dyDescent="0.25">
      <c r="A155" s="33"/>
      <c r="B155" s="33"/>
      <c r="D155" s="33"/>
      <c r="E155" s="33"/>
      <c r="F155" s="34"/>
      <c r="G155" s="33"/>
      <c r="H155" s="34"/>
    </row>
    <row r="156" spans="1:8" x14ac:dyDescent="0.25">
      <c r="A156" s="33"/>
      <c r="B156" s="33"/>
      <c r="D156" s="33"/>
      <c r="E156" s="33"/>
      <c r="F156" s="34"/>
      <c r="G156" s="33"/>
      <c r="H156" s="34"/>
    </row>
    <row r="157" spans="1:8" x14ac:dyDescent="0.25">
      <c r="A157" s="33"/>
      <c r="B157" s="33"/>
      <c r="D157" s="33"/>
      <c r="E157" s="33"/>
      <c r="F157" s="34"/>
      <c r="G157" s="33"/>
      <c r="H157" s="34"/>
    </row>
    <row r="158" spans="1:8" x14ac:dyDescent="0.25">
      <c r="A158" s="33"/>
      <c r="B158" s="33"/>
      <c r="D158" s="33"/>
      <c r="E158" s="33"/>
      <c r="F158" s="34"/>
      <c r="G158" s="33"/>
      <c r="H158" s="34"/>
    </row>
    <row r="159" spans="1:8" x14ac:dyDescent="0.25">
      <c r="A159" s="33"/>
      <c r="B159" s="33"/>
      <c r="D159" s="33"/>
      <c r="E159" s="33"/>
      <c r="F159" s="34"/>
      <c r="G159" s="33"/>
      <c r="H159" s="34"/>
    </row>
    <row r="160" spans="1:8" x14ac:dyDescent="0.25">
      <c r="A160" s="33"/>
      <c r="B160" s="33"/>
      <c r="D160" s="33"/>
      <c r="E160" s="33"/>
      <c r="F160" s="34"/>
      <c r="G160" s="33"/>
      <c r="H160" s="34"/>
    </row>
    <row r="161" spans="1:8" x14ac:dyDescent="0.25">
      <c r="A161" s="33"/>
      <c r="B161" s="33"/>
      <c r="D161" s="33"/>
      <c r="E161" s="33"/>
      <c r="F161" s="34"/>
      <c r="G161" s="33"/>
      <c r="H161" s="34"/>
    </row>
    <row r="162" spans="1:8" x14ac:dyDescent="0.25">
      <c r="A162" s="33"/>
      <c r="B162" s="33"/>
      <c r="D162" s="33"/>
      <c r="E162" s="33"/>
      <c r="F162" s="34"/>
      <c r="G162" s="33"/>
      <c r="H162" s="34"/>
    </row>
    <row r="163" spans="1:8" x14ac:dyDescent="0.25">
      <c r="A163" s="33"/>
      <c r="B163" s="33"/>
      <c r="D163" s="33"/>
      <c r="E163" s="33"/>
      <c r="F163" s="34"/>
      <c r="G163" s="33"/>
      <c r="H163" s="34"/>
    </row>
    <row r="164" spans="1:8" x14ac:dyDescent="0.25">
      <c r="A164" s="33"/>
      <c r="B164" s="33"/>
      <c r="D164" s="33"/>
      <c r="E164" s="33"/>
      <c r="F164" s="34"/>
      <c r="G164" s="33"/>
      <c r="H164" s="34"/>
    </row>
    <row r="165" spans="1:8" x14ac:dyDescent="0.25">
      <c r="A165" s="33"/>
      <c r="B165" s="33"/>
      <c r="D165" s="33"/>
      <c r="E165" s="33"/>
      <c r="F165" s="34"/>
      <c r="G165" s="33"/>
      <c r="H165" s="34"/>
    </row>
    <row r="166" spans="1:8" x14ac:dyDescent="0.25">
      <c r="A166" s="33"/>
      <c r="B166" s="33"/>
      <c r="D166" s="33"/>
      <c r="E166" s="33"/>
      <c r="F166" s="34"/>
      <c r="G166" s="33"/>
      <c r="H166" s="34"/>
    </row>
    <row r="167" spans="1:8" x14ac:dyDescent="0.25">
      <c r="A167" s="33"/>
      <c r="B167" s="33"/>
      <c r="D167" s="33"/>
      <c r="E167" s="33"/>
      <c r="F167" s="34"/>
      <c r="G167" s="33"/>
      <c r="H167" s="34"/>
    </row>
    <row r="168" spans="1:8" x14ac:dyDescent="0.25">
      <c r="A168" s="33"/>
      <c r="B168" s="33"/>
      <c r="D168" s="33"/>
      <c r="E168" s="33"/>
      <c r="F168" s="34"/>
      <c r="G168" s="33"/>
      <c r="H168" s="34"/>
    </row>
    <row r="169" spans="1:8" x14ac:dyDescent="0.25">
      <c r="A169" s="33"/>
      <c r="B169" s="33"/>
      <c r="D169" s="33"/>
      <c r="E169" s="33"/>
      <c r="F169" s="34"/>
      <c r="G169" s="33"/>
      <c r="H169" s="34"/>
    </row>
    <row r="170" spans="1:8" x14ac:dyDescent="0.25">
      <c r="A170" s="33"/>
      <c r="B170" s="33"/>
      <c r="D170" s="33"/>
      <c r="E170" s="33"/>
      <c r="F170" s="34"/>
      <c r="G170" s="33"/>
      <c r="H170" s="34"/>
    </row>
    <row r="171" spans="1:8" x14ac:dyDescent="0.25">
      <c r="A171" s="33"/>
      <c r="B171" s="33"/>
      <c r="D171" s="33"/>
      <c r="E171" s="33"/>
      <c r="F171" s="34"/>
      <c r="G171" s="33"/>
      <c r="H171" s="34"/>
    </row>
    <row r="172" spans="1:8" x14ac:dyDescent="0.25">
      <c r="A172" s="33"/>
      <c r="B172" s="33"/>
      <c r="D172" s="33"/>
      <c r="E172" s="33"/>
      <c r="F172" s="34"/>
      <c r="G172" s="33"/>
      <c r="H172" s="34"/>
    </row>
    <row r="173" spans="1:8" x14ac:dyDescent="0.25">
      <c r="A173" s="33"/>
      <c r="B173" s="33"/>
      <c r="D173" s="33"/>
      <c r="E173" s="33"/>
      <c r="F173" s="34"/>
      <c r="G173" s="33"/>
      <c r="H173" s="34"/>
    </row>
    <row r="174" spans="1:8" x14ac:dyDescent="0.25">
      <c r="A174" s="33"/>
      <c r="B174" s="33"/>
      <c r="D174" s="33"/>
      <c r="E174" s="33"/>
      <c r="F174" s="34"/>
      <c r="G174" s="33"/>
      <c r="H174" s="34"/>
    </row>
    <row r="175" spans="1:8" x14ac:dyDescent="0.25">
      <c r="A175" s="33"/>
      <c r="B175" s="33"/>
      <c r="D175" s="33"/>
      <c r="E175" s="33"/>
      <c r="F175" s="34"/>
      <c r="G175" s="33"/>
      <c r="H175" s="34"/>
    </row>
    <row r="176" spans="1:8" x14ac:dyDescent="0.25">
      <c r="A176" s="33"/>
      <c r="B176" s="33"/>
      <c r="D176" s="33"/>
      <c r="E176" s="33"/>
      <c r="F176" s="34"/>
      <c r="G176" s="33"/>
      <c r="H176" s="34"/>
    </row>
    <row r="177" spans="1:8" x14ac:dyDescent="0.25">
      <c r="A177" s="33"/>
      <c r="B177" s="33"/>
      <c r="D177" s="33"/>
      <c r="E177" s="33"/>
      <c r="F177" s="34"/>
      <c r="G177" s="33"/>
      <c r="H177" s="34"/>
    </row>
    <row r="178" spans="1:8" x14ac:dyDescent="0.25">
      <c r="A178" s="33"/>
      <c r="B178" s="33"/>
      <c r="D178" s="33"/>
      <c r="E178" s="33"/>
      <c r="F178" s="34"/>
      <c r="G178" s="33"/>
      <c r="H178" s="34"/>
    </row>
    <row r="179" spans="1:8" x14ac:dyDescent="0.25">
      <c r="A179" s="33"/>
      <c r="B179" s="33"/>
      <c r="D179" s="33"/>
      <c r="E179" s="33"/>
      <c r="F179" s="34"/>
      <c r="G179" s="33"/>
      <c r="H179" s="34"/>
    </row>
    <row r="180" spans="1:8" x14ac:dyDescent="0.25">
      <c r="A180" s="33"/>
      <c r="B180" s="33"/>
      <c r="D180" s="33"/>
      <c r="E180" s="33"/>
      <c r="F180" s="34"/>
      <c r="G180" s="33"/>
      <c r="H180" s="34"/>
    </row>
    <row r="181" spans="1:8" x14ac:dyDescent="0.25">
      <c r="A181" s="33"/>
      <c r="B181" s="33"/>
      <c r="D181" s="33"/>
      <c r="E181" s="33"/>
      <c r="F181" s="34"/>
      <c r="G181" s="33"/>
      <c r="H181" s="34"/>
    </row>
    <row r="182" spans="1:8" x14ac:dyDescent="0.25">
      <c r="A182" s="33"/>
      <c r="B182" s="33"/>
      <c r="D182" s="33"/>
      <c r="E182" s="33"/>
      <c r="F182" s="34"/>
      <c r="G182" s="33"/>
      <c r="H182" s="34"/>
    </row>
    <row r="183" spans="1:8" x14ac:dyDescent="0.25">
      <c r="A183" s="33"/>
      <c r="B183" s="33"/>
      <c r="D183" s="33"/>
      <c r="E183" s="33"/>
      <c r="F183" s="34"/>
      <c r="G183" s="33"/>
      <c r="H183" s="34"/>
    </row>
    <row r="184" spans="1:8" x14ac:dyDescent="0.25">
      <c r="A184" s="33"/>
      <c r="B184" s="33"/>
      <c r="D184" s="33"/>
      <c r="E184" s="33"/>
      <c r="F184" s="34"/>
      <c r="G184" s="33"/>
      <c r="H184" s="34"/>
    </row>
    <row r="185" spans="1:8" x14ac:dyDescent="0.25">
      <c r="A185" s="33"/>
      <c r="B185" s="33"/>
      <c r="D185" s="33"/>
      <c r="E185" s="33"/>
      <c r="F185" s="34"/>
      <c r="G185" s="33"/>
      <c r="H185" s="34"/>
    </row>
    <row r="186" spans="1:8" x14ac:dyDescent="0.25">
      <c r="A186" s="33"/>
      <c r="B186" s="33"/>
      <c r="D186" s="33"/>
      <c r="E186" s="33"/>
      <c r="F186" s="34"/>
      <c r="G186" s="33"/>
      <c r="H186" s="34"/>
    </row>
    <row r="187" spans="1:8" x14ac:dyDescent="0.25">
      <c r="A187" s="33"/>
      <c r="B187" s="33"/>
      <c r="D187" s="33"/>
      <c r="E187" s="33"/>
      <c r="F187" s="34"/>
      <c r="G187" s="33"/>
      <c r="H187" s="34"/>
    </row>
    <row r="188" spans="1:8" x14ac:dyDescent="0.25">
      <c r="A188" s="33"/>
      <c r="B188" s="33"/>
      <c r="D188" s="33"/>
      <c r="E188" s="33"/>
      <c r="F188" s="34"/>
      <c r="G188" s="33"/>
      <c r="H188" s="34"/>
    </row>
    <row r="189" spans="1:8" x14ac:dyDescent="0.25">
      <c r="A189" s="33"/>
      <c r="B189" s="33"/>
      <c r="D189" s="33"/>
      <c r="E189" s="33"/>
      <c r="F189" s="34"/>
      <c r="G189" s="33"/>
      <c r="H189" s="34"/>
    </row>
    <row r="190" spans="1:8" x14ac:dyDescent="0.25">
      <c r="A190" s="33"/>
      <c r="B190" s="33"/>
      <c r="D190" s="33"/>
      <c r="E190" s="33"/>
      <c r="F190" s="34"/>
      <c r="G190" s="33"/>
      <c r="H190" s="34"/>
    </row>
    <row r="191" spans="1:8" x14ac:dyDescent="0.25">
      <c r="A191" s="33"/>
      <c r="B191" s="33"/>
      <c r="D191" s="33"/>
      <c r="E191" s="33"/>
      <c r="F191" s="34"/>
      <c r="G191" s="33"/>
      <c r="H191" s="34"/>
    </row>
    <row r="192" spans="1:8" x14ac:dyDescent="0.25">
      <c r="A192" s="33"/>
      <c r="B192" s="33"/>
      <c r="D192" s="33"/>
      <c r="E192" s="33"/>
      <c r="F192" s="34"/>
      <c r="G192" s="33"/>
      <c r="H192" s="34"/>
    </row>
    <row r="193" spans="1:8" x14ac:dyDescent="0.25">
      <c r="A193" s="33"/>
      <c r="B193" s="33"/>
      <c r="D193" s="33"/>
      <c r="E193" s="33"/>
      <c r="F193" s="34"/>
      <c r="G193" s="33"/>
      <c r="H193" s="34"/>
    </row>
    <row r="194" spans="1:8" x14ac:dyDescent="0.25">
      <c r="A194" s="33"/>
      <c r="B194" s="33"/>
      <c r="D194" s="33"/>
      <c r="E194" s="33"/>
      <c r="F194" s="34"/>
      <c r="G194" s="33"/>
      <c r="H194" s="34"/>
    </row>
    <row r="195" spans="1:8" x14ac:dyDescent="0.25">
      <c r="A195" s="33"/>
      <c r="B195" s="33"/>
      <c r="D195" s="33"/>
      <c r="E195" s="33"/>
      <c r="F195" s="34"/>
      <c r="G195" s="33"/>
      <c r="H195" s="34"/>
    </row>
    <row r="196" spans="1:8" x14ac:dyDescent="0.25">
      <c r="A196" s="33"/>
      <c r="B196" s="33"/>
      <c r="D196" s="33"/>
      <c r="E196" s="33"/>
      <c r="F196" s="34"/>
      <c r="G196" s="33"/>
      <c r="H196" s="34"/>
    </row>
    <row r="197" spans="1:8" x14ac:dyDescent="0.25">
      <c r="A197" s="33"/>
      <c r="B197" s="33"/>
      <c r="D197" s="33"/>
      <c r="E197" s="33"/>
      <c r="F197" s="34"/>
      <c r="G197" s="33"/>
      <c r="H197" s="34"/>
    </row>
    <row r="198" spans="1:8" x14ac:dyDescent="0.25">
      <c r="A198" s="33"/>
      <c r="B198" s="33"/>
      <c r="D198" s="33"/>
      <c r="E198" s="33"/>
      <c r="F198" s="34"/>
      <c r="G198" s="33"/>
      <c r="H198" s="34"/>
    </row>
    <row r="199" spans="1:8" x14ac:dyDescent="0.25">
      <c r="A199" s="33"/>
      <c r="B199" s="33"/>
      <c r="D199" s="33"/>
      <c r="E199" s="33"/>
      <c r="F199" s="34"/>
      <c r="G199" s="33"/>
      <c r="H199" s="34"/>
    </row>
    <row r="200" spans="1:8" x14ac:dyDescent="0.25">
      <c r="A200" s="33"/>
      <c r="B200" s="33"/>
      <c r="D200" s="33"/>
      <c r="E200" s="33"/>
      <c r="F200" s="34"/>
      <c r="G200" s="33"/>
      <c r="H200" s="34"/>
    </row>
    <row r="201" spans="1:8" x14ac:dyDescent="0.25">
      <c r="A201" s="33"/>
      <c r="B201" s="33"/>
      <c r="D201" s="33"/>
      <c r="E201" s="33"/>
      <c r="F201" s="34"/>
      <c r="G201" s="33"/>
      <c r="H201" s="34"/>
    </row>
    <row r="202" spans="1:8" x14ac:dyDescent="0.25">
      <c r="A202" s="33"/>
      <c r="B202" s="33"/>
      <c r="D202" s="33"/>
      <c r="E202" s="33"/>
      <c r="F202" s="34"/>
      <c r="G202" s="33"/>
      <c r="H202" s="34"/>
    </row>
    <row r="203" spans="1:8" x14ac:dyDescent="0.25">
      <c r="A203" s="33"/>
      <c r="B203" s="33"/>
      <c r="D203" s="33"/>
      <c r="E203" s="33"/>
      <c r="F203" s="34"/>
      <c r="G203" s="33"/>
      <c r="H203" s="34"/>
    </row>
  </sheetData>
  <protectedRanges>
    <protectedRange sqref="C28:C35" name="Range1_18"/>
    <protectedRange algorithmName="SHA-512" hashValue="ON39YdpmFHfN9f47KpiRvqrKx0V9+erV1CNkpWzYhW/Qyc6aT8rEyCrvauWSYGZK2ia3o7vd3akF07acHAFpOA==" saltValue="yVW9XmDwTqEnmpSGai0KYg==" spinCount="100000" sqref="C17" name="Range1_5_2"/>
    <protectedRange algorithmName="SHA-512" hashValue="ON39YdpmFHfN9f47KpiRvqrKx0V9+erV1CNkpWzYhW/Qyc6aT8rEyCrvauWSYGZK2ia3o7vd3akF07acHAFpOA==" saltValue="yVW9XmDwTqEnmpSGai0KYg==" spinCount="100000" sqref="C37:C39" name="Range1_7_1"/>
    <protectedRange algorithmName="SHA-512" hashValue="ON39YdpmFHfN9f47KpiRvqrKx0V9+erV1CNkpWzYhW/Qyc6aT8rEyCrvauWSYGZK2ia3o7vd3akF07acHAFpOA==" saltValue="yVW9XmDwTqEnmpSGai0KYg==" spinCount="100000" sqref="C40" name="Range1_10_1"/>
    <protectedRange algorithmName="SHA-512" hashValue="ON39YdpmFHfN9f47KpiRvqrKx0V9+erV1CNkpWzYhW/Qyc6aT8rEyCrvauWSYGZK2ia3o7vd3akF07acHAFpOA==" saltValue="yVW9XmDwTqEnmpSGai0KYg==" spinCount="100000" sqref="C41:C42" name="Range1_2_1_1_3"/>
    <protectedRange algorithmName="SHA-512" hashValue="ON39YdpmFHfN9f47KpiRvqrKx0V9+erV1CNkpWzYhW/Qyc6aT8rEyCrvauWSYGZK2ia3o7vd3akF07acHAFpOA==" saltValue="yVW9XmDwTqEnmpSGai0KYg==" spinCount="100000" sqref="C48" name="Range1_26"/>
    <protectedRange sqref="C52" name="Range1_5_2_3"/>
    <protectedRange algorithmName="SHA-512" hashValue="ON39YdpmFHfN9f47KpiRvqrKx0V9+erV1CNkpWzYhW/Qyc6aT8rEyCrvauWSYGZK2ia3o7vd3akF07acHAFpOA==" saltValue="yVW9XmDwTqEnmpSGai0KYg==" spinCount="100000" sqref="C55" name="Range1_2_4"/>
    <protectedRange algorithmName="SHA-512" hashValue="ON39YdpmFHfN9f47KpiRvqrKx0V9+erV1CNkpWzYhW/Qyc6aT8rEyCrvauWSYGZK2ia3o7vd3akF07acHAFpOA==" saltValue="yVW9XmDwTqEnmpSGai0KYg==" spinCount="100000" sqref="C56" name="Range1_6_2"/>
    <protectedRange sqref="C18 C57:C58" name="Range1_9"/>
    <protectedRange sqref="C59" name="Range1_5_1"/>
    <protectedRange algorithmName="SHA-512" hashValue="ON39YdpmFHfN9f47KpiRvqrKx0V9+erV1CNkpWzYhW/Qyc6aT8rEyCrvauWSYGZK2ia3o7vd3akF07acHAFpOA==" saltValue="yVW9XmDwTqEnmpSGai0KYg==" spinCount="100000" sqref="C60" name="Range1_11"/>
    <protectedRange algorithmName="SHA-512" hashValue="ON39YdpmFHfN9f47KpiRvqrKx0V9+erV1CNkpWzYhW/Qyc6aT8rEyCrvauWSYGZK2ia3o7vd3akF07acHAFpOA==" saltValue="yVW9XmDwTqEnmpSGai0KYg==" spinCount="100000" sqref="C61" name="Range1_4_4"/>
    <protectedRange algorithmName="SHA-512" hashValue="ON39YdpmFHfN9f47KpiRvqrKx0V9+erV1CNkpWzYhW/Qyc6aT8rEyCrvauWSYGZK2ia3o7vd3akF07acHAFpOA==" saltValue="yVW9XmDwTqEnmpSGai0KYg==" spinCount="100000" sqref="C62" name="Range1_5_5"/>
  </protectedRanges>
  <sortState xmlns:xlrd2="http://schemas.microsoft.com/office/spreadsheetml/2017/richdata2" ref="C25:H123">
    <sortCondition descending="1" ref="H24:H123"/>
  </sortState>
  <mergeCells count="2">
    <mergeCell ref="A2:H2"/>
    <mergeCell ref="A3:H3"/>
  </mergeCells>
  <dataValidations count="1">
    <dataValidation type="list" allowBlank="1" showInputMessage="1" showErrorMessage="1" sqref="C52" xr:uid="{16E0A765-6B3D-4468-82C8-5C4C57F8B068}">
      <formula1>$G$2:$G$4</formula1>
    </dataValidation>
  </dataValidations>
  <hyperlinks>
    <hyperlink ref="C7" location="'Billy Hudson'!A1" display="Billy Hudson" xr:uid="{36B6DFB6-41B3-4C98-A41E-B3CB32D0399D}"/>
    <hyperlink ref="C61" location="'Harold Reynolds'!A1" display="Harold Reynolds" xr:uid="{6F8229D6-5E48-4ECA-BA21-4EC969EFF214}"/>
    <hyperlink ref="C11" location="'Steve Kiemele'!A1" display="Steve Kiemele" xr:uid="{5F8C5C73-FC28-4333-80E0-C2300236B129}"/>
    <hyperlink ref="C24" location="'Travis Davis'!A1" display="Travis Davis" xr:uid="{6B6A1943-846A-43C8-83B7-A0ACE983C323}"/>
    <hyperlink ref="C29" location="'Melvin Ferguson'!A1" display="Melvin Ferguson" xr:uid="{EA95245B-C3D1-43E3-AE23-D04461B4440F}"/>
    <hyperlink ref="C10" location="'Daniel Henry'!A1" display="Daniel Henry" xr:uid="{4260119A-6209-4211-A3A4-D4CDA02C04CA}"/>
    <hyperlink ref="C25" location="'Hubert Kelsheimer'!A1" display="Hubert Kelsheimer" xr:uid="{5A1D76A8-B3B4-4B5E-B233-D33B076ED621}"/>
    <hyperlink ref="C9" location="'Ricky Haley'!A1" display="Ricky Haley" xr:uid="{17A40EF6-326F-4BE9-8E2A-3647D6385181}"/>
    <hyperlink ref="C51" location="'Freddy Geiselbreth'!A1" display="Freddy Geiselbreth" xr:uid="{4F422432-BD70-4DDA-9234-B40CB7D048F5}"/>
    <hyperlink ref="C34" location="'Bob Bass'!A1" display="Bob Bass" xr:uid="{FFD9BDA4-3A89-43AA-A42A-DF752C735E74}"/>
    <hyperlink ref="C80" location="'Van Presson'!A1" display="Van Presson" xr:uid="{64FEFE90-B1D4-416C-9214-D428DC6D5C36}"/>
    <hyperlink ref="C47" location="'Bud Stell'!A1" display="Bud Stell" xr:uid="{7FBCDC0B-E688-4EB2-BD1A-C90587130DD9}"/>
    <hyperlink ref="C119" location="'Robert Benoit II'!A1" display="Robert Benoit II" xr:uid="{021480B2-417E-4EAF-AD91-DFA9C11BCF65}"/>
    <hyperlink ref="C97" location="'Tommy Cole'!A1" display="Tommy Cole" xr:uid="{D7DE003C-FD5E-49CC-B8BB-9140BE5006A8}"/>
    <hyperlink ref="C39" location="'Bobby Young'!A1" display="Bobby Young" xr:uid="{1A1AA1EB-7CAB-4DAE-9E49-125B30ECD3C4}"/>
    <hyperlink ref="C27" location="'Charles Knight'!A1" display="Charles Knight" xr:uid="{EB50F89A-1520-44DD-A325-CC24985FB921}"/>
    <hyperlink ref="C58" location="'Dean Irvin'!A1" display="Dean Irvin" xr:uid="{B8A7EDCF-76B0-40F3-B447-03B7F8A3149A}"/>
    <hyperlink ref="C93" location="'Kevin Sullivan'!A1" display="Kevin Sullivan" xr:uid="{A1C6133D-5498-4472-B4D6-4D702344EF02}"/>
    <hyperlink ref="C15" location="'Bill Smith'!A1" display="Bill Smith" xr:uid="{92495E31-A101-413C-B35D-19A631B61D2E}"/>
    <hyperlink ref="C16" location="'Foster Arvin'!A1" display="Foster Arvin" xr:uid="{98D65B33-532A-4AA0-83AF-6281FAFA3673}"/>
    <hyperlink ref="C17" location="'Jeromy Viands'!A1" display="Jeromy Viands" xr:uid="{B521EAE0-02E1-41E4-9CA4-6100D80654F8}"/>
    <hyperlink ref="C83" location="'Jody Campbell'!A1" display="Jody Campbell" xr:uid="{1EB4F34B-0E72-4629-AA9F-538F636D2A68}"/>
    <hyperlink ref="C12" location="'Jud Denniston'!A1" display="Jud Denniston" xr:uid="{0EDE11B4-D90A-401F-A5DF-88ED43B18767}"/>
    <hyperlink ref="C8" location="'Mike Gross'!A1" display="Mike Gross" xr:uid="{9A1DA397-0438-40C8-A40A-E7DB841DDDEF}"/>
    <hyperlink ref="C31" location="'Bill Middlebrook'!A1" display="Bill Middlebrook" xr:uid="{03745C7D-EDEC-475E-9A8D-1B2F0912DB79}"/>
    <hyperlink ref="C14" location="'Cecil Combs'!A1" display="Cecil Combs" xr:uid="{B02BD038-1D21-41A4-9B6D-F8D2B99E59B0}"/>
    <hyperlink ref="C13" location="'Danny Sissom'!A1" display="Danny Sissom" xr:uid="{AA554A63-EDD9-41EF-9B25-3D1017DD3969}"/>
    <hyperlink ref="C62" location="'Don Tucker'!A1" display="Don Tucker" xr:uid="{5E0D05CB-E5B9-4CE4-AA36-39698CF565E4}"/>
    <hyperlink ref="C40" location="'Jim Parnell'!A1" display="Jim Parnell" xr:uid="{B3658CF9-9465-4B82-BAF8-149E504524EC}"/>
    <hyperlink ref="C6" location="'Jeff Lewis'!A1" display="Jeff Lewis" xr:uid="{B121CED0-9F7E-46F2-A789-E376F5A27CA5}"/>
    <hyperlink ref="C103" location="'Bill Glausier'!A1" display="Bill Glausier" xr:uid="{64F155F7-EA25-4488-AFC6-A8F0D5093081}"/>
    <hyperlink ref="C32" location="'Johnny Montgomery'!A1" display="Johnny Montgomery" xr:uid="{B0E6BBC6-4A77-4621-923B-78DC9821AF47}"/>
    <hyperlink ref="C59" location="'Curtis Jenkins'!A1" display="Curtis Jenkins" xr:uid="{A7FC6ABE-B2EC-4BDE-B57D-E87F59777391}"/>
    <hyperlink ref="C28" location="'Jim Parker'!A1" display="Jim Parker" xr:uid="{AD036149-6722-46BA-981B-E271E6ACBAE9}"/>
    <hyperlink ref="C30" location="'James Parker'!A1" display="James Parker" xr:uid="{A3F6129E-8AF7-4CF5-9707-C27243F66799}"/>
    <hyperlink ref="C99" location="'Allen Wood'!A1" display="Allen Wood" xr:uid="{EA5EEF8E-4904-4C4E-8331-69D34FB32AF2}"/>
    <hyperlink ref="C84" location="'Bruce Karsch'!A1" display="Bruce Karsch" xr:uid="{ABBE4317-37E2-470E-822D-93AA6124B02F}"/>
    <hyperlink ref="C72" location="'Jack Hutchinson'!A1" display="Jack Hutchinson" xr:uid="{14885767-0507-4F76-BA93-7ABF04291D06}"/>
    <hyperlink ref="C102" location="'Ben Johnson'!A1" display="Ben Johnson" xr:uid="{2468E2CE-563D-436E-9186-906F18BCF890}"/>
    <hyperlink ref="C37" location="'Glenn Dickson'!A1" display="Glenn Dickson" xr:uid="{9CD9D471-3E71-47E0-BC5C-D43468464A78}"/>
    <hyperlink ref="C100" location="'Jeffery Wilson'!A1" display="Jeffery Wilson" xr:uid="{4B352A1E-0915-4193-B4AF-88BAEE93B73B}"/>
    <hyperlink ref="C123" location="'John Hovan'!A1" display="John Hovan" xr:uid="{DC2BBE1D-98A6-4ADB-A487-4F7ECC2081E9}"/>
    <hyperlink ref="C106" location="'John Oren'!A1" display="John Oren" xr:uid="{56506FC9-A477-4A7E-8E91-84158F41EDC3}"/>
    <hyperlink ref="C91" location="'Ken Osmond'!A1" display="Ken Osmond" xr:uid="{47FD6697-C4AA-4B80-832F-CA2D25B564E1}"/>
    <hyperlink ref="C68" location="'Larry Mcgill'!A1" display="Larry Mcgill" xr:uid="{30F01CF3-CDFA-4D34-A979-5132C2F28AC6}"/>
    <hyperlink ref="C48" location="'Les Lala'!A1" display="Les Lala" xr:uid="{6E086239-8B2B-4DCC-85A1-6720E95C2E04}"/>
    <hyperlink ref="C121" location="'Ricky Kyker'!A1" display="Ricky Kyker" xr:uid="{978AE95F-9F85-4787-A5AF-4F1E4EC27CA1}"/>
    <hyperlink ref="C89" location="'Robert Boykin'!A1" display="Robert Boykin" xr:uid="{8CB14C53-ACDE-4218-8661-DB37D8C4A15C}"/>
    <hyperlink ref="C115" location="'Steven Decateau'!A1" display="Steven Decateau" xr:uid="{346287E2-72D9-4903-B607-CE8F9B1DE901}"/>
    <hyperlink ref="C36" location="'Troy Gibbons'!A1" display="Troy Gibbens" xr:uid="{0460DB9C-6541-461A-A104-7D1AC5858514}"/>
    <hyperlink ref="C110" location="'Wayne Argence'!A1" display="Wayne Argence" xr:uid="{7588046C-66E0-4C4A-A64F-AFE3AF223D3F}"/>
    <hyperlink ref="C70" location="'Brad Palmer'!A1" display="Brad Palmer" xr:uid="{09D6C214-F327-4924-B69D-388FAAAD2AE4}"/>
    <hyperlink ref="C53" location="'Brian Gilliland'!A1" display="Brian Gilliland" xr:uid="{EC9B0B4C-6026-4323-9BFB-88E3DFCE391A}"/>
    <hyperlink ref="C77" location="'Connel Rowe'!A1" display="Connel Rowe" xr:uid="{14150E1A-4D62-42FB-A3A9-1038C526F4E1}"/>
    <hyperlink ref="C71" location="'Frank Baird'!A1" display="Frank Baird" xr:uid="{DDBB996E-E2A0-49FD-BAB8-77E6333FB29C}"/>
    <hyperlink ref="C78" location="'Glen Dawson'!A1" display="Glen Dawson" xr:uid="{E5ADF94B-A542-4448-966E-5EA4C51D36F3}"/>
    <hyperlink ref="C49" location="'Greg George'!A1" display="Greg George" xr:uid="{83E3D89D-4C55-4AEE-8A89-AD492959D50E}"/>
    <hyperlink ref="C88" location="'Howard Ary'!A1" display="Howard Ary" xr:uid="{8EFD3CD3-D091-4311-916D-01BE29E20EA4}"/>
    <hyperlink ref="C67" location="'John Petteruti'!A1" display="John Petteruti" xr:uid="{9CB3470C-0E5A-45DD-91C3-5C4CB9DC0A3D}"/>
    <hyperlink ref="C94" location="'Mary Webb'!A1" display="Mary Webb" xr:uid="{2DBA563A-846E-40C2-99C2-E87E3AC2C34E}"/>
    <hyperlink ref="C69" location="'Nick Palmer'!A1" display="Nick Palmer" xr:uid="{A5395F30-A902-49F6-89D1-CFA9BA5F5957}"/>
    <hyperlink ref="C64" location="'Sherman White'!A1" display="Sherman White" xr:uid="{FA395741-DE16-4C7F-873C-82E90885B835}"/>
    <hyperlink ref="C109" location="'Tim Rowlands'!A1" display="Tim Rowlands" xr:uid="{DD9EBA9A-D1F9-40D1-A27F-8E9C24624B7F}"/>
    <hyperlink ref="C46" location="'Tony Picarelli'!A1" display="Tony Picarelli" xr:uid="{ECE4718A-5E91-497F-8B75-8CA87D4F7BA8}"/>
    <hyperlink ref="C38" location="'Jerry Hensler'!A1" display="Jerry Hensler" xr:uid="{2D85B804-B0C7-4B8D-8347-747C6FBBA86B}"/>
    <hyperlink ref="C65" location="'Josie Hensler'!A1" display="Josie Hensler" xr:uid="{552584F8-A8AD-4FC1-83F2-AB7D16CC9367}"/>
    <hyperlink ref="C19" location="'Steve DuVall'!A1" display="Steve DuVall" xr:uid="{B84C44D4-93FF-4B8F-BD52-C33B4975D3BA}"/>
    <hyperlink ref="C33" location="'Bill Poor'!A1" display="Bill Poor" xr:uid="{619A1F9B-AC13-4A5F-9962-ECBB88FBD5E3}"/>
    <hyperlink ref="C26" location="'Doug Depweg'!A1" display="Doug Depweg" xr:uid="{871B6A11-6906-4F63-B586-92AC764BB472}"/>
    <hyperlink ref="C41" location="'John Hakius'!A1" display="John Hakius" xr:uid="{388753FE-675A-4670-ACF5-BBDE93A03BBA}"/>
    <hyperlink ref="C114" location="'Samantha Carlin'!A1" display="Samantha Carlin" xr:uid="{9DE603F2-E3E8-4243-89A3-EC1A9BDB724D}"/>
    <hyperlink ref="C118" location="'Ben Brown'!A1" display="Ben Brown" xr:uid="{C9DC7782-15CB-4151-9693-0C97E72419B3}"/>
    <hyperlink ref="C120" location="'Scott McClure'!A1" display="Scott McClure" xr:uid="{0139733F-8D1D-48CE-B131-F1C41AA20560}"/>
    <hyperlink ref="C18" location="'Jim Swaringin'!A1" display="Jim Swaringin" xr:uid="{F2957C10-500D-4213-B68C-D2222732666B}"/>
    <hyperlink ref="C55" location="'Brendan Prebish'!A1" display="Brendan Prebish" xr:uid="{5DD8300E-0B5B-44EA-9E99-191153BB5CDF}"/>
    <hyperlink ref="C35" location="'Bruce Cameron'!A1" display="Bruce Cameron" xr:uid="{90610238-D6EB-42A9-9188-431CE9D7C7AF}"/>
    <hyperlink ref="C116" location="'Bruce Postlethwait'!A1" display="Bruce Postlethwait" xr:uid="{74A77F4E-45BB-4B64-A527-F4346EF5A022}"/>
    <hyperlink ref="C79" location="'Dave Renfroe'!A1" display="Dave Renfroe" xr:uid="{4514C37B-657E-4D0A-9884-BF55A3648C06}"/>
    <hyperlink ref="C45" location="'Gary Gallion'!A1" display="Gary Gallion" xr:uid="{12CD59B3-EDC9-4E29-A3C8-90BF01DD9CE1}"/>
    <hyperlink ref="C63" location="'George Donavon'!A1" display="George Donavon" xr:uid="{4646F844-44EF-4E10-B76E-D373E472C5C4}"/>
    <hyperlink ref="C52" location="'Jeff Cale'!A1" display="Jeff Cale" xr:uid="{F68F8DCA-DCDA-41F3-8F96-DE4B216E8670}"/>
    <hyperlink ref="C92" location="'Jeff Davis'!A1" display="Jeff Davis" xr:uid="{C13FA6CB-4F78-4B11-97A8-F22514512CAF}"/>
    <hyperlink ref="C66" location="'Jeff Riester'!A1" display="Jeff Riester" xr:uid="{1C71F11C-431C-485B-A521-D4381E6C9A4B}"/>
    <hyperlink ref="C87" location="'Joe Craig'!A1" display="Joe Craig" xr:uid="{41CB75F7-C7FC-4243-AC0E-C38D378219FB}"/>
    <hyperlink ref="C44" location="'Joe Di Donato'!A1" display="Joe Di Donato" xr:uid="{D3911C30-EAE3-49B8-B670-4B9956A29442}"/>
    <hyperlink ref="C122" location="'Ken Mix'!A1" display="Ken Mix" xr:uid="{782AB6A2-C7FE-427C-BCC6-BD495749BD54}"/>
    <hyperlink ref="C107" location="'Leon Switalski'!A1" display="Leon Switalski" xr:uid="{7F19CD0C-68E5-41E0-B300-13DF1A74A8F5}"/>
    <hyperlink ref="C90" location="'Mingo Harkness'!A1" display="Mingo Harkness" xr:uid="{BD25D6EC-1237-4D5F-9D6A-F5A227F9D4F5}"/>
    <hyperlink ref="C98:C99" location="'Mingo Harkness'!A1" display="Mingo Harkness" xr:uid="{35CF79D7-E11A-4516-8312-BA09AF24A4EB}"/>
    <hyperlink ref="C82" location="'Tia Craig'!A1" display="Tia Craig" xr:uid="{54BEEADB-1458-4F46-B31D-F6EA5F92A214}"/>
    <hyperlink ref="C117" location="'Tom Woebkenberg'!A1" display="Tom Woebkenberg" xr:uid="{7858834E-67FC-4B6C-BDBA-4E4202B0216A}"/>
    <hyperlink ref="C20" location="'Tao Irtz'!A1" display="Tao Irtz" xr:uid="{AF51A5C7-8228-47EA-A159-6C02BC98399E}"/>
    <hyperlink ref="C96" location="'Arthur Cole'!A1" display="Ken Mix" xr:uid="{4ABA9696-F9E7-4EAD-926B-2068026CAA25}"/>
    <hyperlink ref="C101" location="'Bill Myers'!A1" display="Arthor Cole" xr:uid="{A317F98C-AFAB-4881-98FB-573D9D95954A}"/>
    <hyperlink ref="C56" location="'Claude Pennington'!A1" display="Bill Myers" xr:uid="{FCFBCB4E-E7F7-4E7A-9BEB-6F197F2364B8}"/>
    <hyperlink ref="C60" location="'David Jennings'!A1" display="Claude Pennington" xr:uid="{416BFAFB-9377-409F-A05E-62D73AE7DC06}"/>
    <hyperlink ref="C43" location="'Jay Boyd'!A1" display="David Jennings" xr:uid="{6136D32B-DD12-4017-A920-49FC1B515476}"/>
    <hyperlink ref="C105" location="'Roger Foshee'!A1" display="Jay Boyd" xr:uid="{E90DA061-AAE7-44B3-88DF-05F65034BDB8}"/>
    <hyperlink ref="C112" location="'Russ Peters'!A1" display="Roger Foshee" xr:uid="{E1A36DD8-E5BE-4D51-B3A6-BFFADA01E3B3}"/>
    <hyperlink ref="C50" location="'Steve Pennington'!A1" display="Russ Peters" xr:uid="{0E7CF0BD-59C8-4E50-A283-8BEF6E6E2363}"/>
    <hyperlink ref="C98" location="'Dennis Cahill'!A1" display="Dennis Cahill" xr:uid="{32C9C7F3-3E9F-40CE-9D86-CF7F286AF1D5}"/>
    <hyperlink ref="C85" location="'Phil Mallegni'!A1" display="Phil Mallegni" xr:uid="{30A268A4-6FAB-4365-92C4-9BCEB2BA477B}"/>
    <hyperlink ref="C81" location="'Craig Bailey'!A1" display="Craig Bailey" xr:uid="{039A2ED7-651F-48F7-9CC2-49BEB1C33A27}"/>
    <hyperlink ref="C22" location="'David Ellwood'!A1" display="David Ellwood" xr:uid="{4ECB6098-948F-41DE-9EBB-F86F30ACEFAF}"/>
    <hyperlink ref="C75" location="'Brandon Eversole'!A1" display="Brandon Eversole" xr:uid="{90D29F6A-1621-4181-AAC5-7FCD3A5864C0}"/>
    <hyperlink ref="C104" location="'Ann Tucker'!A1" display="Ann Tucker" xr:uid="{CDC087A3-32E9-4F21-8603-592F59259D96}"/>
    <hyperlink ref="C42" location="'Devon Tomlinson'!A1" display="Devon Tomlinson" xr:uid="{DC650CF6-6C92-482F-8E38-076AF5E5B6EE}"/>
    <hyperlink ref="C111" location="'Ethan Cole'!A1" display="Ethan Cole" xr:uid="{821B2302-C32A-4F78-9DD7-AEBAD444B6A6}"/>
    <hyperlink ref="C57" location="'Jim Peightal'!A1" display="Jim Peightal" xr:uid="{239AAA87-81F3-4523-90B3-85038F21B775}"/>
    <hyperlink ref="C54" location="'Joe Jarrell'!A1" display="Joe Jarrell" xr:uid="{A301C2AD-6AFA-4687-8C5A-03B9463AD9DA}"/>
    <hyperlink ref="C76" location="'John Gleto'!A1" display="John Gleto" xr:uid="{32813707-9377-4B58-8BD2-1042580EBFBF}"/>
    <hyperlink ref="C95" location="'Pam Gates'!A1" display="Pam Gates" xr:uid="{3CF6A26A-FDB3-4ADF-9A81-A2839FB389BD}"/>
    <hyperlink ref="C73" location="'Ronald Blasko'!A1" display="Ronald Blasko" xr:uid="{1043C604-E4C5-440B-BB14-FA9342837F54}"/>
    <hyperlink ref="C120:C123" location="'John Hovan'!A1" display="John Hovan" xr:uid="{463C7BE1-A47B-4F0B-99DC-D1F1097858C3}"/>
    <hyperlink ref="C113" location="'Eric Halfacre'!A1" display="Eric Halfacre" xr:uid="{4B84EC7D-0B01-4DB1-9684-8539DFE06A1B}"/>
    <hyperlink ref="C74" location="'Evelio McDonald'!A1" display="Evelio McDonald" xr:uid="{EA6D2576-5671-43AB-8D26-95F0531BE734}"/>
    <hyperlink ref="C86" location="'Glen Dickson'!A1" display="Glen Dickson" xr:uid="{927BA0C5-B3C7-41A1-8715-35E0192DB0FB}"/>
    <hyperlink ref="C108" location="'Rebbeca Carroll'!A1" display="Rebecca Carroll" xr:uid="{2FBBF02D-E6CF-4B69-9B4C-F924E8A10511}"/>
    <hyperlink ref="C21" location="'Greg Smetanko'!A1" display="Greg Smetanko" xr:uid="{8B746BBA-6B41-45A7-9E03-6E21181028CB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F689-2201-4191-B88A-1CDCCEDA8493}">
  <sheetPr codeName="Sheet10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83</v>
      </c>
      <c r="C2" s="14">
        <v>44965</v>
      </c>
      <c r="D2" s="15" t="s">
        <v>55</v>
      </c>
      <c r="E2" s="16">
        <v>197.001</v>
      </c>
      <c r="F2" s="16">
        <v>196</v>
      </c>
      <c r="G2" s="16">
        <v>199</v>
      </c>
      <c r="H2" s="16">
        <v>197</v>
      </c>
      <c r="I2" s="16"/>
      <c r="J2" s="16"/>
      <c r="K2" s="19">
        <v>4</v>
      </c>
      <c r="L2" s="19">
        <v>789.00099999999998</v>
      </c>
      <c r="M2" s="20">
        <v>197.25024999999999</v>
      </c>
      <c r="N2" s="21">
        <v>5</v>
      </c>
      <c r="O2" s="22">
        <v>202.25024999999999</v>
      </c>
    </row>
    <row r="3" spans="1:17" x14ac:dyDescent="0.25">
      <c r="A3" s="12" t="s">
        <v>45</v>
      </c>
      <c r="B3" s="13" t="s">
        <v>57</v>
      </c>
      <c r="C3" s="14">
        <v>45007</v>
      </c>
      <c r="D3" s="15" t="s">
        <v>55</v>
      </c>
      <c r="E3" s="16">
        <v>194</v>
      </c>
      <c r="F3" s="16">
        <v>198</v>
      </c>
      <c r="G3" s="16">
        <v>195</v>
      </c>
      <c r="H3" s="16">
        <v>200</v>
      </c>
      <c r="I3" s="16"/>
      <c r="J3" s="16"/>
      <c r="K3" s="19">
        <v>4</v>
      </c>
      <c r="L3" s="19">
        <v>787</v>
      </c>
      <c r="M3" s="20">
        <v>196.75</v>
      </c>
      <c r="N3" s="21">
        <v>6</v>
      </c>
      <c r="O3" s="22">
        <v>202.75</v>
      </c>
    </row>
    <row r="4" spans="1:17" x14ac:dyDescent="0.25">
      <c r="A4" s="12" t="s">
        <v>45</v>
      </c>
      <c r="B4" s="13" t="s">
        <v>57</v>
      </c>
      <c r="C4" s="14">
        <v>45014</v>
      </c>
      <c r="D4" s="15" t="s">
        <v>55</v>
      </c>
      <c r="E4" s="16">
        <v>194</v>
      </c>
      <c r="F4" s="16">
        <v>197</v>
      </c>
      <c r="G4" s="16">
        <v>200</v>
      </c>
      <c r="H4" s="16">
        <v>198</v>
      </c>
      <c r="I4" s="16"/>
      <c r="J4" s="16"/>
      <c r="K4" s="19">
        <v>4</v>
      </c>
      <c r="L4" s="19">
        <v>789</v>
      </c>
      <c r="M4" s="20">
        <v>197.25</v>
      </c>
      <c r="N4" s="21">
        <v>9</v>
      </c>
      <c r="O4" s="22">
        <v>206.25</v>
      </c>
    </row>
    <row r="5" spans="1:17" x14ac:dyDescent="0.25">
      <c r="A5" s="12" t="s">
        <v>30</v>
      </c>
      <c r="B5" s="13" t="s">
        <v>57</v>
      </c>
      <c r="C5" s="14">
        <v>45021</v>
      </c>
      <c r="D5" s="15" t="s">
        <v>55</v>
      </c>
      <c r="E5" s="16">
        <v>190</v>
      </c>
      <c r="F5" s="16">
        <v>192</v>
      </c>
      <c r="G5" s="16">
        <v>191</v>
      </c>
      <c r="H5" s="16">
        <v>196</v>
      </c>
      <c r="I5" s="16"/>
      <c r="J5" s="16"/>
      <c r="K5" s="19">
        <v>4</v>
      </c>
      <c r="L5" s="19">
        <v>769</v>
      </c>
      <c r="M5" s="20">
        <v>192.25</v>
      </c>
      <c r="N5" s="21">
        <v>3</v>
      </c>
      <c r="O5" s="22">
        <v>195.25</v>
      </c>
    </row>
    <row r="6" spans="1:17" x14ac:dyDescent="0.25">
      <c r="A6" s="12" t="s">
        <v>30</v>
      </c>
      <c r="B6" s="57" t="s">
        <v>57</v>
      </c>
      <c r="C6" s="14">
        <v>45028</v>
      </c>
      <c r="D6" s="15" t="s">
        <v>55</v>
      </c>
      <c r="E6" s="16">
        <v>197</v>
      </c>
      <c r="F6" s="16">
        <v>198</v>
      </c>
      <c r="G6" s="16">
        <v>198</v>
      </c>
      <c r="H6" s="16">
        <v>198</v>
      </c>
      <c r="I6" s="16"/>
      <c r="J6" s="16"/>
      <c r="K6" s="19">
        <v>4</v>
      </c>
      <c r="L6" s="19">
        <v>791</v>
      </c>
      <c r="M6" s="20">
        <v>197.75</v>
      </c>
      <c r="N6" s="21">
        <v>4</v>
      </c>
      <c r="O6" s="22">
        <v>201.75</v>
      </c>
    </row>
    <row r="7" spans="1:17" x14ac:dyDescent="0.25">
      <c r="A7" s="82" t="s">
        <v>45</v>
      </c>
      <c r="B7" s="83" t="s">
        <v>57</v>
      </c>
      <c r="C7" s="84">
        <v>45035</v>
      </c>
      <c r="D7" s="85" t="s">
        <v>55</v>
      </c>
      <c r="E7" s="86">
        <v>196</v>
      </c>
      <c r="F7" s="86">
        <v>199</v>
      </c>
      <c r="G7" s="87">
        <v>200</v>
      </c>
      <c r="H7" s="86">
        <v>197</v>
      </c>
      <c r="I7" s="86"/>
      <c r="J7" s="86"/>
      <c r="K7" s="88">
        <v>4</v>
      </c>
      <c r="L7" s="88">
        <v>792</v>
      </c>
      <c r="M7" s="89">
        <v>198</v>
      </c>
      <c r="N7" s="90">
        <v>9</v>
      </c>
      <c r="O7" s="91">
        <v>207</v>
      </c>
    </row>
    <row r="8" spans="1:17" x14ac:dyDescent="0.25">
      <c r="A8" s="12" t="s">
        <v>30</v>
      </c>
      <c r="B8" s="13" t="s">
        <v>57</v>
      </c>
      <c r="C8" s="14">
        <v>45063</v>
      </c>
      <c r="D8" s="15" t="s">
        <v>55</v>
      </c>
      <c r="E8" s="81">
        <v>196</v>
      </c>
      <c r="F8" s="81">
        <v>196</v>
      </c>
      <c r="G8" s="81">
        <v>197</v>
      </c>
      <c r="H8" s="81">
        <v>198</v>
      </c>
      <c r="I8" s="16"/>
      <c r="J8" s="16"/>
      <c r="K8" s="19">
        <v>4</v>
      </c>
      <c r="L8" s="19">
        <v>787</v>
      </c>
      <c r="M8" s="20">
        <v>196.75</v>
      </c>
      <c r="N8" s="21">
        <v>2</v>
      </c>
      <c r="O8" s="22">
        <v>198.75</v>
      </c>
    </row>
    <row r="10" spans="1:17" x14ac:dyDescent="0.25">
      <c r="K10" s="8">
        <f>SUM(K2:K9)</f>
        <v>28</v>
      </c>
      <c r="L10" s="8">
        <f>SUM(L2:L9)</f>
        <v>5504.0010000000002</v>
      </c>
      <c r="M10" s="7">
        <f>SUM(L10/K10)</f>
        <v>196.57146428571428</v>
      </c>
      <c r="N10" s="8">
        <f>SUM(N2:N9)</f>
        <v>38</v>
      </c>
      <c r="O10" s="11">
        <f>SUM(M10+N10)</f>
        <v>234.57146428571428</v>
      </c>
    </row>
  </sheetData>
  <protectedRanges>
    <protectedRange algorithmName="SHA-512" hashValue="ON39YdpmFHfN9f47KpiRvqrKx0V9+erV1CNkpWzYhW/Qyc6aT8rEyCrvauWSYGZK2ia3o7vd3akF07acHAFpOA==" saltValue="yVW9XmDwTqEnmpSGai0KYg==" spinCount="100000" sqref="I8:J8 B8:D8" name="Range1_8_1"/>
    <protectedRange algorithmName="SHA-512" hashValue="ON39YdpmFHfN9f47KpiRvqrKx0V9+erV1CNkpWzYhW/Qyc6aT8rEyCrvauWSYGZK2ia3o7vd3akF07acHAFpOA==" saltValue="yVW9XmDwTqEnmpSGai0KYg==" spinCount="100000" sqref="E8:H8" name="Range1_3_2_1"/>
  </protectedRanges>
  <sortState xmlns:xlrd2="http://schemas.microsoft.com/office/spreadsheetml/2017/richdata2" ref="A2:O4">
    <sortCondition ref="C2:C4"/>
  </sortState>
  <conditionalFormatting sqref="E2:E4">
    <cfRule type="top10" dxfId="978" priority="27" rank="1"/>
  </conditionalFormatting>
  <conditionalFormatting sqref="E5">
    <cfRule type="top10" dxfId="977" priority="16" rank="1"/>
  </conditionalFormatting>
  <conditionalFormatting sqref="E6:E7">
    <cfRule type="top10" dxfId="976" priority="13" rank="1"/>
  </conditionalFormatting>
  <conditionalFormatting sqref="E2:J4">
    <cfRule type="cellIs" dxfId="975" priority="22" operator="greaterThanOrEqual">
      <formula>200</formula>
    </cfRule>
  </conditionalFormatting>
  <conditionalFormatting sqref="E5:J5">
    <cfRule type="cellIs" dxfId="974" priority="14" operator="greaterThanOrEqual">
      <formula>193</formula>
    </cfRule>
  </conditionalFormatting>
  <conditionalFormatting sqref="E6:J7">
    <cfRule type="cellIs" dxfId="973" priority="8" operator="greaterThanOrEqual">
      <formula>200</formula>
    </cfRule>
  </conditionalFormatting>
  <conditionalFormatting sqref="F2:F4">
    <cfRule type="top10" dxfId="972" priority="21" rank="1"/>
  </conditionalFormatting>
  <conditionalFormatting sqref="F5">
    <cfRule type="top10" dxfId="971" priority="15" rank="1"/>
  </conditionalFormatting>
  <conditionalFormatting sqref="F6:F7">
    <cfRule type="top10" dxfId="970" priority="7" rank="1"/>
  </conditionalFormatting>
  <conditionalFormatting sqref="G2:G4">
    <cfRule type="top10" dxfId="969" priority="26" rank="1"/>
  </conditionalFormatting>
  <conditionalFormatting sqref="G5">
    <cfRule type="top10" dxfId="968" priority="17" rank="1"/>
  </conditionalFormatting>
  <conditionalFormatting sqref="G6:G7">
    <cfRule type="top10" dxfId="967" priority="12" rank="1"/>
  </conditionalFormatting>
  <conditionalFormatting sqref="H2:H4">
    <cfRule type="top10" dxfId="966" priority="25" rank="1"/>
  </conditionalFormatting>
  <conditionalFormatting sqref="H5">
    <cfRule type="top10" dxfId="965" priority="18" rank="1"/>
  </conditionalFormatting>
  <conditionalFormatting sqref="H6:H7">
    <cfRule type="top10" dxfId="964" priority="11" rank="1"/>
  </conditionalFormatting>
  <conditionalFormatting sqref="I2:I4">
    <cfRule type="top10" dxfId="963" priority="24" rank="1"/>
  </conditionalFormatting>
  <conditionalFormatting sqref="I5">
    <cfRule type="top10" dxfId="962" priority="19" rank="1"/>
  </conditionalFormatting>
  <conditionalFormatting sqref="I6:I7">
    <cfRule type="top10" dxfId="961" priority="10" rank="1"/>
  </conditionalFormatting>
  <conditionalFormatting sqref="J2:J4">
    <cfRule type="top10" dxfId="960" priority="23" rank="1"/>
  </conditionalFormatting>
  <conditionalFormatting sqref="J5">
    <cfRule type="top10" dxfId="959" priority="20" rank="1"/>
  </conditionalFormatting>
  <conditionalFormatting sqref="J6:J7">
    <cfRule type="top10" dxfId="958" priority="9" rank="1"/>
  </conditionalFormatting>
  <conditionalFormatting sqref="F8">
    <cfRule type="top10" dxfId="957" priority="1" rank="1"/>
  </conditionalFormatting>
  <conditionalFormatting sqref="G8">
    <cfRule type="top10" dxfId="956" priority="2" rank="1"/>
  </conditionalFormatting>
  <conditionalFormatting sqref="H8">
    <cfRule type="top10" dxfId="955" priority="3" rank="1"/>
  </conditionalFormatting>
  <conditionalFormatting sqref="I8">
    <cfRule type="top10" dxfId="954" priority="4" rank="1"/>
  </conditionalFormatting>
  <conditionalFormatting sqref="J8">
    <cfRule type="top10" dxfId="953" priority="5" rank="1"/>
  </conditionalFormatting>
  <conditionalFormatting sqref="E8">
    <cfRule type="top10" dxfId="952" priority="6" rank="1"/>
  </conditionalFormatting>
  <hyperlinks>
    <hyperlink ref="Q1" location="'National Rankings'!A1" display="Back to Ranking" xr:uid="{53653121-DD69-4C7E-928F-2FD5278288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50BAB6-329E-45DB-B5A2-078309D859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A550-EC72-4A65-91B4-705F9D07CDBA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161</v>
      </c>
      <c r="C2" s="14">
        <v>45055</v>
      </c>
      <c r="D2" s="15" t="s">
        <v>155</v>
      </c>
      <c r="E2" s="16">
        <v>191</v>
      </c>
      <c r="F2" s="16">
        <v>191</v>
      </c>
      <c r="G2" s="16">
        <v>192</v>
      </c>
      <c r="H2" s="16"/>
      <c r="I2" s="16"/>
      <c r="J2" s="16"/>
      <c r="K2" s="19">
        <v>3</v>
      </c>
      <c r="L2" s="19">
        <v>574</v>
      </c>
      <c r="M2" s="20">
        <v>191.33333333333334</v>
      </c>
      <c r="N2" s="21">
        <v>2</v>
      </c>
      <c r="O2" s="22">
        <v>193.33333333333334</v>
      </c>
    </row>
    <row r="4" spans="1:17" x14ac:dyDescent="0.25">
      <c r="K4" s="8">
        <f>SUM(K2:K3)</f>
        <v>3</v>
      </c>
      <c r="L4" s="8">
        <f>SUM(L2:L3)</f>
        <v>574</v>
      </c>
      <c r="M4" s="11">
        <f>SUM(L4/K4)</f>
        <v>191.33333333333334</v>
      </c>
      <c r="N4" s="8">
        <f>SUM(N2:N3)</f>
        <v>2</v>
      </c>
      <c r="O4" s="11">
        <f>SUM(M4+N4)</f>
        <v>193.33333333333334</v>
      </c>
    </row>
  </sheetData>
  <hyperlinks>
    <hyperlink ref="Q1" location="'National Rankings'!A1" display="Back to Ranking" xr:uid="{9509BE3B-306E-4546-805A-EC45DC2160F2}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762B-68EF-4F62-BC06-2D1BBC784AF1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180</v>
      </c>
      <c r="C2" s="94">
        <v>45066</v>
      </c>
      <c r="D2" s="95" t="s">
        <v>181</v>
      </c>
      <c r="E2" s="81">
        <v>196</v>
      </c>
      <c r="F2" s="81">
        <v>196</v>
      </c>
      <c r="G2" s="81">
        <v>196</v>
      </c>
      <c r="H2" s="81">
        <v>193</v>
      </c>
      <c r="I2" s="81"/>
      <c r="J2" s="81"/>
      <c r="K2" s="96">
        <v>4</v>
      </c>
      <c r="L2" s="96">
        <v>781</v>
      </c>
      <c r="M2" s="97">
        <v>195.25</v>
      </c>
      <c r="N2" s="98">
        <v>3</v>
      </c>
      <c r="O2" s="99">
        <v>198.25</v>
      </c>
    </row>
    <row r="4" spans="1:17" x14ac:dyDescent="0.25">
      <c r="K4" s="8">
        <f>SUM(K2:K3)</f>
        <v>4</v>
      </c>
      <c r="L4" s="8">
        <f>SUM(L2:L3)</f>
        <v>781</v>
      </c>
      <c r="M4" s="11">
        <f>SUM(L4/K4)</f>
        <v>195.25</v>
      </c>
      <c r="N4" s="8">
        <f>SUM(N2:N3)</f>
        <v>3</v>
      </c>
      <c r="O4" s="11">
        <f>SUM(M4+N4)</f>
        <v>198.25</v>
      </c>
    </row>
  </sheetData>
  <hyperlinks>
    <hyperlink ref="Q1" location="'National Rankings'!A1" display="Back to Ranking" xr:uid="{BD235C71-F43F-424D-9C8C-C38253836894}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1A71-496D-4E1F-8EAB-C775D8CE5BAA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162</v>
      </c>
      <c r="C2" s="14">
        <v>45055</v>
      </c>
      <c r="D2" s="15" t="s">
        <v>155</v>
      </c>
      <c r="E2" s="16">
        <v>192</v>
      </c>
      <c r="F2" s="16">
        <v>190</v>
      </c>
      <c r="G2" s="16">
        <v>186</v>
      </c>
      <c r="H2" s="16"/>
      <c r="I2" s="16"/>
      <c r="J2" s="16"/>
      <c r="K2" s="19">
        <v>3</v>
      </c>
      <c r="L2" s="19">
        <v>568</v>
      </c>
      <c r="M2" s="20">
        <v>189.33333333333334</v>
      </c>
      <c r="N2" s="21">
        <v>2</v>
      </c>
      <c r="O2" s="22">
        <v>191.33333333333334</v>
      </c>
    </row>
    <row r="4" spans="1:17" x14ac:dyDescent="0.25">
      <c r="K4" s="8">
        <f>SUM(K2:K3)</f>
        <v>3</v>
      </c>
      <c r="L4" s="8">
        <f>SUM(L2:L3)</f>
        <v>568</v>
      </c>
      <c r="M4" s="11">
        <f>SUM(L4/K4)</f>
        <v>189.33333333333334</v>
      </c>
      <c r="N4" s="8">
        <f>SUM(N2:N3)</f>
        <v>2</v>
      </c>
      <c r="O4" s="11">
        <f>SUM(M4+N4)</f>
        <v>191.33333333333334</v>
      </c>
    </row>
  </sheetData>
  <hyperlinks>
    <hyperlink ref="Q1" location="'National Rankings'!A1" display="Back to Ranking" xr:uid="{BFB7C474-7E1F-4BE2-9393-9687CB50728F}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30C3-BC92-475C-80D6-1A2D457DFAF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131</v>
      </c>
      <c r="C2" s="14">
        <v>44661</v>
      </c>
      <c r="D2" s="15" t="s">
        <v>127</v>
      </c>
      <c r="E2" s="81">
        <v>182</v>
      </c>
      <c r="F2" s="81">
        <v>191</v>
      </c>
      <c r="G2" s="81">
        <v>189</v>
      </c>
      <c r="H2" s="81">
        <v>183</v>
      </c>
      <c r="I2" s="16"/>
      <c r="J2" s="16"/>
      <c r="K2" s="19">
        <v>4</v>
      </c>
      <c r="L2" s="19">
        <v>745</v>
      </c>
      <c r="M2" s="20">
        <v>186.25</v>
      </c>
      <c r="N2" s="21">
        <v>2</v>
      </c>
      <c r="O2" s="22">
        <v>188.25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2</v>
      </c>
      <c r="O4" s="11">
        <f>SUM(M4+N4)</f>
        <v>188.25</v>
      </c>
    </row>
  </sheetData>
  <protectedRanges>
    <protectedRange sqref="B2:C2" name="Range1_2_1_1_1"/>
    <protectedRange sqref="D2" name="Range1_1_1_1_1_1"/>
  </protectedRanges>
  <conditionalFormatting sqref="E2">
    <cfRule type="top10" dxfId="83" priority="7" rank="1"/>
  </conditionalFormatting>
  <conditionalFormatting sqref="E2:J2">
    <cfRule type="cellIs" dxfId="82" priority="2" operator="greaterThanOrEqual">
      <formula>200</formula>
    </cfRule>
  </conditionalFormatting>
  <conditionalFormatting sqref="F2">
    <cfRule type="top10" dxfId="81" priority="1" rank="1"/>
  </conditionalFormatting>
  <conditionalFormatting sqref="G2">
    <cfRule type="top10" dxfId="80" priority="6" rank="1"/>
  </conditionalFormatting>
  <conditionalFormatting sqref="H2">
    <cfRule type="top10" dxfId="79" priority="5" rank="1"/>
  </conditionalFormatting>
  <conditionalFormatting sqref="I2">
    <cfRule type="top10" dxfId="78" priority="4" rank="1"/>
  </conditionalFormatting>
  <conditionalFormatting sqref="J2">
    <cfRule type="top10" dxfId="77" priority="3" rank="1"/>
  </conditionalFormatting>
  <hyperlinks>
    <hyperlink ref="Q1" location="'National Rankings'!A1" display="Back to Ranking" xr:uid="{E13139E8-5399-49C8-B759-3FAC392B44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24E0AC-BB4B-441E-814A-37539DE942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7163-D0E5-41BC-864A-576D6F6873A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133</v>
      </c>
      <c r="C2" s="14">
        <v>45046</v>
      </c>
      <c r="D2" s="15" t="s">
        <v>134</v>
      </c>
      <c r="E2" s="16">
        <v>178</v>
      </c>
      <c r="F2" s="16">
        <v>170</v>
      </c>
      <c r="G2" s="16">
        <v>164</v>
      </c>
      <c r="H2" s="16">
        <v>172</v>
      </c>
      <c r="I2" s="16"/>
      <c r="J2" s="16"/>
      <c r="K2" s="19">
        <v>4</v>
      </c>
      <c r="L2" s="19">
        <v>684</v>
      </c>
      <c r="M2" s="20">
        <v>171</v>
      </c>
      <c r="N2" s="21">
        <v>2</v>
      </c>
      <c r="O2" s="22">
        <v>173</v>
      </c>
    </row>
    <row r="3" spans="1:17" x14ac:dyDescent="0.25">
      <c r="A3" s="80" t="s">
        <v>30</v>
      </c>
      <c r="B3" s="44" t="s">
        <v>133</v>
      </c>
      <c r="C3" s="94">
        <v>45060</v>
      </c>
      <c r="D3" s="95" t="s">
        <v>127</v>
      </c>
      <c r="E3" s="81">
        <v>187</v>
      </c>
      <c r="F3" s="81">
        <v>187</v>
      </c>
      <c r="G3" s="81">
        <v>186</v>
      </c>
      <c r="H3" s="81">
        <v>186</v>
      </c>
      <c r="I3" s="81"/>
      <c r="J3" s="81"/>
      <c r="K3" s="96">
        <v>4</v>
      </c>
      <c r="L3" s="96">
        <v>746</v>
      </c>
      <c r="M3" s="97">
        <v>186.5</v>
      </c>
      <c r="N3" s="98">
        <v>2</v>
      </c>
      <c r="O3" s="99">
        <v>188.5</v>
      </c>
    </row>
    <row r="5" spans="1:17" x14ac:dyDescent="0.25">
      <c r="K5" s="8">
        <f>SUM(K2:K4)</f>
        <v>8</v>
      </c>
      <c r="L5" s="8">
        <f>SUM(L2:L4)</f>
        <v>1430</v>
      </c>
      <c r="M5" s="7">
        <f>SUM(L5/K5)</f>
        <v>178.75</v>
      </c>
      <c r="N5" s="8">
        <f>SUM(N2:N4)</f>
        <v>4</v>
      </c>
      <c r="O5" s="11">
        <f>SUM(M5+N5)</f>
        <v>182.75</v>
      </c>
    </row>
  </sheetData>
  <protectedRanges>
    <protectedRange sqref="B2:C2" name="Range1_2_1_1_1"/>
    <protectedRange sqref="D2" name="Range1_1_1_1_1_1"/>
  </protectedRanges>
  <conditionalFormatting sqref="E2">
    <cfRule type="top10" dxfId="76" priority="7" rank="1"/>
  </conditionalFormatting>
  <conditionalFormatting sqref="E2:J2">
    <cfRule type="cellIs" dxfId="75" priority="2" operator="greaterThanOrEqual">
      <formula>200</formula>
    </cfRule>
  </conditionalFormatting>
  <conditionalFormatting sqref="F2">
    <cfRule type="top10" dxfId="74" priority="1" rank="1"/>
  </conditionalFormatting>
  <conditionalFormatting sqref="G2">
    <cfRule type="top10" dxfId="73" priority="6" rank="1"/>
  </conditionalFormatting>
  <conditionalFormatting sqref="H2">
    <cfRule type="top10" dxfId="72" priority="5" rank="1"/>
  </conditionalFormatting>
  <conditionalFormatting sqref="I2">
    <cfRule type="top10" dxfId="71" priority="4" rank="1"/>
  </conditionalFormatting>
  <conditionalFormatting sqref="J2">
    <cfRule type="top10" dxfId="70" priority="3" rank="1"/>
  </conditionalFormatting>
  <hyperlinks>
    <hyperlink ref="Q1" location="'National Rankings'!A1" display="Back to Ranking" xr:uid="{16840EA7-3995-453A-9F62-E645BACD19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4D1759-BDE5-49FA-8483-358B0F7FEB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8330-02C8-48DD-8F28-3351511F6EF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121</v>
      </c>
      <c r="C2" s="14">
        <v>45024</v>
      </c>
      <c r="D2" s="15" t="s">
        <v>111</v>
      </c>
      <c r="E2" s="16">
        <v>193</v>
      </c>
      <c r="F2" s="16">
        <v>190</v>
      </c>
      <c r="G2" s="16">
        <v>197</v>
      </c>
      <c r="H2" s="16"/>
      <c r="I2" s="16"/>
      <c r="J2" s="16"/>
      <c r="K2" s="19">
        <v>3</v>
      </c>
      <c r="L2" s="19">
        <f>SUM(E2:G2)</f>
        <v>580</v>
      </c>
      <c r="M2" s="20">
        <f>L2/K2</f>
        <v>193.33333333333334</v>
      </c>
      <c r="N2" s="21">
        <v>4</v>
      </c>
      <c r="O2" s="22">
        <f>M2+N2</f>
        <v>197.33333333333334</v>
      </c>
    </row>
    <row r="3" spans="1:17" x14ac:dyDescent="0.25">
      <c r="A3" s="12" t="s">
        <v>45</v>
      </c>
      <c r="B3" s="44" t="s">
        <v>121</v>
      </c>
      <c r="C3" s="94">
        <v>45052</v>
      </c>
      <c r="D3" s="95" t="s">
        <v>111</v>
      </c>
      <c r="E3" s="81">
        <v>194.0001</v>
      </c>
      <c r="F3" s="81">
        <v>196.00059999999999</v>
      </c>
      <c r="G3" s="81">
        <v>196.00049999999999</v>
      </c>
      <c r="H3" s="81"/>
      <c r="I3" s="81"/>
      <c r="J3" s="81"/>
      <c r="K3" s="96">
        <f>COUNT(E3:J3)</f>
        <v>3</v>
      </c>
      <c r="L3" s="96">
        <f>SUM(E3:J3)</f>
        <v>586.00119999999993</v>
      </c>
      <c r="M3" s="97">
        <f>IFERROR(L3/K3,0)</f>
        <v>195.3337333333333</v>
      </c>
      <c r="N3" s="98">
        <v>2</v>
      </c>
      <c r="O3" s="99">
        <f>SUM(M3+N3)</f>
        <v>197.3337333333333</v>
      </c>
    </row>
    <row r="5" spans="1:17" x14ac:dyDescent="0.25">
      <c r="K5" s="8">
        <f>SUM(K2:K4)</f>
        <v>6</v>
      </c>
      <c r="L5" s="8">
        <f>SUM(L2:L4)</f>
        <v>1166.0011999999999</v>
      </c>
      <c r="M5" s="7">
        <f>SUM(L5/K5)</f>
        <v>194.33353333333332</v>
      </c>
      <c r="N5" s="8">
        <f>SUM(N2:N4)</f>
        <v>6</v>
      </c>
      <c r="O5" s="11">
        <f>SUM(M5+N5)</f>
        <v>200.33353333333332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3">
    <cfRule type="top10" dxfId="69" priority="6" rank="1"/>
  </conditionalFormatting>
  <conditionalFormatting sqref="I3">
    <cfRule type="top10" dxfId="68" priority="3" rank="1"/>
    <cfRule type="top10" dxfId="67" priority="8" rank="1"/>
  </conditionalFormatting>
  <conditionalFormatting sqref="E3">
    <cfRule type="top10" dxfId="66" priority="7" rank="1"/>
  </conditionalFormatting>
  <conditionalFormatting sqref="G3">
    <cfRule type="top10" dxfId="65" priority="5" rank="1"/>
  </conditionalFormatting>
  <conditionalFormatting sqref="H3">
    <cfRule type="top10" dxfId="64" priority="4" rank="1"/>
  </conditionalFormatting>
  <conditionalFormatting sqref="J3">
    <cfRule type="top10" dxfId="63" priority="2" rank="1"/>
  </conditionalFormatting>
  <conditionalFormatting sqref="E3:J3">
    <cfRule type="cellIs" dxfId="62" priority="1" operator="greaterThanOrEqual">
      <formula>200</formula>
    </cfRule>
  </conditionalFormatting>
  <hyperlinks>
    <hyperlink ref="Q1" location="'National Rankings'!A1" display="Back to Ranking" xr:uid="{2C8CCDB6-3E8E-4887-B34F-952CAAC978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389B4-6276-4C4C-9A13-A03E4431AF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A5F9-B716-4F3B-8054-A0081B7B1FA3}">
  <sheetPr codeName="Sheet91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92</v>
      </c>
      <c r="C2" s="14">
        <v>44965</v>
      </c>
      <c r="D2" s="15" t="s">
        <v>55</v>
      </c>
      <c r="E2" s="16">
        <v>196</v>
      </c>
      <c r="F2" s="16">
        <v>196</v>
      </c>
      <c r="G2" s="16">
        <v>198</v>
      </c>
      <c r="H2" s="16">
        <v>198.001</v>
      </c>
      <c r="I2" s="16"/>
      <c r="J2" s="16"/>
      <c r="K2" s="19">
        <v>4</v>
      </c>
      <c r="L2" s="19">
        <v>788.00099999999998</v>
      </c>
      <c r="M2" s="20">
        <v>197.00024999999999</v>
      </c>
      <c r="N2" s="21">
        <v>2</v>
      </c>
      <c r="O2" s="22">
        <v>199.00024999999999</v>
      </c>
    </row>
    <row r="3" spans="1:17" x14ac:dyDescent="0.25">
      <c r="A3" s="12" t="s">
        <v>45</v>
      </c>
      <c r="B3" s="13" t="s">
        <v>65</v>
      </c>
      <c r="C3" s="14">
        <v>44972</v>
      </c>
      <c r="D3" s="15" t="s">
        <v>55</v>
      </c>
      <c r="E3" s="16">
        <v>195</v>
      </c>
      <c r="F3" s="16">
        <v>192</v>
      </c>
      <c r="G3" s="16">
        <v>196</v>
      </c>
      <c r="H3" s="16">
        <v>194</v>
      </c>
      <c r="I3" s="16"/>
      <c r="J3" s="16"/>
      <c r="K3" s="19">
        <v>4</v>
      </c>
      <c r="L3" s="19">
        <v>777</v>
      </c>
      <c r="M3" s="20">
        <v>194.25</v>
      </c>
      <c r="N3" s="21">
        <v>2</v>
      </c>
      <c r="O3" s="22">
        <v>196.25</v>
      </c>
    </row>
    <row r="4" spans="1:17" x14ac:dyDescent="0.25">
      <c r="A4" s="12" t="s">
        <v>45</v>
      </c>
      <c r="B4" s="13" t="s">
        <v>65</v>
      </c>
      <c r="C4" s="14">
        <v>8493</v>
      </c>
      <c r="D4" s="15" t="s">
        <v>56</v>
      </c>
      <c r="E4" s="16">
        <v>186</v>
      </c>
      <c r="F4" s="16">
        <v>195</v>
      </c>
      <c r="G4" s="16">
        <v>190</v>
      </c>
      <c r="H4" s="16">
        <v>194</v>
      </c>
      <c r="I4" s="16"/>
      <c r="J4" s="16"/>
      <c r="K4" s="19">
        <v>4</v>
      </c>
      <c r="L4" s="19">
        <v>765</v>
      </c>
      <c r="M4" s="20">
        <v>191.25</v>
      </c>
      <c r="N4" s="21">
        <v>2</v>
      </c>
      <c r="O4" s="22">
        <v>193.25</v>
      </c>
    </row>
    <row r="5" spans="1:17" x14ac:dyDescent="0.25">
      <c r="A5" s="12" t="s">
        <v>45</v>
      </c>
      <c r="B5" s="57" t="s">
        <v>65</v>
      </c>
      <c r="C5" s="14">
        <v>45028</v>
      </c>
      <c r="D5" s="15" t="s">
        <v>55</v>
      </c>
      <c r="E5" s="16">
        <v>195</v>
      </c>
      <c r="F5" s="16">
        <v>195</v>
      </c>
      <c r="G5" s="16">
        <v>194</v>
      </c>
      <c r="H5" s="16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12" t="s">
        <v>45</v>
      </c>
      <c r="B6" s="13" t="s">
        <v>65</v>
      </c>
      <c r="C6" s="14">
        <v>8517</v>
      </c>
      <c r="D6" s="15" t="s">
        <v>56</v>
      </c>
      <c r="E6" s="16">
        <v>193</v>
      </c>
      <c r="F6" s="16">
        <v>194</v>
      </c>
      <c r="G6" s="16">
        <v>191</v>
      </c>
      <c r="H6" s="16">
        <v>190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80" t="s">
        <v>45</v>
      </c>
      <c r="B7" s="13" t="s">
        <v>65</v>
      </c>
      <c r="C7" s="14">
        <v>45056</v>
      </c>
      <c r="D7" s="15" t="s">
        <v>55</v>
      </c>
      <c r="E7" s="16">
        <v>191</v>
      </c>
      <c r="F7" s="16">
        <v>193</v>
      </c>
      <c r="G7" s="16">
        <v>190</v>
      </c>
      <c r="H7" s="16">
        <v>192</v>
      </c>
      <c r="I7" s="16"/>
      <c r="J7" s="16"/>
      <c r="K7" s="19">
        <v>4</v>
      </c>
      <c r="L7" s="19">
        <v>766</v>
      </c>
      <c r="M7" s="20">
        <v>191.5</v>
      </c>
      <c r="N7" s="21">
        <v>2</v>
      </c>
      <c r="O7" s="22">
        <v>193.5</v>
      </c>
    </row>
    <row r="8" spans="1:17" x14ac:dyDescent="0.25">
      <c r="A8" s="80" t="s">
        <v>45</v>
      </c>
      <c r="B8" s="44" t="s">
        <v>65</v>
      </c>
      <c r="C8" s="94">
        <v>45052</v>
      </c>
      <c r="D8" s="95" t="s">
        <v>56</v>
      </c>
      <c r="E8" s="81">
        <v>196</v>
      </c>
      <c r="F8" s="81">
        <v>193</v>
      </c>
      <c r="G8" s="81">
        <v>190</v>
      </c>
      <c r="H8" s="81">
        <v>193</v>
      </c>
      <c r="I8" s="81"/>
      <c r="J8" s="81"/>
      <c r="K8" s="96">
        <v>4</v>
      </c>
      <c r="L8" s="96">
        <v>772</v>
      </c>
      <c r="M8" s="97">
        <v>193</v>
      </c>
      <c r="N8" s="98">
        <v>2</v>
      </c>
      <c r="O8" s="99">
        <v>195</v>
      </c>
    </row>
    <row r="10" spans="1:17" x14ac:dyDescent="0.25">
      <c r="K10" s="8">
        <f>SUM(K2:K9)</f>
        <v>28</v>
      </c>
      <c r="L10" s="8">
        <f>SUM(L2:L9)</f>
        <v>5415.0010000000002</v>
      </c>
      <c r="M10" s="7">
        <f>SUM(L10/K10)</f>
        <v>193.39289285714287</v>
      </c>
      <c r="N10" s="8">
        <f>SUM(N2:N9)</f>
        <v>14</v>
      </c>
      <c r="O10" s="11">
        <f>SUM(M10+N10)</f>
        <v>207.39289285714287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B2:C4" name="Range1_2_6_1"/>
    <protectedRange algorithmName="SHA-512" hashValue="ON39YdpmFHfN9f47KpiRvqrKx0V9+erV1CNkpWzYhW/Qyc6aT8rEyCrvauWSYGZK2ia3o7vd3akF07acHAFpOA==" saltValue="yVW9XmDwTqEnmpSGai0KYg==" spinCount="100000" sqref="D2:D4" name="Range1_1_1_7_1"/>
  </protectedRanges>
  <sortState xmlns:xlrd2="http://schemas.microsoft.com/office/spreadsheetml/2017/richdata2" ref="A2:O4">
    <sortCondition ref="C2:C4"/>
  </sortState>
  <conditionalFormatting sqref="E2:E4">
    <cfRule type="top10" dxfId="61" priority="6" rank="1"/>
  </conditionalFormatting>
  <conditionalFormatting sqref="E2:J4">
    <cfRule type="cellIs" dxfId="60" priority="2" operator="greaterThanOrEqual">
      <formula>200</formula>
    </cfRule>
  </conditionalFormatting>
  <conditionalFormatting sqref="F2:F4">
    <cfRule type="top10" dxfId="59" priority="1" rank="1"/>
  </conditionalFormatting>
  <conditionalFormatting sqref="G2:G4">
    <cfRule type="top10" dxfId="58" priority="5" rank="1"/>
  </conditionalFormatting>
  <conditionalFormatting sqref="H2:H4">
    <cfRule type="top10" dxfId="57" priority="4" rank="1"/>
  </conditionalFormatting>
  <conditionalFormatting sqref="I2:I4">
    <cfRule type="top10" dxfId="56" priority="3" rank="1"/>
  </conditionalFormatting>
  <conditionalFormatting sqref="J2:J4">
    <cfRule type="top10" dxfId="55" priority="7" rank="1"/>
  </conditionalFormatting>
  <hyperlinks>
    <hyperlink ref="Q1" location="'National Rankings'!A1" display="Back to Ranking" xr:uid="{488CB627-F5E1-4CA3-ACBB-6BFCA3C22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13169-EEF8-4D6A-B853-C534BBEB7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57B0-257D-4B10-9C91-7A0E8277A5C1}">
  <sheetPr codeName="Sheet39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24</v>
      </c>
      <c r="C2" s="14">
        <v>44975</v>
      </c>
      <c r="D2" s="15" t="s">
        <v>26</v>
      </c>
      <c r="E2" s="16">
        <v>191</v>
      </c>
      <c r="F2" s="16">
        <v>195</v>
      </c>
      <c r="G2" s="16">
        <v>192</v>
      </c>
      <c r="H2" s="16">
        <v>198.001</v>
      </c>
      <c r="I2" s="16"/>
      <c r="J2" s="16"/>
      <c r="K2" s="19">
        <v>4</v>
      </c>
      <c r="L2" s="19">
        <v>776.00099999999998</v>
      </c>
      <c r="M2" s="20">
        <v>194.00024999999999</v>
      </c>
      <c r="N2" s="21">
        <v>5</v>
      </c>
      <c r="O2" s="22">
        <v>199.00024999999999</v>
      </c>
    </row>
    <row r="3" spans="1:17" x14ac:dyDescent="0.25">
      <c r="A3" s="12" t="s">
        <v>45</v>
      </c>
      <c r="B3" s="13" t="s">
        <v>24</v>
      </c>
      <c r="C3" s="14">
        <v>44976</v>
      </c>
      <c r="D3" s="15" t="s">
        <v>27</v>
      </c>
      <c r="E3" s="16">
        <v>197</v>
      </c>
      <c r="F3" s="16">
        <v>196</v>
      </c>
      <c r="G3" s="16">
        <v>193</v>
      </c>
      <c r="H3" s="16">
        <v>195</v>
      </c>
      <c r="I3" s="16"/>
      <c r="J3" s="16"/>
      <c r="K3" s="19">
        <v>4</v>
      </c>
      <c r="L3" s="19">
        <v>781</v>
      </c>
      <c r="M3" s="20">
        <v>195.25</v>
      </c>
      <c r="N3" s="21">
        <v>4</v>
      </c>
      <c r="O3" s="22">
        <v>199.25</v>
      </c>
    </row>
    <row r="4" spans="1:17" x14ac:dyDescent="0.25">
      <c r="A4" s="12" t="s">
        <v>45</v>
      </c>
      <c r="B4" s="13" t="s">
        <v>24</v>
      </c>
      <c r="C4" s="14">
        <v>45003</v>
      </c>
      <c r="D4" s="15" t="s">
        <v>26</v>
      </c>
      <c r="E4" s="16">
        <v>189</v>
      </c>
      <c r="F4" s="16">
        <v>187</v>
      </c>
      <c r="G4" s="16">
        <v>192</v>
      </c>
      <c r="H4" s="16">
        <v>189</v>
      </c>
      <c r="I4" s="16"/>
      <c r="J4" s="16"/>
      <c r="K4" s="19">
        <v>4</v>
      </c>
      <c r="L4" s="19">
        <v>757</v>
      </c>
      <c r="M4" s="20">
        <v>189.25</v>
      </c>
      <c r="N4" s="21">
        <v>3</v>
      </c>
      <c r="O4" s="22">
        <v>192.25</v>
      </c>
    </row>
    <row r="5" spans="1:17" x14ac:dyDescent="0.25">
      <c r="A5" s="12" t="s">
        <v>45</v>
      </c>
      <c r="B5" s="13" t="s">
        <v>24</v>
      </c>
      <c r="C5" s="14">
        <v>45004</v>
      </c>
      <c r="D5" s="15" t="s">
        <v>27</v>
      </c>
      <c r="E5" s="16">
        <v>190</v>
      </c>
      <c r="F5" s="16">
        <v>192</v>
      </c>
      <c r="G5" s="16">
        <v>192</v>
      </c>
      <c r="H5" s="16">
        <v>190</v>
      </c>
      <c r="I5" s="16"/>
      <c r="J5" s="16"/>
      <c r="K5" s="19">
        <v>4</v>
      </c>
      <c r="L5" s="19">
        <v>764</v>
      </c>
      <c r="M5" s="20">
        <v>191</v>
      </c>
      <c r="N5" s="21">
        <v>3</v>
      </c>
      <c r="O5" s="22">
        <v>194</v>
      </c>
    </row>
    <row r="6" spans="1:17" x14ac:dyDescent="0.25">
      <c r="A6" s="12" t="s">
        <v>45</v>
      </c>
      <c r="B6" s="13" t="s">
        <v>24</v>
      </c>
      <c r="C6" s="14">
        <v>45027</v>
      </c>
      <c r="D6" s="15" t="s">
        <v>26</v>
      </c>
      <c r="E6" s="51">
        <v>197</v>
      </c>
      <c r="F6" s="51">
        <v>196</v>
      </c>
      <c r="G6" s="51">
        <v>198</v>
      </c>
      <c r="H6" s="16"/>
      <c r="I6" s="16"/>
      <c r="J6" s="16"/>
      <c r="K6" s="19">
        <v>3</v>
      </c>
      <c r="L6" s="19">
        <v>591</v>
      </c>
      <c r="M6" s="20">
        <v>197</v>
      </c>
      <c r="N6" s="21">
        <v>11</v>
      </c>
      <c r="O6" s="22">
        <v>208</v>
      </c>
    </row>
    <row r="7" spans="1:17" x14ac:dyDescent="0.25">
      <c r="A7" s="12" t="s">
        <v>45</v>
      </c>
      <c r="B7" s="13" t="s">
        <v>24</v>
      </c>
      <c r="C7" s="14">
        <v>45031</v>
      </c>
      <c r="D7" s="15" t="s">
        <v>26</v>
      </c>
      <c r="E7" s="16">
        <v>191</v>
      </c>
      <c r="F7" s="16">
        <v>189</v>
      </c>
      <c r="G7" s="51">
        <v>197</v>
      </c>
      <c r="H7" s="16">
        <v>193</v>
      </c>
      <c r="I7" s="16"/>
      <c r="J7" s="16"/>
      <c r="K7" s="19">
        <v>4</v>
      </c>
      <c r="L7" s="19">
        <v>770</v>
      </c>
      <c r="M7" s="20">
        <v>192.5</v>
      </c>
      <c r="N7" s="21">
        <v>5</v>
      </c>
      <c r="O7" s="22">
        <v>197.5</v>
      </c>
    </row>
    <row r="8" spans="1:17" x14ac:dyDescent="0.25">
      <c r="A8" s="12" t="s">
        <v>45</v>
      </c>
      <c r="B8" s="13" t="s">
        <v>24</v>
      </c>
      <c r="C8" s="14">
        <v>45032</v>
      </c>
      <c r="D8" s="15" t="s">
        <v>27</v>
      </c>
      <c r="E8" s="16">
        <v>195</v>
      </c>
      <c r="F8" s="16">
        <v>197</v>
      </c>
      <c r="G8" s="16">
        <v>199</v>
      </c>
      <c r="H8" s="16">
        <v>192</v>
      </c>
      <c r="I8" s="16"/>
      <c r="J8" s="16"/>
      <c r="K8" s="19">
        <v>4</v>
      </c>
      <c r="L8" s="19">
        <v>783</v>
      </c>
      <c r="M8" s="20">
        <v>195.75</v>
      </c>
      <c r="N8" s="21">
        <v>4</v>
      </c>
      <c r="O8" s="22">
        <v>199.75</v>
      </c>
    </row>
    <row r="9" spans="1:17" x14ac:dyDescent="0.25">
      <c r="A9" s="12" t="s">
        <v>45</v>
      </c>
      <c r="B9" s="13" t="s">
        <v>24</v>
      </c>
      <c r="C9" s="14">
        <v>45041</v>
      </c>
      <c r="D9" s="15" t="s">
        <v>27</v>
      </c>
      <c r="E9" s="16">
        <v>197</v>
      </c>
      <c r="F9" s="16">
        <v>196</v>
      </c>
      <c r="G9" s="16">
        <v>196</v>
      </c>
      <c r="H9" s="16"/>
      <c r="I9" s="16"/>
      <c r="J9" s="16"/>
      <c r="K9" s="19">
        <v>3</v>
      </c>
      <c r="L9" s="19">
        <v>589</v>
      </c>
      <c r="M9" s="20">
        <v>196.33333333333334</v>
      </c>
      <c r="N9" s="21">
        <v>4</v>
      </c>
      <c r="O9" s="22">
        <v>200.33333333333334</v>
      </c>
    </row>
    <row r="10" spans="1:17" x14ac:dyDescent="0.25">
      <c r="A10" s="80" t="s">
        <v>45</v>
      </c>
      <c r="B10" s="44" t="s">
        <v>24</v>
      </c>
      <c r="C10" s="94">
        <v>45055</v>
      </c>
      <c r="D10" s="95" t="s">
        <v>26</v>
      </c>
      <c r="E10" s="81">
        <v>195</v>
      </c>
      <c r="F10" s="81">
        <v>194</v>
      </c>
      <c r="G10" s="81">
        <v>199</v>
      </c>
      <c r="H10" s="81"/>
      <c r="I10" s="81"/>
      <c r="J10" s="81"/>
      <c r="K10" s="96">
        <v>3</v>
      </c>
      <c r="L10" s="96">
        <v>588</v>
      </c>
      <c r="M10" s="97">
        <v>196</v>
      </c>
      <c r="N10" s="98">
        <v>6</v>
      </c>
      <c r="O10" s="99">
        <v>202</v>
      </c>
    </row>
    <row r="11" spans="1:17" x14ac:dyDescent="0.25">
      <c r="A11" s="80" t="s">
        <v>45</v>
      </c>
      <c r="B11" s="44" t="s">
        <v>24</v>
      </c>
      <c r="C11" s="94">
        <v>45066</v>
      </c>
      <c r="D11" s="95" t="s">
        <v>26</v>
      </c>
      <c r="E11" s="81">
        <v>199</v>
      </c>
      <c r="F11" s="81">
        <v>198.001</v>
      </c>
      <c r="G11" s="81">
        <v>196.001</v>
      </c>
      <c r="H11" s="81">
        <v>197</v>
      </c>
      <c r="I11" s="81"/>
      <c r="J11" s="81"/>
      <c r="K11" s="96">
        <v>4</v>
      </c>
      <c r="L11" s="96">
        <v>790.00199999999995</v>
      </c>
      <c r="M11" s="97">
        <v>197.50049999999999</v>
      </c>
      <c r="N11" s="98">
        <v>11</v>
      </c>
      <c r="O11" s="99">
        <v>208.50049999999999</v>
      </c>
    </row>
    <row r="12" spans="1:17" x14ac:dyDescent="0.25">
      <c r="A12" s="80" t="s">
        <v>45</v>
      </c>
      <c r="B12" s="44" t="s">
        <v>24</v>
      </c>
      <c r="C12" s="94">
        <v>45067</v>
      </c>
      <c r="D12" s="95" t="s">
        <v>27</v>
      </c>
      <c r="E12" s="81">
        <v>196</v>
      </c>
      <c r="F12" s="81">
        <v>195</v>
      </c>
      <c r="G12" s="81">
        <v>194</v>
      </c>
      <c r="H12" s="81">
        <v>197</v>
      </c>
      <c r="I12" s="81"/>
      <c r="J12" s="81"/>
      <c r="K12" s="96">
        <v>4</v>
      </c>
      <c r="L12" s="96">
        <v>782</v>
      </c>
      <c r="M12" s="97">
        <v>195.5</v>
      </c>
      <c r="N12" s="98">
        <v>5</v>
      </c>
      <c r="O12" s="99">
        <v>200.5</v>
      </c>
    </row>
    <row r="14" spans="1:17" x14ac:dyDescent="0.25">
      <c r="K14" s="8">
        <f>SUM(K2:K13)</f>
        <v>41</v>
      </c>
      <c r="L14" s="8">
        <f>SUM(L2:L13)</f>
        <v>7971.0030000000006</v>
      </c>
      <c r="M14" s="7">
        <f>SUM(L14/K14)</f>
        <v>194.41470731707318</v>
      </c>
      <c r="N14" s="8">
        <f>SUM(N2:N13)</f>
        <v>61</v>
      </c>
      <c r="O14" s="11">
        <f>SUM(M14+N14)</f>
        <v>255.41470731707318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4 E2:J4" name="Range1_2_6"/>
    <protectedRange algorithmName="SHA-512" hashValue="ON39YdpmFHfN9f47KpiRvqrKx0V9+erV1CNkpWzYhW/Qyc6aT8rEyCrvauWSYGZK2ia3o7vd3akF07acHAFpOA==" saltValue="yVW9XmDwTqEnmpSGai0KYg==" spinCount="100000" sqref="D2:D4" name="Range1_1_1_7"/>
    <protectedRange algorithmName="SHA-512" hashValue="ON39YdpmFHfN9f47KpiRvqrKx0V9+erV1CNkpWzYhW/Qyc6aT8rEyCrvauWSYGZK2ia3o7vd3akF07acHAFpOA==" saltValue="yVW9XmDwTqEnmpSGai0KYg==" spinCount="100000" sqref="E5:J5 B5:C5" name="Range1_4_4_1"/>
    <protectedRange algorithmName="SHA-512" hashValue="ON39YdpmFHfN9f47KpiRvqrKx0V9+erV1CNkpWzYhW/Qyc6aT8rEyCrvauWSYGZK2ia3o7vd3akF07acHAFpOA==" saltValue="yVW9XmDwTqEnmpSGai0KYg==" spinCount="100000" sqref="D5" name="Range1_1_2_4"/>
  </protectedRanges>
  <sortState xmlns:xlrd2="http://schemas.microsoft.com/office/spreadsheetml/2017/richdata2" ref="A2:O5">
    <sortCondition ref="C2:C5"/>
  </sortState>
  <conditionalFormatting sqref="E2:E4">
    <cfRule type="top10" dxfId="54" priority="13" rank="1"/>
  </conditionalFormatting>
  <conditionalFormatting sqref="E5">
    <cfRule type="top10" dxfId="53" priority="2" rank="1"/>
  </conditionalFormatting>
  <conditionalFormatting sqref="E2:J5">
    <cfRule type="cellIs" dxfId="52" priority="1" operator="greaterThanOrEqual">
      <formula>200</formula>
    </cfRule>
  </conditionalFormatting>
  <conditionalFormatting sqref="F2:F4">
    <cfRule type="top10" dxfId="51" priority="8" rank="1"/>
  </conditionalFormatting>
  <conditionalFormatting sqref="F5">
    <cfRule type="top10" dxfId="50" priority="3" rank="1"/>
  </conditionalFormatting>
  <conditionalFormatting sqref="G2:G4">
    <cfRule type="top10" dxfId="49" priority="12" rank="1"/>
  </conditionalFormatting>
  <conditionalFormatting sqref="G5">
    <cfRule type="top10" dxfId="48" priority="4" rank="1"/>
  </conditionalFormatting>
  <conditionalFormatting sqref="H2:H4">
    <cfRule type="top10" dxfId="47" priority="11" rank="1"/>
  </conditionalFormatting>
  <conditionalFormatting sqref="H5">
    <cfRule type="top10" dxfId="46" priority="5" rank="1"/>
  </conditionalFormatting>
  <conditionalFormatting sqref="I2:I4">
    <cfRule type="top10" dxfId="45" priority="10" rank="1"/>
  </conditionalFormatting>
  <conditionalFormatting sqref="I5">
    <cfRule type="top10" dxfId="44" priority="6" rank="1"/>
  </conditionalFormatting>
  <conditionalFormatting sqref="J2:J4">
    <cfRule type="top10" dxfId="43" priority="14" rank="1"/>
  </conditionalFormatting>
  <conditionalFormatting sqref="J5">
    <cfRule type="top10" dxfId="42" priority="7" rank="1"/>
  </conditionalFormatting>
  <hyperlinks>
    <hyperlink ref="Q1" location="'National Rankings'!A1" display="Back to Ranking" xr:uid="{854F6124-16F3-4BB3-9764-75F8B5C0E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70A05F-2775-4F9F-AC93-3700BBBC4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EF42-A8A4-44EE-A132-6B9C63C0B83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163</v>
      </c>
      <c r="C2" s="14">
        <v>45055</v>
      </c>
      <c r="D2" s="15" t="s">
        <v>155</v>
      </c>
      <c r="E2" s="16">
        <v>194</v>
      </c>
      <c r="F2" s="16">
        <v>197</v>
      </c>
      <c r="G2" s="58">
        <v>200</v>
      </c>
      <c r="H2" s="16"/>
      <c r="I2" s="16"/>
      <c r="J2" s="16"/>
      <c r="K2" s="19">
        <v>3</v>
      </c>
      <c r="L2" s="19">
        <v>591</v>
      </c>
      <c r="M2" s="20">
        <v>197</v>
      </c>
      <c r="N2" s="21">
        <v>7</v>
      </c>
      <c r="O2" s="22">
        <v>204</v>
      </c>
    </row>
    <row r="4" spans="1:17" x14ac:dyDescent="0.25">
      <c r="K4" s="8">
        <f>SUM(K2:K3)</f>
        <v>3</v>
      </c>
      <c r="L4" s="8">
        <f>SUM(L2:L3)</f>
        <v>591</v>
      </c>
      <c r="M4" s="11">
        <f>SUM(L4/K4)</f>
        <v>197</v>
      </c>
      <c r="N4" s="8">
        <f>SUM(N2:N3)</f>
        <v>7</v>
      </c>
      <c r="O4" s="11">
        <f>SUM(M4+N4)</f>
        <v>204</v>
      </c>
    </row>
  </sheetData>
  <hyperlinks>
    <hyperlink ref="Q1" location="'National Rankings'!A1" display="Back to Ranking" xr:uid="{153EFDD0-FBA3-41CD-B88F-C6C7BDBC9103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18B6-D6F0-4A4F-BD79-D4B4A0429B93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105</v>
      </c>
      <c r="C2" s="14">
        <v>45017</v>
      </c>
      <c r="D2" s="15" t="s">
        <v>38</v>
      </c>
      <c r="E2" s="16">
        <v>191</v>
      </c>
      <c r="F2" s="16">
        <v>178</v>
      </c>
      <c r="G2" s="16">
        <v>186</v>
      </c>
      <c r="H2" s="16">
        <v>188</v>
      </c>
      <c r="I2" s="16"/>
      <c r="J2" s="16"/>
      <c r="K2" s="19">
        <v>4</v>
      </c>
      <c r="L2" s="19">
        <v>743</v>
      </c>
      <c r="M2" s="20">
        <v>185.75</v>
      </c>
      <c r="N2" s="21">
        <v>2</v>
      </c>
      <c r="O2" s="22">
        <v>187.75</v>
      </c>
    </row>
    <row r="4" spans="1:17" x14ac:dyDescent="0.25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2</v>
      </c>
      <c r="O4" s="11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4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E2">
    <cfRule type="top10" dxfId="41" priority="2" rank="1"/>
  </conditionalFormatting>
  <conditionalFormatting sqref="E2:J2">
    <cfRule type="cellIs" dxfId="40" priority="1" operator="greaterThanOrEqual">
      <formula>200</formula>
    </cfRule>
  </conditionalFormatting>
  <conditionalFormatting sqref="F2">
    <cfRule type="top10" dxfId="39" priority="3" rank="1"/>
  </conditionalFormatting>
  <conditionalFormatting sqref="G2">
    <cfRule type="top10" dxfId="38" priority="4" rank="1"/>
  </conditionalFormatting>
  <conditionalFormatting sqref="H2">
    <cfRule type="top10" dxfId="37" priority="5" rank="1"/>
  </conditionalFormatting>
  <conditionalFormatting sqref="I2">
    <cfRule type="top10" dxfId="36" priority="6" rank="1"/>
  </conditionalFormatting>
  <conditionalFormatting sqref="J2">
    <cfRule type="top10" dxfId="35" priority="7" rank="1"/>
  </conditionalFormatting>
  <hyperlinks>
    <hyperlink ref="Q1" location="'National Rankings'!A1" display="Back to Ranking" xr:uid="{1448B940-D6CB-4DC5-BADA-A2266D300D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30A78E-08E4-4416-A0A5-19E40D5A21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5" filterMode="1"/>
  <dimension ref="A1:Q3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22</v>
      </c>
      <c r="C2" s="14">
        <v>44975</v>
      </c>
      <c r="D2" s="15" t="s">
        <v>26</v>
      </c>
      <c r="E2" s="16">
        <v>193</v>
      </c>
      <c r="F2" s="16">
        <v>195.001</v>
      </c>
      <c r="G2" s="16">
        <v>198</v>
      </c>
      <c r="H2" s="16">
        <v>191</v>
      </c>
      <c r="I2" s="16"/>
      <c r="J2" s="16"/>
      <c r="K2" s="19">
        <v>4</v>
      </c>
      <c r="L2" s="19">
        <v>777.00099999999998</v>
      </c>
      <c r="M2" s="20">
        <v>194.25024999999999</v>
      </c>
      <c r="N2" s="21">
        <v>8</v>
      </c>
      <c r="O2" s="22">
        <v>202.25024999999999</v>
      </c>
    </row>
    <row r="3" spans="1:17" x14ac:dyDescent="0.25">
      <c r="A3" s="12" t="s">
        <v>45</v>
      </c>
      <c r="B3" s="13" t="s">
        <v>22</v>
      </c>
      <c r="C3" s="14">
        <v>44976</v>
      </c>
      <c r="D3" s="15" t="s">
        <v>27</v>
      </c>
      <c r="E3" s="16">
        <v>198</v>
      </c>
      <c r="F3" s="16">
        <v>196.001</v>
      </c>
      <c r="G3" s="16">
        <v>199</v>
      </c>
      <c r="H3" s="16">
        <v>196</v>
      </c>
      <c r="I3" s="16"/>
      <c r="J3" s="16"/>
      <c r="K3" s="19">
        <v>4</v>
      </c>
      <c r="L3" s="19">
        <v>789.00099999999998</v>
      </c>
      <c r="M3" s="20">
        <v>197.25024999999999</v>
      </c>
      <c r="N3" s="21">
        <v>13</v>
      </c>
      <c r="O3" s="22">
        <v>210.25024999999999</v>
      </c>
    </row>
    <row r="4" spans="1:17" hidden="1" x14ac:dyDescent="0.25">
      <c r="A4" s="12" t="s">
        <v>45</v>
      </c>
      <c r="B4" s="13" t="s">
        <v>22</v>
      </c>
      <c r="C4" s="14">
        <v>45003</v>
      </c>
      <c r="D4" s="15" t="s">
        <v>26</v>
      </c>
      <c r="E4" s="16">
        <v>197</v>
      </c>
      <c r="F4" s="16">
        <v>197</v>
      </c>
      <c r="G4" s="16">
        <v>199</v>
      </c>
      <c r="H4" s="16">
        <v>199</v>
      </c>
      <c r="I4" s="16"/>
      <c r="J4" s="16"/>
      <c r="K4" s="19">
        <v>4</v>
      </c>
      <c r="L4" s="19">
        <v>792</v>
      </c>
      <c r="M4" s="20">
        <v>198</v>
      </c>
      <c r="N4" s="21">
        <v>11</v>
      </c>
      <c r="O4" s="22">
        <v>209</v>
      </c>
    </row>
    <row r="5" spans="1:17" x14ac:dyDescent="0.25">
      <c r="A5" s="12" t="s">
        <v>45</v>
      </c>
      <c r="B5" s="13" t="s">
        <v>22</v>
      </c>
      <c r="C5" s="14">
        <v>44989</v>
      </c>
      <c r="D5" s="15" t="s">
        <v>32</v>
      </c>
      <c r="E5" s="16">
        <v>196</v>
      </c>
      <c r="F5" s="16">
        <v>198</v>
      </c>
      <c r="G5" s="16">
        <v>194</v>
      </c>
      <c r="H5" s="16">
        <v>195</v>
      </c>
      <c r="I5" s="16"/>
      <c r="J5" s="16"/>
      <c r="K5" s="19">
        <v>4</v>
      </c>
      <c r="L5" s="19">
        <v>783</v>
      </c>
      <c r="M5" s="20">
        <v>195.75</v>
      </c>
      <c r="N5" s="21">
        <v>4</v>
      </c>
      <c r="O5" s="22">
        <v>199.75</v>
      </c>
    </row>
    <row r="6" spans="1:17" x14ac:dyDescent="0.25">
      <c r="A6" s="12" t="s">
        <v>45</v>
      </c>
      <c r="B6" s="13" t="s">
        <v>22</v>
      </c>
      <c r="C6" s="14">
        <v>45003</v>
      </c>
      <c r="D6" s="15" t="s">
        <v>26</v>
      </c>
      <c r="E6" s="51">
        <v>197</v>
      </c>
      <c r="F6" s="16">
        <v>197</v>
      </c>
      <c r="G6" s="60">
        <v>199</v>
      </c>
      <c r="H6" s="60">
        <v>199</v>
      </c>
      <c r="I6" s="16"/>
      <c r="J6" s="16"/>
      <c r="K6" s="19">
        <v>4</v>
      </c>
      <c r="L6" s="19">
        <v>792</v>
      </c>
      <c r="M6" s="20">
        <v>198</v>
      </c>
      <c r="N6" s="21">
        <v>11</v>
      </c>
      <c r="O6" s="22">
        <v>209</v>
      </c>
    </row>
    <row r="7" spans="1:17" x14ac:dyDescent="0.25">
      <c r="A7" s="12" t="s">
        <v>45</v>
      </c>
      <c r="B7" s="13" t="s">
        <v>22</v>
      </c>
      <c r="C7" s="14">
        <v>45004</v>
      </c>
      <c r="D7" s="15" t="s">
        <v>27</v>
      </c>
      <c r="E7" s="16">
        <v>190</v>
      </c>
      <c r="F7" s="16">
        <v>198</v>
      </c>
      <c r="G7" s="16">
        <v>196.001</v>
      </c>
      <c r="H7" s="16">
        <v>197</v>
      </c>
      <c r="I7" s="16"/>
      <c r="J7" s="16"/>
      <c r="K7" s="19">
        <v>4</v>
      </c>
      <c r="L7" s="19">
        <v>781.00099999999998</v>
      </c>
      <c r="M7" s="20">
        <v>195.25024999999999</v>
      </c>
      <c r="N7" s="21">
        <v>8</v>
      </c>
      <c r="O7" s="22">
        <v>203.25024999999999</v>
      </c>
    </row>
    <row r="8" spans="1:17" hidden="1" x14ac:dyDescent="0.25">
      <c r="A8" s="12" t="s">
        <v>36</v>
      </c>
      <c r="B8" s="13" t="s">
        <v>22</v>
      </c>
      <c r="C8" s="14">
        <v>44653</v>
      </c>
      <c r="D8" s="15" t="s">
        <v>32</v>
      </c>
      <c r="E8" s="16">
        <v>194</v>
      </c>
      <c r="F8" s="16">
        <v>196.001</v>
      </c>
      <c r="G8" s="16">
        <v>195</v>
      </c>
      <c r="H8" s="16">
        <v>196</v>
      </c>
      <c r="I8" s="16"/>
      <c r="J8" s="16"/>
      <c r="K8" s="19">
        <v>4</v>
      </c>
      <c r="L8" s="19">
        <v>781.00099999999998</v>
      </c>
      <c r="M8" s="20">
        <v>195.25024999999999</v>
      </c>
      <c r="N8" s="21">
        <v>6</v>
      </c>
      <c r="O8" s="22">
        <v>201.25024999999999</v>
      </c>
    </row>
    <row r="9" spans="1:17" hidden="1" x14ac:dyDescent="0.25">
      <c r="A9" s="12" t="s">
        <v>45</v>
      </c>
      <c r="B9" s="13" t="s">
        <v>22</v>
      </c>
      <c r="C9" s="14">
        <v>44695</v>
      </c>
      <c r="D9" s="15" t="s">
        <v>32</v>
      </c>
      <c r="E9" s="16">
        <v>196.001</v>
      </c>
      <c r="F9" s="16">
        <v>198</v>
      </c>
      <c r="G9" s="16">
        <v>196</v>
      </c>
      <c r="H9" s="16">
        <v>193</v>
      </c>
      <c r="I9" s="16"/>
      <c r="J9" s="16"/>
      <c r="K9" s="19">
        <v>4</v>
      </c>
      <c r="L9" s="19">
        <v>783.00099999999998</v>
      </c>
      <c r="M9" s="20">
        <v>195.75024999999999</v>
      </c>
      <c r="N9" s="21">
        <v>11</v>
      </c>
      <c r="O9" s="22">
        <v>206.75024999999999</v>
      </c>
    </row>
    <row r="10" spans="1:17" hidden="1" x14ac:dyDescent="0.25">
      <c r="A10" s="35" t="s">
        <v>21</v>
      </c>
      <c r="B10" s="36" t="s">
        <v>22</v>
      </c>
      <c r="C10" s="37">
        <v>44709</v>
      </c>
      <c r="D10" s="38" t="s">
        <v>69</v>
      </c>
      <c r="E10" s="39">
        <v>187</v>
      </c>
      <c r="F10" s="39">
        <v>197</v>
      </c>
      <c r="G10" s="39">
        <v>197</v>
      </c>
      <c r="H10" s="39">
        <v>197</v>
      </c>
      <c r="I10" s="39">
        <v>197</v>
      </c>
      <c r="J10" s="39">
        <v>195</v>
      </c>
      <c r="K10" s="40">
        <v>6</v>
      </c>
      <c r="L10" s="40">
        <v>1170</v>
      </c>
      <c r="M10" s="41">
        <v>195</v>
      </c>
      <c r="N10" s="42">
        <v>4</v>
      </c>
      <c r="O10" s="43">
        <v>199</v>
      </c>
    </row>
    <row r="11" spans="1:17" hidden="1" x14ac:dyDescent="0.25">
      <c r="A11" s="35" t="s">
        <v>21</v>
      </c>
      <c r="B11" s="36" t="s">
        <v>22</v>
      </c>
      <c r="C11" s="37">
        <v>44710</v>
      </c>
      <c r="D11" s="38" t="s">
        <v>69</v>
      </c>
      <c r="E11" s="39">
        <v>189</v>
      </c>
      <c r="F11" s="39">
        <v>192</v>
      </c>
      <c r="G11" s="39">
        <v>193</v>
      </c>
      <c r="H11" s="39">
        <v>191</v>
      </c>
      <c r="I11" s="39"/>
      <c r="J11" s="39"/>
      <c r="K11" s="40">
        <v>4</v>
      </c>
      <c r="L11" s="40">
        <v>765</v>
      </c>
      <c r="M11" s="41">
        <v>191.25</v>
      </c>
      <c r="N11" s="42">
        <v>2</v>
      </c>
      <c r="O11" s="43">
        <v>193.25</v>
      </c>
    </row>
    <row r="12" spans="1:17" hidden="1" x14ac:dyDescent="0.25">
      <c r="A12" s="35" t="s">
        <v>21</v>
      </c>
      <c r="B12" s="13" t="s">
        <v>22</v>
      </c>
      <c r="C12" s="14">
        <v>44716</v>
      </c>
      <c r="D12" s="15" t="s">
        <v>32</v>
      </c>
      <c r="E12" s="16">
        <v>189</v>
      </c>
      <c r="F12" s="16">
        <v>188</v>
      </c>
      <c r="G12" s="16">
        <v>194</v>
      </c>
      <c r="H12" s="16">
        <v>187</v>
      </c>
      <c r="I12" s="16">
        <v>177</v>
      </c>
      <c r="J12" s="16">
        <v>185</v>
      </c>
      <c r="K12" s="19">
        <v>6</v>
      </c>
      <c r="L12" s="19">
        <v>1120</v>
      </c>
      <c r="M12" s="20">
        <v>186.66666666666666</v>
      </c>
      <c r="N12" s="21">
        <v>8</v>
      </c>
      <c r="O12" s="22">
        <v>194.66666666666666</v>
      </c>
    </row>
    <row r="13" spans="1:17" hidden="1" x14ac:dyDescent="0.25">
      <c r="A13" s="12" t="s">
        <v>45</v>
      </c>
      <c r="B13" s="13" t="s">
        <v>22</v>
      </c>
      <c r="C13" s="14">
        <v>44744</v>
      </c>
      <c r="D13" s="15" t="s">
        <v>53</v>
      </c>
      <c r="E13" s="16">
        <v>192.001</v>
      </c>
      <c r="F13" s="16">
        <v>198.001</v>
      </c>
      <c r="G13" s="16">
        <v>196</v>
      </c>
      <c r="H13" s="16">
        <v>198</v>
      </c>
      <c r="I13" s="16"/>
      <c r="J13" s="16"/>
      <c r="K13" s="19">
        <v>4</v>
      </c>
      <c r="L13" s="19">
        <v>784.00199999999995</v>
      </c>
      <c r="M13" s="20">
        <v>196.00049999999999</v>
      </c>
      <c r="N13" s="21">
        <v>11</v>
      </c>
      <c r="O13" s="22">
        <v>207</v>
      </c>
    </row>
    <row r="14" spans="1:17" hidden="1" x14ac:dyDescent="0.25">
      <c r="A14" s="12" t="s">
        <v>30</v>
      </c>
      <c r="B14" s="13" t="s">
        <v>22</v>
      </c>
      <c r="C14" s="14">
        <v>44765</v>
      </c>
      <c r="D14" s="15" t="s">
        <v>69</v>
      </c>
      <c r="E14" s="16">
        <v>194</v>
      </c>
      <c r="F14" s="16">
        <v>199.12</v>
      </c>
      <c r="G14" s="16">
        <v>194</v>
      </c>
      <c r="H14" s="16">
        <v>197</v>
      </c>
      <c r="I14" s="16">
        <v>196</v>
      </c>
      <c r="J14" s="16">
        <v>195</v>
      </c>
      <c r="K14" s="19">
        <v>6</v>
      </c>
      <c r="L14" s="19">
        <v>1175.1199999999999</v>
      </c>
      <c r="M14" s="20">
        <v>195.85333333333332</v>
      </c>
      <c r="N14" s="21">
        <v>8</v>
      </c>
      <c r="O14" s="22">
        <v>203.85333333333332</v>
      </c>
    </row>
    <row r="15" spans="1:17" hidden="1" x14ac:dyDescent="0.25">
      <c r="A15" s="12" t="s">
        <v>30</v>
      </c>
      <c r="B15" s="13" t="s">
        <v>22</v>
      </c>
      <c r="C15" s="14">
        <v>44766</v>
      </c>
      <c r="D15" s="15" t="s">
        <v>69</v>
      </c>
      <c r="E15" s="16">
        <v>198</v>
      </c>
      <c r="F15" s="16">
        <v>194</v>
      </c>
      <c r="G15" s="16">
        <v>196</v>
      </c>
      <c r="H15" s="16">
        <v>192</v>
      </c>
      <c r="I15" s="16"/>
      <c r="J15" s="16"/>
      <c r="K15" s="19">
        <v>4</v>
      </c>
      <c r="L15" s="19">
        <v>780</v>
      </c>
      <c r="M15" s="20">
        <v>195</v>
      </c>
      <c r="N15" s="21">
        <v>5</v>
      </c>
      <c r="O15" s="22">
        <v>200</v>
      </c>
    </row>
    <row r="16" spans="1:17" hidden="1" x14ac:dyDescent="0.25">
      <c r="A16" s="12" t="s">
        <v>45</v>
      </c>
      <c r="B16" s="13" t="s">
        <v>22</v>
      </c>
      <c r="C16" s="14">
        <v>44779</v>
      </c>
      <c r="D16" s="15" t="s">
        <v>53</v>
      </c>
      <c r="E16" s="16">
        <v>195.001</v>
      </c>
      <c r="F16" s="16">
        <v>192</v>
      </c>
      <c r="G16" s="16">
        <v>197</v>
      </c>
      <c r="H16" s="16">
        <v>197</v>
      </c>
      <c r="I16" s="16"/>
      <c r="J16" s="16"/>
      <c r="K16" s="19">
        <v>4</v>
      </c>
      <c r="L16" s="19">
        <v>781.00099999999998</v>
      </c>
      <c r="M16" s="20">
        <v>195.25024999999999</v>
      </c>
      <c r="N16" s="21">
        <v>11</v>
      </c>
      <c r="O16" s="22">
        <v>206.25</v>
      </c>
    </row>
    <row r="17" spans="1:15" hidden="1" x14ac:dyDescent="0.25">
      <c r="A17" s="12" t="s">
        <v>30</v>
      </c>
      <c r="B17" s="13" t="s">
        <v>22</v>
      </c>
      <c r="C17" s="14">
        <v>44807</v>
      </c>
      <c r="D17" s="15" t="s">
        <v>77</v>
      </c>
      <c r="E17" s="16">
        <v>198</v>
      </c>
      <c r="F17" s="16">
        <v>198</v>
      </c>
      <c r="G17" s="16">
        <v>200</v>
      </c>
      <c r="H17" s="16">
        <v>196</v>
      </c>
      <c r="I17" s="16">
        <v>198</v>
      </c>
      <c r="J17" s="16">
        <v>200</v>
      </c>
      <c r="K17" s="19">
        <v>6</v>
      </c>
      <c r="L17" s="19">
        <v>1190</v>
      </c>
      <c r="M17" s="20">
        <v>198.33333333333334</v>
      </c>
      <c r="N17" s="21">
        <v>4</v>
      </c>
      <c r="O17" s="22">
        <v>202.33333333333334</v>
      </c>
    </row>
    <row r="18" spans="1:15" hidden="1" x14ac:dyDescent="0.25">
      <c r="A18" s="12" t="s">
        <v>45</v>
      </c>
      <c r="B18" s="13" t="s">
        <v>22</v>
      </c>
      <c r="C18" s="14">
        <v>44815</v>
      </c>
      <c r="D18" s="15" t="s">
        <v>53</v>
      </c>
      <c r="E18" s="16">
        <v>196</v>
      </c>
      <c r="F18" s="16">
        <v>196</v>
      </c>
      <c r="G18" s="16">
        <v>198</v>
      </c>
      <c r="H18" s="16">
        <v>198.001</v>
      </c>
      <c r="I18" s="16"/>
      <c r="J18" s="16"/>
      <c r="K18" s="19">
        <v>4</v>
      </c>
      <c r="L18" s="19">
        <v>788.00099999999998</v>
      </c>
      <c r="M18" s="20">
        <v>197.00024999999999</v>
      </c>
      <c r="N18" s="21">
        <v>10</v>
      </c>
      <c r="O18" s="22">
        <v>207</v>
      </c>
    </row>
    <row r="19" spans="1:15" hidden="1" x14ac:dyDescent="0.25">
      <c r="A19" s="12" t="s">
        <v>45</v>
      </c>
      <c r="B19" s="13" t="s">
        <v>22</v>
      </c>
      <c r="C19" s="14">
        <v>44828</v>
      </c>
      <c r="D19" s="15" t="s">
        <v>69</v>
      </c>
      <c r="E19" s="16">
        <v>190</v>
      </c>
      <c r="F19" s="16">
        <v>195</v>
      </c>
      <c r="G19" s="16">
        <v>196</v>
      </c>
      <c r="H19" s="16">
        <v>194</v>
      </c>
      <c r="I19" s="16">
        <v>198</v>
      </c>
      <c r="J19" s="16">
        <v>198</v>
      </c>
      <c r="K19" s="19">
        <v>6</v>
      </c>
      <c r="L19" s="19">
        <v>1171</v>
      </c>
      <c r="M19" s="20">
        <v>195.16666666666666</v>
      </c>
      <c r="N19" s="21">
        <v>4</v>
      </c>
      <c r="O19" s="22">
        <v>199.16666666666666</v>
      </c>
    </row>
    <row r="20" spans="1:15" hidden="1" x14ac:dyDescent="0.25">
      <c r="A20" s="12" t="s">
        <v>45</v>
      </c>
      <c r="B20" s="13" t="s">
        <v>22</v>
      </c>
      <c r="C20" s="14">
        <v>44829</v>
      </c>
      <c r="D20" s="15" t="s">
        <v>69</v>
      </c>
      <c r="E20" s="16">
        <v>188</v>
      </c>
      <c r="F20" s="16">
        <v>187</v>
      </c>
      <c r="G20" s="16">
        <v>194</v>
      </c>
      <c r="H20" s="16">
        <v>196</v>
      </c>
      <c r="I20" s="16"/>
      <c r="J20" s="16"/>
      <c r="K20" s="19">
        <v>4</v>
      </c>
      <c r="L20" s="19">
        <v>765</v>
      </c>
      <c r="M20" s="20">
        <v>191.25</v>
      </c>
      <c r="N20" s="21">
        <v>6</v>
      </c>
      <c r="O20" s="22">
        <v>197.25</v>
      </c>
    </row>
    <row r="21" spans="1:15" x14ac:dyDescent="0.25">
      <c r="A21" s="12" t="s">
        <v>30</v>
      </c>
      <c r="B21" s="13" t="s">
        <v>22</v>
      </c>
      <c r="C21" s="14">
        <v>45027</v>
      </c>
      <c r="D21" s="15" t="s">
        <v>26</v>
      </c>
      <c r="E21" s="16">
        <v>196</v>
      </c>
      <c r="F21" s="16">
        <v>195</v>
      </c>
      <c r="G21" s="16">
        <v>197</v>
      </c>
      <c r="H21" s="16"/>
      <c r="I21" s="16"/>
      <c r="J21" s="16"/>
      <c r="K21" s="19">
        <v>3</v>
      </c>
      <c r="L21" s="19">
        <v>588</v>
      </c>
      <c r="M21" s="20">
        <v>196</v>
      </c>
      <c r="N21" s="21">
        <v>4</v>
      </c>
      <c r="O21" s="22">
        <v>200</v>
      </c>
    </row>
    <row r="22" spans="1:15" x14ac:dyDescent="0.25">
      <c r="A22" s="12" t="s">
        <v>45</v>
      </c>
      <c r="B22" s="13" t="s">
        <v>22</v>
      </c>
      <c r="C22" s="14">
        <v>45031</v>
      </c>
      <c r="D22" s="15" t="s">
        <v>26</v>
      </c>
      <c r="E22" s="16">
        <v>190</v>
      </c>
      <c r="F22" s="51">
        <v>198</v>
      </c>
      <c r="G22" s="16">
        <v>193</v>
      </c>
      <c r="H22" s="16">
        <v>196</v>
      </c>
      <c r="I22" s="16"/>
      <c r="J22" s="16"/>
      <c r="K22" s="19">
        <v>4</v>
      </c>
      <c r="L22" s="19">
        <v>777</v>
      </c>
      <c r="M22" s="20">
        <v>194.25</v>
      </c>
      <c r="N22" s="21">
        <v>7</v>
      </c>
      <c r="O22" s="22">
        <v>201.25</v>
      </c>
    </row>
    <row r="23" spans="1:15" x14ac:dyDescent="0.25">
      <c r="A23" s="12" t="s">
        <v>45</v>
      </c>
      <c r="B23" s="13" t="s">
        <v>22</v>
      </c>
      <c r="C23" s="14">
        <v>45032</v>
      </c>
      <c r="D23" s="15" t="s">
        <v>27</v>
      </c>
      <c r="E23" s="16">
        <v>191</v>
      </c>
      <c r="F23" s="16">
        <v>196</v>
      </c>
      <c r="G23" s="58">
        <v>200</v>
      </c>
      <c r="H23" s="16">
        <v>194</v>
      </c>
      <c r="I23" s="16"/>
      <c r="J23" s="16"/>
      <c r="K23" s="19">
        <v>4</v>
      </c>
      <c r="L23" s="19">
        <v>781</v>
      </c>
      <c r="M23" s="20">
        <v>195.25</v>
      </c>
      <c r="N23" s="21">
        <v>5</v>
      </c>
      <c r="O23" s="22">
        <v>200.25</v>
      </c>
    </row>
    <row r="24" spans="1:15" x14ac:dyDescent="0.25">
      <c r="A24" s="12" t="s">
        <v>45</v>
      </c>
      <c r="B24" s="13" t="s">
        <v>22</v>
      </c>
      <c r="C24" s="14">
        <v>45041</v>
      </c>
      <c r="D24" s="15" t="s">
        <v>27</v>
      </c>
      <c r="E24" s="51">
        <v>197.001</v>
      </c>
      <c r="F24" s="51">
        <v>199</v>
      </c>
      <c r="G24" s="16">
        <v>196</v>
      </c>
      <c r="H24" s="16"/>
      <c r="I24" s="16"/>
      <c r="J24" s="16"/>
      <c r="K24" s="19">
        <v>3</v>
      </c>
      <c r="L24" s="19">
        <v>592.00099999999998</v>
      </c>
      <c r="M24" s="20">
        <v>197.33366666666666</v>
      </c>
      <c r="N24" s="21">
        <v>9</v>
      </c>
      <c r="O24" s="22">
        <v>206.33366666666666</v>
      </c>
    </row>
    <row r="25" spans="1:15" x14ac:dyDescent="0.25">
      <c r="A25" s="80" t="s">
        <v>30</v>
      </c>
      <c r="B25" s="13" t="s">
        <v>22</v>
      </c>
      <c r="C25" s="14">
        <v>45053</v>
      </c>
      <c r="D25" s="15" t="s">
        <v>32</v>
      </c>
      <c r="E25" s="16">
        <v>192</v>
      </c>
      <c r="F25" s="51">
        <v>196</v>
      </c>
      <c r="G25" s="16">
        <v>195</v>
      </c>
      <c r="H25" s="51">
        <v>198</v>
      </c>
      <c r="I25" s="16"/>
      <c r="J25" s="16"/>
      <c r="K25" s="19">
        <v>4</v>
      </c>
      <c r="L25" s="19">
        <v>781</v>
      </c>
      <c r="M25" s="20">
        <v>195.25</v>
      </c>
      <c r="N25" s="21">
        <v>9</v>
      </c>
      <c r="O25" s="22">
        <v>204.25</v>
      </c>
    </row>
    <row r="26" spans="1:15" x14ac:dyDescent="0.25">
      <c r="A26" s="12" t="s">
        <v>45</v>
      </c>
      <c r="B26" s="44" t="s">
        <v>22</v>
      </c>
      <c r="C26" s="94">
        <v>45055</v>
      </c>
      <c r="D26" s="95" t="s">
        <v>26</v>
      </c>
      <c r="E26" s="81">
        <v>199</v>
      </c>
      <c r="F26" s="81">
        <v>199</v>
      </c>
      <c r="G26" s="81">
        <v>196</v>
      </c>
      <c r="H26" s="81"/>
      <c r="I26" s="81"/>
      <c r="J26" s="81"/>
      <c r="K26" s="96">
        <v>3</v>
      </c>
      <c r="L26" s="96">
        <v>594</v>
      </c>
      <c r="M26" s="97">
        <v>198</v>
      </c>
      <c r="N26" s="98">
        <v>9</v>
      </c>
      <c r="O26" s="99">
        <v>207</v>
      </c>
    </row>
    <row r="27" spans="1:15" x14ac:dyDescent="0.25">
      <c r="A27" s="12" t="s">
        <v>45</v>
      </c>
      <c r="B27" s="44" t="s">
        <v>22</v>
      </c>
      <c r="C27" s="94">
        <v>45066</v>
      </c>
      <c r="D27" s="95" t="s">
        <v>26</v>
      </c>
      <c r="E27" s="81">
        <v>192</v>
      </c>
      <c r="F27" s="81">
        <v>192</v>
      </c>
      <c r="G27" s="81">
        <v>191</v>
      </c>
      <c r="H27" s="81">
        <v>193</v>
      </c>
      <c r="I27" s="81"/>
      <c r="J27" s="81"/>
      <c r="K27" s="96">
        <v>4</v>
      </c>
      <c r="L27" s="96">
        <v>768</v>
      </c>
      <c r="M27" s="97">
        <v>192</v>
      </c>
      <c r="N27" s="98">
        <v>3</v>
      </c>
      <c r="O27" s="99">
        <v>195</v>
      </c>
    </row>
    <row r="28" spans="1:15" x14ac:dyDescent="0.25">
      <c r="A28" s="12" t="s">
        <v>45</v>
      </c>
      <c r="B28" s="44" t="s">
        <v>22</v>
      </c>
      <c r="C28" s="94">
        <v>45067</v>
      </c>
      <c r="D28" s="95" t="s">
        <v>27</v>
      </c>
      <c r="E28" s="81">
        <v>197</v>
      </c>
      <c r="F28" s="100">
        <v>200.001</v>
      </c>
      <c r="G28" s="81">
        <v>197</v>
      </c>
      <c r="H28" s="81">
        <v>196</v>
      </c>
      <c r="I28" s="81"/>
      <c r="J28" s="81"/>
      <c r="K28" s="96">
        <v>4</v>
      </c>
      <c r="L28" s="96">
        <v>790.00099999999998</v>
      </c>
      <c r="M28" s="97">
        <v>197.50024999999999</v>
      </c>
      <c r="N28" s="98">
        <v>7</v>
      </c>
      <c r="O28" s="99">
        <v>204.50024999999999</v>
      </c>
    </row>
    <row r="30" spans="1:15" x14ac:dyDescent="0.25">
      <c r="K30" s="8">
        <f>SUBTOTAL(9,K2:K29)</f>
        <v>49</v>
      </c>
      <c r="L30" s="8">
        <f>SUBTOTAL(9,L2:L29)</f>
        <v>9593.005000000001</v>
      </c>
      <c r="M30" s="7">
        <f>SUM(L30/K30)</f>
        <v>195.77561224489799</v>
      </c>
      <c r="N30" s="8">
        <f>SUBTOTAL(9,N2:N29)</f>
        <v>97</v>
      </c>
      <c r="O30" s="11">
        <f>SUM(M30+N30)</f>
        <v>292.77561224489796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I10:J10 B10:C10" name="Range1_8"/>
    <protectedRange algorithmName="SHA-512" hashValue="ON39YdpmFHfN9f47KpiRvqrKx0V9+erV1CNkpWzYhW/Qyc6aT8rEyCrvauWSYGZK2ia3o7vd3akF07acHAFpOA==" saltValue="yVW9XmDwTqEnmpSGai0KYg==" spinCount="100000" sqref="D10" name="Range1_1_19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B11:C11 E11:J11" name="Range1_9"/>
    <protectedRange algorithmName="SHA-512" hashValue="ON39YdpmFHfN9f47KpiRvqrKx0V9+erV1CNkpWzYhW/Qyc6aT8rEyCrvauWSYGZK2ia3o7vd3akF07acHAFpOA==" saltValue="yVW9XmDwTqEnmpSGai0KYg==" spinCount="100000" sqref="D11" name="Range1_1_20"/>
    <protectedRange algorithmName="SHA-512" hashValue="ON39YdpmFHfN9f47KpiRvqrKx0V9+erV1CNkpWzYhW/Qyc6aT8rEyCrvauWSYGZK2ia3o7vd3akF07acHAFpOA==" saltValue="yVW9XmDwTqEnmpSGai0KYg==" spinCount="100000" sqref="E12:J12 B12:C12" name="Range1_24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I13:J13 B13:C13" name="Range1_6"/>
    <protectedRange algorithmName="SHA-512" hashValue="ON39YdpmFHfN9f47KpiRvqrKx0V9+erV1CNkpWzYhW/Qyc6aT8rEyCrvauWSYGZK2ia3o7vd3akF07acHAFpOA==" saltValue="yVW9XmDwTqEnmpSGai0KYg==" spinCount="100000" sqref="D13" name="Range1_1_6_1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E14:J14 B14:C14" name="Range1_2_3"/>
    <protectedRange algorithmName="SHA-512" hashValue="ON39YdpmFHfN9f47KpiRvqrKx0V9+erV1CNkpWzYhW/Qyc6aT8rEyCrvauWSYGZK2ia3o7vd3akF07acHAFpOA==" saltValue="yVW9XmDwTqEnmpSGai0KYg==" spinCount="100000" sqref="D14" name="Range1_1_1_4"/>
    <protectedRange algorithmName="SHA-512" hashValue="ON39YdpmFHfN9f47KpiRvqrKx0V9+erV1CNkpWzYhW/Qyc6aT8rEyCrvauWSYGZK2ia3o7vd3akF07acHAFpOA==" saltValue="yVW9XmDwTqEnmpSGai0KYg==" spinCount="100000" sqref="B15:C15 I15:J15" name="Range1_6_1"/>
    <protectedRange algorithmName="SHA-512" hashValue="ON39YdpmFHfN9f47KpiRvqrKx0V9+erV1CNkpWzYhW/Qyc6aT8rEyCrvauWSYGZK2ia3o7vd3akF07acHAFpOA==" saltValue="yVW9XmDwTqEnmpSGai0KYg==" spinCount="100000" sqref="D15" name="Range1_1_6_2"/>
    <protectedRange algorithmName="SHA-512" hashValue="ON39YdpmFHfN9f47KpiRvqrKx0V9+erV1CNkpWzYhW/Qyc6aT8rEyCrvauWSYGZK2ia3o7vd3akF07acHAFpOA==" saltValue="yVW9XmDwTqEnmpSGai0KYg==" spinCount="100000" sqref="E15:H15" name="Range1_3_3_1"/>
    <protectedRange algorithmName="SHA-512" hashValue="ON39YdpmFHfN9f47KpiRvqrKx0V9+erV1CNkpWzYhW/Qyc6aT8rEyCrvauWSYGZK2ia3o7vd3akF07acHAFpOA==" saltValue="yVW9XmDwTqEnmpSGai0KYg==" spinCount="100000" sqref="B16:C16 E16:J16" name="Range1_9_1"/>
    <protectedRange algorithmName="SHA-512" hashValue="ON39YdpmFHfN9f47KpiRvqrKx0V9+erV1CNkpWzYhW/Qyc6aT8rEyCrvauWSYGZK2ia3o7vd3akF07acHAFpOA==" saltValue="yVW9XmDwTqEnmpSGai0KYg==" spinCount="100000" sqref="D16" name="Range1_1_7"/>
    <protectedRange algorithmName="SHA-512" hashValue="ON39YdpmFHfN9f47KpiRvqrKx0V9+erV1CNkpWzYhW/Qyc6aT8rEyCrvauWSYGZK2ia3o7vd3akF07acHAFpOA==" saltValue="yVW9XmDwTqEnmpSGai0KYg==" spinCount="100000" sqref="I17:J18 B17:C18" name="Range1_2_2_2"/>
    <protectedRange algorithmName="SHA-512" hashValue="ON39YdpmFHfN9f47KpiRvqrKx0V9+erV1CNkpWzYhW/Qyc6aT8rEyCrvauWSYGZK2ia3o7vd3akF07acHAFpOA==" saltValue="yVW9XmDwTqEnmpSGai0KYg==" spinCount="100000" sqref="D17:D18" name="Range1_1_1_4_2"/>
    <protectedRange algorithmName="SHA-512" hashValue="ON39YdpmFHfN9f47KpiRvqrKx0V9+erV1CNkpWzYhW/Qyc6aT8rEyCrvauWSYGZK2ia3o7vd3akF07acHAFpOA==" saltValue="yVW9XmDwTqEnmpSGai0KYg==" spinCount="100000" sqref="E17:H18" name="Range1_3_1_2_2"/>
    <protectedRange algorithmName="SHA-512" hashValue="ON39YdpmFHfN9f47KpiRvqrKx0V9+erV1CNkpWzYhW/Qyc6aT8rEyCrvauWSYGZK2ia3o7vd3akF07acHAFpOA==" saltValue="yVW9XmDwTqEnmpSGai0KYg==" spinCount="100000" sqref="I19:J19 B19:C19" name="Range1_9_2"/>
    <protectedRange algorithmName="SHA-512" hashValue="ON39YdpmFHfN9f47KpiRvqrKx0V9+erV1CNkpWzYhW/Qyc6aT8rEyCrvauWSYGZK2ia3o7vd3akF07acHAFpOA==" saltValue="yVW9XmDwTqEnmpSGai0KYg==" spinCount="100000" sqref="D19" name="Range1_1_6_3"/>
    <protectedRange algorithmName="SHA-512" hashValue="ON39YdpmFHfN9f47KpiRvqrKx0V9+erV1CNkpWzYhW/Qyc6aT8rEyCrvauWSYGZK2ia3o7vd3akF07acHAFpOA==" saltValue="yVW9XmDwTqEnmpSGai0KYg==" spinCount="100000" sqref="E19:H19" name="Range1_3_3_3"/>
    <protectedRange algorithmName="SHA-512" hashValue="ON39YdpmFHfN9f47KpiRvqrKx0V9+erV1CNkpWzYhW/Qyc6aT8rEyCrvauWSYGZK2ia3o7vd3akF07acHAFpOA==" saltValue="yVW9XmDwTqEnmpSGai0KYg==" spinCount="100000" sqref="I20:J20 B20:C20" name="Range1_24_1"/>
    <protectedRange algorithmName="SHA-512" hashValue="ON39YdpmFHfN9f47KpiRvqrKx0V9+erV1CNkpWzYhW/Qyc6aT8rEyCrvauWSYGZK2ia3o7vd3akF07acHAFpOA==" saltValue="yVW9XmDwTqEnmpSGai0KYg==" spinCount="100000" sqref="D20" name="Range1_1_9"/>
    <protectedRange algorithmName="SHA-512" hashValue="ON39YdpmFHfN9f47KpiRvqrKx0V9+erV1CNkpWzYhW/Qyc6aT8rEyCrvauWSYGZK2ia3o7vd3akF07acHAFpOA==" saltValue="yVW9XmDwTqEnmpSGai0KYg==" spinCount="100000" sqref="E20:H20" name="Range1_3_6"/>
    <protectedRange sqref="B2:C2" name="Range1_2_1_1"/>
    <protectedRange sqref="D2" name="Range1_1_1_1_1"/>
    <protectedRange algorithmName="SHA-512" hashValue="ON39YdpmFHfN9f47KpiRvqrKx0V9+erV1CNkpWzYhW/Qyc6aT8rEyCrvauWSYGZK2ia3o7vd3akF07acHAFpOA==" saltValue="yVW9XmDwTqEnmpSGai0KYg==" spinCount="100000" sqref="B27:B28" name="Range1_2_2"/>
  </protectedRanges>
  <autoFilter ref="A1:O20" xr:uid="{11AFC49C-585D-464B-A8BD-592288BF9CCB}">
    <filterColumn colId="3">
      <filters>
        <filter val="Elberton, GA"/>
        <filter val="Elberton, GA #2"/>
      </filters>
    </filterColumn>
  </autoFilter>
  <sortState xmlns:xlrd2="http://schemas.microsoft.com/office/spreadsheetml/2017/richdata2" ref="A2:O23">
    <sortCondition ref="C2:C23"/>
  </sortState>
  <phoneticPr fontId="10" type="noConversion"/>
  <conditionalFormatting sqref="E2">
    <cfRule type="top10" dxfId="951" priority="43" rank="1"/>
  </conditionalFormatting>
  <conditionalFormatting sqref="E3">
    <cfRule type="top10" dxfId="950" priority="31" rank="1"/>
  </conditionalFormatting>
  <conditionalFormatting sqref="E4:E5">
    <cfRule type="top10" dxfId="949" priority="25" rank="1"/>
  </conditionalFormatting>
  <conditionalFormatting sqref="E6">
    <cfRule type="top10" dxfId="948" priority="8" rank="1"/>
  </conditionalFormatting>
  <conditionalFormatting sqref="E7">
    <cfRule type="top10" dxfId="947" priority="17" rank="1"/>
  </conditionalFormatting>
  <conditionalFormatting sqref="E8">
    <cfRule type="top10" dxfId="946" priority="204" rank="1"/>
  </conditionalFormatting>
  <conditionalFormatting sqref="E9">
    <cfRule type="top10" dxfId="945" priority="226" rank="1"/>
  </conditionalFormatting>
  <conditionalFormatting sqref="E10">
    <cfRule type="top10" dxfId="944" priority="175" rank="1"/>
  </conditionalFormatting>
  <conditionalFormatting sqref="E11">
    <cfRule type="top10" dxfId="943" priority="218" rank="1"/>
  </conditionalFormatting>
  <conditionalFormatting sqref="E12">
    <cfRule type="top10" dxfId="942" priority="161" rank="1"/>
  </conditionalFormatting>
  <conditionalFormatting sqref="E13">
    <cfRule type="top10" dxfId="941" priority="212" rank="1"/>
  </conditionalFormatting>
  <conditionalFormatting sqref="E14">
    <cfRule type="top10" dxfId="940" priority="142" rank="1"/>
  </conditionalFormatting>
  <conditionalFormatting sqref="E15">
    <cfRule type="top10" dxfId="939" priority="126" rank="1"/>
  </conditionalFormatting>
  <conditionalFormatting sqref="E16">
    <cfRule type="top10" dxfId="938" priority="205" rank="1"/>
  </conditionalFormatting>
  <conditionalFormatting sqref="E17:E18">
    <cfRule type="top10" dxfId="937" priority="93" rank="1"/>
  </conditionalFormatting>
  <conditionalFormatting sqref="E19">
    <cfRule type="top10" dxfId="936" priority="79" rank="1"/>
  </conditionalFormatting>
  <conditionalFormatting sqref="E20">
    <cfRule type="top10" dxfId="935" priority="73" rank="1"/>
  </conditionalFormatting>
  <conditionalFormatting sqref="E21:E23">
    <cfRule type="top10" dxfId="934" priority="234" rank="1"/>
  </conditionalFormatting>
  <conditionalFormatting sqref="E2:J3">
    <cfRule type="cellIs" dxfId="933" priority="30" operator="greaterThanOrEqual">
      <formula>200</formula>
    </cfRule>
  </conditionalFormatting>
  <conditionalFormatting sqref="E4:J5 E21:J23">
    <cfRule type="cellIs" dxfId="932" priority="23" operator="greaterThanOrEqual">
      <formula>193</formula>
    </cfRule>
  </conditionalFormatting>
  <conditionalFormatting sqref="E7:J7">
    <cfRule type="cellIs" dxfId="931" priority="16" operator="equal">
      <formula>200</formula>
    </cfRule>
  </conditionalFormatting>
  <conditionalFormatting sqref="E9:J10">
    <cfRule type="cellIs" dxfId="930" priority="169" operator="greaterThanOrEqual">
      <formula>200</formula>
    </cfRule>
  </conditionalFormatting>
  <conditionalFormatting sqref="E11:J12 E14:J14 E16:J16">
    <cfRule type="cellIs" dxfId="929" priority="155" operator="equal">
      <formula>200</formula>
    </cfRule>
  </conditionalFormatting>
  <conditionalFormatting sqref="E15:J15">
    <cfRule type="cellIs" dxfId="928" priority="128" operator="greaterThanOrEqual">
      <formula>200</formula>
    </cfRule>
  </conditionalFormatting>
  <conditionalFormatting sqref="F2">
    <cfRule type="top10" dxfId="927" priority="37" rank="1"/>
  </conditionalFormatting>
  <conditionalFormatting sqref="F3">
    <cfRule type="top10" dxfId="926" priority="32" rank="1"/>
  </conditionalFormatting>
  <conditionalFormatting sqref="F4:F5">
    <cfRule type="top10" dxfId="925" priority="24" rank="1"/>
  </conditionalFormatting>
  <conditionalFormatting sqref="F6">
    <cfRule type="top10" dxfId="924" priority="7" rank="1"/>
  </conditionalFormatting>
  <conditionalFormatting sqref="F7">
    <cfRule type="top10" dxfId="923" priority="18" rank="1"/>
  </conditionalFormatting>
  <conditionalFormatting sqref="F8">
    <cfRule type="top10" dxfId="922" priority="203" rank="1"/>
  </conditionalFormatting>
  <conditionalFormatting sqref="F9">
    <cfRule type="top10" dxfId="921" priority="228" rank="1"/>
  </conditionalFormatting>
  <conditionalFormatting sqref="F10">
    <cfRule type="top10" dxfId="920" priority="174" rank="1"/>
  </conditionalFormatting>
  <conditionalFormatting sqref="F11">
    <cfRule type="top10" dxfId="919" priority="221" rank="1"/>
  </conditionalFormatting>
  <conditionalFormatting sqref="F12">
    <cfRule type="top10" dxfId="918" priority="156" rank="1"/>
  </conditionalFormatting>
  <conditionalFormatting sqref="F13">
    <cfRule type="top10" dxfId="917" priority="213" rank="1"/>
  </conditionalFormatting>
  <conditionalFormatting sqref="F14">
    <cfRule type="top10" dxfId="916" priority="137" rank="1"/>
  </conditionalFormatting>
  <conditionalFormatting sqref="F15">
    <cfRule type="top10" dxfId="915" priority="125" rank="1"/>
  </conditionalFormatting>
  <conditionalFormatting sqref="F16">
    <cfRule type="top10" dxfId="914" priority="207" rank="1"/>
  </conditionalFormatting>
  <conditionalFormatting sqref="F17:F18">
    <cfRule type="top10" dxfId="913" priority="88" rank="1"/>
  </conditionalFormatting>
  <conditionalFormatting sqref="F19">
    <cfRule type="top10" dxfId="912" priority="78" rank="1"/>
  </conditionalFormatting>
  <conditionalFormatting sqref="F20">
    <cfRule type="top10" dxfId="911" priority="72" rank="1"/>
  </conditionalFormatting>
  <conditionalFormatting sqref="F21:F23">
    <cfRule type="top10" dxfId="910" priority="238" rank="1"/>
  </conditionalFormatting>
  <conditionalFormatting sqref="G2">
    <cfRule type="top10" dxfId="909" priority="42" rank="1"/>
  </conditionalFormatting>
  <conditionalFormatting sqref="G3">
    <cfRule type="top10" dxfId="908" priority="33" rank="1"/>
  </conditionalFormatting>
  <conditionalFormatting sqref="G4:G5">
    <cfRule type="top10" dxfId="907" priority="26" rank="1"/>
  </conditionalFormatting>
  <conditionalFormatting sqref="G6">
    <cfRule type="top10" dxfId="906" priority="6" rank="1"/>
  </conditionalFormatting>
  <conditionalFormatting sqref="G7">
    <cfRule type="top10" dxfId="905" priority="19" rank="1"/>
  </conditionalFormatting>
  <conditionalFormatting sqref="G8">
    <cfRule type="top10" dxfId="904" priority="202" rank="1"/>
  </conditionalFormatting>
  <conditionalFormatting sqref="G9">
    <cfRule type="top10" dxfId="903" priority="229" rank="1"/>
  </conditionalFormatting>
  <conditionalFormatting sqref="G10">
    <cfRule type="top10" dxfId="902" priority="173" rank="1"/>
  </conditionalFormatting>
  <conditionalFormatting sqref="G11">
    <cfRule type="top10" dxfId="901" priority="222" rank="1"/>
  </conditionalFormatting>
  <conditionalFormatting sqref="G12">
    <cfRule type="top10" dxfId="900" priority="157" rank="1"/>
  </conditionalFormatting>
  <conditionalFormatting sqref="G13">
    <cfRule type="top10" dxfId="899" priority="214" rank="1"/>
  </conditionalFormatting>
  <conditionalFormatting sqref="G14">
    <cfRule type="top10" dxfId="898" priority="138" rank="1"/>
  </conditionalFormatting>
  <conditionalFormatting sqref="G15">
    <cfRule type="top10" dxfId="897" priority="124" rank="1"/>
  </conditionalFormatting>
  <conditionalFormatting sqref="G16">
    <cfRule type="top10" dxfId="896" priority="208" rank="1"/>
  </conditionalFormatting>
  <conditionalFormatting sqref="G17:G18">
    <cfRule type="top10" dxfId="895" priority="89" rank="1"/>
  </conditionalFormatting>
  <conditionalFormatting sqref="G19">
    <cfRule type="top10" dxfId="894" priority="77" rank="1"/>
  </conditionalFormatting>
  <conditionalFormatting sqref="G20">
    <cfRule type="top10" dxfId="893" priority="71" rank="1"/>
  </conditionalFormatting>
  <conditionalFormatting sqref="G21:G23">
    <cfRule type="top10" dxfId="892" priority="240" rank="1"/>
  </conditionalFormatting>
  <conditionalFormatting sqref="H2">
    <cfRule type="top10" dxfId="891" priority="41" rank="1"/>
  </conditionalFormatting>
  <conditionalFormatting sqref="H3">
    <cfRule type="top10" dxfId="890" priority="34" rank="1"/>
  </conditionalFormatting>
  <conditionalFormatting sqref="H4:H5">
    <cfRule type="top10" dxfId="889" priority="27" rank="1"/>
  </conditionalFormatting>
  <conditionalFormatting sqref="H6">
    <cfRule type="top10" dxfId="888" priority="5" rank="1"/>
  </conditionalFormatting>
  <conditionalFormatting sqref="H7">
    <cfRule type="top10" dxfId="887" priority="20" rank="1"/>
  </conditionalFormatting>
  <conditionalFormatting sqref="H8">
    <cfRule type="top10" dxfId="886" priority="201" rank="1"/>
  </conditionalFormatting>
  <conditionalFormatting sqref="H9">
    <cfRule type="top10" dxfId="885" priority="230" rank="1"/>
  </conditionalFormatting>
  <conditionalFormatting sqref="H10">
    <cfRule type="top10" dxfId="884" priority="172" rank="1"/>
  </conditionalFormatting>
  <conditionalFormatting sqref="H11">
    <cfRule type="top10" dxfId="883" priority="223" rank="1"/>
  </conditionalFormatting>
  <conditionalFormatting sqref="H12">
    <cfRule type="top10" dxfId="882" priority="158" rank="1"/>
  </conditionalFormatting>
  <conditionalFormatting sqref="H13">
    <cfRule type="top10" dxfId="881" priority="215" rank="1"/>
  </conditionalFormatting>
  <conditionalFormatting sqref="H14">
    <cfRule type="top10" dxfId="880" priority="139" rank="1"/>
  </conditionalFormatting>
  <conditionalFormatting sqref="H15">
    <cfRule type="top10" dxfId="879" priority="123" rank="1"/>
  </conditionalFormatting>
  <conditionalFormatting sqref="H16">
    <cfRule type="top10" dxfId="878" priority="209" rank="1"/>
  </conditionalFormatting>
  <conditionalFormatting sqref="H17:H18">
    <cfRule type="top10" dxfId="877" priority="90" rank="1"/>
  </conditionalFormatting>
  <conditionalFormatting sqref="H19">
    <cfRule type="top10" dxfId="876" priority="76" rank="1"/>
  </conditionalFormatting>
  <conditionalFormatting sqref="H20">
    <cfRule type="top10" dxfId="875" priority="70" rank="1"/>
  </conditionalFormatting>
  <conditionalFormatting sqref="H21:H23">
    <cfRule type="top10" dxfId="874" priority="242" rank="1"/>
  </conditionalFormatting>
  <conditionalFormatting sqref="I2">
    <cfRule type="top10" dxfId="873" priority="40" rank="1"/>
  </conditionalFormatting>
  <conditionalFormatting sqref="I3">
    <cfRule type="top10" dxfId="872" priority="35" rank="1"/>
  </conditionalFormatting>
  <conditionalFormatting sqref="I4:I5">
    <cfRule type="top10" dxfId="871" priority="28" rank="1"/>
  </conditionalFormatting>
  <conditionalFormatting sqref="I6">
    <cfRule type="top10" dxfId="870" priority="4" rank="1"/>
  </conditionalFormatting>
  <conditionalFormatting sqref="I7">
    <cfRule type="top10" dxfId="869" priority="21" rank="1"/>
  </conditionalFormatting>
  <conditionalFormatting sqref="I8">
    <cfRule type="top10" dxfId="868" priority="200" rank="1"/>
  </conditionalFormatting>
  <conditionalFormatting sqref="I9">
    <cfRule type="top10" dxfId="867" priority="231" rank="1"/>
    <cfRule type="top10" dxfId="866" priority="232" rank="1"/>
  </conditionalFormatting>
  <conditionalFormatting sqref="I10">
    <cfRule type="top10" dxfId="865" priority="171" rank="1"/>
    <cfRule type="top10" dxfId="864" priority="176" rank="1"/>
  </conditionalFormatting>
  <conditionalFormatting sqref="I11">
    <cfRule type="top10" dxfId="863" priority="224" rank="1"/>
  </conditionalFormatting>
  <conditionalFormatting sqref="I12">
    <cfRule type="top10" dxfId="862" priority="159" rank="1"/>
  </conditionalFormatting>
  <conditionalFormatting sqref="I13">
    <cfRule type="top10" dxfId="861" priority="216" rank="1"/>
  </conditionalFormatting>
  <conditionalFormatting sqref="I14">
    <cfRule type="top10" dxfId="860" priority="140" rank="1"/>
  </conditionalFormatting>
  <conditionalFormatting sqref="I15">
    <cfRule type="top10" dxfId="859" priority="122" rank="1"/>
    <cfRule type="top10" dxfId="858" priority="127" rank="1"/>
  </conditionalFormatting>
  <conditionalFormatting sqref="I16">
    <cfRule type="top10" dxfId="857" priority="210" rank="1"/>
  </conditionalFormatting>
  <conditionalFormatting sqref="I17:I18">
    <cfRule type="top10" dxfId="856" priority="91" rank="1"/>
  </conditionalFormatting>
  <conditionalFormatting sqref="I19">
    <cfRule type="top10" dxfId="855" priority="75" rank="1"/>
  </conditionalFormatting>
  <conditionalFormatting sqref="I20">
    <cfRule type="top10" dxfId="854" priority="69" rank="1"/>
  </conditionalFormatting>
  <conditionalFormatting sqref="I21:I23">
    <cfRule type="top10" dxfId="853" priority="244" rank="1"/>
  </conditionalFormatting>
  <conditionalFormatting sqref="J2">
    <cfRule type="top10" dxfId="852" priority="39" rank="1"/>
  </conditionalFormatting>
  <conditionalFormatting sqref="J3">
    <cfRule type="top10" dxfId="851" priority="36" rank="1"/>
  </conditionalFormatting>
  <conditionalFormatting sqref="J4:J5">
    <cfRule type="top10" dxfId="850" priority="29" rank="1"/>
  </conditionalFormatting>
  <conditionalFormatting sqref="J6">
    <cfRule type="top10" dxfId="849" priority="3" rank="1"/>
  </conditionalFormatting>
  <conditionalFormatting sqref="J7">
    <cfRule type="top10" dxfId="848" priority="22" rank="1"/>
  </conditionalFormatting>
  <conditionalFormatting sqref="J8">
    <cfRule type="top10" dxfId="847" priority="199" rank="1"/>
  </conditionalFormatting>
  <conditionalFormatting sqref="J9">
    <cfRule type="top10" dxfId="846" priority="233" rank="1"/>
  </conditionalFormatting>
  <conditionalFormatting sqref="J10">
    <cfRule type="top10" dxfId="845" priority="170" rank="1"/>
  </conditionalFormatting>
  <conditionalFormatting sqref="J11">
    <cfRule type="top10" dxfId="844" priority="225" rank="1"/>
  </conditionalFormatting>
  <conditionalFormatting sqref="J12">
    <cfRule type="top10" dxfId="843" priority="160" rank="1"/>
  </conditionalFormatting>
  <conditionalFormatting sqref="J13">
    <cfRule type="top10" dxfId="842" priority="217" rank="1"/>
  </conditionalFormatting>
  <conditionalFormatting sqref="J14">
    <cfRule type="top10" dxfId="841" priority="141" rank="1"/>
  </conditionalFormatting>
  <conditionalFormatting sqref="J15">
    <cfRule type="top10" dxfId="840" priority="121" rank="1"/>
  </conditionalFormatting>
  <conditionalFormatting sqref="J16">
    <cfRule type="top10" dxfId="839" priority="211" rank="1"/>
  </conditionalFormatting>
  <conditionalFormatting sqref="J17:J18">
    <cfRule type="top10" dxfId="838" priority="92" rank="1"/>
  </conditionalFormatting>
  <conditionalFormatting sqref="J19">
    <cfRule type="top10" dxfId="837" priority="74" rank="1"/>
  </conditionalFormatting>
  <conditionalFormatting sqref="J20">
    <cfRule type="top10" dxfId="836" priority="68" rank="1"/>
  </conditionalFormatting>
  <conditionalFormatting sqref="J21:J23">
    <cfRule type="top10" dxfId="835" priority="246" rank="1"/>
  </conditionalFormatting>
  <conditionalFormatting sqref="I27:I28">
    <cfRule type="top10" dxfId="834" priority="1" rank="1"/>
  </conditionalFormatting>
  <conditionalFormatting sqref="J27:J28">
    <cfRule type="top10" dxfId="833" priority="2" rank="1"/>
  </conditionalFormatting>
  <hyperlinks>
    <hyperlink ref="Q1" location="'National Rankings'!A1" display="Back to Ranking" xr:uid="{CAB754C9-4D5B-4B01-BFC9-14DFB2DDBB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94D4-4481-4E5A-A6DF-D9C5E7541A9C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106</v>
      </c>
      <c r="C2" s="14">
        <v>44972</v>
      </c>
      <c r="D2" s="15" t="s">
        <v>55</v>
      </c>
      <c r="E2" s="16">
        <v>187</v>
      </c>
      <c r="F2" s="16">
        <v>188</v>
      </c>
      <c r="G2" s="16">
        <v>189</v>
      </c>
      <c r="H2" s="16">
        <v>186</v>
      </c>
      <c r="I2" s="16"/>
      <c r="J2" s="16"/>
      <c r="K2" s="19">
        <v>4</v>
      </c>
      <c r="L2" s="19">
        <v>750</v>
      </c>
      <c r="M2" s="20">
        <v>187.5</v>
      </c>
      <c r="N2" s="21">
        <v>2</v>
      </c>
      <c r="O2" s="22">
        <v>189.5</v>
      </c>
    </row>
    <row r="3" spans="1:17" x14ac:dyDescent="0.25">
      <c r="A3" s="12" t="s">
        <v>45</v>
      </c>
      <c r="B3" s="13" t="s">
        <v>106</v>
      </c>
      <c r="C3" s="14">
        <v>44986</v>
      </c>
      <c r="D3" s="15" t="s">
        <v>55</v>
      </c>
      <c r="E3" s="16">
        <v>196</v>
      </c>
      <c r="F3" s="16">
        <v>192</v>
      </c>
      <c r="G3" s="16">
        <v>198</v>
      </c>
      <c r="H3" s="16">
        <v>195</v>
      </c>
      <c r="I3" s="16"/>
      <c r="J3" s="16"/>
      <c r="K3" s="19">
        <v>4</v>
      </c>
      <c r="L3" s="19">
        <v>781</v>
      </c>
      <c r="M3" s="20">
        <v>195.25</v>
      </c>
      <c r="N3" s="21">
        <v>3</v>
      </c>
      <c r="O3" s="22">
        <v>198.25</v>
      </c>
    </row>
    <row r="4" spans="1:17" x14ac:dyDescent="0.25">
      <c r="A4" s="12" t="s">
        <v>45</v>
      </c>
      <c r="B4" s="13" t="s">
        <v>106</v>
      </c>
      <c r="C4" s="14">
        <v>45007</v>
      </c>
      <c r="D4" s="15" t="s">
        <v>55</v>
      </c>
      <c r="E4" s="16">
        <v>194</v>
      </c>
      <c r="F4" s="16">
        <v>199</v>
      </c>
      <c r="G4" s="16">
        <v>190</v>
      </c>
      <c r="H4" s="16">
        <v>196</v>
      </c>
      <c r="I4" s="16"/>
      <c r="J4" s="16"/>
      <c r="K4" s="19">
        <v>4</v>
      </c>
      <c r="L4" s="19">
        <v>779</v>
      </c>
      <c r="M4" s="20">
        <v>194.75</v>
      </c>
      <c r="N4" s="21">
        <v>4</v>
      </c>
      <c r="O4" s="22">
        <v>198.75</v>
      </c>
    </row>
    <row r="5" spans="1:17" x14ac:dyDescent="0.25">
      <c r="A5" s="12" t="s">
        <v>45</v>
      </c>
      <c r="B5" s="13" t="s">
        <v>106</v>
      </c>
      <c r="C5" s="14">
        <v>8493</v>
      </c>
      <c r="D5" s="15" t="s">
        <v>56</v>
      </c>
      <c r="E5" s="16">
        <v>186</v>
      </c>
      <c r="F5" s="16">
        <v>192</v>
      </c>
      <c r="G5" s="16">
        <v>175</v>
      </c>
      <c r="H5" s="16">
        <v>187</v>
      </c>
      <c r="I5" s="16"/>
      <c r="J5" s="16"/>
      <c r="K5" s="19">
        <v>4</v>
      </c>
      <c r="L5" s="19">
        <v>740</v>
      </c>
      <c r="M5" s="20">
        <v>185</v>
      </c>
      <c r="N5" s="21">
        <v>2</v>
      </c>
      <c r="O5" s="22">
        <v>187</v>
      </c>
    </row>
    <row r="6" spans="1:17" x14ac:dyDescent="0.25">
      <c r="A6" s="80" t="s">
        <v>45</v>
      </c>
      <c r="B6" s="13" t="s">
        <v>106</v>
      </c>
      <c r="C6" s="14">
        <v>45056</v>
      </c>
      <c r="D6" s="15" t="s">
        <v>55</v>
      </c>
      <c r="E6" s="16">
        <v>196</v>
      </c>
      <c r="F6" s="16">
        <v>187</v>
      </c>
      <c r="G6" s="16">
        <v>191</v>
      </c>
      <c r="H6" s="16">
        <v>192.001</v>
      </c>
      <c r="I6" s="16"/>
      <c r="J6" s="16"/>
      <c r="K6" s="19">
        <v>4</v>
      </c>
      <c r="L6" s="19">
        <v>766.00099999999998</v>
      </c>
      <c r="M6" s="20">
        <v>191.50024999999999</v>
      </c>
      <c r="N6" s="21">
        <v>2</v>
      </c>
      <c r="O6" s="22">
        <v>193.50024999999999</v>
      </c>
    </row>
    <row r="8" spans="1:17" x14ac:dyDescent="0.25">
      <c r="K8" s="8">
        <f>SUM(K2:K7)</f>
        <v>20</v>
      </c>
      <c r="L8" s="8">
        <f>SUM(L2:L7)</f>
        <v>3816.0010000000002</v>
      </c>
      <c r="M8" s="7">
        <f>SUM(L8/K8)</f>
        <v>190.80005</v>
      </c>
      <c r="N8" s="8">
        <f>SUM(N2:N7)</f>
        <v>13</v>
      </c>
      <c r="O8" s="11">
        <f>SUM(M8+N8)</f>
        <v>203.80005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5_1"/>
    <protectedRange algorithmName="SHA-512" hashValue="ON39YdpmFHfN9f47KpiRvqrKx0V9+erV1CNkpWzYhW/Qyc6aT8rEyCrvauWSYGZK2ia3o7vd3akF07acHAFpOA==" saltValue="yVW9XmDwTqEnmpSGai0KYg==" spinCount="100000" sqref="D2" name="Range1_1_3_6_1"/>
    <protectedRange algorithmName="SHA-512" hashValue="ON39YdpmFHfN9f47KpiRvqrKx0V9+erV1CNkpWzYhW/Qyc6aT8rEyCrvauWSYGZK2ia3o7vd3akF07acHAFpOA==" saltValue="yVW9XmDwTqEnmpSGai0KYg==" spinCount="100000" sqref="E3:J4" name="Range1_6_4"/>
    <protectedRange algorithmName="SHA-512" hashValue="ON39YdpmFHfN9f47KpiRvqrKx0V9+erV1CNkpWzYhW/Qyc6aT8rEyCrvauWSYGZK2ia3o7vd3akF07acHAFpOA==" saltValue="yVW9XmDwTqEnmpSGai0KYg==" spinCount="100000" sqref="B3:C4" name="Range1_1_2_1_2"/>
    <protectedRange algorithmName="SHA-512" hashValue="ON39YdpmFHfN9f47KpiRvqrKx0V9+erV1CNkpWzYhW/Qyc6aT8rEyCrvauWSYGZK2ia3o7vd3akF07acHAFpOA==" saltValue="yVW9XmDwTqEnmpSGai0KYg==" spinCount="100000" sqref="D3:D4" name="Range1_1_1_2_3"/>
  </protectedRanges>
  <conditionalFormatting sqref="E2">
    <cfRule type="top10" dxfId="34" priority="10" rank="1"/>
  </conditionalFormatting>
  <conditionalFormatting sqref="E3:E4">
    <cfRule type="top10" dxfId="33" priority="7" rank="1"/>
  </conditionalFormatting>
  <conditionalFormatting sqref="E2:J2">
    <cfRule type="cellIs" dxfId="32" priority="8" operator="greaterThanOrEqual">
      <formula>193</formula>
    </cfRule>
  </conditionalFormatting>
  <conditionalFormatting sqref="E3:J4">
    <cfRule type="cellIs" dxfId="31" priority="1" operator="equal">
      <formula>200</formula>
    </cfRule>
  </conditionalFormatting>
  <conditionalFormatting sqref="F2">
    <cfRule type="top10" dxfId="30" priority="9" rank="1"/>
  </conditionalFormatting>
  <conditionalFormatting sqref="F3:F4">
    <cfRule type="top10" dxfId="29" priority="2" rank="1"/>
  </conditionalFormatting>
  <conditionalFormatting sqref="G2">
    <cfRule type="top10" dxfId="28" priority="11" rank="1"/>
  </conditionalFormatting>
  <conditionalFormatting sqref="G3:G4">
    <cfRule type="top10" dxfId="27" priority="3" rank="1"/>
  </conditionalFormatting>
  <conditionalFormatting sqref="H2">
    <cfRule type="top10" dxfId="26" priority="12" rank="1"/>
  </conditionalFormatting>
  <conditionalFormatting sqref="H3:H4">
    <cfRule type="top10" dxfId="25" priority="4" rank="1"/>
  </conditionalFormatting>
  <conditionalFormatting sqref="I2">
    <cfRule type="top10" dxfId="24" priority="13" rank="1"/>
  </conditionalFormatting>
  <conditionalFormatting sqref="I3:I4">
    <cfRule type="top10" dxfId="23" priority="5" rank="1"/>
  </conditionalFormatting>
  <conditionalFormatting sqref="J2">
    <cfRule type="top10" dxfId="22" priority="14" rank="1"/>
  </conditionalFormatting>
  <conditionalFormatting sqref="J3:J4">
    <cfRule type="top10" dxfId="21" priority="6" rank="1"/>
  </conditionalFormatting>
  <hyperlinks>
    <hyperlink ref="Q1" location="'National Rankings'!A1" display="Back to Ranking" xr:uid="{3AFDD347-9A78-4300-8419-3AAB325758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F46706-776C-4C31-8BBB-B411C38E0F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DD5C-2910-4E7F-98F0-E361DC2957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152</v>
      </c>
      <c r="C2" s="94">
        <v>45052</v>
      </c>
      <c r="D2" s="95" t="s">
        <v>111</v>
      </c>
      <c r="E2" s="81">
        <v>193.0001</v>
      </c>
      <c r="F2" s="81">
        <v>195.00020000000001</v>
      </c>
      <c r="G2" s="81">
        <v>196.00030000000001</v>
      </c>
      <c r="H2" s="81"/>
      <c r="I2" s="81"/>
      <c r="J2" s="81"/>
      <c r="K2" s="96">
        <f>COUNT(E2:J2)</f>
        <v>3</v>
      </c>
      <c r="L2" s="96">
        <f>SUM(E2:J2)</f>
        <v>584.00060000000008</v>
      </c>
      <c r="M2" s="97">
        <f>IFERROR(L2/K2,0)</f>
        <v>194.66686666666669</v>
      </c>
      <c r="N2" s="98">
        <v>2</v>
      </c>
      <c r="O2" s="99">
        <f>SUM(M2+N2)</f>
        <v>196.66686666666669</v>
      </c>
    </row>
    <row r="4" spans="1:17" x14ac:dyDescent="0.25">
      <c r="K4" s="8">
        <f>SUM(K2:K3)</f>
        <v>3</v>
      </c>
      <c r="L4" s="8">
        <f>SUM(L2:L3)</f>
        <v>584.00060000000008</v>
      </c>
      <c r="M4" s="7">
        <f>SUM(L4/K4)</f>
        <v>194.66686666666669</v>
      </c>
      <c r="N4" s="8">
        <f>SUM(N2:N3)</f>
        <v>2</v>
      </c>
      <c r="O4" s="11">
        <f>SUM(M4+N4)</f>
        <v>196.66686666666669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0" priority="6" rank="1"/>
  </conditionalFormatting>
  <conditionalFormatting sqref="I2">
    <cfRule type="top10" dxfId="19" priority="3" rank="1"/>
    <cfRule type="top10" dxfId="18" priority="8" rank="1"/>
  </conditionalFormatting>
  <conditionalFormatting sqref="E2">
    <cfRule type="top10" dxfId="17" priority="7" rank="1"/>
  </conditionalFormatting>
  <conditionalFormatting sqref="G2">
    <cfRule type="top10" dxfId="16" priority="5" rank="1"/>
  </conditionalFormatting>
  <conditionalFormatting sqref="H2">
    <cfRule type="top10" dxfId="15" priority="4" rank="1"/>
  </conditionalFormatting>
  <conditionalFormatting sqref="J2">
    <cfRule type="top10" dxfId="14" priority="2" rank="1"/>
  </conditionalFormatting>
  <conditionalFormatting sqref="E2:J2">
    <cfRule type="cellIs" dxfId="13" priority="1" operator="greaterThanOrEqual">
      <formula>200</formula>
    </cfRule>
  </conditionalFormatting>
  <hyperlinks>
    <hyperlink ref="Q1" location="'National Rankings'!A1" display="Back to Ranking" xr:uid="{257FFB3B-71B7-4AC9-A803-F59A55568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DABB6-6DE2-4A3A-871B-08352D0AA1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18E9-D712-42F7-AC90-06068617E7F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13" t="s">
        <v>122</v>
      </c>
      <c r="C2" s="14">
        <v>45024</v>
      </c>
      <c r="D2" s="15" t="s">
        <v>111</v>
      </c>
      <c r="E2" s="16">
        <v>194</v>
      </c>
      <c r="F2" s="16">
        <v>188</v>
      </c>
      <c r="G2" s="16">
        <v>189</v>
      </c>
      <c r="H2" s="16"/>
      <c r="I2" s="16"/>
      <c r="J2" s="16"/>
      <c r="K2" s="19">
        <v>3</v>
      </c>
      <c r="L2" s="19">
        <f>SUM(E2:G2)</f>
        <v>571</v>
      </c>
      <c r="M2" s="20">
        <f>L2/K2</f>
        <v>190.33333333333334</v>
      </c>
      <c r="N2" s="21">
        <v>2</v>
      </c>
      <c r="O2" s="22">
        <f>M2+N2</f>
        <v>192.33333333333334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2</v>
      </c>
      <c r="O4" s="11">
        <f>SUM(M4+N4)</f>
        <v>192.33333333333334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6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E2">
    <cfRule type="top10" dxfId="12" priority="2" rank="1"/>
  </conditionalFormatting>
  <conditionalFormatting sqref="E2:J2">
    <cfRule type="cellIs" dxfId="11" priority="1" operator="greaterThanOrEqual">
      <formula>200</formula>
    </cfRule>
  </conditionalFormatting>
  <conditionalFormatting sqref="F2">
    <cfRule type="top10" dxfId="10" priority="3" rank="1"/>
  </conditionalFormatting>
  <conditionalFormatting sqref="G2">
    <cfRule type="top10" dxfId="9" priority="4" rank="1"/>
  </conditionalFormatting>
  <conditionalFormatting sqref="H2">
    <cfRule type="top10" dxfId="8" priority="5" rank="1"/>
  </conditionalFormatting>
  <conditionalFormatting sqref="I2">
    <cfRule type="top10" dxfId="7" priority="6" rank="1"/>
  </conditionalFormatting>
  <conditionalFormatting sqref="J2">
    <cfRule type="top10" dxfId="6" priority="7" rank="1"/>
  </conditionalFormatting>
  <hyperlinks>
    <hyperlink ref="Q1" location="'National Rankings'!A1" display="Back to Ranking" xr:uid="{02B276FE-4406-4F6E-B63D-A167D415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DAACED-419B-421C-8D57-38954CB8D6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E3CD-308A-4010-B7AC-B242DF37FAC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153</v>
      </c>
      <c r="C2" s="94">
        <v>45052</v>
      </c>
      <c r="D2" s="95" t="s">
        <v>111</v>
      </c>
      <c r="E2" s="81">
        <v>193.00040000000001</v>
      </c>
      <c r="F2" s="81">
        <v>162.00020000000001</v>
      </c>
      <c r="G2" s="81">
        <v>197.0016</v>
      </c>
      <c r="H2" s="81"/>
      <c r="I2" s="81"/>
      <c r="J2" s="81"/>
      <c r="K2" s="96">
        <f>COUNT(E2:J2)</f>
        <v>3</v>
      </c>
      <c r="L2" s="96">
        <f>SUM(E2:J2)</f>
        <v>552.00220000000002</v>
      </c>
      <c r="M2" s="97">
        <f>IFERROR(L2/K2,0)</f>
        <v>184.00073333333333</v>
      </c>
      <c r="N2" s="98">
        <v>2</v>
      </c>
      <c r="O2" s="99">
        <f>SUM(M2+N2)</f>
        <v>186.00073333333333</v>
      </c>
    </row>
    <row r="4" spans="1:17" x14ac:dyDescent="0.25">
      <c r="K4" s="8">
        <f>SUM(K2:K3)</f>
        <v>3</v>
      </c>
      <c r="L4" s="8">
        <f>SUM(L2:L3)</f>
        <v>552.00220000000002</v>
      </c>
      <c r="M4" s="7">
        <f>SUM(L4/K4)</f>
        <v>184.00073333333333</v>
      </c>
      <c r="N4" s="8">
        <f>SUM(N2:N3)</f>
        <v>2</v>
      </c>
      <c r="O4" s="11">
        <f>SUM(M4+N4)</f>
        <v>186.00073333333333</v>
      </c>
    </row>
  </sheetData>
  <hyperlinks>
    <hyperlink ref="Q1" location="'National Rankings'!A1" display="Back to Ranking" xr:uid="{DFD7A515-DD91-48D2-B53D-7AC9CDC44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CD259F-622B-4150-BACB-44E9466D08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4E91-9F52-4032-98BD-D3C5344483D4}">
  <sheetPr codeName="Sheet84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48</v>
      </c>
      <c r="C2" s="14">
        <v>45017</v>
      </c>
      <c r="D2" s="15" t="s">
        <v>38</v>
      </c>
      <c r="E2" s="16">
        <v>198</v>
      </c>
      <c r="F2" s="16">
        <v>198</v>
      </c>
      <c r="G2" s="16">
        <v>197</v>
      </c>
      <c r="H2" s="16">
        <v>192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30</v>
      </c>
      <c r="B3" s="44" t="s">
        <v>48</v>
      </c>
      <c r="C3" s="14">
        <v>45017</v>
      </c>
      <c r="D3" s="15" t="s">
        <v>38</v>
      </c>
      <c r="E3" s="16">
        <v>109</v>
      </c>
      <c r="F3" s="16">
        <v>193</v>
      </c>
      <c r="G3" s="16">
        <v>192</v>
      </c>
      <c r="H3" s="16">
        <v>193</v>
      </c>
      <c r="I3" s="16"/>
      <c r="J3" s="16"/>
      <c r="K3" s="19">
        <v>4</v>
      </c>
      <c r="L3" s="19">
        <v>687</v>
      </c>
      <c r="M3" s="20">
        <v>171.75</v>
      </c>
      <c r="N3" s="21">
        <v>2</v>
      </c>
      <c r="O3" s="22">
        <v>173.75</v>
      </c>
    </row>
    <row r="4" spans="1:17" x14ac:dyDescent="0.25">
      <c r="A4" s="12" t="s">
        <v>45</v>
      </c>
      <c r="B4" s="44" t="s">
        <v>48</v>
      </c>
      <c r="C4" s="94">
        <v>45052</v>
      </c>
      <c r="D4" s="95" t="s">
        <v>38</v>
      </c>
      <c r="E4" s="81">
        <v>196</v>
      </c>
      <c r="F4" s="81">
        <v>199</v>
      </c>
      <c r="G4" s="81">
        <v>198</v>
      </c>
      <c r="H4" s="81">
        <v>193</v>
      </c>
      <c r="I4" s="81"/>
      <c r="J4" s="81"/>
      <c r="K4" s="96">
        <v>4</v>
      </c>
      <c r="L4" s="96">
        <v>786</v>
      </c>
      <c r="M4" s="97">
        <v>196.5</v>
      </c>
      <c r="N4" s="98">
        <v>2</v>
      </c>
      <c r="O4" s="99">
        <v>198.5</v>
      </c>
    </row>
    <row r="6" spans="1:17" x14ac:dyDescent="0.25">
      <c r="K6" s="8">
        <f>SUM(K2:K5)</f>
        <v>12</v>
      </c>
      <c r="L6" s="8">
        <f>SUM(L2:L5)</f>
        <v>2258</v>
      </c>
      <c r="M6" s="7">
        <f>SUM(L6/K6)</f>
        <v>188.16666666666666</v>
      </c>
      <c r="N6" s="8">
        <f>SUM(N2:N5)</f>
        <v>6</v>
      </c>
      <c r="O6" s="11">
        <f>SUM(M6+N6)</f>
        <v>194.16666666666666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9E8132D-146D-400C-B6E9-1E511F0A4D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C6DBA0-B97C-48D1-B725-73295E12F9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0EE4-1472-456E-BAC4-8ACE7E62F1C8}">
  <dimension ref="A1:Q5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13" t="s">
        <v>123</v>
      </c>
      <c r="C2" s="14">
        <v>45027</v>
      </c>
      <c r="D2" s="15" t="s">
        <v>26</v>
      </c>
      <c r="E2" s="16">
        <v>196</v>
      </c>
      <c r="F2" s="16">
        <v>195</v>
      </c>
      <c r="G2" s="16">
        <v>194</v>
      </c>
      <c r="H2" s="16"/>
      <c r="I2" s="16"/>
      <c r="J2" s="16"/>
      <c r="K2" s="19">
        <v>3</v>
      </c>
      <c r="L2" s="19">
        <v>585</v>
      </c>
      <c r="M2" s="20">
        <v>195</v>
      </c>
      <c r="N2" s="21">
        <v>3</v>
      </c>
      <c r="O2" s="22">
        <v>198</v>
      </c>
    </row>
    <row r="3" spans="1:17" x14ac:dyDescent="0.25">
      <c r="A3" s="12" t="s">
        <v>45</v>
      </c>
      <c r="B3" s="13" t="s">
        <v>123</v>
      </c>
      <c r="C3" s="14">
        <v>45031</v>
      </c>
      <c r="D3" s="15" t="s">
        <v>26</v>
      </c>
      <c r="E3" s="51">
        <v>194</v>
      </c>
      <c r="F3" s="16">
        <v>189</v>
      </c>
      <c r="G3" s="16">
        <v>193</v>
      </c>
      <c r="H3" s="51">
        <v>196.001</v>
      </c>
      <c r="I3" s="16"/>
      <c r="J3" s="16"/>
      <c r="K3" s="19">
        <v>4</v>
      </c>
      <c r="L3" s="19">
        <v>772.00099999999998</v>
      </c>
      <c r="M3" s="20">
        <v>193.00024999999999</v>
      </c>
      <c r="N3" s="21">
        <v>8</v>
      </c>
      <c r="O3" s="22">
        <v>201.00024999999999</v>
      </c>
    </row>
    <row r="5" spans="1:17" x14ac:dyDescent="0.25">
      <c r="K5" s="8">
        <f>SUM(K2:K4)</f>
        <v>7</v>
      </c>
      <c r="L5" s="8">
        <f>SUM(L2:L4)</f>
        <v>1357.001</v>
      </c>
      <c r="M5" s="7">
        <f>SUM(L5/K5)</f>
        <v>193.85728571428572</v>
      </c>
      <c r="N5" s="8">
        <f>SUM(N2:N4)</f>
        <v>11</v>
      </c>
      <c r="O5" s="11">
        <f>SUM(M5+N5)</f>
        <v>204.85728571428572</v>
      </c>
    </row>
  </sheetData>
  <hyperlinks>
    <hyperlink ref="Q1" location="'National Rankings'!A1" display="Back to Ranking" xr:uid="{49D4191C-63C5-4C71-AD72-4A81CC523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2B88A8-1F65-4E51-87F4-B01FD510DA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8D75-40E9-47A8-874C-18E113076270}">
  <sheetPr codeName="Sheet43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47" t="s">
        <v>23</v>
      </c>
      <c r="C2" s="14">
        <v>45011</v>
      </c>
      <c r="D2" s="47" t="s">
        <v>69</v>
      </c>
      <c r="E2" s="47">
        <v>195</v>
      </c>
      <c r="F2" s="47">
        <v>193</v>
      </c>
      <c r="G2" s="52">
        <v>198</v>
      </c>
      <c r="H2" s="52">
        <v>198</v>
      </c>
      <c r="I2" s="47"/>
      <c r="J2" s="47"/>
      <c r="K2" s="47">
        <v>4</v>
      </c>
      <c r="L2" s="47">
        <v>784</v>
      </c>
      <c r="M2" s="48">
        <v>196</v>
      </c>
      <c r="N2" s="47">
        <v>8</v>
      </c>
      <c r="O2" s="48">
        <v>204</v>
      </c>
    </row>
    <row r="3" spans="1:17" x14ac:dyDescent="0.25">
      <c r="A3" s="80" t="s">
        <v>45</v>
      </c>
      <c r="B3" s="44" t="s">
        <v>23</v>
      </c>
      <c r="C3" s="94">
        <v>45038</v>
      </c>
      <c r="D3" s="95" t="s">
        <v>69</v>
      </c>
      <c r="E3" s="81">
        <v>192</v>
      </c>
      <c r="F3" s="81">
        <v>197</v>
      </c>
      <c r="G3" s="81">
        <v>196</v>
      </c>
      <c r="H3" s="81">
        <v>191</v>
      </c>
      <c r="I3" s="81"/>
      <c r="J3" s="81"/>
      <c r="K3" s="96">
        <v>4</v>
      </c>
      <c r="L3" s="96">
        <v>776</v>
      </c>
      <c r="M3" s="97">
        <v>194</v>
      </c>
      <c r="N3" s="98">
        <v>5</v>
      </c>
      <c r="O3" s="99">
        <v>199</v>
      </c>
    </row>
    <row r="4" spans="1:17" x14ac:dyDescent="0.25">
      <c r="A4" s="80" t="s">
        <v>45</v>
      </c>
      <c r="B4" s="44" t="s">
        <v>23</v>
      </c>
      <c r="C4" s="94">
        <v>45039</v>
      </c>
      <c r="D4" s="95" t="s">
        <v>69</v>
      </c>
      <c r="E4" s="81">
        <v>193</v>
      </c>
      <c r="F4" s="81">
        <v>198</v>
      </c>
      <c r="G4" s="81">
        <v>195</v>
      </c>
      <c r="H4" s="81">
        <v>196</v>
      </c>
      <c r="I4" s="81"/>
      <c r="J4" s="81"/>
      <c r="K4" s="96">
        <v>4</v>
      </c>
      <c r="L4" s="96">
        <v>782</v>
      </c>
      <c r="M4" s="97">
        <v>195.5</v>
      </c>
      <c r="N4" s="98">
        <v>5</v>
      </c>
      <c r="O4" s="99">
        <v>200.5</v>
      </c>
    </row>
    <row r="5" spans="1:17" x14ac:dyDescent="0.25">
      <c r="A5" s="80" t="s">
        <v>45</v>
      </c>
      <c r="B5" s="44" t="s">
        <v>23</v>
      </c>
      <c r="C5" s="94">
        <v>45066</v>
      </c>
      <c r="D5" s="95" t="s">
        <v>69</v>
      </c>
      <c r="E5" s="81">
        <v>193</v>
      </c>
      <c r="F5" s="81">
        <v>197</v>
      </c>
      <c r="G5" s="81">
        <v>196</v>
      </c>
      <c r="H5" s="81">
        <v>197</v>
      </c>
      <c r="I5" s="81"/>
      <c r="J5" s="81"/>
      <c r="K5" s="96">
        <v>4</v>
      </c>
      <c r="L5" s="96">
        <v>783</v>
      </c>
      <c r="M5" s="97">
        <v>195.75</v>
      </c>
      <c r="N5" s="98">
        <v>6</v>
      </c>
      <c r="O5" s="99">
        <v>201.75</v>
      </c>
    </row>
    <row r="6" spans="1:17" x14ac:dyDescent="0.25">
      <c r="A6" s="24"/>
      <c r="B6" s="25"/>
      <c r="C6" s="26"/>
      <c r="D6" s="27"/>
      <c r="E6" s="28"/>
      <c r="F6" s="28"/>
      <c r="G6" s="28"/>
      <c r="H6" s="28"/>
      <c r="I6" s="28"/>
      <c r="J6" s="28"/>
      <c r="K6" s="29"/>
      <c r="L6" s="29"/>
      <c r="M6" s="30"/>
      <c r="N6" s="31"/>
      <c r="O6" s="32"/>
    </row>
    <row r="7" spans="1:17" x14ac:dyDescent="0.25">
      <c r="K7" s="8">
        <f>SUM(K2:K6)</f>
        <v>16</v>
      </c>
      <c r="L7" s="8">
        <f>SUM(L2:L6)</f>
        <v>3125</v>
      </c>
      <c r="M7" s="7">
        <f>SUM(L7/K7)</f>
        <v>195.3125</v>
      </c>
      <c r="N7" s="8">
        <f>SUM(N2:N6)</f>
        <v>24</v>
      </c>
      <c r="O7" s="11">
        <f>SUM(M7+N7)</f>
        <v>219.3125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6:J6 B6:C6" name="Range1_5_3"/>
    <protectedRange algorithmName="SHA-512" hashValue="ON39YdpmFHfN9f47KpiRvqrKx0V9+erV1CNkpWzYhW/Qyc6aT8rEyCrvauWSYGZK2ia3o7vd3akF07acHAFpOA==" saltValue="yVW9XmDwTqEnmpSGai0KYg==" spinCount="100000" sqref="D6" name="Range1_1_3_3"/>
  </protectedRanges>
  <conditionalFormatting sqref="E6">
    <cfRule type="top10" dxfId="5" priority="158" rank="1"/>
  </conditionalFormatting>
  <conditionalFormatting sqref="F6">
    <cfRule type="top10" dxfId="4" priority="156" rank="1"/>
  </conditionalFormatting>
  <conditionalFormatting sqref="G6">
    <cfRule type="top10" dxfId="3" priority="154" rank="1"/>
  </conditionalFormatting>
  <conditionalFormatting sqref="H6">
    <cfRule type="top10" dxfId="2" priority="150" rank="1"/>
  </conditionalFormatting>
  <conditionalFormatting sqref="I6">
    <cfRule type="top10" dxfId="1" priority="148" rank="1"/>
  </conditionalFormatting>
  <conditionalFormatting sqref="J6">
    <cfRule type="top10" dxfId="0" priority="152" rank="1"/>
  </conditionalFormatting>
  <hyperlinks>
    <hyperlink ref="Q1" location="'National Rankings'!A1" display="Back to Ranking" xr:uid="{59ECEB76-2201-40F4-B397-76031B879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FDDD46-0112-4B43-96EB-8FB7407788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7FC2-233D-42E0-B191-05683D50C988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107</v>
      </c>
      <c r="C2" s="14">
        <v>45017</v>
      </c>
      <c r="D2" s="15" t="s">
        <v>38</v>
      </c>
      <c r="E2" s="16">
        <v>194</v>
      </c>
      <c r="F2" s="16">
        <v>191</v>
      </c>
      <c r="G2" s="16">
        <v>194</v>
      </c>
      <c r="H2" s="16">
        <v>194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3" spans="1:17" x14ac:dyDescent="0.25">
      <c r="A3" s="12" t="s">
        <v>30</v>
      </c>
      <c r="B3" s="13" t="s">
        <v>108</v>
      </c>
      <c r="C3" s="14">
        <v>44996</v>
      </c>
      <c r="D3" s="15" t="s">
        <v>78</v>
      </c>
      <c r="E3" s="16">
        <v>198</v>
      </c>
      <c r="F3" s="16">
        <v>196</v>
      </c>
      <c r="G3" s="16">
        <v>196.01</v>
      </c>
      <c r="H3" s="16">
        <v>197</v>
      </c>
      <c r="I3" s="16"/>
      <c r="J3" s="16"/>
      <c r="K3" s="19">
        <v>4</v>
      </c>
      <c r="L3" s="19">
        <v>787.01</v>
      </c>
      <c r="M3" s="20">
        <v>196.7525</v>
      </c>
      <c r="N3" s="21">
        <v>8</v>
      </c>
      <c r="O3" s="22">
        <v>204.7525</v>
      </c>
    </row>
    <row r="4" spans="1:17" x14ac:dyDescent="0.25">
      <c r="A4" s="12" t="s">
        <v>45</v>
      </c>
      <c r="B4" s="44" t="s">
        <v>107</v>
      </c>
      <c r="C4" s="94">
        <v>45052</v>
      </c>
      <c r="D4" s="95" t="s">
        <v>38</v>
      </c>
      <c r="E4" s="81">
        <v>197</v>
      </c>
      <c r="F4" s="81">
        <v>192</v>
      </c>
      <c r="G4" s="81">
        <v>197</v>
      </c>
      <c r="H4" s="81">
        <v>196</v>
      </c>
      <c r="I4" s="81"/>
      <c r="J4" s="81"/>
      <c r="K4" s="96">
        <v>4</v>
      </c>
      <c r="L4" s="96">
        <v>782</v>
      </c>
      <c r="M4" s="97">
        <v>195.5</v>
      </c>
      <c r="N4" s="98">
        <v>2</v>
      </c>
      <c r="O4" s="99">
        <v>197.5</v>
      </c>
    </row>
    <row r="5" spans="1:17" x14ac:dyDescent="0.25">
      <c r="A5" s="12" t="s">
        <v>45</v>
      </c>
      <c r="B5" s="13" t="s">
        <v>108</v>
      </c>
      <c r="C5" s="14">
        <v>45059</v>
      </c>
      <c r="D5" s="14" t="s">
        <v>165</v>
      </c>
      <c r="E5" s="81">
        <v>192</v>
      </c>
      <c r="F5" s="81">
        <v>193</v>
      </c>
      <c r="G5" s="81">
        <v>197</v>
      </c>
      <c r="H5" s="81">
        <v>196</v>
      </c>
      <c r="I5" s="16"/>
      <c r="J5" s="16"/>
      <c r="K5" s="19">
        <v>4</v>
      </c>
      <c r="L5" s="19">
        <v>778</v>
      </c>
      <c r="M5" s="20">
        <v>194.5</v>
      </c>
      <c r="N5" s="21">
        <v>2</v>
      </c>
      <c r="O5" s="22">
        <v>196.5</v>
      </c>
    </row>
    <row r="7" spans="1:17" x14ac:dyDescent="0.25">
      <c r="K7" s="8">
        <f>SUM(K2:K6)</f>
        <v>16</v>
      </c>
      <c r="L7" s="8">
        <f>SUM(L2:L6)</f>
        <v>3120.01</v>
      </c>
      <c r="M7" s="7">
        <f>SUM(L7/K7)</f>
        <v>195.00062500000001</v>
      </c>
      <c r="N7" s="8">
        <f>SUM(N2:N6)</f>
        <v>14</v>
      </c>
      <c r="O7" s="11">
        <f>SUM(M7+N7)</f>
        <v>209.00062500000001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0E57FE5-72EC-408C-BC90-FBD76B006A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C01210-4491-40FA-9979-55B7E793C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F477-CB04-429D-8381-7F5D9F98514F}">
  <sheetPr codeName="Sheet8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43</v>
      </c>
      <c r="C2" s="14">
        <v>45017</v>
      </c>
      <c r="D2" s="15" t="s">
        <v>38</v>
      </c>
      <c r="E2" s="16">
        <v>197</v>
      </c>
      <c r="F2" s="16">
        <v>194</v>
      </c>
      <c r="G2" s="16">
        <v>195</v>
      </c>
      <c r="H2" s="16">
        <v>193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4" spans="1:17" x14ac:dyDescent="0.25">
      <c r="K4" s="8">
        <f>SUM(K2:K3)</f>
        <v>4</v>
      </c>
      <c r="L4" s="8">
        <f>SUM(L2:L3)</f>
        <v>779</v>
      </c>
      <c r="M4" s="7">
        <f>SUM(L4/K4)</f>
        <v>194.75</v>
      </c>
      <c r="N4" s="8">
        <f>SUM(N2:N3)</f>
        <v>2</v>
      </c>
      <c r="O4" s="11">
        <f>SUM(M4+N4)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7C64243-F573-42A4-ADE4-406AE57D4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23495B-1A13-48D8-996F-F0D909288F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2ADA-D359-4CF8-B5AF-2553BC0A9CF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49" t="s">
        <v>109</v>
      </c>
      <c r="C2" s="14">
        <v>45011</v>
      </c>
      <c r="D2" s="47" t="s">
        <v>37</v>
      </c>
      <c r="E2" s="50">
        <v>193</v>
      </c>
      <c r="F2" s="47">
        <v>188</v>
      </c>
      <c r="G2" s="47">
        <v>184</v>
      </c>
      <c r="H2" s="47">
        <v>183</v>
      </c>
      <c r="I2" s="47"/>
      <c r="J2" s="47"/>
      <c r="K2" s="47">
        <v>4</v>
      </c>
      <c r="L2" s="47">
        <v>748</v>
      </c>
      <c r="M2" s="47">
        <v>187</v>
      </c>
      <c r="N2" s="47">
        <v>3</v>
      </c>
      <c r="O2" s="47">
        <v>190</v>
      </c>
    </row>
    <row r="3" spans="1:17" x14ac:dyDescent="0.25">
      <c r="A3" s="80" t="s">
        <v>45</v>
      </c>
      <c r="B3" s="44" t="s">
        <v>109</v>
      </c>
      <c r="C3" s="94">
        <v>45074</v>
      </c>
      <c r="D3" s="95" t="s">
        <v>37</v>
      </c>
      <c r="E3" s="81">
        <v>183.001</v>
      </c>
      <c r="F3" s="81">
        <v>188</v>
      </c>
      <c r="G3" s="81">
        <v>193</v>
      </c>
      <c r="H3" s="81">
        <v>186</v>
      </c>
      <c r="I3" s="81"/>
      <c r="J3" s="81"/>
      <c r="K3" s="96">
        <v>4</v>
      </c>
      <c r="L3" s="96">
        <v>750.00099999999998</v>
      </c>
      <c r="M3" s="97">
        <v>187.50024999999999</v>
      </c>
      <c r="N3" s="98">
        <v>2</v>
      </c>
      <c r="O3" s="99">
        <v>189.50024999999999</v>
      </c>
    </row>
    <row r="5" spans="1:17" x14ac:dyDescent="0.25">
      <c r="K5" s="8">
        <f>SUM(K2:K4)</f>
        <v>8</v>
      </c>
      <c r="L5" s="8">
        <f>SUM(L2:L4)</f>
        <v>1498.001</v>
      </c>
      <c r="M5" s="7">
        <f>SUM(L5/K5)</f>
        <v>187.250125</v>
      </c>
      <c r="N5" s="8">
        <f>SUM(N2:N4)</f>
        <v>5</v>
      </c>
      <c r="O5" s="11">
        <f>SUM(M5+N5)</f>
        <v>192.250125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F2FC85C-F0A3-48D8-B16E-A192D3E0A8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7F2D54-8FE0-4092-907F-986100CB22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3A87-8D56-4C52-9A68-AC806A18DC73}">
  <sheetPr codeName="Sheet52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42</v>
      </c>
      <c r="C2" s="14">
        <v>45017</v>
      </c>
      <c r="D2" s="15" t="s">
        <v>38</v>
      </c>
      <c r="E2" s="16">
        <v>199</v>
      </c>
      <c r="F2" s="16">
        <v>200</v>
      </c>
      <c r="G2" s="16">
        <v>200.01</v>
      </c>
      <c r="H2" s="16">
        <v>198</v>
      </c>
      <c r="I2" s="16"/>
      <c r="J2" s="16"/>
      <c r="K2" s="19">
        <v>4</v>
      </c>
      <c r="L2" s="19">
        <v>797.01</v>
      </c>
      <c r="M2" s="20">
        <v>199.2525</v>
      </c>
      <c r="N2" s="21">
        <v>9</v>
      </c>
      <c r="O2" s="22">
        <v>208.2525</v>
      </c>
    </row>
    <row r="3" spans="1:17" x14ac:dyDescent="0.25">
      <c r="A3" s="80" t="s">
        <v>30</v>
      </c>
      <c r="B3" s="44" t="s">
        <v>42</v>
      </c>
      <c r="C3" s="94">
        <v>45052</v>
      </c>
      <c r="D3" s="95" t="s">
        <v>38</v>
      </c>
      <c r="E3" s="81">
        <v>198</v>
      </c>
      <c r="F3" s="81">
        <v>198</v>
      </c>
      <c r="G3" s="81">
        <v>194</v>
      </c>
      <c r="H3" s="100">
        <v>200</v>
      </c>
      <c r="I3" s="81"/>
      <c r="J3" s="81"/>
      <c r="K3" s="96">
        <v>4</v>
      </c>
      <c r="L3" s="96">
        <v>790</v>
      </c>
      <c r="M3" s="97">
        <v>197.5</v>
      </c>
      <c r="N3" s="98">
        <v>6</v>
      </c>
      <c r="O3" s="99">
        <v>203.5</v>
      </c>
    </row>
    <row r="5" spans="1:17" x14ac:dyDescent="0.25">
      <c r="K5" s="8">
        <f>SUM(K2:K4)</f>
        <v>8</v>
      </c>
      <c r="L5" s="8">
        <f>SUM(L2:L4)</f>
        <v>1587.01</v>
      </c>
      <c r="M5" s="7">
        <f>SUM(L5/K5)</f>
        <v>198.37625</v>
      </c>
      <c r="N5" s="8">
        <f>SUM(N2:N4)</f>
        <v>15</v>
      </c>
      <c r="O5" s="11">
        <f>SUM(M5+N5)</f>
        <v>213.37625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832" priority="7" rank="1"/>
  </conditionalFormatting>
  <conditionalFormatting sqref="E2:J2">
    <cfRule type="cellIs" dxfId="831" priority="2" operator="greaterThanOrEqual">
      <formula>200</formula>
    </cfRule>
  </conditionalFormatting>
  <conditionalFormatting sqref="F2">
    <cfRule type="top10" dxfId="830" priority="1" rank="1"/>
  </conditionalFormatting>
  <conditionalFormatting sqref="G2">
    <cfRule type="top10" dxfId="829" priority="6" rank="1"/>
  </conditionalFormatting>
  <conditionalFormatting sqref="H2">
    <cfRule type="top10" dxfId="828" priority="5" rank="1"/>
  </conditionalFormatting>
  <conditionalFormatting sqref="I2">
    <cfRule type="top10" dxfId="827" priority="4" rank="1"/>
  </conditionalFormatting>
  <conditionalFormatting sqref="J2">
    <cfRule type="top10" dxfId="826" priority="3" rank="1"/>
  </conditionalFormatting>
  <hyperlinks>
    <hyperlink ref="Q1" location="'National Rankings'!A1" display="Back to Ranking" xr:uid="{FFB2949D-AB63-46C2-83A1-6E370406E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43D215-A8DF-4026-A0B1-75967F62E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FF5E-DF50-4CA4-9489-72BCC82E3FAE}">
  <sheetPr codeName="Sheet53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50</v>
      </c>
      <c r="C2" s="14">
        <v>44996</v>
      </c>
      <c r="D2" s="15" t="s">
        <v>78</v>
      </c>
      <c r="E2" s="16">
        <v>196</v>
      </c>
      <c r="F2" s="16">
        <v>198</v>
      </c>
      <c r="G2" s="16">
        <v>194</v>
      </c>
      <c r="H2" s="16">
        <v>198</v>
      </c>
      <c r="I2" s="16"/>
      <c r="J2" s="16"/>
      <c r="K2" s="19">
        <v>4</v>
      </c>
      <c r="L2" s="19">
        <v>786</v>
      </c>
      <c r="M2" s="20">
        <v>196.5</v>
      </c>
      <c r="N2" s="21">
        <v>5</v>
      </c>
      <c r="O2" s="22">
        <v>201.5</v>
      </c>
    </row>
    <row r="3" spans="1:17" x14ac:dyDescent="0.25">
      <c r="A3" s="12" t="s">
        <v>30</v>
      </c>
      <c r="B3" s="13" t="s">
        <v>50</v>
      </c>
      <c r="C3" s="14">
        <v>45017</v>
      </c>
      <c r="D3" s="15" t="s">
        <v>38</v>
      </c>
      <c r="E3" s="16">
        <v>197</v>
      </c>
      <c r="F3" s="16">
        <v>197</v>
      </c>
      <c r="G3" s="16">
        <v>198</v>
      </c>
      <c r="H3" s="16">
        <v>195</v>
      </c>
      <c r="I3" s="16"/>
      <c r="J3" s="16"/>
      <c r="K3" s="19">
        <v>4</v>
      </c>
      <c r="L3" s="19">
        <v>787</v>
      </c>
      <c r="M3" s="20">
        <v>196.75</v>
      </c>
      <c r="N3" s="21">
        <v>2</v>
      </c>
      <c r="O3" s="22">
        <v>198.75</v>
      </c>
    </row>
    <row r="4" spans="1:17" x14ac:dyDescent="0.25">
      <c r="A4" s="80" t="s">
        <v>30</v>
      </c>
      <c r="B4" s="44" t="s">
        <v>50</v>
      </c>
      <c r="C4" s="94">
        <v>45052</v>
      </c>
      <c r="D4" s="95" t="s">
        <v>38</v>
      </c>
      <c r="E4" s="81">
        <v>197</v>
      </c>
      <c r="F4" s="81">
        <v>195</v>
      </c>
      <c r="G4" s="81">
        <v>199</v>
      </c>
      <c r="H4" s="81">
        <v>197</v>
      </c>
      <c r="I4" s="81"/>
      <c r="J4" s="81"/>
      <c r="K4" s="96">
        <v>4</v>
      </c>
      <c r="L4" s="96">
        <v>788</v>
      </c>
      <c r="M4" s="97">
        <v>197</v>
      </c>
      <c r="N4" s="98">
        <v>2</v>
      </c>
      <c r="O4" s="99">
        <v>199</v>
      </c>
    </row>
    <row r="5" spans="1:17" x14ac:dyDescent="0.25">
      <c r="A5" s="12" t="s">
        <v>30</v>
      </c>
      <c r="B5" s="13" t="s">
        <v>50</v>
      </c>
      <c r="C5" s="14">
        <v>45059</v>
      </c>
      <c r="D5" s="14" t="s">
        <v>165</v>
      </c>
      <c r="E5" s="81">
        <v>195</v>
      </c>
      <c r="F5" s="81">
        <v>195</v>
      </c>
      <c r="G5" s="81">
        <v>194</v>
      </c>
      <c r="H5" s="81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7" spans="1:17" x14ac:dyDescent="0.25">
      <c r="K7" s="8">
        <f>SUM(K2:K6)</f>
        <v>16</v>
      </c>
      <c r="L7" s="8">
        <f>SUM(L2:L6)</f>
        <v>3140</v>
      </c>
      <c r="M7" s="7">
        <f>SUM(L7/K7)</f>
        <v>196.25</v>
      </c>
      <c r="N7" s="8">
        <f>SUM(N2:N6)</f>
        <v>11</v>
      </c>
      <c r="O7" s="11">
        <f>SUM(M7+N7)</f>
        <v>207.25</v>
      </c>
    </row>
  </sheetData>
  <protectedRanges>
    <protectedRange algorithmName="SHA-512" hashValue="ON39YdpmFHfN9f47KpiRvqrKx0V9+erV1CNkpWzYhW/Qyc6aT8rEyCrvauWSYGZK2ia3o7vd3akF07acHAFpOA==" saltValue="yVW9XmDwTqEnmpSGai0KYg==" spinCount="100000" sqref="I5:J5 B5:D5" name="Range1_8_1"/>
    <protectedRange algorithmName="SHA-512" hashValue="ON39YdpmFHfN9f47KpiRvqrKx0V9+erV1CNkpWzYhW/Qyc6aT8rEyCrvauWSYGZK2ia3o7vd3akF07acHAFpOA==" saltValue="yVW9XmDwTqEnmpSGai0KYg==" spinCount="100000" sqref="E5:H5" name="Range1_3_2_1"/>
  </protectedRanges>
  <conditionalFormatting sqref="E2:E3">
    <cfRule type="top10" dxfId="825" priority="13" rank="1"/>
  </conditionalFormatting>
  <conditionalFormatting sqref="E2:J3">
    <cfRule type="cellIs" dxfId="824" priority="8" operator="greaterThanOrEqual">
      <formula>200</formula>
    </cfRule>
  </conditionalFormatting>
  <conditionalFormatting sqref="F2:F3">
    <cfRule type="top10" dxfId="823" priority="7" rank="1"/>
  </conditionalFormatting>
  <conditionalFormatting sqref="G2:G3">
    <cfRule type="top10" dxfId="822" priority="12" rank="1"/>
  </conditionalFormatting>
  <conditionalFormatting sqref="H2:H3">
    <cfRule type="top10" dxfId="821" priority="11" rank="1"/>
  </conditionalFormatting>
  <conditionalFormatting sqref="I2:I3">
    <cfRule type="top10" dxfId="820" priority="10" rank="1"/>
  </conditionalFormatting>
  <conditionalFormatting sqref="J2:J3">
    <cfRule type="top10" dxfId="819" priority="9" rank="1"/>
  </conditionalFormatting>
  <conditionalFormatting sqref="F5">
    <cfRule type="top10" dxfId="818" priority="1" rank="1"/>
  </conditionalFormatting>
  <conditionalFormatting sqref="G5">
    <cfRule type="top10" dxfId="817" priority="2" rank="1"/>
  </conditionalFormatting>
  <conditionalFormatting sqref="H5">
    <cfRule type="top10" dxfId="816" priority="3" rank="1"/>
  </conditionalFormatting>
  <conditionalFormatting sqref="I5">
    <cfRule type="top10" dxfId="815" priority="4" rank="1"/>
  </conditionalFormatting>
  <conditionalFormatting sqref="J5">
    <cfRule type="top10" dxfId="814" priority="5" rank="1"/>
  </conditionalFormatting>
  <conditionalFormatting sqref="E5">
    <cfRule type="top10" dxfId="813" priority="6" rank="1"/>
  </conditionalFormatting>
  <hyperlinks>
    <hyperlink ref="Q1" location="'National Rankings'!A1" display="Back to Ranking" xr:uid="{103B57E6-9A36-4159-AD12-38CE1DC5BA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735C1-8DDB-4594-A5BA-2A9F401B3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62E3-82CB-4F8A-A633-0E2EC50E4A0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110</v>
      </c>
      <c r="C2" s="14">
        <v>45024</v>
      </c>
      <c r="D2" s="15" t="s">
        <v>111</v>
      </c>
      <c r="E2" s="16">
        <v>194.001</v>
      </c>
      <c r="F2" s="16">
        <v>194.00200000000001</v>
      </c>
      <c r="G2" s="16">
        <v>192</v>
      </c>
      <c r="H2" s="16"/>
      <c r="I2" s="16"/>
      <c r="J2" s="16"/>
      <c r="K2" s="19">
        <v>3</v>
      </c>
      <c r="L2" s="19">
        <v>580.00300000000004</v>
      </c>
      <c r="M2" s="20">
        <f>L2/K2</f>
        <v>193.33433333333335</v>
      </c>
      <c r="N2" s="21">
        <v>3</v>
      </c>
      <c r="O2" s="22">
        <f>M2+N2</f>
        <v>196.33433333333335</v>
      </c>
    </row>
    <row r="3" spans="1:17" x14ac:dyDescent="0.25">
      <c r="A3" s="80" t="s">
        <v>30</v>
      </c>
      <c r="B3" s="44" t="s">
        <v>110</v>
      </c>
      <c r="C3" s="94">
        <v>45052</v>
      </c>
      <c r="D3" s="95" t="s">
        <v>111</v>
      </c>
      <c r="E3" s="81">
        <v>192.00069999999999</v>
      </c>
      <c r="F3" s="81">
        <v>194.00059999999999</v>
      </c>
      <c r="G3" s="81">
        <v>196.00059999999999</v>
      </c>
      <c r="H3" s="81"/>
      <c r="I3" s="81"/>
      <c r="J3" s="81"/>
      <c r="K3" s="96">
        <f>COUNT(E3:J3)</f>
        <v>3</v>
      </c>
      <c r="L3" s="96">
        <f>SUM(E3:J3)</f>
        <v>582.00189999999998</v>
      </c>
      <c r="M3" s="97">
        <f>IFERROR(L3/K3,0)</f>
        <v>194.00063333333333</v>
      </c>
      <c r="N3" s="98">
        <v>2</v>
      </c>
      <c r="O3" s="99">
        <f>SUM(M3+N3)</f>
        <v>196.00063333333333</v>
      </c>
    </row>
    <row r="5" spans="1:17" x14ac:dyDescent="0.25">
      <c r="K5" s="8">
        <f>SUM(K2:K4)</f>
        <v>6</v>
      </c>
      <c r="L5" s="8">
        <f>SUM(L2:L4)</f>
        <v>1162.0048999999999</v>
      </c>
      <c r="M5" s="7">
        <f>SUM(L5/K5)</f>
        <v>193.66748333333331</v>
      </c>
      <c r="N5" s="8">
        <f>SUM(N2:N4)</f>
        <v>5</v>
      </c>
      <c r="O5" s="11">
        <f>SUM(M5+N5)</f>
        <v>198.66748333333331</v>
      </c>
    </row>
  </sheetData>
  <conditionalFormatting sqref="E2">
    <cfRule type="top10" dxfId="812" priority="3" rank="1"/>
  </conditionalFormatting>
  <conditionalFormatting sqref="E2:J2">
    <cfRule type="cellIs" dxfId="811" priority="1" operator="greaterThanOrEqual">
      <formula>193</formula>
    </cfRule>
  </conditionalFormatting>
  <conditionalFormatting sqref="F2">
    <cfRule type="top10" dxfId="810" priority="2" rank="1"/>
  </conditionalFormatting>
  <conditionalFormatting sqref="G2">
    <cfRule type="top10" dxfId="809" priority="4" rank="1"/>
  </conditionalFormatting>
  <conditionalFormatting sqref="H2">
    <cfRule type="top10" dxfId="808" priority="5" rank="1"/>
  </conditionalFormatting>
  <conditionalFormatting sqref="I2">
    <cfRule type="top10" dxfId="807" priority="6" rank="1"/>
  </conditionalFormatting>
  <conditionalFormatting sqref="J2">
    <cfRule type="top10" dxfId="806" priority="7" rank="1"/>
  </conditionalFormatting>
  <dataValidations count="1">
    <dataValidation type="list" allowBlank="1" showInputMessage="1" showErrorMessage="1" sqref="B2:B3" xr:uid="{071138F7-D5F4-4593-934D-D0B62BBD180B}">
      <formula1>$G$2:$G$4</formula1>
    </dataValidation>
  </dataValidations>
  <hyperlinks>
    <hyperlink ref="Q1" location="'National Rankings'!A1" display="Back to Ranking" xr:uid="{A347C4BA-A9F9-4F0A-AF75-36709197A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0903C7-D3D5-477B-9F6D-8AC8EF063E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677D-1E09-47A9-BA56-96CFA3151B8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171</v>
      </c>
      <c r="C2" s="94">
        <v>45063</v>
      </c>
      <c r="D2" s="95" t="s">
        <v>55</v>
      </c>
      <c r="E2" s="81">
        <v>194</v>
      </c>
      <c r="F2" s="81">
        <v>196</v>
      </c>
      <c r="G2" s="81">
        <v>198</v>
      </c>
      <c r="H2" s="81">
        <v>194</v>
      </c>
      <c r="I2" s="81"/>
      <c r="J2" s="81"/>
      <c r="K2" s="96">
        <v>4</v>
      </c>
      <c r="L2" s="96">
        <v>782</v>
      </c>
      <c r="M2" s="97">
        <v>195.5</v>
      </c>
      <c r="N2" s="98">
        <v>2</v>
      </c>
      <c r="O2" s="99">
        <v>197.5</v>
      </c>
    </row>
    <row r="4" spans="1:17" x14ac:dyDescent="0.25">
      <c r="K4" s="8">
        <f>SUM(K2:K3)</f>
        <v>4</v>
      </c>
      <c r="L4" s="8">
        <f>SUM(L2:L3)</f>
        <v>782</v>
      </c>
      <c r="M4" s="7">
        <f>SUM(L4/K4)</f>
        <v>195.5</v>
      </c>
      <c r="N4" s="8">
        <f>SUM(N2:N3)</f>
        <v>2</v>
      </c>
      <c r="O4" s="11">
        <f>SUM(M4+N4)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D2" name="Range1_8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805" priority="1" rank="1"/>
  </conditionalFormatting>
  <conditionalFormatting sqref="G2">
    <cfRule type="top10" dxfId="804" priority="2" rank="1"/>
  </conditionalFormatting>
  <conditionalFormatting sqref="H2">
    <cfRule type="top10" dxfId="803" priority="3" rank="1"/>
  </conditionalFormatting>
  <conditionalFormatting sqref="I2">
    <cfRule type="top10" dxfId="802" priority="4" rank="1"/>
  </conditionalFormatting>
  <conditionalFormatting sqref="J2">
    <cfRule type="top10" dxfId="801" priority="5" rank="1"/>
  </conditionalFormatting>
  <conditionalFormatting sqref="E2">
    <cfRule type="top10" dxfId="800" priority="6" rank="1"/>
  </conditionalFormatting>
  <hyperlinks>
    <hyperlink ref="Q1" location="'National Rankings'!A1" display="Back to Ranking" xr:uid="{F7371F37-A0A8-460B-963C-686A4B47A6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B6D2C7-54A5-4551-B62E-D09134308A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038E-1701-476F-9303-4F37550098A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135</v>
      </c>
      <c r="C2" s="94">
        <v>45053</v>
      </c>
      <c r="D2" s="95" t="s">
        <v>136</v>
      </c>
      <c r="E2" s="81">
        <v>192</v>
      </c>
      <c r="F2" s="81">
        <v>197</v>
      </c>
      <c r="G2" s="81">
        <v>195.001</v>
      </c>
      <c r="H2" s="81">
        <v>194</v>
      </c>
      <c r="I2" s="81"/>
      <c r="J2" s="81"/>
      <c r="K2" s="96">
        <v>4</v>
      </c>
      <c r="L2" s="96">
        <v>778.00099999999998</v>
      </c>
      <c r="M2" s="97">
        <v>194.50024999999999</v>
      </c>
      <c r="N2" s="98">
        <v>8</v>
      </c>
      <c r="O2" s="99">
        <v>202.50024999999999</v>
      </c>
    </row>
    <row r="4" spans="1:17" x14ac:dyDescent="0.25">
      <c r="K4" s="8">
        <f>SUM(K2:K3)</f>
        <v>4</v>
      </c>
      <c r="L4" s="8">
        <f>SUM(L2:L3)</f>
        <v>778.00099999999998</v>
      </c>
      <c r="M4" s="7">
        <f>SUM(L4/K4)</f>
        <v>194.50024999999999</v>
      </c>
      <c r="N4" s="8">
        <f>SUM(N2:N3)</f>
        <v>8</v>
      </c>
      <c r="O4" s="11">
        <f>SUM(M4+N4)</f>
        <v>202.50024999999999</v>
      </c>
    </row>
  </sheetData>
  <hyperlinks>
    <hyperlink ref="Q1" location="'National Rankings'!A1" display="Back to Ranking" xr:uid="{763E49BB-F6E9-4DD8-9D5F-8AD876CEC4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47A72E-F2B2-4E83-99F9-7BBD67A950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D74C-36EE-4F94-9986-2BE1311C479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112</v>
      </c>
      <c r="C2" s="14">
        <v>45024</v>
      </c>
      <c r="D2" s="15" t="s">
        <v>111</v>
      </c>
      <c r="E2" s="16">
        <v>194.00200000000001</v>
      </c>
      <c r="F2" s="16">
        <v>193</v>
      </c>
      <c r="G2" s="16">
        <v>194</v>
      </c>
      <c r="H2" s="16"/>
      <c r="I2" s="16"/>
      <c r="J2" s="16"/>
      <c r="K2" s="19">
        <v>3</v>
      </c>
      <c r="L2" s="19">
        <v>581.00199999999995</v>
      </c>
      <c r="M2" s="20">
        <f>L2/K2</f>
        <v>193.66733333333332</v>
      </c>
      <c r="N2" s="21">
        <v>6</v>
      </c>
      <c r="O2" s="22">
        <f>M2+N2</f>
        <v>199.66733333333332</v>
      </c>
    </row>
    <row r="3" spans="1:17" x14ac:dyDescent="0.25">
      <c r="A3" s="80" t="s">
        <v>30</v>
      </c>
      <c r="B3" s="44" t="s">
        <v>112</v>
      </c>
      <c r="C3" s="94">
        <v>45052</v>
      </c>
      <c r="D3" s="95" t="s">
        <v>111</v>
      </c>
      <c r="E3" s="81">
        <v>199.00110000000001</v>
      </c>
      <c r="F3" s="81">
        <v>194.0009</v>
      </c>
      <c r="G3" s="81">
        <v>196.00030000000001</v>
      </c>
      <c r="H3" s="81"/>
      <c r="I3" s="81"/>
      <c r="J3" s="81"/>
      <c r="K3" s="96">
        <f>COUNT(E3:J3)</f>
        <v>3</v>
      </c>
      <c r="L3" s="96">
        <f>SUM(E3:J3)</f>
        <v>589.00229999999999</v>
      </c>
      <c r="M3" s="97">
        <f>IFERROR(L3/K3,0)</f>
        <v>196.33410000000001</v>
      </c>
      <c r="N3" s="98">
        <v>2</v>
      </c>
      <c r="O3" s="99">
        <f>SUM(M3+N3)</f>
        <v>198.33410000000001</v>
      </c>
    </row>
    <row r="5" spans="1:17" x14ac:dyDescent="0.25">
      <c r="K5" s="8">
        <f>SUM(K2:K4)</f>
        <v>6</v>
      </c>
      <c r="L5" s="8">
        <f>SUM(L2:L4)</f>
        <v>1170.0043000000001</v>
      </c>
      <c r="M5" s="7">
        <f>SUM(L5/K5)</f>
        <v>195.00071666666668</v>
      </c>
      <c r="N5" s="8">
        <f>SUM(N2:N4)</f>
        <v>8</v>
      </c>
      <c r="O5" s="11">
        <f>SUM(M5+N5)</f>
        <v>203.00071666666668</v>
      </c>
    </row>
  </sheetData>
  <conditionalFormatting sqref="E2">
    <cfRule type="top10" dxfId="799" priority="3" rank="1"/>
  </conditionalFormatting>
  <conditionalFormatting sqref="E2:J2">
    <cfRule type="cellIs" dxfId="798" priority="1" operator="greaterThanOrEqual">
      <formula>193</formula>
    </cfRule>
  </conditionalFormatting>
  <conditionalFormatting sqref="F2">
    <cfRule type="top10" dxfId="797" priority="2" rank="1"/>
  </conditionalFormatting>
  <conditionalFormatting sqref="G2">
    <cfRule type="top10" dxfId="796" priority="4" rank="1"/>
  </conditionalFormatting>
  <conditionalFormatting sqref="H2">
    <cfRule type="top10" dxfId="795" priority="5" rank="1"/>
  </conditionalFormatting>
  <conditionalFormatting sqref="I2">
    <cfRule type="top10" dxfId="794" priority="6" rank="1"/>
  </conditionalFormatting>
  <conditionalFormatting sqref="J2">
    <cfRule type="top10" dxfId="793" priority="7" rank="1"/>
  </conditionalFormatting>
  <hyperlinks>
    <hyperlink ref="Q1" location="'National Rankings'!A1" display="Back to Ranking" xr:uid="{1CC8AA13-1061-4E9C-8AA4-41188B0992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233F9A-2DA8-454C-BE78-50C7541455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8F64-9064-4FE3-996A-5720B999472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137</v>
      </c>
      <c r="C2" s="94">
        <v>45052</v>
      </c>
      <c r="D2" s="95" t="s">
        <v>139</v>
      </c>
      <c r="E2" s="81">
        <v>193</v>
      </c>
      <c r="F2" s="81">
        <v>192</v>
      </c>
      <c r="G2" s="81">
        <v>195</v>
      </c>
      <c r="H2" s="81">
        <v>193</v>
      </c>
      <c r="I2" s="81"/>
      <c r="J2" s="81"/>
      <c r="K2" s="96">
        <v>4</v>
      </c>
      <c r="L2" s="96">
        <v>773</v>
      </c>
      <c r="M2" s="97">
        <v>193.25</v>
      </c>
      <c r="N2" s="98">
        <v>6</v>
      </c>
      <c r="O2" s="99">
        <v>199.25</v>
      </c>
    </row>
    <row r="3" spans="1:17" x14ac:dyDescent="0.25">
      <c r="A3" s="80" t="s">
        <v>30</v>
      </c>
      <c r="B3" s="44" t="s">
        <v>137</v>
      </c>
      <c r="C3" s="94">
        <v>45065</v>
      </c>
      <c r="D3" s="15" t="s">
        <v>167</v>
      </c>
      <c r="E3" s="49">
        <v>193</v>
      </c>
      <c r="F3" s="49">
        <v>198</v>
      </c>
      <c r="G3" s="49">
        <v>193</v>
      </c>
      <c r="H3" s="49">
        <v>194</v>
      </c>
      <c r="I3" s="81"/>
      <c r="J3" s="81"/>
      <c r="K3" s="96">
        <v>4</v>
      </c>
      <c r="L3" s="96">
        <v>778.00199999999995</v>
      </c>
      <c r="M3" s="97">
        <v>194.50049999999999</v>
      </c>
      <c r="N3" s="98">
        <v>11</v>
      </c>
      <c r="O3" s="99">
        <v>205.50049999999999</v>
      </c>
    </row>
    <row r="5" spans="1:17" x14ac:dyDescent="0.25">
      <c r="K5" s="8">
        <f>SUM(K2:K4)</f>
        <v>8</v>
      </c>
      <c r="L5" s="8">
        <f>SUM(L2:L4)</f>
        <v>1551.002</v>
      </c>
      <c r="M5" s="7">
        <f>SUM(L5/K5)</f>
        <v>193.87524999999999</v>
      </c>
      <c r="N5" s="8">
        <f>SUM(N2:N4)</f>
        <v>17</v>
      </c>
      <c r="O5" s="11">
        <f>SUM(M5+N5)</f>
        <v>210.87524999999999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3:J3 B3" name="Range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_2"/>
  </protectedRanges>
  <conditionalFormatting sqref="I3">
    <cfRule type="top10" dxfId="792" priority="1" rank="1"/>
  </conditionalFormatting>
  <conditionalFormatting sqref="J3">
    <cfRule type="top10" dxfId="791" priority="2" rank="1"/>
  </conditionalFormatting>
  <hyperlinks>
    <hyperlink ref="Q1" location="'National Rankings'!A1" display="Back to Ranking" xr:uid="{0D9A923D-3098-4889-BAA5-D9CAEFC69A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5F0CD-ADAB-4DA1-BE3B-9F1564B4FB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D75D-7B1B-4910-9EAC-219AF5E51AD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79</v>
      </c>
      <c r="C2" s="14">
        <v>44996</v>
      </c>
      <c r="D2" s="15" t="s">
        <v>78</v>
      </c>
      <c r="E2" s="16">
        <v>191</v>
      </c>
      <c r="F2" s="16">
        <v>195</v>
      </c>
      <c r="G2" s="16">
        <v>191</v>
      </c>
      <c r="H2" s="16">
        <v>194</v>
      </c>
      <c r="I2" s="16"/>
      <c r="J2" s="16"/>
      <c r="K2" s="19">
        <v>4</v>
      </c>
      <c r="L2" s="19">
        <v>771</v>
      </c>
      <c r="M2" s="20">
        <v>192.75</v>
      </c>
      <c r="N2" s="21">
        <v>2</v>
      </c>
      <c r="O2" s="22">
        <v>194.75</v>
      </c>
    </row>
    <row r="3" spans="1:17" x14ac:dyDescent="0.25">
      <c r="A3" s="12" t="s">
        <v>30</v>
      </c>
      <c r="B3" s="13" t="s">
        <v>79</v>
      </c>
      <c r="C3" s="14">
        <v>45059</v>
      </c>
      <c r="D3" s="14" t="s">
        <v>165</v>
      </c>
      <c r="E3" s="81">
        <v>196</v>
      </c>
      <c r="F3" s="81">
        <v>191</v>
      </c>
      <c r="G3" s="81">
        <v>193</v>
      </c>
      <c r="H3" s="81">
        <v>190</v>
      </c>
      <c r="I3" s="16"/>
      <c r="J3" s="16"/>
      <c r="K3" s="19">
        <v>4</v>
      </c>
      <c r="L3" s="19">
        <v>770</v>
      </c>
      <c r="M3" s="20">
        <v>192.5</v>
      </c>
      <c r="N3" s="21">
        <v>2</v>
      </c>
      <c r="O3" s="22">
        <v>194.5</v>
      </c>
    </row>
    <row r="5" spans="1:17" x14ac:dyDescent="0.25">
      <c r="K5" s="8">
        <f>SUM(K2:K4)</f>
        <v>8</v>
      </c>
      <c r="L5" s="8">
        <f>SUM(L2:L4)</f>
        <v>1541</v>
      </c>
      <c r="M5" s="7">
        <f>SUM(L5/K5)</f>
        <v>192.625</v>
      </c>
      <c r="N5" s="8">
        <f>SUM(N2:N4)</f>
        <v>4</v>
      </c>
      <c r="O5" s="11">
        <f>SUM(M5+N5)</f>
        <v>196.625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D3" name="Range1_8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790" priority="13" rank="1"/>
  </conditionalFormatting>
  <conditionalFormatting sqref="E2:J2">
    <cfRule type="cellIs" dxfId="789" priority="8" operator="greaterThanOrEqual">
      <formula>200</formula>
    </cfRule>
  </conditionalFormatting>
  <conditionalFormatting sqref="F2">
    <cfRule type="top10" dxfId="788" priority="7" rank="1"/>
  </conditionalFormatting>
  <conditionalFormatting sqref="G2">
    <cfRule type="top10" dxfId="787" priority="12" rank="1"/>
  </conditionalFormatting>
  <conditionalFormatting sqref="H2">
    <cfRule type="top10" dxfId="786" priority="11" rank="1"/>
  </conditionalFormatting>
  <conditionalFormatting sqref="I2">
    <cfRule type="top10" dxfId="785" priority="10" rank="1"/>
  </conditionalFormatting>
  <conditionalFormatting sqref="J2">
    <cfRule type="top10" dxfId="784" priority="9" rank="1"/>
  </conditionalFormatting>
  <conditionalFormatting sqref="F3">
    <cfRule type="top10" dxfId="783" priority="1" rank="1"/>
  </conditionalFormatting>
  <conditionalFormatting sqref="G3">
    <cfRule type="top10" dxfId="782" priority="2" rank="1"/>
  </conditionalFormatting>
  <conditionalFormatting sqref="H3">
    <cfRule type="top10" dxfId="781" priority="3" rank="1"/>
  </conditionalFormatting>
  <conditionalFormatting sqref="I3">
    <cfRule type="top10" dxfId="780" priority="4" rank="1"/>
  </conditionalFormatting>
  <conditionalFormatting sqref="J3">
    <cfRule type="top10" dxfId="779" priority="5" rank="1"/>
  </conditionalFormatting>
  <conditionalFormatting sqref="E3">
    <cfRule type="top10" dxfId="778" priority="6" rank="1"/>
  </conditionalFormatting>
  <hyperlinks>
    <hyperlink ref="Q1" location="'National Rankings'!A1" display="Back to Ranking" xr:uid="{BA0D5E08-78D2-4E59-9110-B568A1EA4A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A0029D-C2F1-4D24-A831-C751DDF929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7C23-2381-4510-8EBA-2CBCCA3D91D9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173</v>
      </c>
      <c r="C2" s="94">
        <v>45067</v>
      </c>
      <c r="D2" s="95" t="s">
        <v>172</v>
      </c>
      <c r="E2" s="81">
        <v>191</v>
      </c>
      <c r="F2" s="81">
        <v>190</v>
      </c>
      <c r="G2" s="81">
        <v>191</v>
      </c>
      <c r="H2" s="81">
        <v>193</v>
      </c>
      <c r="I2" s="81"/>
      <c r="J2" s="81"/>
      <c r="K2" s="96">
        <v>4</v>
      </c>
      <c r="L2" s="96">
        <v>765</v>
      </c>
      <c r="M2" s="97">
        <v>191.25</v>
      </c>
      <c r="N2" s="98">
        <v>2</v>
      </c>
      <c r="O2" s="99">
        <v>193.25</v>
      </c>
    </row>
    <row r="3" spans="1:17" x14ac:dyDescent="0.25">
      <c r="A3" s="12" t="s">
        <v>45</v>
      </c>
      <c r="B3" s="44" t="s">
        <v>173</v>
      </c>
      <c r="C3" s="94">
        <v>45052</v>
      </c>
      <c r="D3" s="95" t="s">
        <v>56</v>
      </c>
      <c r="E3" s="81">
        <v>192</v>
      </c>
      <c r="F3" s="81">
        <v>192</v>
      </c>
      <c r="G3" s="81">
        <v>190</v>
      </c>
      <c r="H3" s="81">
        <v>179</v>
      </c>
      <c r="I3" s="81"/>
      <c r="J3" s="81"/>
      <c r="K3" s="96">
        <v>4</v>
      </c>
      <c r="L3" s="96">
        <v>753</v>
      </c>
      <c r="M3" s="97">
        <v>188.25</v>
      </c>
      <c r="N3" s="98">
        <v>2</v>
      </c>
      <c r="O3" s="99">
        <v>190.25</v>
      </c>
    </row>
    <row r="5" spans="1:17" x14ac:dyDescent="0.25">
      <c r="K5" s="8">
        <f>SUM(K2:K4)</f>
        <v>8</v>
      </c>
      <c r="L5" s="8">
        <f>SUM(L2:L4)</f>
        <v>1518</v>
      </c>
      <c r="M5" s="11">
        <f>SUM(L5/K5)</f>
        <v>189.75</v>
      </c>
      <c r="N5" s="8">
        <f>SUM(N2:N4)</f>
        <v>4</v>
      </c>
      <c r="O5" s="11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2 B3" name="Range1_2_2"/>
  </protectedRanges>
  <conditionalFormatting sqref="I2:I3">
    <cfRule type="top10" dxfId="1021" priority="1" rank="1"/>
  </conditionalFormatting>
  <conditionalFormatting sqref="J2:J3">
    <cfRule type="top10" dxfId="1020" priority="2" rank="1"/>
  </conditionalFormatting>
  <hyperlinks>
    <hyperlink ref="Q1" location="'National Rankings'!A1" display="Back to Ranking" xr:uid="{4F0945B6-B0C5-4516-B4A2-4BF65E299B17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A8A2-4EB2-4C4A-A201-977F2728B60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138</v>
      </c>
      <c r="C2" s="94">
        <v>45052</v>
      </c>
      <c r="D2" s="95" t="s">
        <v>111</v>
      </c>
      <c r="E2" s="81">
        <v>195.0001</v>
      </c>
      <c r="F2" s="81">
        <v>190.00020000000001</v>
      </c>
      <c r="G2" s="81">
        <v>172.0001</v>
      </c>
      <c r="H2" s="81"/>
      <c r="I2" s="81"/>
      <c r="J2" s="81"/>
      <c r="K2" s="96">
        <f>COUNT(E2:J2)</f>
        <v>3</v>
      </c>
      <c r="L2" s="96">
        <f>SUM(E2:J2)</f>
        <v>557.00040000000001</v>
      </c>
      <c r="M2" s="97">
        <f>IFERROR(L2/K2,0)</f>
        <v>185.66679999999999</v>
      </c>
      <c r="N2" s="98">
        <v>2</v>
      </c>
      <c r="O2" s="99">
        <f>SUM(M2+N2)</f>
        <v>187.66679999999999</v>
      </c>
    </row>
    <row r="4" spans="1:17" x14ac:dyDescent="0.25">
      <c r="K4" s="8">
        <f>SUM(K2:K3)</f>
        <v>3</v>
      </c>
      <c r="L4" s="8">
        <f>SUM(L2:L3)</f>
        <v>557.00040000000001</v>
      </c>
      <c r="M4" s="7">
        <f>SUM(L4/K4)</f>
        <v>185.66679999999999</v>
      </c>
      <c r="N4" s="8">
        <f>SUM(N2:N3)</f>
        <v>2</v>
      </c>
      <c r="O4" s="11">
        <f>SUM(M4+N4)</f>
        <v>187.66679999999999</v>
      </c>
    </row>
  </sheetData>
  <hyperlinks>
    <hyperlink ref="Q1" location="'National Rankings'!A1" display="Back to Ranking" xr:uid="{4A2E342F-338A-4480-BA7E-B0F5807B77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BDC43-C664-4EB0-9BE8-7F2960FB7F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44</v>
      </c>
      <c r="C2" s="14">
        <v>44996</v>
      </c>
      <c r="D2" s="15" t="s">
        <v>78</v>
      </c>
      <c r="E2" s="16">
        <v>197</v>
      </c>
      <c r="F2" s="16">
        <v>195</v>
      </c>
      <c r="G2" s="16">
        <v>195</v>
      </c>
      <c r="H2" s="16">
        <v>193</v>
      </c>
      <c r="I2" s="16"/>
      <c r="J2" s="16"/>
      <c r="K2" s="19">
        <v>4</v>
      </c>
      <c r="L2" s="19">
        <v>780</v>
      </c>
      <c r="M2" s="20">
        <v>195</v>
      </c>
      <c r="N2" s="21">
        <v>2</v>
      </c>
      <c r="O2" s="22">
        <v>197</v>
      </c>
    </row>
    <row r="3" spans="1:17" x14ac:dyDescent="0.25">
      <c r="A3" s="12" t="s">
        <v>30</v>
      </c>
      <c r="B3" s="13" t="s">
        <v>44</v>
      </c>
      <c r="C3" s="14">
        <v>45017</v>
      </c>
      <c r="D3" s="15" t="s">
        <v>38</v>
      </c>
      <c r="E3" s="16">
        <v>194</v>
      </c>
      <c r="F3" s="16">
        <v>196</v>
      </c>
      <c r="G3" s="16">
        <v>147</v>
      </c>
      <c r="H3" s="16">
        <v>193</v>
      </c>
      <c r="I3" s="16"/>
      <c r="J3" s="16"/>
      <c r="K3" s="19">
        <v>4</v>
      </c>
      <c r="L3" s="19">
        <v>730</v>
      </c>
      <c r="M3" s="20">
        <v>182.5</v>
      </c>
      <c r="N3" s="21">
        <v>2</v>
      </c>
      <c r="O3" s="22">
        <v>184.5</v>
      </c>
    </row>
    <row r="4" spans="1:17" x14ac:dyDescent="0.25">
      <c r="A4" s="80" t="s">
        <v>30</v>
      </c>
      <c r="B4" s="44" t="s">
        <v>44</v>
      </c>
      <c r="C4" s="94">
        <v>45052</v>
      </c>
      <c r="D4" s="95" t="s">
        <v>38</v>
      </c>
      <c r="E4" s="81">
        <v>194</v>
      </c>
      <c r="F4" s="81">
        <v>180</v>
      </c>
      <c r="G4" s="100">
        <v>200</v>
      </c>
      <c r="H4" s="81">
        <v>198</v>
      </c>
      <c r="I4" s="81"/>
      <c r="J4" s="81"/>
      <c r="K4" s="96">
        <v>4</v>
      </c>
      <c r="L4" s="96">
        <v>772</v>
      </c>
      <c r="M4" s="97">
        <v>193</v>
      </c>
      <c r="N4" s="98">
        <v>4</v>
      </c>
      <c r="O4" s="99">
        <v>197</v>
      </c>
    </row>
    <row r="5" spans="1:17" x14ac:dyDescent="0.25">
      <c r="A5" s="12" t="s">
        <v>30</v>
      </c>
      <c r="B5" s="13" t="s">
        <v>44</v>
      </c>
      <c r="C5" s="14">
        <v>45059</v>
      </c>
      <c r="D5" s="14" t="s">
        <v>165</v>
      </c>
      <c r="E5" s="81">
        <v>193</v>
      </c>
      <c r="F5" s="81">
        <v>198</v>
      </c>
      <c r="G5" s="81">
        <v>195</v>
      </c>
      <c r="H5" s="81">
        <v>198</v>
      </c>
      <c r="I5" s="16"/>
      <c r="J5" s="16"/>
      <c r="K5" s="19">
        <v>4</v>
      </c>
      <c r="L5" s="19">
        <v>784</v>
      </c>
      <c r="M5" s="20">
        <v>196</v>
      </c>
      <c r="N5" s="21">
        <v>5</v>
      </c>
      <c r="O5" s="22">
        <v>201</v>
      </c>
    </row>
    <row r="7" spans="1:17" x14ac:dyDescent="0.25">
      <c r="K7" s="8">
        <f>SUM(K2:K6)</f>
        <v>16</v>
      </c>
      <c r="L7" s="8">
        <f>SUM(L2:L6)</f>
        <v>3066</v>
      </c>
      <c r="M7" s="7">
        <f>SUM(L7/K7)</f>
        <v>191.625</v>
      </c>
      <c r="N7" s="8">
        <f>SUM(N2:N6)</f>
        <v>13</v>
      </c>
      <c r="O7" s="11">
        <f>SUM(M7+N7)</f>
        <v>204.625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5:J5 B5:D5" name="Range1_8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E2">
    <cfRule type="top10" dxfId="777" priority="20" rank="1"/>
  </conditionalFormatting>
  <conditionalFormatting sqref="E3">
    <cfRule type="top10" dxfId="776" priority="9" rank="1"/>
  </conditionalFormatting>
  <conditionalFormatting sqref="E2:J2">
    <cfRule type="cellIs" dxfId="775" priority="15" operator="greaterThanOrEqual">
      <formula>200</formula>
    </cfRule>
  </conditionalFormatting>
  <conditionalFormatting sqref="E3:J3">
    <cfRule type="cellIs" dxfId="774" priority="7" operator="greaterThanOrEqual">
      <formula>193</formula>
    </cfRule>
  </conditionalFormatting>
  <conditionalFormatting sqref="F2">
    <cfRule type="top10" dxfId="773" priority="14" rank="1"/>
  </conditionalFormatting>
  <conditionalFormatting sqref="F3">
    <cfRule type="top10" dxfId="772" priority="8" rank="1"/>
  </conditionalFormatting>
  <conditionalFormatting sqref="G2">
    <cfRule type="top10" dxfId="771" priority="19" rank="1"/>
  </conditionalFormatting>
  <conditionalFormatting sqref="G3">
    <cfRule type="top10" dxfId="770" priority="10" rank="1"/>
  </conditionalFormatting>
  <conditionalFormatting sqref="H2">
    <cfRule type="top10" dxfId="769" priority="18" rank="1"/>
  </conditionalFormatting>
  <conditionalFormatting sqref="H3">
    <cfRule type="top10" dxfId="768" priority="11" rank="1"/>
  </conditionalFormatting>
  <conditionalFormatting sqref="I2">
    <cfRule type="top10" dxfId="767" priority="17" rank="1"/>
  </conditionalFormatting>
  <conditionalFormatting sqref="I3">
    <cfRule type="top10" dxfId="766" priority="12" rank="1"/>
  </conditionalFormatting>
  <conditionalFormatting sqref="J2">
    <cfRule type="top10" dxfId="765" priority="16" rank="1"/>
  </conditionalFormatting>
  <conditionalFormatting sqref="J3">
    <cfRule type="top10" dxfId="764" priority="13" rank="1"/>
  </conditionalFormatting>
  <conditionalFormatting sqref="F5">
    <cfRule type="top10" dxfId="763" priority="1" rank="1"/>
  </conditionalFormatting>
  <conditionalFormatting sqref="G5">
    <cfRule type="top10" dxfId="762" priority="2" rank="1"/>
  </conditionalFormatting>
  <conditionalFormatting sqref="H5">
    <cfRule type="top10" dxfId="761" priority="3" rank="1"/>
  </conditionalFormatting>
  <conditionalFormatting sqref="I5">
    <cfRule type="top10" dxfId="760" priority="4" rank="1"/>
  </conditionalFormatting>
  <conditionalFormatting sqref="J5">
    <cfRule type="top10" dxfId="759" priority="5" rank="1"/>
  </conditionalFormatting>
  <conditionalFormatting sqref="E5">
    <cfRule type="top10" dxfId="758" priority="6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392C-AF6A-470D-8869-555FB0D6FED4}">
  <sheetPr codeName="Sheet94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84</v>
      </c>
      <c r="C2" s="14">
        <v>44958</v>
      </c>
      <c r="D2" s="15" t="s">
        <v>55</v>
      </c>
      <c r="E2" s="16">
        <v>194</v>
      </c>
      <c r="F2" s="16">
        <v>194</v>
      </c>
      <c r="G2" s="16">
        <v>197</v>
      </c>
      <c r="H2" s="16">
        <v>194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45</v>
      </c>
      <c r="B3" s="13" t="s">
        <v>84</v>
      </c>
      <c r="C3" s="14">
        <v>44965</v>
      </c>
      <c r="D3" s="15" t="s">
        <v>55</v>
      </c>
      <c r="E3" s="16">
        <v>196</v>
      </c>
      <c r="F3" s="16">
        <v>197</v>
      </c>
      <c r="G3" s="16">
        <v>195</v>
      </c>
      <c r="H3" s="16">
        <v>195</v>
      </c>
      <c r="I3" s="16"/>
      <c r="J3" s="16"/>
      <c r="K3" s="19">
        <v>4</v>
      </c>
      <c r="L3" s="19">
        <v>783</v>
      </c>
      <c r="M3" s="20">
        <v>195.75</v>
      </c>
      <c r="N3" s="21">
        <v>2</v>
      </c>
      <c r="O3" s="22">
        <v>197.75</v>
      </c>
    </row>
    <row r="4" spans="1:17" x14ac:dyDescent="0.25">
      <c r="A4" s="12" t="s">
        <v>45</v>
      </c>
      <c r="B4" s="13" t="s">
        <v>67</v>
      </c>
      <c r="C4" s="14">
        <v>44972</v>
      </c>
      <c r="D4" s="15" t="s">
        <v>55</v>
      </c>
      <c r="E4" s="16">
        <v>197</v>
      </c>
      <c r="F4" s="16">
        <v>191</v>
      </c>
      <c r="G4" s="16">
        <v>195</v>
      </c>
      <c r="H4" s="16">
        <v>193</v>
      </c>
      <c r="I4" s="16"/>
      <c r="J4" s="16"/>
      <c r="K4" s="19">
        <v>4</v>
      </c>
      <c r="L4" s="19">
        <v>776</v>
      </c>
      <c r="M4" s="20">
        <v>194</v>
      </c>
      <c r="N4" s="21">
        <v>2</v>
      </c>
      <c r="O4" s="22">
        <v>196</v>
      </c>
    </row>
    <row r="5" spans="1:17" x14ac:dyDescent="0.25">
      <c r="A5" s="12" t="s">
        <v>45</v>
      </c>
      <c r="B5" s="13" t="s">
        <v>67</v>
      </c>
      <c r="C5" s="14">
        <v>45000</v>
      </c>
      <c r="D5" s="15" t="s">
        <v>55</v>
      </c>
      <c r="E5" s="16">
        <v>198</v>
      </c>
      <c r="F5" s="16">
        <v>196</v>
      </c>
      <c r="G5" s="16">
        <v>198.001</v>
      </c>
      <c r="H5" s="16">
        <v>196</v>
      </c>
      <c r="I5" s="16"/>
      <c r="J5" s="16"/>
      <c r="K5" s="19">
        <v>4</v>
      </c>
      <c r="L5" s="19">
        <v>788.00099999999998</v>
      </c>
      <c r="M5" s="20">
        <v>197.00024999999999</v>
      </c>
      <c r="N5" s="21">
        <v>6</v>
      </c>
      <c r="O5" s="22">
        <v>203.00024999999999</v>
      </c>
    </row>
    <row r="6" spans="1:17" x14ac:dyDescent="0.25">
      <c r="A6" s="12" t="s">
        <v>45</v>
      </c>
      <c r="B6" s="13" t="s">
        <v>67</v>
      </c>
      <c r="C6" s="14">
        <v>45007</v>
      </c>
      <c r="D6" s="15" t="s">
        <v>55</v>
      </c>
      <c r="E6" s="16">
        <v>193</v>
      </c>
      <c r="F6" s="16">
        <v>197</v>
      </c>
      <c r="G6" s="16">
        <v>199.001</v>
      </c>
      <c r="H6" s="16">
        <v>197</v>
      </c>
      <c r="I6" s="16"/>
      <c r="J6" s="16"/>
      <c r="K6" s="19">
        <v>4</v>
      </c>
      <c r="L6" s="19">
        <v>786.00099999999998</v>
      </c>
      <c r="M6" s="20">
        <v>196.50024999999999</v>
      </c>
      <c r="N6" s="21">
        <v>5</v>
      </c>
      <c r="O6" s="22">
        <v>201.50024999999999</v>
      </c>
    </row>
    <row r="7" spans="1:17" x14ac:dyDescent="0.25">
      <c r="A7" s="12" t="s">
        <v>30</v>
      </c>
      <c r="B7" s="57" t="s">
        <v>67</v>
      </c>
      <c r="C7" s="14">
        <v>45028</v>
      </c>
      <c r="D7" s="15" t="s">
        <v>55</v>
      </c>
      <c r="E7" s="92">
        <v>197</v>
      </c>
      <c r="F7" s="92">
        <v>194</v>
      </c>
      <c r="G7" s="92">
        <v>194</v>
      </c>
      <c r="H7" s="92">
        <v>196</v>
      </c>
      <c r="I7" s="16"/>
      <c r="J7" s="16"/>
      <c r="K7" s="19">
        <v>4</v>
      </c>
      <c r="L7" s="19">
        <v>781</v>
      </c>
      <c r="M7" s="20">
        <v>195.25</v>
      </c>
      <c r="N7" s="21">
        <v>2</v>
      </c>
      <c r="O7" s="22">
        <v>197.25</v>
      </c>
    </row>
    <row r="8" spans="1:17" x14ac:dyDescent="0.25">
      <c r="A8" s="82" t="s">
        <v>45</v>
      </c>
      <c r="B8" s="83" t="s">
        <v>67</v>
      </c>
      <c r="C8" s="84">
        <v>45035</v>
      </c>
      <c r="D8" s="85" t="s">
        <v>55</v>
      </c>
      <c r="E8" s="93">
        <v>188</v>
      </c>
      <c r="F8" s="93">
        <v>197</v>
      </c>
      <c r="G8" s="93">
        <v>192</v>
      </c>
      <c r="H8" s="93">
        <v>199</v>
      </c>
      <c r="I8" s="86"/>
      <c r="J8" s="86"/>
      <c r="K8" s="88">
        <v>4</v>
      </c>
      <c r="L8" s="88">
        <v>776</v>
      </c>
      <c r="M8" s="89">
        <v>194</v>
      </c>
      <c r="N8" s="90">
        <v>4</v>
      </c>
      <c r="O8" s="91">
        <v>198</v>
      </c>
    </row>
    <row r="9" spans="1:17" x14ac:dyDescent="0.25">
      <c r="A9" s="80" t="s">
        <v>30</v>
      </c>
      <c r="B9" s="13" t="s">
        <v>67</v>
      </c>
      <c r="C9" s="14">
        <v>45052</v>
      </c>
      <c r="D9" s="15" t="s">
        <v>140</v>
      </c>
      <c r="E9" s="51">
        <v>196</v>
      </c>
      <c r="F9" s="51">
        <v>198</v>
      </c>
      <c r="G9" s="16">
        <v>199</v>
      </c>
      <c r="H9" s="51">
        <v>199</v>
      </c>
      <c r="I9" s="16"/>
      <c r="J9" s="16"/>
      <c r="K9" s="19">
        <v>4</v>
      </c>
      <c r="L9" s="19">
        <v>792</v>
      </c>
      <c r="M9" s="20">
        <v>198</v>
      </c>
      <c r="N9" s="21">
        <v>11</v>
      </c>
      <c r="O9" s="22">
        <v>209</v>
      </c>
    </row>
    <row r="10" spans="1:17" x14ac:dyDescent="0.25">
      <c r="A10" s="12" t="s">
        <v>45</v>
      </c>
      <c r="B10" s="13" t="s">
        <v>67</v>
      </c>
      <c r="C10" s="14">
        <v>45056</v>
      </c>
      <c r="D10" s="15" t="s">
        <v>55</v>
      </c>
      <c r="E10" s="81">
        <v>198</v>
      </c>
      <c r="F10" s="81">
        <v>198</v>
      </c>
      <c r="G10" s="100">
        <v>200</v>
      </c>
      <c r="H10" s="81">
        <v>199.001</v>
      </c>
      <c r="I10" s="16"/>
      <c r="J10" s="16"/>
      <c r="K10" s="19">
        <v>4</v>
      </c>
      <c r="L10" s="19">
        <v>795.00099999999998</v>
      </c>
      <c r="M10" s="20">
        <v>198.75024999999999</v>
      </c>
      <c r="N10" s="21">
        <v>9</v>
      </c>
      <c r="O10" s="22">
        <v>207.75024999999999</v>
      </c>
    </row>
    <row r="12" spans="1:17" x14ac:dyDescent="0.25">
      <c r="K12" s="8">
        <f>SUM(K2:K11)</f>
        <v>36</v>
      </c>
      <c r="L12" s="8">
        <f>SUM(L2:L11)</f>
        <v>7056.0030000000006</v>
      </c>
      <c r="M12" s="7">
        <f>SUM(L12/K12)</f>
        <v>196.00008333333335</v>
      </c>
      <c r="N12" s="8">
        <f>SUM(N2:N11)</f>
        <v>43</v>
      </c>
      <c r="O12" s="11">
        <f>SUM(M12+N12)</f>
        <v>239.00008333333335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sortState xmlns:xlrd2="http://schemas.microsoft.com/office/spreadsheetml/2017/richdata2" ref="A2:O3">
    <sortCondition ref="C2:C3"/>
  </sortState>
  <conditionalFormatting sqref="E2:E6">
    <cfRule type="top10" dxfId="757" priority="14" rank="1"/>
  </conditionalFormatting>
  <conditionalFormatting sqref="E7:E8">
    <cfRule type="top10" dxfId="756" priority="239" rank="1"/>
  </conditionalFormatting>
  <conditionalFormatting sqref="E2:J6">
    <cfRule type="cellIs" dxfId="755" priority="9" operator="greaterThanOrEqual">
      <formula>200</formula>
    </cfRule>
  </conditionalFormatting>
  <conditionalFormatting sqref="E7:J8">
    <cfRule type="cellIs" dxfId="754" priority="1" operator="greaterThanOrEqual">
      <formula>193</formula>
    </cfRule>
  </conditionalFormatting>
  <conditionalFormatting sqref="F2:F6">
    <cfRule type="top10" dxfId="753" priority="8" rank="1"/>
  </conditionalFormatting>
  <conditionalFormatting sqref="F7:F8">
    <cfRule type="top10" dxfId="752" priority="240" rank="1"/>
  </conditionalFormatting>
  <conditionalFormatting sqref="G2:G6">
    <cfRule type="top10" dxfId="751" priority="13" rank="1"/>
  </conditionalFormatting>
  <conditionalFormatting sqref="G7:G8">
    <cfRule type="top10" dxfId="750" priority="241" rank="1"/>
  </conditionalFormatting>
  <conditionalFormatting sqref="H2:H6">
    <cfRule type="top10" dxfId="749" priority="12" rank="1"/>
  </conditionalFormatting>
  <conditionalFormatting sqref="H7:H8">
    <cfRule type="top10" dxfId="748" priority="242" rank="1"/>
  </conditionalFormatting>
  <conditionalFormatting sqref="I2:I6">
    <cfRule type="top10" dxfId="747" priority="11" rank="1"/>
  </conditionalFormatting>
  <conditionalFormatting sqref="I7:I8">
    <cfRule type="top10" dxfId="746" priority="243" rank="1"/>
  </conditionalFormatting>
  <conditionalFormatting sqref="J2:J6">
    <cfRule type="top10" dxfId="745" priority="10" rank="1"/>
  </conditionalFormatting>
  <conditionalFormatting sqref="J7:J8">
    <cfRule type="top10" dxfId="744" priority="244" rank="1"/>
  </conditionalFormatting>
  <hyperlinks>
    <hyperlink ref="Q1" location="'National Rankings'!A1" display="Back to Ranking" xr:uid="{32D6B489-71AE-48B9-9601-E1A9E9BEDE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0830F-611C-4886-AF91-4D6526E5B7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858C-53AA-4B2F-BFD6-0A4C94D318B6}">
  <sheetPr codeName="Sheet58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51</v>
      </c>
      <c r="C2" s="14">
        <v>45017</v>
      </c>
      <c r="D2" s="15" t="s">
        <v>38</v>
      </c>
      <c r="E2" s="16">
        <v>200</v>
      </c>
      <c r="F2" s="16">
        <v>197</v>
      </c>
      <c r="G2" s="16">
        <v>199</v>
      </c>
      <c r="H2" s="16">
        <v>197</v>
      </c>
      <c r="I2" s="16"/>
      <c r="J2" s="16"/>
      <c r="K2" s="19">
        <v>4</v>
      </c>
      <c r="L2" s="19">
        <v>793</v>
      </c>
      <c r="M2" s="20">
        <v>198.25</v>
      </c>
      <c r="N2" s="21">
        <v>5</v>
      </c>
      <c r="O2" s="22">
        <v>203.25</v>
      </c>
    </row>
    <row r="3" spans="1:17" x14ac:dyDescent="0.25">
      <c r="A3" s="12" t="s">
        <v>45</v>
      </c>
      <c r="B3" s="44" t="s">
        <v>51</v>
      </c>
      <c r="C3" s="94">
        <v>45052</v>
      </c>
      <c r="D3" s="95" t="s">
        <v>38</v>
      </c>
      <c r="E3" s="81">
        <v>199</v>
      </c>
      <c r="F3" s="81">
        <v>198</v>
      </c>
      <c r="G3" s="81">
        <v>199</v>
      </c>
      <c r="H3" s="81">
        <v>197</v>
      </c>
      <c r="I3" s="81"/>
      <c r="J3" s="81"/>
      <c r="K3" s="96">
        <v>4</v>
      </c>
      <c r="L3" s="96">
        <v>793</v>
      </c>
      <c r="M3" s="97">
        <v>198.25</v>
      </c>
      <c r="N3" s="98">
        <v>7</v>
      </c>
      <c r="O3" s="99">
        <v>205.25</v>
      </c>
    </row>
    <row r="4" spans="1:17" x14ac:dyDescent="0.25">
      <c r="A4" s="12" t="s">
        <v>30</v>
      </c>
      <c r="B4" s="13" t="s">
        <v>51</v>
      </c>
      <c r="C4" s="14">
        <v>45059</v>
      </c>
      <c r="D4" s="14" t="s">
        <v>165</v>
      </c>
      <c r="E4" s="81">
        <v>196.01</v>
      </c>
      <c r="F4" s="81">
        <v>194</v>
      </c>
      <c r="G4" s="81">
        <v>198</v>
      </c>
      <c r="H4" s="81">
        <v>196</v>
      </c>
      <c r="I4" s="16"/>
      <c r="J4" s="16"/>
      <c r="K4" s="19">
        <v>4</v>
      </c>
      <c r="L4" s="19">
        <v>784.01</v>
      </c>
      <c r="M4" s="20">
        <v>196.0025</v>
      </c>
      <c r="N4" s="21">
        <v>8</v>
      </c>
      <c r="O4" s="22">
        <v>204.0025</v>
      </c>
    </row>
    <row r="6" spans="1:17" x14ac:dyDescent="0.25">
      <c r="K6" s="8">
        <f>SUM(K2:K5)</f>
        <v>12</v>
      </c>
      <c r="L6" s="8">
        <f>SUM(L2:L5)</f>
        <v>2370.0100000000002</v>
      </c>
      <c r="M6" s="7">
        <f>SUM(L6/K6)</f>
        <v>197.50083333333336</v>
      </c>
      <c r="N6" s="8">
        <f>SUM(N2:N5)</f>
        <v>20</v>
      </c>
      <c r="O6" s="11">
        <f>SUM(M6+N6)</f>
        <v>217.50083333333336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D4" name="Range1_8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E2">
    <cfRule type="top10" dxfId="743" priority="17" rank="1"/>
  </conditionalFormatting>
  <conditionalFormatting sqref="E2:J2">
    <cfRule type="cellIs" dxfId="742" priority="15" operator="greaterThanOrEqual">
      <formula>193</formula>
    </cfRule>
  </conditionalFormatting>
  <conditionalFormatting sqref="F2">
    <cfRule type="top10" dxfId="741" priority="16" rank="1"/>
  </conditionalFormatting>
  <conditionalFormatting sqref="G2">
    <cfRule type="top10" dxfId="740" priority="18" rank="1"/>
  </conditionalFormatting>
  <conditionalFormatting sqref="H2">
    <cfRule type="top10" dxfId="739" priority="19" rank="1"/>
  </conditionalFormatting>
  <conditionalFormatting sqref="I2">
    <cfRule type="top10" dxfId="738" priority="20" rank="1"/>
  </conditionalFormatting>
  <conditionalFormatting sqref="J2">
    <cfRule type="top10" dxfId="737" priority="21" rank="1"/>
  </conditionalFormatting>
  <conditionalFormatting sqref="E3:J3">
    <cfRule type="cellIs" dxfId="736" priority="7" operator="greaterThanOrEqual">
      <formula>200</formula>
    </cfRule>
  </conditionalFormatting>
  <conditionalFormatting sqref="F3">
    <cfRule type="top10" dxfId="735" priority="8" rank="1"/>
  </conditionalFormatting>
  <conditionalFormatting sqref="I3">
    <cfRule type="top10" dxfId="734" priority="9" rank="1"/>
    <cfRule type="top10" dxfId="733" priority="10" rank="1"/>
  </conditionalFormatting>
  <conditionalFormatting sqref="E3">
    <cfRule type="top10" dxfId="732" priority="11" rank="1"/>
  </conditionalFormatting>
  <conditionalFormatting sqref="G3">
    <cfRule type="top10" dxfId="731" priority="12" rank="1"/>
  </conditionalFormatting>
  <conditionalFormatting sqref="H3">
    <cfRule type="top10" dxfId="730" priority="13" rank="1"/>
  </conditionalFormatting>
  <conditionalFormatting sqref="J3">
    <cfRule type="top10" dxfId="729" priority="14" rank="1"/>
  </conditionalFormatting>
  <conditionalFormatting sqref="F4">
    <cfRule type="top10" dxfId="728" priority="1" rank="1"/>
  </conditionalFormatting>
  <conditionalFormatting sqref="G4">
    <cfRule type="top10" dxfId="727" priority="2" rank="1"/>
  </conditionalFormatting>
  <conditionalFormatting sqref="H4">
    <cfRule type="top10" dxfId="726" priority="3" rank="1"/>
  </conditionalFormatting>
  <conditionalFormatting sqref="I4">
    <cfRule type="top10" dxfId="725" priority="4" rank="1"/>
  </conditionalFormatting>
  <conditionalFormatting sqref="J4">
    <cfRule type="top10" dxfId="724" priority="5" rank="1"/>
  </conditionalFormatting>
  <conditionalFormatting sqref="E4">
    <cfRule type="top10" dxfId="723" priority="6" rank="1"/>
  </conditionalFormatting>
  <hyperlinks>
    <hyperlink ref="Q1" location="'National Rankings'!A1" display="Back to Ranking" xr:uid="{4E13BA94-AB2D-42AD-A5D6-2CA168F6DC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E02F4-9594-44E3-BA34-B320EAE4C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ADEB-CA26-4C04-82EA-5A475619C6A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113</v>
      </c>
      <c r="C2" s="14">
        <v>8493</v>
      </c>
      <c r="D2" s="15" t="s">
        <v>56</v>
      </c>
      <c r="E2" s="16">
        <v>193</v>
      </c>
      <c r="F2" s="16">
        <v>193</v>
      </c>
      <c r="G2" s="16">
        <v>192</v>
      </c>
      <c r="H2" s="16">
        <v>195</v>
      </c>
      <c r="I2" s="16"/>
      <c r="J2" s="16"/>
      <c r="K2" s="19">
        <v>4</v>
      </c>
      <c r="L2" s="19">
        <v>773</v>
      </c>
      <c r="M2" s="20">
        <v>193.25</v>
      </c>
      <c r="N2" s="21">
        <v>4</v>
      </c>
      <c r="O2" s="22">
        <v>197.25</v>
      </c>
    </row>
    <row r="4" spans="1:17" x14ac:dyDescent="0.25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4</v>
      </c>
      <c r="O4" s="11">
        <f>SUM(M4+N4)</f>
        <v>197.25</v>
      </c>
    </row>
  </sheetData>
  <protectedRanges>
    <protectedRange sqref="B2:C2" name="Range1_2_7"/>
  </protectedRanges>
  <conditionalFormatting sqref="E2">
    <cfRule type="top10" dxfId="722" priority="2" rank="1"/>
  </conditionalFormatting>
  <conditionalFormatting sqref="E2:J2">
    <cfRule type="cellIs" dxfId="721" priority="1" operator="greaterThanOrEqual">
      <formula>200</formula>
    </cfRule>
  </conditionalFormatting>
  <conditionalFormatting sqref="F2">
    <cfRule type="top10" dxfId="720" priority="3" rank="1"/>
  </conditionalFormatting>
  <conditionalFormatting sqref="G2">
    <cfRule type="top10" dxfId="719" priority="4" rank="1"/>
  </conditionalFormatting>
  <conditionalFormatting sqref="H2">
    <cfRule type="top10" dxfId="718" priority="5" rank="1"/>
  </conditionalFormatting>
  <conditionalFormatting sqref="I2">
    <cfRule type="top10" dxfId="717" priority="6" rank="1"/>
  </conditionalFormatting>
  <conditionalFormatting sqref="J2">
    <cfRule type="top10" dxfId="716" priority="7" rank="1"/>
  </conditionalFormatting>
  <hyperlinks>
    <hyperlink ref="Q1" location="'National Rankings'!A1" display="Back to Ranking" xr:uid="{4455C46A-22A7-481A-A704-A89DD59CC9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8E9CC-B5F5-4841-AD0D-C294D18C24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C35B-EBEC-4E94-AFF5-EF9A177F5034}">
  <sheetPr codeName="Sheet2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49" t="s">
        <v>96</v>
      </c>
      <c r="C2" s="14">
        <v>45011</v>
      </c>
      <c r="D2" s="47" t="s">
        <v>37</v>
      </c>
      <c r="E2" s="47">
        <v>188</v>
      </c>
      <c r="F2" s="50">
        <v>193</v>
      </c>
      <c r="G2" s="47">
        <v>192</v>
      </c>
      <c r="H2" s="47">
        <v>191</v>
      </c>
      <c r="I2" s="47"/>
      <c r="J2" s="47"/>
      <c r="K2" s="47">
        <v>4</v>
      </c>
      <c r="L2" s="47">
        <v>764</v>
      </c>
      <c r="M2" s="47">
        <v>191</v>
      </c>
      <c r="N2" s="47">
        <v>6</v>
      </c>
      <c r="O2" s="47">
        <v>197</v>
      </c>
    </row>
    <row r="3" spans="1:17" x14ac:dyDescent="0.25">
      <c r="A3" s="12" t="s">
        <v>45</v>
      </c>
      <c r="B3" s="13" t="s">
        <v>166</v>
      </c>
      <c r="C3" s="14">
        <v>45062</v>
      </c>
      <c r="D3" s="15" t="s">
        <v>37</v>
      </c>
      <c r="E3" s="81">
        <v>195</v>
      </c>
      <c r="F3" s="81">
        <v>198</v>
      </c>
      <c r="G3" s="81">
        <v>192</v>
      </c>
      <c r="H3" s="81">
        <v>198</v>
      </c>
      <c r="I3" s="16"/>
      <c r="J3" s="16"/>
      <c r="K3" s="19">
        <v>4</v>
      </c>
      <c r="L3" s="19">
        <v>783</v>
      </c>
      <c r="M3" s="20">
        <v>195.75</v>
      </c>
      <c r="N3" s="21">
        <v>9</v>
      </c>
      <c r="O3" s="22">
        <v>204.75</v>
      </c>
    </row>
    <row r="5" spans="1:17" x14ac:dyDescent="0.25">
      <c r="K5" s="8">
        <f>SUM(K2:K4)</f>
        <v>8</v>
      </c>
      <c r="L5" s="8">
        <f>SUM(L2:L4)</f>
        <v>1547</v>
      </c>
      <c r="M5" s="7">
        <f>SUM(L5/K5)</f>
        <v>193.375</v>
      </c>
      <c r="N5" s="8">
        <f>SUM(N2:N4)</f>
        <v>15</v>
      </c>
      <c r="O5" s="11">
        <f>SUM(M5+N5)</f>
        <v>208.375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2_3"/>
    <protectedRange sqref="D2" name="Range1_1_3_5_2"/>
  </protectedRanges>
  <conditionalFormatting sqref="E2">
    <cfRule type="top10" dxfId="715" priority="6" rank="1"/>
  </conditionalFormatting>
  <conditionalFormatting sqref="E2:J2">
    <cfRule type="cellIs" dxfId="714" priority="2" operator="greaterThanOrEqual">
      <formula>200</formula>
    </cfRule>
  </conditionalFormatting>
  <conditionalFormatting sqref="F2">
    <cfRule type="top10" dxfId="713" priority="1" rank="1"/>
  </conditionalFormatting>
  <conditionalFormatting sqref="G2">
    <cfRule type="top10" dxfId="712" priority="5" rank="1"/>
  </conditionalFormatting>
  <conditionalFormatting sqref="H2">
    <cfRule type="top10" dxfId="711" priority="4" rank="1"/>
  </conditionalFormatting>
  <conditionalFormatting sqref="I2">
    <cfRule type="top10" dxfId="710" priority="3" rank="1"/>
  </conditionalFormatting>
  <conditionalFormatting sqref="J2">
    <cfRule type="top10" dxfId="709" priority="7" rank="1"/>
  </conditionalFormatting>
  <dataValidations count="1">
    <dataValidation type="list" allowBlank="1" showInputMessage="1" showErrorMessage="1" sqref="B2 B3" xr:uid="{D53A8E47-8C4E-4821-B51B-95FF494C3DE6}">
      <formula1>$G$2:$G$5</formula1>
    </dataValidation>
  </dataValidations>
  <hyperlinks>
    <hyperlink ref="Q1" location="'National Rankings'!A1" display="Back to Ranking" xr:uid="{F333C318-E73D-410E-96C7-D9A13884B4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8F9FBB-E77F-465F-AE5E-E062C41141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5A61-3654-4F6F-B13B-11055482C0AA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158</v>
      </c>
      <c r="C2" s="14">
        <v>45055</v>
      </c>
      <c r="D2" s="15" t="s">
        <v>155</v>
      </c>
      <c r="E2" s="16">
        <v>189</v>
      </c>
      <c r="F2" s="16">
        <v>196</v>
      </c>
      <c r="G2" s="16">
        <v>193</v>
      </c>
      <c r="H2" s="16"/>
      <c r="I2" s="16"/>
      <c r="J2" s="16"/>
      <c r="K2" s="19">
        <v>3</v>
      </c>
      <c r="L2" s="19">
        <v>578</v>
      </c>
      <c r="M2" s="20">
        <v>192.66666666666666</v>
      </c>
      <c r="N2" s="21">
        <v>2</v>
      </c>
      <c r="O2" s="22">
        <v>194.66666666666666</v>
      </c>
    </row>
    <row r="3" spans="1:17" x14ac:dyDescent="0.25">
      <c r="A3" s="12" t="s">
        <v>30</v>
      </c>
      <c r="B3" s="13" t="s">
        <v>158</v>
      </c>
      <c r="C3" s="14">
        <v>45059</v>
      </c>
      <c r="D3" s="15" t="s">
        <v>164</v>
      </c>
      <c r="E3" s="16">
        <v>187</v>
      </c>
      <c r="F3" s="16">
        <v>196.001</v>
      </c>
      <c r="G3" s="51">
        <v>198</v>
      </c>
      <c r="H3" s="16">
        <v>193</v>
      </c>
      <c r="I3" s="16">
        <v>191</v>
      </c>
      <c r="J3" s="16"/>
      <c r="K3" s="19">
        <v>5</v>
      </c>
      <c r="L3" s="19">
        <v>965.00099999999998</v>
      </c>
      <c r="M3" s="20">
        <v>193.00020000000001</v>
      </c>
      <c r="N3" s="21">
        <v>7</v>
      </c>
      <c r="O3" s="22">
        <v>198.00020000000001</v>
      </c>
    </row>
    <row r="5" spans="1:17" x14ac:dyDescent="0.25">
      <c r="K5" s="8">
        <f>SUM(K2:K4)</f>
        <v>8</v>
      </c>
      <c r="L5" s="8">
        <f>SUM(L2:L4)</f>
        <v>1543.001</v>
      </c>
      <c r="M5" s="11">
        <f>SUM(L5/K5)</f>
        <v>192.875125</v>
      </c>
      <c r="N5" s="8">
        <f>SUM(N2:N4)</f>
        <v>9</v>
      </c>
      <c r="O5" s="11">
        <f>SUM(M5+N5)</f>
        <v>201.875125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9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 G3:J3" name="Range1_3_3"/>
  </protectedRanges>
  <conditionalFormatting sqref="G3:J3">
    <cfRule type="top10" dxfId="708" priority="6" rank="1"/>
  </conditionalFormatting>
  <conditionalFormatting sqref="H3">
    <cfRule type="top10" dxfId="707" priority="5" rank="1"/>
  </conditionalFormatting>
  <conditionalFormatting sqref="I3">
    <cfRule type="top10" dxfId="706" priority="3" rank="1"/>
  </conditionalFormatting>
  <conditionalFormatting sqref="J3">
    <cfRule type="top10" dxfId="705" priority="4" rank="1"/>
  </conditionalFormatting>
  <conditionalFormatting sqref="E3:F3">
    <cfRule type="top10" dxfId="704" priority="2" rank="1"/>
  </conditionalFormatting>
  <conditionalFormatting sqref="E3:F3">
    <cfRule type="top10" dxfId="703" priority="1" rank="1"/>
  </conditionalFormatting>
  <hyperlinks>
    <hyperlink ref="Q1" location="'National Rankings'!A1" display="Back to Ranking" xr:uid="{974C00CB-02CC-4432-ACBB-E56358999529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D3A0-F50B-4F2B-BBE3-F0A3BDC7F8B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170</v>
      </c>
      <c r="C2" s="94">
        <v>45065</v>
      </c>
      <c r="D2" s="95" t="s">
        <v>167</v>
      </c>
      <c r="E2" s="49">
        <v>192</v>
      </c>
      <c r="F2" s="49">
        <v>194</v>
      </c>
      <c r="G2" s="49">
        <v>193</v>
      </c>
      <c r="H2" s="49">
        <v>192</v>
      </c>
      <c r="I2" s="81"/>
      <c r="J2" s="81"/>
      <c r="K2" s="96">
        <v>4</v>
      </c>
      <c r="L2" s="96">
        <v>771</v>
      </c>
      <c r="M2" s="97">
        <v>192.75</v>
      </c>
      <c r="N2" s="98">
        <v>4</v>
      </c>
      <c r="O2" s="99">
        <v>196.75</v>
      </c>
    </row>
    <row r="4" spans="1:17" x14ac:dyDescent="0.25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4</v>
      </c>
      <c r="O4" s="11">
        <f>SUM(M4+N4)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" name="Range1_16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C2" name="Range1_20"/>
    <protectedRange algorithmName="SHA-512" hashValue="ON39YdpmFHfN9f47KpiRvqrKx0V9+erV1CNkpWzYhW/Qyc6aT8rEyCrvauWSYGZK2ia3o7vd3akF07acHAFpOA==" saltValue="yVW9XmDwTqEnmpSGai0KYg==" spinCount="100000" sqref="D2" name="Range1_1_11"/>
  </protectedRanges>
  <conditionalFormatting sqref="I2">
    <cfRule type="top10" dxfId="702" priority="1" rank="1"/>
  </conditionalFormatting>
  <conditionalFormatting sqref="J2">
    <cfRule type="top10" dxfId="701" priority="2" rank="1"/>
  </conditionalFormatting>
  <hyperlinks>
    <hyperlink ref="Q1" location="'National Rankings'!A1" display="Back to Ranking" xr:uid="{F9A4683D-AD95-4148-BCB2-F8F41D43F4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8067ED-ABA8-4BCB-8DF6-709895C8FC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6A13-B7DE-4561-BB03-BC0B83A16BF9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74</v>
      </c>
      <c r="C2" s="14">
        <v>44982</v>
      </c>
      <c r="D2" s="15" t="s">
        <v>31</v>
      </c>
      <c r="E2" s="16">
        <v>182</v>
      </c>
      <c r="F2" s="16">
        <v>179</v>
      </c>
      <c r="G2" s="16">
        <v>188</v>
      </c>
      <c r="H2" s="16">
        <v>188</v>
      </c>
      <c r="I2" s="16"/>
      <c r="J2" s="16"/>
      <c r="K2" s="19">
        <v>4</v>
      </c>
      <c r="L2" s="19">
        <v>737</v>
      </c>
      <c r="M2" s="20">
        <v>184.25</v>
      </c>
      <c r="N2" s="21">
        <v>2</v>
      </c>
      <c r="O2" s="22">
        <v>186.25</v>
      </c>
    </row>
    <row r="3" spans="1:17" x14ac:dyDescent="0.25">
      <c r="A3" s="12" t="s">
        <v>30</v>
      </c>
      <c r="B3" s="13" t="s">
        <v>74</v>
      </c>
      <c r="C3" s="14">
        <v>44996</v>
      </c>
      <c r="D3" s="15" t="s">
        <v>31</v>
      </c>
      <c r="E3" s="16">
        <v>187</v>
      </c>
      <c r="F3" s="16">
        <v>176</v>
      </c>
      <c r="G3" s="16">
        <v>188</v>
      </c>
      <c r="H3" s="16">
        <v>182</v>
      </c>
      <c r="I3" s="16"/>
      <c r="J3" s="16"/>
      <c r="K3" s="19">
        <v>4</v>
      </c>
      <c r="L3" s="19">
        <v>733</v>
      </c>
      <c r="M3" s="20">
        <v>183.25</v>
      </c>
      <c r="N3" s="21">
        <v>6</v>
      </c>
      <c r="O3" s="22">
        <v>189.25</v>
      </c>
    </row>
    <row r="4" spans="1:17" x14ac:dyDescent="0.25">
      <c r="A4" s="12" t="s">
        <v>30</v>
      </c>
      <c r="B4" s="13" t="s">
        <v>74</v>
      </c>
      <c r="C4" s="14">
        <v>45010</v>
      </c>
      <c r="D4" s="15" t="s">
        <v>31</v>
      </c>
      <c r="E4" s="16">
        <v>173</v>
      </c>
      <c r="F4" s="16">
        <v>186</v>
      </c>
      <c r="G4" s="16">
        <v>185</v>
      </c>
      <c r="H4" s="16">
        <v>179</v>
      </c>
      <c r="I4" s="16"/>
      <c r="J4" s="16"/>
      <c r="K4" s="19">
        <v>4</v>
      </c>
      <c r="L4" s="19">
        <v>723</v>
      </c>
      <c r="M4" s="20">
        <v>180.75</v>
      </c>
      <c r="N4" s="21">
        <v>2</v>
      </c>
      <c r="O4" s="22">
        <v>182.75</v>
      </c>
    </row>
    <row r="5" spans="1:17" x14ac:dyDescent="0.25">
      <c r="A5" s="82" t="s">
        <v>45</v>
      </c>
      <c r="B5" s="83" t="s">
        <v>74</v>
      </c>
      <c r="C5" s="84">
        <v>45038</v>
      </c>
      <c r="D5" s="85" t="s">
        <v>31</v>
      </c>
      <c r="E5" s="86">
        <v>183</v>
      </c>
      <c r="F5" s="86">
        <v>186</v>
      </c>
      <c r="G5" s="86">
        <v>181</v>
      </c>
      <c r="H5" s="86">
        <v>187</v>
      </c>
      <c r="I5" s="86"/>
      <c r="J5" s="86"/>
      <c r="K5" s="88">
        <v>4</v>
      </c>
      <c r="L5" s="88">
        <v>737</v>
      </c>
      <c r="M5" s="89">
        <v>184.25</v>
      </c>
      <c r="N5" s="90">
        <v>8</v>
      </c>
      <c r="O5" s="91">
        <v>192.25</v>
      </c>
    </row>
    <row r="7" spans="1:17" x14ac:dyDescent="0.25">
      <c r="K7" s="8">
        <f>SUM(K2:K6)</f>
        <v>16</v>
      </c>
      <c r="L7" s="8">
        <f>SUM(L2:L6)</f>
        <v>2930</v>
      </c>
      <c r="M7" s="7">
        <f>SUM(L7/K7)</f>
        <v>183.125</v>
      </c>
      <c r="N7" s="8">
        <f>SUM(N2:N6)</f>
        <v>18</v>
      </c>
      <c r="O7" s="11">
        <f>SUM(M7+N7)</f>
        <v>201.125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3" name="Range1_3_1_2_1"/>
  </protectedRanges>
  <conditionalFormatting sqref="E2:E3">
    <cfRule type="top10" dxfId="700" priority="14" rank="1"/>
  </conditionalFormatting>
  <conditionalFormatting sqref="E4:E5">
    <cfRule type="top10" dxfId="699" priority="3" rank="1"/>
  </conditionalFormatting>
  <conditionalFormatting sqref="E2:J3">
    <cfRule type="cellIs" dxfId="698" priority="9" operator="greaterThanOrEqual">
      <formula>200</formula>
    </cfRule>
  </conditionalFormatting>
  <conditionalFormatting sqref="E4:J5">
    <cfRule type="cellIs" dxfId="697" priority="1" operator="greaterThanOrEqual">
      <formula>193</formula>
    </cfRule>
  </conditionalFormatting>
  <conditionalFormatting sqref="F2:F3">
    <cfRule type="top10" dxfId="696" priority="8" rank="1"/>
  </conditionalFormatting>
  <conditionalFormatting sqref="F4:F5">
    <cfRule type="top10" dxfId="695" priority="2" rank="1"/>
  </conditionalFormatting>
  <conditionalFormatting sqref="G2:G3">
    <cfRule type="top10" dxfId="694" priority="13" rank="1"/>
  </conditionalFormatting>
  <conditionalFormatting sqref="G4:G5">
    <cfRule type="top10" dxfId="693" priority="4" rank="1"/>
  </conditionalFormatting>
  <conditionalFormatting sqref="H2:H3">
    <cfRule type="top10" dxfId="692" priority="12" rank="1"/>
  </conditionalFormatting>
  <conditionalFormatting sqref="H4:H5">
    <cfRule type="top10" dxfId="691" priority="5" rank="1"/>
  </conditionalFormatting>
  <conditionalFormatting sqref="I2:I3">
    <cfRule type="top10" dxfId="690" priority="11" rank="1"/>
  </conditionalFormatting>
  <conditionalFormatting sqref="I4:I5">
    <cfRule type="top10" dxfId="689" priority="6" rank="1"/>
  </conditionalFormatting>
  <conditionalFormatting sqref="J2:J3">
    <cfRule type="top10" dxfId="688" priority="10" rank="1"/>
  </conditionalFormatting>
  <conditionalFormatting sqref="J4:J5">
    <cfRule type="top10" dxfId="687" priority="7" rank="1"/>
  </conditionalFormatting>
  <dataValidations count="1">
    <dataValidation type="list" allowBlank="1" showInputMessage="1" showErrorMessage="1" sqref="B4:B5" xr:uid="{D7D70078-6376-474E-9484-30547FB95E30}">
      <formula1>$G$2:$G$4</formula1>
    </dataValidation>
  </dataValidations>
  <hyperlinks>
    <hyperlink ref="Q1" location="'National Rankings'!A1" display="Back to Ranking" xr:uid="{43197658-3A2F-4CB0-BE4B-1C68ACC5A6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E259A-1A0C-4893-8BB5-43A8FD4D3B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9C8A-C19F-410B-9814-E5F101E196EE}">
  <sheetPr codeName="Sheet9"/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34</v>
      </c>
      <c r="C2" s="14">
        <v>44982</v>
      </c>
      <c r="D2" s="15" t="s">
        <v>31</v>
      </c>
      <c r="E2" s="16">
        <v>191</v>
      </c>
      <c r="F2" s="16">
        <v>194</v>
      </c>
      <c r="G2" s="16">
        <v>195</v>
      </c>
      <c r="H2" s="16">
        <v>188.001</v>
      </c>
      <c r="I2" s="16"/>
      <c r="J2" s="16"/>
      <c r="K2" s="19">
        <v>4</v>
      </c>
      <c r="L2" s="19">
        <v>768.00099999999998</v>
      </c>
      <c r="M2" s="20">
        <v>192.00024999999999</v>
      </c>
      <c r="N2" s="21">
        <v>11</v>
      </c>
      <c r="O2" s="22">
        <v>203.00024999999999</v>
      </c>
    </row>
    <row r="3" spans="1:17" x14ac:dyDescent="0.25">
      <c r="A3" s="12" t="s">
        <v>30</v>
      </c>
      <c r="B3" s="13" t="s">
        <v>34</v>
      </c>
      <c r="C3" s="14">
        <v>44996</v>
      </c>
      <c r="D3" s="15" t="s">
        <v>31</v>
      </c>
      <c r="E3" s="16">
        <v>186</v>
      </c>
      <c r="F3" s="16">
        <v>185</v>
      </c>
      <c r="G3" s="16">
        <v>186</v>
      </c>
      <c r="H3" s="16">
        <v>185</v>
      </c>
      <c r="I3" s="16"/>
      <c r="J3" s="16"/>
      <c r="K3" s="19">
        <v>4</v>
      </c>
      <c r="L3" s="19">
        <v>742</v>
      </c>
      <c r="M3" s="20">
        <v>185.5</v>
      </c>
      <c r="N3" s="21">
        <v>9</v>
      </c>
      <c r="O3" s="22">
        <v>194.5</v>
      </c>
    </row>
    <row r="4" spans="1:17" x14ac:dyDescent="0.25">
      <c r="A4" s="12" t="s">
        <v>30</v>
      </c>
      <c r="B4" s="13" t="s">
        <v>34</v>
      </c>
      <c r="C4" s="14">
        <v>45020</v>
      </c>
      <c r="D4" s="15" t="s">
        <v>31</v>
      </c>
      <c r="E4" s="51">
        <v>193</v>
      </c>
      <c r="F4" s="51">
        <v>193</v>
      </c>
      <c r="G4" s="51">
        <v>190</v>
      </c>
      <c r="H4" s="51">
        <v>192</v>
      </c>
      <c r="I4" s="16"/>
      <c r="J4" s="16"/>
      <c r="K4" s="19">
        <v>4</v>
      </c>
      <c r="L4" s="19">
        <v>768</v>
      </c>
      <c r="M4" s="20">
        <v>192</v>
      </c>
      <c r="N4" s="21">
        <v>5</v>
      </c>
      <c r="O4" s="22">
        <v>197</v>
      </c>
    </row>
    <row r="5" spans="1:17" x14ac:dyDescent="0.25">
      <c r="A5" s="12" t="s">
        <v>30</v>
      </c>
      <c r="B5" s="13" t="s">
        <v>34</v>
      </c>
      <c r="C5" s="14">
        <v>45024</v>
      </c>
      <c r="D5" s="15" t="s">
        <v>31</v>
      </c>
      <c r="E5" s="51">
        <v>194</v>
      </c>
      <c r="F5" s="16">
        <v>190.001</v>
      </c>
      <c r="G5" s="16">
        <v>193</v>
      </c>
      <c r="H5" s="16">
        <v>196</v>
      </c>
      <c r="I5" s="16"/>
      <c r="J5" s="16"/>
      <c r="K5" s="19">
        <v>4</v>
      </c>
      <c r="L5" s="19">
        <v>773.00099999999998</v>
      </c>
      <c r="M5" s="20">
        <v>193.25024999999999</v>
      </c>
      <c r="N5" s="21">
        <v>7</v>
      </c>
      <c r="O5" s="22">
        <v>200.25024999999999</v>
      </c>
    </row>
    <row r="6" spans="1:17" x14ac:dyDescent="0.25">
      <c r="A6" s="82" t="s">
        <v>45</v>
      </c>
      <c r="B6" s="83" t="s">
        <v>34</v>
      </c>
      <c r="C6" s="84">
        <v>45038</v>
      </c>
      <c r="D6" s="85" t="s">
        <v>31</v>
      </c>
      <c r="E6" s="86">
        <v>182</v>
      </c>
      <c r="F6" s="86">
        <v>190</v>
      </c>
      <c r="G6" s="86">
        <v>185</v>
      </c>
      <c r="H6" s="86">
        <v>185</v>
      </c>
      <c r="I6" s="86"/>
      <c r="J6" s="86"/>
      <c r="K6" s="88">
        <v>4</v>
      </c>
      <c r="L6" s="88">
        <v>742</v>
      </c>
      <c r="M6" s="89">
        <v>185.5</v>
      </c>
      <c r="N6" s="90">
        <v>9</v>
      </c>
      <c r="O6" s="91">
        <v>194.5</v>
      </c>
    </row>
    <row r="7" spans="1:17" x14ac:dyDescent="0.25">
      <c r="A7" s="80" t="s">
        <v>30</v>
      </c>
      <c r="B7" s="44" t="s">
        <v>34</v>
      </c>
      <c r="C7" s="94">
        <v>45048</v>
      </c>
      <c r="D7" s="95" t="s">
        <v>31</v>
      </c>
      <c r="E7" s="81">
        <v>185</v>
      </c>
      <c r="F7" s="81">
        <v>189</v>
      </c>
      <c r="G7" s="81">
        <v>194</v>
      </c>
      <c r="H7" s="81">
        <v>194</v>
      </c>
      <c r="I7" s="81"/>
      <c r="J7" s="81"/>
      <c r="K7" s="96">
        <v>4</v>
      </c>
      <c r="L7" s="96">
        <v>762</v>
      </c>
      <c r="M7" s="97">
        <v>190.5</v>
      </c>
      <c r="N7" s="98">
        <v>9</v>
      </c>
      <c r="O7" s="99">
        <v>199.5</v>
      </c>
    </row>
    <row r="8" spans="1:17" x14ac:dyDescent="0.25">
      <c r="A8" s="12" t="s">
        <v>45</v>
      </c>
      <c r="B8" s="44" t="s">
        <v>34</v>
      </c>
      <c r="C8" s="94">
        <v>45073</v>
      </c>
      <c r="D8" s="95" t="s">
        <v>31</v>
      </c>
      <c r="E8" s="81">
        <v>194</v>
      </c>
      <c r="F8" s="81">
        <v>194</v>
      </c>
      <c r="G8" s="81">
        <v>187</v>
      </c>
      <c r="H8" s="81">
        <v>189</v>
      </c>
      <c r="I8" s="81"/>
      <c r="J8" s="81"/>
      <c r="K8" s="96">
        <v>4</v>
      </c>
      <c r="L8" s="96">
        <v>764</v>
      </c>
      <c r="M8" s="97">
        <v>191</v>
      </c>
      <c r="N8" s="98">
        <v>13</v>
      </c>
      <c r="O8" s="99">
        <v>204</v>
      </c>
    </row>
    <row r="9" spans="1:17" x14ac:dyDescent="0.25">
      <c r="A9" s="12" t="s">
        <v>45</v>
      </c>
      <c r="B9" s="44" t="s">
        <v>34</v>
      </c>
      <c r="C9" s="94">
        <v>45074</v>
      </c>
      <c r="D9" s="95" t="s">
        <v>37</v>
      </c>
      <c r="E9" s="81">
        <v>194</v>
      </c>
      <c r="F9" s="81">
        <v>194</v>
      </c>
      <c r="G9" s="81">
        <v>195</v>
      </c>
      <c r="H9" s="81">
        <v>195</v>
      </c>
      <c r="I9" s="81"/>
      <c r="J9" s="81"/>
      <c r="K9" s="96">
        <v>4</v>
      </c>
      <c r="L9" s="96">
        <v>778</v>
      </c>
      <c r="M9" s="97">
        <v>194.5</v>
      </c>
      <c r="N9" s="98">
        <v>7</v>
      </c>
      <c r="O9" s="99">
        <v>201.5</v>
      </c>
    </row>
    <row r="11" spans="1:17" x14ac:dyDescent="0.25">
      <c r="K11" s="8">
        <f>SUM(K2:K10)</f>
        <v>32</v>
      </c>
      <c r="L11" s="8">
        <f>SUM(L2:L10)</f>
        <v>6097.0020000000004</v>
      </c>
      <c r="M11" s="7">
        <f>SUM(L11/K11)</f>
        <v>190.53131250000001</v>
      </c>
      <c r="N11" s="8">
        <f>SUM(N2:N10)</f>
        <v>70</v>
      </c>
      <c r="O11" s="11">
        <f>SUM(M11+N11)</f>
        <v>260.53131250000001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4:J4 B4:C4" name="Range1_7_5"/>
    <protectedRange sqref="D4" name="Range1_1_4_2"/>
    <protectedRange sqref="B5:C7 B8:C9" name="Range1_2_3"/>
    <protectedRange sqref="D5:D7 D8:D9" name="Range1_1_1_3_1"/>
    <protectedRange sqref="E5:J7 E8:J9" name="Range1_3_1_1"/>
  </protectedRanges>
  <sortState xmlns:xlrd2="http://schemas.microsoft.com/office/spreadsheetml/2017/richdata2" ref="A2:O3">
    <sortCondition ref="C2:C3"/>
  </sortState>
  <conditionalFormatting sqref="E2:E3">
    <cfRule type="top10" dxfId="686" priority="23" rank="1"/>
  </conditionalFormatting>
  <conditionalFormatting sqref="E4">
    <cfRule type="top10" dxfId="685" priority="9" rank="1"/>
  </conditionalFormatting>
  <conditionalFormatting sqref="E5:E9">
    <cfRule type="top10" dxfId="684" priority="6" rank="1"/>
    <cfRule type="top10" dxfId="683" priority="15" rank="1"/>
  </conditionalFormatting>
  <conditionalFormatting sqref="E2:J4">
    <cfRule type="cellIs" dxfId="682" priority="7" operator="greaterThanOrEqual">
      <formula>193</formula>
    </cfRule>
  </conditionalFormatting>
  <conditionalFormatting sqref="E5:J9">
    <cfRule type="cellIs" dxfId="681" priority="14" operator="greaterThanOrEqual">
      <formula>200</formula>
    </cfRule>
  </conditionalFormatting>
  <conditionalFormatting sqref="F2:F3">
    <cfRule type="top10" dxfId="680" priority="22" rank="1"/>
  </conditionalFormatting>
  <conditionalFormatting sqref="F4">
    <cfRule type="top10" dxfId="679" priority="8" rank="1"/>
  </conditionalFormatting>
  <conditionalFormatting sqref="F5:F9">
    <cfRule type="top10" dxfId="678" priority="2" rank="1"/>
    <cfRule type="top10" dxfId="677" priority="16" rank="1"/>
  </conditionalFormatting>
  <conditionalFormatting sqref="G2:G3">
    <cfRule type="top10" dxfId="676" priority="24" rank="1"/>
  </conditionalFormatting>
  <conditionalFormatting sqref="G4">
    <cfRule type="top10" dxfId="675" priority="10" rank="1"/>
  </conditionalFormatting>
  <conditionalFormatting sqref="G5:G9">
    <cfRule type="top10" dxfId="674" priority="5" rank="1"/>
    <cfRule type="top10" dxfId="673" priority="17" rank="1"/>
  </conditionalFormatting>
  <conditionalFormatting sqref="H2:H3">
    <cfRule type="top10" dxfId="672" priority="25" rank="1"/>
  </conditionalFormatting>
  <conditionalFormatting sqref="H4">
    <cfRule type="top10" dxfId="671" priority="11" rank="1"/>
  </conditionalFormatting>
  <conditionalFormatting sqref="H5:H9">
    <cfRule type="top10" dxfId="670" priority="4" rank="1"/>
    <cfRule type="top10" dxfId="669" priority="18" rank="1"/>
  </conditionalFormatting>
  <conditionalFormatting sqref="I2:I3">
    <cfRule type="top10" dxfId="668" priority="26" rank="1"/>
  </conditionalFormatting>
  <conditionalFormatting sqref="I4">
    <cfRule type="top10" dxfId="667" priority="12" rank="1"/>
  </conditionalFormatting>
  <conditionalFormatting sqref="I5:I9">
    <cfRule type="top10" dxfId="666" priority="1" rank="1"/>
    <cfRule type="top10" dxfId="665" priority="19" rank="1"/>
  </conditionalFormatting>
  <conditionalFormatting sqref="J2:J3">
    <cfRule type="top10" dxfId="664" priority="27" rank="1"/>
  </conditionalFormatting>
  <conditionalFormatting sqref="J4">
    <cfRule type="top10" dxfId="663" priority="13" rank="1"/>
  </conditionalFormatting>
  <conditionalFormatting sqref="J5:J9">
    <cfRule type="top10" dxfId="662" priority="3" rank="1"/>
    <cfRule type="top10" dxfId="661" priority="20" rank="1"/>
  </conditionalFormatting>
  <hyperlinks>
    <hyperlink ref="Q1" location="'National Rankings'!A1" display="Back to Ranking" xr:uid="{1F34C38D-6589-4B23-A2CC-D16EBCBD61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F7AB3-5C4D-42D4-AFB6-A24A944328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9992-BE60-47EA-BA22-0F7E3E4FC501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154</v>
      </c>
      <c r="C2" s="14">
        <v>45055</v>
      </c>
      <c r="D2" s="15" t="s">
        <v>155</v>
      </c>
      <c r="E2" s="16">
        <v>190</v>
      </c>
      <c r="F2" s="16">
        <v>191</v>
      </c>
      <c r="G2" s="16">
        <v>196</v>
      </c>
      <c r="H2" s="16"/>
      <c r="I2" s="16"/>
      <c r="J2" s="16"/>
      <c r="K2" s="19">
        <v>3</v>
      </c>
      <c r="L2" s="19">
        <v>577</v>
      </c>
      <c r="M2" s="20">
        <v>192.33333333333334</v>
      </c>
      <c r="N2" s="21">
        <v>2</v>
      </c>
      <c r="O2" s="22">
        <v>194.33333333333334</v>
      </c>
    </row>
    <row r="4" spans="1:17" x14ac:dyDescent="0.25">
      <c r="K4" s="8">
        <f>SUM(K2:K3)</f>
        <v>3</v>
      </c>
      <c r="L4" s="8">
        <f>SUM(L2:L3)</f>
        <v>577</v>
      </c>
      <c r="M4" s="11">
        <f>SUM(L4/K4)</f>
        <v>192.33333333333334</v>
      </c>
      <c r="N4" s="8">
        <f>SUM(N2:N3)</f>
        <v>2</v>
      </c>
      <c r="O4" s="11">
        <f>SUM(M4+N4)</f>
        <v>194.33333333333334</v>
      </c>
    </row>
  </sheetData>
  <hyperlinks>
    <hyperlink ref="Q1" location="'National Rankings'!A1" display="Back to Ranking" xr:uid="{246D0B4B-2EF7-4C55-8B24-C3BEB8D8BD3C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E888-9599-45BA-9D1B-FC1A16E76594}">
  <sheetPr codeName="Sheet101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68</v>
      </c>
      <c r="C2" s="14">
        <v>45010</v>
      </c>
      <c r="D2" s="15" t="s">
        <v>69</v>
      </c>
      <c r="E2" s="16">
        <v>179</v>
      </c>
      <c r="F2" s="16">
        <v>188</v>
      </c>
      <c r="G2" s="16">
        <v>186</v>
      </c>
      <c r="H2" s="16">
        <v>184</v>
      </c>
      <c r="I2" s="16"/>
      <c r="J2" s="16"/>
      <c r="K2" s="19">
        <v>4</v>
      </c>
      <c r="L2" s="19">
        <v>737</v>
      </c>
      <c r="M2" s="45">
        <v>184.25</v>
      </c>
      <c r="N2" s="21">
        <v>11</v>
      </c>
      <c r="O2" s="46">
        <v>195.25</v>
      </c>
    </row>
    <row r="3" spans="1:17" x14ac:dyDescent="0.25">
      <c r="A3" s="47" t="s">
        <v>45</v>
      </c>
      <c r="B3" s="47" t="s">
        <v>68</v>
      </c>
      <c r="C3" s="14">
        <v>45011</v>
      </c>
      <c r="D3" s="47" t="s">
        <v>69</v>
      </c>
      <c r="E3" s="47">
        <v>194</v>
      </c>
      <c r="F3" s="47">
        <v>193</v>
      </c>
      <c r="G3" s="47">
        <v>190</v>
      </c>
      <c r="H3" s="47">
        <v>197</v>
      </c>
      <c r="I3" s="47"/>
      <c r="J3" s="47"/>
      <c r="K3" s="47">
        <v>4</v>
      </c>
      <c r="L3" s="47">
        <v>774</v>
      </c>
      <c r="M3" s="48">
        <v>193.5</v>
      </c>
      <c r="N3" s="47">
        <v>3</v>
      </c>
      <c r="O3" s="48">
        <v>196.5</v>
      </c>
    </row>
    <row r="4" spans="1:17" x14ac:dyDescent="0.25">
      <c r="A4" s="12" t="s">
        <v>30</v>
      </c>
      <c r="B4" s="44" t="s">
        <v>68</v>
      </c>
      <c r="C4" s="94">
        <v>45038</v>
      </c>
      <c r="D4" s="95" t="s">
        <v>69</v>
      </c>
      <c r="E4" s="81">
        <v>190.001</v>
      </c>
      <c r="F4" s="81">
        <v>193</v>
      </c>
      <c r="G4" s="81">
        <v>195</v>
      </c>
      <c r="H4" s="81">
        <v>198</v>
      </c>
      <c r="I4" s="81"/>
      <c r="J4" s="81"/>
      <c r="K4" s="96">
        <v>4</v>
      </c>
      <c r="L4" s="96">
        <v>776.00099999999998</v>
      </c>
      <c r="M4" s="97">
        <v>194.00024999999999</v>
      </c>
      <c r="N4" s="98">
        <v>6</v>
      </c>
      <c r="O4" s="99">
        <v>200.00024999999999</v>
      </c>
    </row>
    <row r="5" spans="1:17" x14ac:dyDescent="0.25">
      <c r="A5" s="12" t="s">
        <v>30</v>
      </c>
      <c r="B5" s="44" t="s">
        <v>68</v>
      </c>
      <c r="C5" s="94">
        <v>45039</v>
      </c>
      <c r="D5" s="95" t="s">
        <v>69</v>
      </c>
      <c r="E5" s="81">
        <v>196</v>
      </c>
      <c r="F5" s="81">
        <v>194</v>
      </c>
      <c r="G5" s="81">
        <v>191</v>
      </c>
      <c r="H5" s="81">
        <v>192</v>
      </c>
      <c r="I5" s="81"/>
      <c r="J5" s="81"/>
      <c r="K5" s="96">
        <v>4</v>
      </c>
      <c r="L5" s="96">
        <v>773</v>
      </c>
      <c r="M5" s="97">
        <v>193.25</v>
      </c>
      <c r="N5" s="98">
        <v>2</v>
      </c>
      <c r="O5" s="99">
        <v>195.25</v>
      </c>
    </row>
    <row r="6" spans="1:17" x14ac:dyDescent="0.25">
      <c r="A6" s="12" t="s">
        <v>30</v>
      </c>
      <c r="B6" s="13" t="s">
        <v>68</v>
      </c>
      <c r="C6" s="14">
        <v>45059</v>
      </c>
      <c r="D6" s="15" t="s">
        <v>164</v>
      </c>
      <c r="E6" s="51">
        <v>194</v>
      </c>
      <c r="F6" s="16">
        <v>196</v>
      </c>
      <c r="G6" s="16">
        <v>194</v>
      </c>
      <c r="H6" s="16">
        <v>199</v>
      </c>
      <c r="I6" s="16">
        <v>192</v>
      </c>
      <c r="J6" s="16"/>
      <c r="K6" s="19">
        <v>5</v>
      </c>
      <c r="L6" s="19">
        <v>975</v>
      </c>
      <c r="M6" s="20">
        <v>195</v>
      </c>
      <c r="N6" s="21">
        <v>9</v>
      </c>
      <c r="O6" s="22">
        <v>204</v>
      </c>
    </row>
    <row r="7" spans="1:17" x14ac:dyDescent="0.25">
      <c r="A7" s="12" t="s">
        <v>45</v>
      </c>
      <c r="B7" s="44" t="s">
        <v>68</v>
      </c>
      <c r="C7" s="94">
        <v>45066</v>
      </c>
      <c r="D7" s="95" t="s">
        <v>69</v>
      </c>
      <c r="E7" s="81">
        <v>197</v>
      </c>
      <c r="F7" s="81">
        <v>196</v>
      </c>
      <c r="G7" s="100">
        <v>200</v>
      </c>
      <c r="H7" s="81">
        <v>194</v>
      </c>
      <c r="I7" s="81"/>
      <c r="J7" s="81"/>
      <c r="K7" s="96">
        <v>4</v>
      </c>
      <c r="L7" s="96">
        <v>787</v>
      </c>
      <c r="M7" s="97">
        <v>196.75</v>
      </c>
      <c r="N7" s="98">
        <v>9</v>
      </c>
      <c r="O7" s="99">
        <v>205.75</v>
      </c>
    </row>
    <row r="8" spans="1:17" x14ac:dyDescent="0.25">
      <c r="A8" s="12" t="s">
        <v>45</v>
      </c>
      <c r="B8" s="44" t="s">
        <v>68</v>
      </c>
      <c r="C8" s="94">
        <v>45067</v>
      </c>
      <c r="D8" s="95" t="s">
        <v>69</v>
      </c>
      <c r="E8" s="81">
        <v>192</v>
      </c>
      <c r="F8" s="81">
        <v>188</v>
      </c>
      <c r="G8" s="81">
        <v>195</v>
      </c>
      <c r="H8" s="81">
        <v>193</v>
      </c>
      <c r="I8" s="81"/>
      <c r="J8" s="81"/>
      <c r="K8" s="96">
        <v>4</v>
      </c>
      <c r="L8" s="96">
        <v>768</v>
      </c>
      <c r="M8" s="97">
        <v>192</v>
      </c>
      <c r="N8" s="98">
        <v>11</v>
      </c>
      <c r="O8" s="99">
        <v>203</v>
      </c>
    </row>
    <row r="10" spans="1:17" x14ac:dyDescent="0.25">
      <c r="K10" s="8">
        <f>SUM(K2:K9)</f>
        <v>29</v>
      </c>
      <c r="L10" s="8">
        <f>SUM(L2:L9)</f>
        <v>5590.0010000000002</v>
      </c>
      <c r="M10" s="7">
        <f>SUM(L10/K10)</f>
        <v>192.7586551724138</v>
      </c>
      <c r="N10" s="8">
        <f>SUM(N2:N9)</f>
        <v>51</v>
      </c>
      <c r="O10" s="11">
        <f>SUM(M10+N10)</f>
        <v>243.7586551724138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:D5" name="Range1_1_1_6"/>
    <protectedRange algorithmName="SHA-512" hashValue="ON39YdpmFHfN9f47KpiRvqrKx0V9+erV1CNkpWzYhW/Qyc6aT8rEyCrvauWSYGZK2ia3o7vd3akF07acHAFpOA==" saltValue="yVW9XmDwTqEnmpSGai0KYg==" spinCount="100000" sqref="I6:J6 B6:C6 B7:C8 I7:J8" name="Range1"/>
    <protectedRange algorithmName="SHA-512" hashValue="ON39YdpmFHfN9f47KpiRvqrKx0V9+erV1CNkpWzYhW/Qyc6aT8rEyCrvauWSYGZK2ia3o7vd3akF07acHAFpOA==" saltValue="yVW9XmDwTqEnmpSGai0KYg==" spinCount="100000" sqref="D6 D7:D8" name="Range1_1"/>
    <protectedRange algorithmName="SHA-512" hashValue="ON39YdpmFHfN9f47KpiRvqrKx0V9+erV1CNkpWzYhW/Qyc6aT8rEyCrvauWSYGZK2ia3o7vd3akF07acHAFpOA==" saltValue="yVW9XmDwTqEnmpSGai0KYg==" spinCount="100000" sqref="E6:H6 E7:H8" name="Range1_3"/>
  </protectedRanges>
  <conditionalFormatting sqref="E2:E5">
    <cfRule type="top10" dxfId="660" priority="13" rank="1"/>
  </conditionalFormatting>
  <conditionalFormatting sqref="E2:J5">
    <cfRule type="cellIs" dxfId="659" priority="8" operator="greaterThanOrEqual">
      <formula>200</formula>
    </cfRule>
  </conditionalFormatting>
  <conditionalFormatting sqref="F2:F5">
    <cfRule type="top10" dxfId="658" priority="7" rank="1"/>
  </conditionalFormatting>
  <conditionalFormatting sqref="G2:G5">
    <cfRule type="top10" dxfId="657" priority="12" rank="1"/>
  </conditionalFormatting>
  <conditionalFormatting sqref="H2:H5">
    <cfRule type="top10" dxfId="656" priority="11" rank="1"/>
  </conditionalFormatting>
  <conditionalFormatting sqref="I2:I5">
    <cfRule type="top10" dxfId="655" priority="10" rank="1"/>
  </conditionalFormatting>
  <conditionalFormatting sqref="J2:J5">
    <cfRule type="top10" dxfId="654" priority="9" rank="1"/>
  </conditionalFormatting>
  <conditionalFormatting sqref="G6:J8">
    <cfRule type="top10" dxfId="653" priority="6" rank="1"/>
  </conditionalFormatting>
  <conditionalFormatting sqref="H6:H8">
    <cfRule type="top10" dxfId="652" priority="5" rank="1"/>
  </conditionalFormatting>
  <conditionalFormatting sqref="I6:I8">
    <cfRule type="top10" dxfId="651" priority="3" rank="1"/>
  </conditionalFormatting>
  <conditionalFormatting sqref="J6:J8">
    <cfRule type="top10" dxfId="650" priority="4" rank="1"/>
  </conditionalFormatting>
  <conditionalFormatting sqref="E6:F8">
    <cfRule type="top10" dxfId="649" priority="2" rank="1"/>
  </conditionalFormatting>
  <conditionalFormatting sqref="E6:F6">
    <cfRule type="top10" dxfId="648" priority="1" rank="1"/>
  </conditionalFormatting>
  <hyperlinks>
    <hyperlink ref="Q1" location="'National Rankings'!A1" display="Back to Ranking" xr:uid="{07A4B6F8-9A31-421A-AEEB-B8D137F59D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014091-A281-44D6-A735-E0B092B25E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3875-CD6C-4B8F-A5DC-33D5656C67C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141</v>
      </c>
      <c r="C2" s="94">
        <v>45052</v>
      </c>
      <c r="D2" s="95" t="s">
        <v>111</v>
      </c>
      <c r="E2" s="81">
        <v>192.00020000000001</v>
      </c>
      <c r="F2" s="81">
        <v>198.00139999999999</v>
      </c>
      <c r="G2" s="81">
        <v>195.00030000000001</v>
      </c>
      <c r="H2" s="81"/>
      <c r="I2" s="81"/>
      <c r="J2" s="81"/>
      <c r="K2" s="96">
        <f>COUNT(E2:J2)</f>
        <v>3</v>
      </c>
      <c r="L2" s="96">
        <f>SUM(E2:J2)</f>
        <v>585.00189999999998</v>
      </c>
      <c r="M2" s="97">
        <f>IFERROR(L2/K2,0)</f>
        <v>195.00063333333333</v>
      </c>
      <c r="N2" s="98">
        <v>2</v>
      </c>
      <c r="O2" s="99">
        <f>SUM(M2+N2)</f>
        <v>197.00063333333333</v>
      </c>
    </row>
    <row r="4" spans="1:17" x14ac:dyDescent="0.25">
      <c r="K4" s="8">
        <f>SUM(K2:K3)</f>
        <v>3</v>
      </c>
      <c r="L4" s="8">
        <f>SUM(L2:L3)</f>
        <v>585.00189999999998</v>
      </c>
      <c r="M4" s="7">
        <f>SUM(L4/K4)</f>
        <v>195.00063333333333</v>
      </c>
      <c r="N4" s="8">
        <f>SUM(N2:N3)</f>
        <v>2</v>
      </c>
      <c r="O4" s="11">
        <f>SUM(M4+N4)</f>
        <v>197.00063333333333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647" priority="1" operator="greaterThanOrEqual">
      <formula>200</formula>
    </cfRule>
  </conditionalFormatting>
  <conditionalFormatting sqref="F2">
    <cfRule type="top10" dxfId="646" priority="2" rank="1"/>
  </conditionalFormatting>
  <conditionalFormatting sqref="I2">
    <cfRule type="top10" dxfId="645" priority="3" rank="1"/>
    <cfRule type="top10" dxfId="644" priority="4" rank="1"/>
  </conditionalFormatting>
  <conditionalFormatting sqref="E2">
    <cfRule type="top10" dxfId="643" priority="5" rank="1"/>
  </conditionalFormatting>
  <conditionalFormatting sqref="G2">
    <cfRule type="top10" dxfId="642" priority="6" rank="1"/>
  </conditionalFormatting>
  <conditionalFormatting sqref="H2">
    <cfRule type="top10" dxfId="641" priority="7" rank="1"/>
  </conditionalFormatting>
  <conditionalFormatting sqref="J2">
    <cfRule type="top10" dxfId="640" priority="8" rank="1"/>
  </conditionalFormatting>
  <dataValidations count="1">
    <dataValidation type="list" allowBlank="1" showInputMessage="1" showErrorMessage="1" sqref="B2" xr:uid="{27D549D4-4585-457B-BB13-A3B4B97BA7D1}">
      <formula1>$G$2:$G$2</formula1>
    </dataValidation>
  </dataValidations>
  <hyperlinks>
    <hyperlink ref="Q1" location="'National Rankings'!A1" display="Back to Ranking" xr:uid="{C2FE5862-9C24-4AD8-95F8-098588F13A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E2631E-2039-40FE-9152-389AE73332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6D-F80D-4043-BE19-78A50C6A4A0F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80</v>
      </c>
      <c r="C2" s="14">
        <v>45006</v>
      </c>
      <c r="D2" s="15" t="s">
        <v>37</v>
      </c>
      <c r="E2" s="16">
        <v>184</v>
      </c>
      <c r="F2" s="16">
        <v>171</v>
      </c>
      <c r="G2" s="16">
        <v>171</v>
      </c>
      <c r="H2" s="16">
        <v>172</v>
      </c>
      <c r="I2" s="16"/>
      <c r="J2" s="16"/>
      <c r="K2" s="19">
        <v>4</v>
      </c>
      <c r="L2" s="19">
        <v>698</v>
      </c>
      <c r="M2" s="20">
        <v>174.5</v>
      </c>
      <c r="N2" s="21">
        <v>5</v>
      </c>
      <c r="O2" s="22">
        <v>179.5</v>
      </c>
    </row>
    <row r="3" spans="1:17" x14ac:dyDescent="0.25">
      <c r="A3" s="47" t="s">
        <v>45</v>
      </c>
      <c r="B3" s="47" t="s">
        <v>80</v>
      </c>
      <c r="C3" s="14">
        <v>45011</v>
      </c>
      <c r="D3" s="47" t="s">
        <v>37</v>
      </c>
      <c r="E3" s="47">
        <v>182</v>
      </c>
      <c r="F3" s="47">
        <v>185</v>
      </c>
      <c r="G3" s="47">
        <v>182</v>
      </c>
      <c r="H3" s="47">
        <v>178</v>
      </c>
      <c r="I3" s="47"/>
      <c r="J3" s="47"/>
      <c r="K3" s="47">
        <v>4</v>
      </c>
      <c r="L3" s="47">
        <v>727</v>
      </c>
      <c r="M3" s="47">
        <v>181.75</v>
      </c>
      <c r="N3" s="47">
        <v>2</v>
      </c>
      <c r="O3" s="47">
        <v>183.75</v>
      </c>
    </row>
    <row r="4" spans="1:17" x14ac:dyDescent="0.25">
      <c r="A4" s="80" t="s">
        <v>45</v>
      </c>
      <c r="B4" s="44" t="s">
        <v>80</v>
      </c>
      <c r="C4" s="14">
        <v>45034</v>
      </c>
      <c r="D4" s="15" t="s">
        <v>37</v>
      </c>
      <c r="E4" s="81">
        <v>186</v>
      </c>
      <c r="F4" s="81">
        <v>188</v>
      </c>
      <c r="G4" s="81">
        <v>188</v>
      </c>
      <c r="H4" s="81">
        <v>181</v>
      </c>
      <c r="I4" s="16"/>
      <c r="J4" s="16"/>
      <c r="K4" s="19">
        <v>4</v>
      </c>
      <c r="L4" s="19">
        <v>743</v>
      </c>
      <c r="M4" s="20">
        <v>185.75</v>
      </c>
      <c r="N4" s="21">
        <v>2</v>
      </c>
      <c r="O4" s="22">
        <v>187.75</v>
      </c>
    </row>
    <row r="5" spans="1:17" x14ac:dyDescent="0.25">
      <c r="A5" s="80" t="s">
        <v>45</v>
      </c>
      <c r="B5" s="44" t="s">
        <v>80</v>
      </c>
      <c r="C5" s="14">
        <v>45039</v>
      </c>
      <c r="D5" s="15" t="s">
        <v>37</v>
      </c>
      <c r="E5" s="81">
        <v>181</v>
      </c>
      <c r="F5" s="81">
        <v>186</v>
      </c>
      <c r="G5" s="81">
        <v>189</v>
      </c>
      <c r="H5" s="81">
        <v>189</v>
      </c>
      <c r="I5" s="16"/>
      <c r="J5" s="16"/>
      <c r="K5" s="19">
        <v>4</v>
      </c>
      <c r="L5" s="19">
        <v>745</v>
      </c>
      <c r="M5" s="20">
        <v>186.25</v>
      </c>
      <c r="N5" s="21">
        <v>5</v>
      </c>
      <c r="O5" s="22">
        <v>191.25</v>
      </c>
    </row>
    <row r="6" spans="1:17" x14ac:dyDescent="0.25">
      <c r="A6" s="12" t="s">
        <v>30</v>
      </c>
      <c r="B6" s="13" t="s">
        <v>80</v>
      </c>
      <c r="C6" s="14">
        <v>45062</v>
      </c>
      <c r="D6" s="15" t="s">
        <v>37</v>
      </c>
      <c r="E6" s="81">
        <v>182</v>
      </c>
      <c r="F6" s="81">
        <v>187</v>
      </c>
      <c r="G6" s="81">
        <v>192.001</v>
      </c>
      <c r="H6" s="81">
        <v>180</v>
      </c>
      <c r="I6" s="16"/>
      <c r="J6" s="16"/>
      <c r="K6" s="19">
        <v>4</v>
      </c>
      <c r="L6" s="19">
        <v>741.00099999999998</v>
      </c>
      <c r="M6" s="20">
        <v>185.25024999999999</v>
      </c>
      <c r="N6" s="21">
        <v>2</v>
      </c>
      <c r="O6" s="22">
        <v>187.25024999999999</v>
      </c>
    </row>
    <row r="7" spans="1:17" x14ac:dyDescent="0.25">
      <c r="A7" s="12" t="s">
        <v>45</v>
      </c>
      <c r="B7" s="44" t="s">
        <v>80</v>
      </c>
      <c r="C7" s="94">
        <v>45074</v>
      </c>
      <c r="D7" s="95" t="s">
        <v>37</v>
      </c>
      <c r="E7" s="81">
        <v>183</v>
      </c>
      <c r="F7" s="81">
        <v>179</v>
      </c>
      <c r="G7" s="81">
        <v>181</v>
      </c>
      <c r="H7" s="81">
        <v>183</v>
      </c>
      <c r="I7" s="81"/>
      <c r="J7" s="81"/>
      <c r="K7" s="96">
        <v>4</v>
      </c>
      <c r="L7" s="96">
        <v>726</v>
      </c>
      <c r="M7" s="97">
        <v>181.5</v>
      </c>
      <c r="N7" s="98">
        <v>2</v>
      </c>
      <c r="O7" s="99">
        <v>183.5</v>
      </c>
    </row>
    <row r="9" spans="1:17" x14ac:dyDescent="0.25">
      <c r="K9" s="8">
        <f>SUM(K2:K8)</f>
        <v>24</v>
      </c>
      <c r="L9" s="8">
        <f>SUM(L2:L8)</f>
        <v>4380.0010000000002</v>
      </c>
      <c r="M9" s="7">
        <f>SUM(L9/K9)</f>
        <v>182.50004166666668</v>
      </c>
      <c r="N9" s="8">
        <f>SUM(N2:N8)</f>
        <v>18</v>
      </c>
      <c r="O9" s="11">
        <f>SUM(M9+N9)</f>
        <v>200.50004166666668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:D5" name="Range1_1_1_6"/>
    <protectedRange algorithmName="SHA-512" hashValue="ON39YdpmFHfN9f47KpiRvqrKx0V9+erV1CNkpWzYhW/Qyc6aT8rEyCrvauWSYGZK2ia3o7vd3akF07acHAFpOA==" saltValue="yVW9XmDwTqEnmpSGai0KYg==" spinCount="100000" sqref="B6:D6 B7:D7" name="Range1_8"/>
    <protectedRange algorithmName="SHA-512" hashValue="ON39YdpmFHfN9f47KpiRvqrKx0V9+erV1CNkpWzYhW/Qyc6aT8rEyCrvauWSYGZK2ia3o7vd3akF07acHAFpOA==" saltValue="yVW9XmDwTqEnmpSGai0KYg==" spinCount="100000" sqref="E6:J6 E7:J7" name="Range1_3_2"/>
  </protectedRanges>
  <conditionalFormatting sqref="E2:E5">
    <cfRule type="top10" dxfId="639" priority="13" rank="1"/>
  </conditionalFormatting>
  <conditionalFormatting sqref="E2:J5">
    <cfRule type="cellIs" dxfId="638" priority="8" operator="greaterThanOrEqual">
      <formula>200</formula>
    </cfRule>
  </conditionalFormatting>
  <conditionalFormatting sqref="F2:F5">
    <cfRule type="top10" dxfId="637" priority="7" rank="1"/>
  </conditionalFormatting>
  <conditionalFormatting sqref="G2:G5">
    <cfRule type="top10" dxfId="636" priority="12" rank="1"/>
  </conditionalFormatting>
  <conditionalFormatting sqref="H2:H5">
    <cfRule type="top10" dxfId="635" priority="11" rank="1"/>
  </conditionalFormatting>
  <conditionalFormatting sqref="I2:I5">
    <cfRule type="top10" dxfId="634" priority="10" rank="1"/>
  </conditionalFormatting>
  <conditionalFormatting sqref="J2:J5">
    <cfRule type="top10" dxfId="633" priority="9" rank="1"/>
  </conditionalFormatting>
  <conditionalFormatting sqref="F6:F7">
    <cfRule type="top10" dxfId="632" priority="1" rank="1"/>
  </conditionalFormatting>
  <conditionalFormatting sqref="G6:G7">
    <cfRule type="top10" dxfId="631" priority="2" rank="1"/>
  </conditionalFormatting>
  <conditionalFormatting sqref="H6:H7">
    <cfRule type="top10" dxfId="630" priority="3" rank="1"/>
  </conditionalFormatting>
  <conditionalFormatting sqref="I6:I7">
    <cfRule type="top10" dxfId="629" priority="4" rank="1"/>
  </conditionalFormatting>
  <conditionalFormatting sqref="J6:J7">
    <cfRule type="top10" dxfId="628" priority="5" rank="1"/>
  </conditionalFormatting>
  <conditionalFormatting sqref="E6:E7">
    <cfRule type="top10" dxfId="627" priority="6" rank="1"/>
  </conditionalFormatting>
  <hyperlinks>
    <hyperlink ref="Q1" location="'National Rankings'!A1" display="Back to Ranking" xr:uid="{43A19F2B-0413-43FF-A945-EEEEF20F8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0ADFEE-8434-4E31-96AB-0001628DD0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0F36-4F79-4536-9AB9-A4AF43034289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159</v>
      </c>
      <c r="C2" s="14">
        <v>45055</v>
      </c>
      <c r="D2" s="15" t="s">
        <v>155</v>
      </c>
      <c r="E2" s="51">
        <v>195</v>
      </c>
      <c r="F2" s="16">
        <v>195</v>
      </c>
      <c r="G2" s="16">
        <v>195</v>
      </c>
      <c r="H2" s="16"/>
      <c r="I2" s="16"/>
      <c r="J2" s="16"/>
      <c r="K2" s="19">
        <v>3</v>
      </c>
      <c r="L2" s="19">
        <v>585</v>
      </c>
      <c r="M2" s="20">
        <v>195</v>
      </c>
      <c r="N2" s="21">
        <v>6</v>
      </c>
      <c r="O2" s="22">
        <v>201</v>
      </c>
    </row>
    <row r="4" spans="1:17" x14ac:dyDescent="0.25">
      <c r="K4" s="8">
        <f>SUM(K2:K3)</f>
        <v>3</v>
      </c>
      <c r="L4" s="8">
        <f>SUM(L2:L3)</f>
        <v>585</v>
      </c>
      <c r="M4" s="11">
        <f>SUM(L4/K4)</f>
        <v>195</v>
      </c>
      <c r="N4" s="8">
        <f>SUM(N2:N3)</f>
        <v>6</v>
      </c>
      <c r="O4" s="11">
        <f>SUM(M4+N4)</f>
        <v>201</v>
      </c>
    </row>
  </sheetData>
  <hyperlinks>
    <hyperlink ref="Q1" location="'National Rankings'!A1" display="Back to Ranking" xr:uid="{7578801C-B2FA-4E0D-B541-F6C651004BAC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5BB2-C0A8-4215-AA86-22E1E2573D71}">
  <sheetPr codeName="Sheet60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52</v>
      </c>
      <c r="C2" s="14">
        <v>45017</v>
      </c>
      <c r="D2" s="15" t="s">
        <v>38</v>
      </c>
      <c r="E2" s="16">
        <v>198</v>
      </c>
      <c r="F2" s="16">
        <v>197</v>
      </c>
      <c r="G2" s="16">
        <v>197</v>
      </c>
      <c r="H2" s="16">
        <v>197</v>
      </c>
      <c r="I2" s="16"/>
      <c r="J2" s="16"/>
      <c r="K2" s="19">
        <v>4</v>
      </c>
      <c r="L2" s="19">
        <v>789</v>
      </c>
      <c r="M2" s="20">
        <v>197.25</v>
      </c>
      <c r="N2" s="21">
        <v>2</v>
      </c>
      <c r="O2" s="22">
        <v>199.25</v>
      </c>
    </row>
    <row r="3" spans="1:17" x14ac:dyDescent="0.25">
      <c r="A3" s="12" t="s">
        <v>45</v>
      </c>
      <c r="B3" s="44" t="s">
        <v>52</v>
      </c>
      <c r="C3" s="94">
        <v>45052</v>
      </c>
      <c r="D3" s="95" t="s">
        <v>38</v>
      </c>
      <c r="E3" s="81">
        <v>195</v>
      </c>
      <c r="F3" s="81">
        <v>198</v>
      </c>
      <c r="G3" s="81">
        <v>199</v>
      </c>
      <c r="H3" s="81">
        <v>197</v>
      </c>
      <c r="I3" s="81"/>
      <c r="J3" s="81"/>
      <c r="K3" s="96">
        <v>4</v>
      </c>
      <c r="L3" s="96">
        <v>789</v>
      </c>
      <c r="M3" s="97">
        <v>197.25</v>
      </c>
      <c r="N3" s="98">
        <v>2</v>
      </c>
      <c r="O3" s="99">
        <v>199.25</v>
      </c>
    </row>
    <row r="5" spans="1:17" x14ac:dyDescent="0.25">
      <c r="K5" s="8">
        <f>SUM(K2:K4)</f>
        <v>8</v>
      </c>
      <c r="L5" s="8">
        <f>SUM(L2:L4)</f>
        <v>1578</v>
      </c>
      <c r="M5" s="7">
        <f>SUM(L5/K5)</f>
        <v>197.25</v>
      </c>
      <c r="N5" s="8">
        <f>SUM(N2:N4)</f>
        <v>4</v>
      </c>
      <c r="O5" s="11">
        <f>SUM(M5+N5)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" name="Range1_1_1_6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2">
    <cfRule type="top10" dxfId="626" priority="15" rank="1"/>
  </conditionalFormatting>
  <conditionalFormatting sqref="E2:J2">
    <cfRule type="cellIs" dxfId="625" priority="10" operator="greaterThanOrEqual">
      <formula>200</formula>
    </cfRule>
  </conditionalFormatting>
  <conditionalFormatting sqref="F2">
    <cfRule type="top10" dxfId="624" priority="9" rank="1"/>
  </conditionalFormatting>
  <conditionalFormatting sqref="G2">
    <cfRule type="top10" dxfId="623" priority="14" rank="1"/>
  </conditionalFormatting>
  <conditionalFormatting sqref="H2">
    <cfRule type="top10" dxfId="622" priority="13" rank="1"/>
  </conditionalFormatting>
  <conditionalFormatting sqref="I2">
    <cfRule type="top10" dxfId="621" priority="12" rank="1"/>
  </conditionalFormatting>
  <conditionalFormatting sqref="J2">
    <cfRule type="top10" dxfId="620" priority="11" rank="1"/>
  </conditionalFormatting>
  <conditionalFormatting sqref="E3:J3">
    <cfRule type="cellIs" dxfId="619" priority="1" operator="greaterThanOrEqual">
      <formula>200</formula>
    </cfRule>
  </conditionalFormatting>
  <conditionalFormatting sqref="F3">
    <cfRule type="top10" dxfId="618" priority="2" rank="1"/>
  </conditionalFormatting>
  <conditionalFormatting sqref="I3">
    <cfRule type="top10" dxfId="617" priority="3" rank="1"/>
    <cfRule type="top10" dxfId="616" priority="4" rank="1"/>
  </conditionalFormatting>
  <conditionalFormatting sqref="E3">
    <cfRule type="top10" dxfId="615" priority="5" rank="1"/>
  </conditionalFormatting>
  <conditionalFormatting sqref="G3">
    <cfRule type="top10" dxfId="614" priority="6" rank="1"/>
  </conditionalFormatting>
  <conditionalFormatting sqref="H3">
    <cfRule type="top10" dxfId="613" priority="7" rank="1"/>
  </conditionalFormatting>
  <conditionalFormatting sqref="J3">
    <cfRule type="top10" dxfId="612" priority="8" rank="1"/>
  </conditionalFormatting>
  <hyperlinks>
    <hyperlink ref="Q1" location="'National Rankings'!A1" display="Back to Ranking" xr:uid="{F91C8A34-70D9-4CB2-AF69-BDCFC05E1F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621BF-3D44-40EB-B25A-65105BC058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4F523-7D24-487E-ABDE-B6E8AF3649A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168</v>
      </c>
      <c r="C2" s="94">
        <v>45062</v>
      </c>
      <c r="D2" s="95" t="s">
        <v>37</v>
      </c>
      <c r="E2" s="81">
        <v>188</v>
      </c>
      <c r="F2" s="81">
        <v>190</v>
      </c>
      <c r="G2" s="81">
        <v>195</v>
      </c>
      <c r="H2" s="81">
        <v>188</v>
      </c>
      <c r="I2" s="81"/>
      <c r="J2" s="81"/>
      <c r="K2" s="96">
        <v>4</v>
      </c>
      <c r="L2" s="96">
        <v>761</v>
      </c>
      <c r="M2" s="97">
        <v>190.25</v>
      </c>
      <c r="N2" s="98">
        <v>4</v>
      </c>
      <c r="O2" s="99">
        <v>194.25</v>
      </c>
    </row>
    <row r="3" spans="1:17" x14ac:dyDescent="0.25">
      <c r="A3" s="12" t="s">
        <v>45</v>
      </c>
      <c r="B3" s="44" t="s">
        <v>168</v>
      </c>
      <c r="C3" s="94">
        <v>45074</v>
      </c>
      <c r="D3" s="95" t="s">
        <v>37</v>
      </c>
      <c r="E3" s="81">
        <v>187</v>
      </c>
      <c r="F3" s="81">
        <v>189</v>
      </c>
      <c r="G3" s="81">
        <v>186</v>
      </c>
      <c r="H3" s="81">
        <v>181</v>
      </c>
      <c r="I3" s="81"/>
      <c r="J3" s="81"/>
      <c r="K3" s="96">
        <v>4</v>
      </c>
      <c r="L3" s="96">
        <v>743</v>
      </c>
      <c r="M3" s="97">
        <v>185.75</v>
      </c>
      <c r="N3" s="98">
        <v>2</v>
      </c>
      <c r="O3" s="99">
        <v>187.75</v>
      </c>
    </row>
    <row r="5" spans="1:17" x14ac:dyDescent="0.25">
      <c r="K5" s="8">
        <f>SUM(K2:K4)</f>
        <v>8</v>
      </c>
      <c r="L5" s="8">
        <f>SUM(L2:L4)</f>
        <v>1504</v>
      </c>
      <c r="M5" s="7">
        <f>SUM(L5/K5)</f>
        <v>188</v>
      </c>
      <c r="N5" s="8">
        <f>SUM(N2:N4)</f>
        <v>6</v>
      </c>
      <c r="O5" s="11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2:D2 B3:D3" name="Range1_8"/>
    <protectedRange algorithmName="SHA-512" hashValue="ON39YdpmFHfN9f47KpiRvqrKx0V9+erV1CNkpWzYhW/Qyc6aT8rEyCrvauWSYGZK2ia3o7vd3akF07acHAFpOA==" saltValue="yVW9XmDwTqEnmpSGai0KYg==" spinCount="100000" sqref="E2:J2 E3:J3" name="Range1_3_2"/>
  </protectedRanges>
  <conditionalFormatting sqref="F2:F3">
    <cfRule type="top10" dxfId="611" priority="1" rank="1"/>
  </conditionalFormatting>
  <conditionalFormatting sqref="G2:G3">
    <cfRule type="top10" dxfId="610" priority="2" rank="1"/>
  </conditionalFormatting>
  <conditionalFormatting sqref="H2:H3">
    <cfRule type="top10" dxfId="609" priority="3" rank="1"/>
  </conditionalFormatting>
  <conditionalFormatting sqref="I2:I3">
    <cfRule type="top10" dxfId="608" priority="4" rank="1"/>
  </conditionalFormatting>
  <conditionalFormatting sqref="J2:J3">
    <cfRule type="top10" dxfId="607" priority="5" rank="1"/>
  </conditionalFormatting>
  <conditionalFormatting sqref="E2:E3">
    <cfRule type="top10" dxfId="606" priority="6" rank="1"/>
  </conditionalFormatting>
  <hyperlinks>
    <hyperlink ref="Q1" location="'National Rankings'!A1" display="Back to Ranking" xr:uid="{D91ABFCC-9208-49BE-98A7-4A813D2484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587209-859C-4CB3-8700-270434910A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7012-09E9-4DF9-B90A-AB53408BF96B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174</v>
      </c>
      <c r="C2" s="94">
        <v>45066</v>
      </c>
      <c r="D2" s="95" t="s">
        <v>181</v>
      </c>
      <c r="E2" s="81">
        <v>196</v>
      </c>
      <c r="F2" s="81">
        <v>197.01</v>
      </c>
      <c r="G2" s="81">
        <v>197</v>
      </c>
      <c r="H2" s="81">
        <v>199</v>
      </c>
      <c r="I2" s="81"/>
      <c r="J2" s="81"/>
      <c r="K2" s="96">
        <v>4</v>
      </c>
      <c r="L2" s="96">
        <v>789.01</v>
      </c>
      <c r="M2" s="97">
        <v>197.2525</v>
      </c>
      <c r="N2" s="98">
        <v>9</v>
      </c>
      <c r="O2" s="99">
        <v>206.2525</v>
      </c>
    </row>
    <row r="4" spans="1:17" x14ac:dyDescent="0.25">
      <c r="K4" s="8">
        <f>SUM(K2:K3)</f>
        <v>4</v>
      </c>
      <c r="L4" s="8">
        <f>SUM(L2:L3)</f>
        <v>789.01</v>
      </c>
      <c r="M4" s="11">
        <f>SUM(L4/K4)</f>
        <v>197.2525</v>
      </c>
      <c r="N4" s="8">
        <f>SUM(N2:N3)</f>
        <v>9</v>
      </c>
      <c r="O4" s="11">
        <f>SUM(M4+N4)</f>
        <v>206.2525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I2">
    <cfRule type="top10" dxfId="605" priority="1" rank="1"/>
  </conditionalFormatting>
  <conditionalFormatting sqref="J2">
    <cfRule type="top10" dxfId="604" priority="2" rank="1"/>
  </conditionalFormatting>
  <hyperlinks>
    <hyperlink ref="Q1" location="'National Rankings'!A1" display="Back to Ranking" xr:uid="{10D8D798-AA16-4B4B-A9AE-9FE5591E6379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2E25-DAD2-4C30-A740-9C26AB036C54}">
  <sheetPr codeName="Sheet104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70</v>
      </c>
      <c r="C2" s="14">
        <v>45017</v>
      </c>
      <c r="D2" s="15" t="s">
        <v>38</v>
      </c>
      <c r="E2" s="16">
        <v>197</v>
      </c>
      <c r="F2" s="16">
        <v>198</v>
      </c>
      <c r="G2" s="16">
        <v>198</v>
      </c>
      <c r="H2" s="16">
        <v>192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45</v>
      </c>
      <c r="B3" s="44" t="s">
        <v>70</v>
      </c>
      <c r="C3" s="94">
        <v>45052</v>
      </c>
      <c r="D3" s="95" t="s">
        <v>38</v>
      </c>
      <c r="E3" s="81">
        <v>198</v>
      </c>
      <c r="F3" s="81">
        <v>199</v>
      </c>
      <c r="G3" s="81">
        <v>197</v>
      </c>
      <c r="H3" s="81">
        <v>194</v>
      </c>
      <c r="I3" s="81"/>
      <c r="J3" s="81"/>
      <c r="K3" s="96">
        <v>4</v>
      </c>
      <c r="L3" s="96">
        <v>788</v>
      </c>
      <c r="M3" s="97">
        <v>197</v>
      </c>
      <c r="N3" s="98">
        <v>2</v>
      </c>
      <c r="O3" s="99">
        <v>199</v>
      </c>
    </row>
    <row r="5" spans="1:17" x14ac:dyDescent="0.25">
      <c r="K5" s="8">
        <f>SUM(K2:K4)</f>
        <v>8</v>
      </c>
      <c r="L5" s="8">
        <f>SUM(L2:L4)</f>
        <v>1573</v>
      </c>
      <c r="M5" s="7">
        <f>SUM(L5/K5)</f>
        <v>196.625</v>
      </c>
      <c r="N5" s="8">
        <f>SUM(N2:N4)</f>
        <v>4</v>
      </c>
      <c r="O5" s="11">
        <f>SUM(M5+N5)</f>
        <v>200.625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" name="Range1_1_3_4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2">
    <cfRule type="top10" dxfId="603" priority="14" rank="1"/>
  </conditionalFormatting>
  <conditionalFormatting sqref="E2:J2">
    <cfRule type="cellIs" dxfId="602" priority="10" operator="greaterThanOrEqual">
      <formula>200</formula>
    </cfRule>
  </conditionalFormatting>
  <conditionalFormatting sqref="F2">
    <cfRule type="top10" dxfId="601" priority="9" rank="1"/>
  </conditionalFormatting>
  <conditionalFormatting sqref="G2">
    <cfRule type="top10" dxfId="600" priority="13" rank="1"/>
  </conditionalFormatting>
  <conditionalFormatting sqref="H2">
    <cfRule type="top10" dxfId="599" priority="12" rank="1"/>
  </conditionalFormatting>
  <conditionalFormatting sqref="I2">
    <cfRule type="top10" dxfId="598" priority="11" rank="1"/>
  </conditionalFormatting>
  <conditionalFormatting sqref="J2">
    <cfRule type="top10" dxfId="597" priority="15" rank="1"/>
  </conditionalFormatting>
  <conditionalFormatting sqref="E3:J3">
    <cfRule type="cellIs" dxfId="596" priority="1" operator="greaterThanOrEqual">
      <formula>200</formula>
    </cfRule>
  </conditionalFormatting>
  <conditionalFormatting sqref="F3">
    <cfRule type="top10" dxfId="595" priority="2" rank="1"/>
  </conditionalFormatting>
  <conditionalFormatting sqref="I3">
    <cfRule type="top10" dxfId="594" priority="3" rank="1"/>
    <cfRule type="top10" dxfId="593" priority="4" rank="1"/>
  </conditionalFormatting>
  <conditionalFormatting sqref="E3">
    <cfRule type="top10" dxfId="592" priority="5" rank="1"/>
  </conditionalFormatting>
  <conditionalFormatting sqref="G3">
    <cfRule type="top10" dxfId="591" priority="6" rank="1"/>
  </conditionalFormatting>
  <conditionalFormatting sqref="H3">
    <cfRule type="top10" dxfId="590" priority="7" rank="1"/>
  </conditionalFormatting>
  <conditionalFormatting sqref="J3">
    <cfRule type="top10" dxfId="589" priority="8" rank="1"/>
  </conditionalFormatting>
  <dataValidations count="1">
    <dataValidation type="list" allowBlank="1" showInputMessage="1" showErrorMessage="1" sqref="B2:B3" xr:uid="{D7D70078-6376-474E-9484-30547FB95E30}">
      <formula1>$G$2:$G$2</formula1>
    </dataValidation>
  </dataValidations>
  <hyperlinks>
    <hyperlink ref="Q1" location="'National Rankings'!A1" display="Back to Ranking" xr:uid="{2272D0EA-3439-4611-82C0-FF394947D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3CC4F5-234C-4FC7-9F62-C876F9CD84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0048-90D2-4343-98B7-23CA0DEA0CAA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128</v>
      </c>
      <c r="C2" s="14">
        <v>44661</v>
      </c>
      <c r="D2" s="15" t="s">
        <v>127</v>
      </c>
      <c r="E2" s="81">
        <v>197</v>
      </c>
      <c r="F2" s="81">
        <v>197</v>
      </c>
      <c r="G2" s="81">
        <v>194</v>
      </c>
      <c r="H2" s="81">
        <v>192</v>
      </c>
      <c r="I2" s="16"/>
      <c r="J2" s="16"/>
      <c r="K2" s="19">
        <v>4</v>
      </c>
      <c r="L2" s="19">
        <v>780</v>
      </c>
      <c r="M2" s="20">
        <v>195</v>
      </c>
      <c r="N2" s="21">
        <v>6</v>
      </c>
      <c r="O2" s="22">
        <v>201</v>
      </c>
    </row>
    <row r="3" spans="1:17" x14ac:dyDescent="0.25">
      <c r="A3" s="12" t="s">
        <v>30</v>
      </c>
      <c r="B3" s="13" t="s">
        <v>128</v>
      </c>
      <c r="C3" s="14">
        <v>45046</v>
      </c>
      <c r="D3" s="15" t="s">
        <v>134</v>
      </c>
      <c r="E3" s="81">
        <v>197</v>
      </c>
      <c r="F3" s="81">
        <v>196</v>
      </c>
      <c r="G3" s="81">
        <v>194</v>
      </c>
      <c r="H3" s="81">
        <v>197</v>
      </c>
      <c r="I3" s="16"/>
      <c r="J3" s="16"/>
      <c r="K3" s="19">
        <v>4</v>
      </c>
      <c r="L3" s="19">
        <v>784</v>
      </c>
      <c r="M3" s="20">
        <v>196</v>
      </c>
      <c r="N3" s="21">
        <v>8</v>
      </c>
      <c r="O3" s="22">
        <v>204</v>
      </c>
    </row>
    <row r="4" spans="1:17" x14ac:dyDescent="0.25">
      <c r="A4" s="80" t="s">
        <v>30</v>
      </c>
      <c r="B4" s="44" t="s">
        <v>128</v>
      </c>
      <c r="C4" s="94">
        <v>45060</v>
      </c>
      <c r="D4" s="95" t="s">
        <v>127</v>
      </c>
      <c r="E4" s="81">
        <v>192</v>
      </c>
      <c r="F4" s="51">
        <v>198</v>
      </c>
      <c r="G4" s="81">
        <v>187</v>
      </c>
      <c r="H4" s="51">
        <v>196</v>
      </c>
      <c r="I4" s="81"/>
      <c r="J4" s="81"/>
      <c r="K4" s="96">
        <v>4</v>
      </c>
      <c r="L4" s="96">
        <v>773</v>
      </c>
      <c r="M4" s="97">
        <v>193.25</v>
      </c>
      <c r="N4" s="98">
        <v>9</v>
      </c>
      <c r="O4" s="99">
        <v>202.25</v>
      </c>
    </row>
    <row r="6" spans="1:17" x14ac:dyDescent="0.25">
      <c r="K6" s="8">
        <f>SUM(K2:K5)</f>
        <v>12</v>
      </c>
      <c r="L6" s="8">
        <f>SUM(L2:L5)</f>
        <v>2337</v>
      </c>
      <c r="M6" s="7">
        <f>SUM(L6/K6)</f>
        <v>194.75</v>
      </c>
      <c r="N6" s="8">
        <f>SUM(N2:N5)</f>
        <v>23</v>
      </c>
      <c r="O6" s="11">
        <f>SUM(M6+N6)</f>
        <v>217.75</v>
      </c>
    </row>
  </sheetData>
  <protectedRanges>
    <protectedRange sqref="B2:C3" name="Range1_2_1_1_1"/>
    <protectedRange sqref="D2:D3" name="Range1_1_1_1_1_1"/>
  </protectedRanges>
  <conditionalFormatting sqref="E2:E4">
    <cfRule type="top10" dxfId="588" priority="7" rank="1"/>
  </conditionalFormatting>
  <conditionalFormatting sqref="E2:J4">
    <cfRule type="cellIs" dxfId="587" priority="2" operator="greaterThanOrEqual">
      <formula>200</formula>
    </cfRule>
  </conditionalFormatting>
  <conditionalFormatting sqref="F2:F4">
    <cfRule type="top10" dxfId="586" priority="1" rank="1"/>
  </conditionalFormatting>
  <conditionalFormatting sqref="G2:G4">
    <cfRule type="top10" dxfId="585" priority="6" rank="1"/>
  </conditionalFormatting>
  <conditionalFormatting sqref="H2:H4">
    <cfRule type="top10" dxfId="584" priority="5" rank="1"/>
  </conditionalFormatting>
  <conditionalFormatting sqref="I2:I4">
    <cfRule type="top10" dxfId="583" priority="4" rank="1"/>
  </conditionalFormatting>
  <conditionalFormatting sqref="J2:J4">
    <cfRule type="top10" dxfId="582" priority="3" rank="1"/>
  </conditionalFormatting>
  <hyperlinks>
    <hyperlink ref="Q1" location="'National Rankings'!A1" display="Back to Ranking" xr:uid="{809CF2FE-9B0E-4474-ADB8-F4845128B7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DC9D0-0023-4C65-8942-F27C4B031B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6D01-8693-4BE1-A44E-6CB63AB3FDE2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182</v>
      </c>
      <c r="C2" s="94">
        <v>45066</v>
      </c>
      <c r="D2" s="95" t="s">
        <v>69</v>
      </c>
      <c r="E2" s="81">
        <v>159</v>
      </c>
      <c r="F2" s="81">
        <v>194</v>
      </c>
      <c r="G2" s="81">
        <v>189</v>
      </c>
      <c r="H2" s="81">
        <v>197.001</v>
      </c>
      <c r="I2" s="81"/>
      <c r="J2" s="81"/>
      <c r="K2" s="96">
        <v>4</v>
      </c>
      <c r="L2" s="96">
        <v>739.00099999999998</v>
      </c>
      <c r="M2" s="97">
        <v>184.75024999999999</v>
      </c>
      <c r="N2" s="98">
        <v>4</v>
      </c>
      <c r="O2" s="99">
        <v>188.75024999999999</v>
      </c>
    </row>
    <row r="4" spans="1:17" x14ac:dyDescent="0.25">
      <c r="K4" s="8">
        <f>SUM(K2:K3)</f>
        <v>4</v>
      </c>
      <c r="L4" s="8">
        <f>SUM(L2:L3)</f>
        <v>739.00099999999998</v>
      </c>
      <c r="M4" s="11">
        <f>SUM(L4/K4)</f>
        <v>184.75024999999999</v>
      </c>
      <c r="N4" s="8">
        <f>SUM(N2:N3)</f>
        <v>4</v>
      </c>
      <c r="O4" s="11">
        <f>SUM(M4+N4)</f>
        <v>188.75024999999999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"/>
  </protectedRanges>
  <conditionalFormatting sqref="I2">
    <cfRule type="top10" dxfId="581" priority="247" rank="1"/>
  </conditionalFormatting>
  <conditionalFormatting sqref="J2">
    <cfRule type="top10" dxfId="580" priority="248" rank="1"/>
  </conditionalFormatting>
  <hyperlinks>
    <hyperlink ref="Q1" location="'National Rankings'!A1" display="Back to Ranking" xr:uid="{58AD1672-9AFE-4BDD-8E9E-A5E15CB382E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60F7-21B0-4536-A99B-848772DE678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132</v>
      </c>
      <c r="C2" s="14">
        <v>45046</v>
      </c>
      <c r="D2" s="15" t="s">
        <v>134</v>
      </c>
      <c r="E2" s="16">
        <v>179</v>
      </c>
      <c r="F2" s="16">
        <v>183</v>
      </c>
      <c r="G2" s="16">
        <v>186</v>
      </c>
      <c r="H2" s="16">
        <v>187</v>
      </c>
      <c r="I2" s="16"/>
      <c r="J2" s="16"/>
      <c r="K2" s="19">
        <v>4</v>
      </c>
      <c r="L2" s="19">
        <v>735</v>
      </c>
      <c r="M2" s="20">
        <v>183.75</v>
      </c>
      <c r="N2" s="21">
        <v>2</v>
      </c>
      <c r="O2" s="22">
        <v>185.75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2</v>
      </c>
      <c r="O4" s="11">
        <f>SUM(M4+N4)</f>
        <v>185.75</v>
      </c>
    </row>
  </sheetData>
  <protectedRanges>
    <protectedRange sqref="B2:C2" name="Range1_2_1_1_1"/>
    <protectedRange sqref="D2" name="Range1_1_1_1_1_1"/>
  </protectedRanges>
  <conditionalFormatting sqref="E2">
    <cfRule type="top10" dxfId="1019" priority="7" rank="1"/>
  </conditionalFormatting>
  <conditionalFormatting sqref="E2:J2">
    <cfRule type="cellIs" dxfId="1018" priority="2" operator="greaterThanOrEqual">
      <formula>200</formula>
    </cfRule>
  </conditionalFormatting>
  <conditionalFormatting sqref="F2">
    <cfRule type="top10" dxfId="1017" priority="1" rank="1"/>
  </conditionalFormatting>
  <conditionalFormatting sqref="G2">
    <cfRule type="top10" dxfId="1016" priority="6" rank="1"/>
  </conditionalFormatting>
  <conditionalFormatting sqref="H2">
    <cfRule type="top10" dxfId="1015" priority="5" rank="1"/>
  </conditionalFormatting>
  <conditionalFormatting sqref="I2">
    <cfRule type="top10" dxfId="1014" priority="4" rank="1"/>
  </conditionalFormatting>
  <conditionalFormatting sqref="J2">
    <cfRule type="top10" dxfId="1013" priority="3" rank="1"/>
  </conditionalFormatting>
  <hyperlinks>
    <hyperlink ref="Q1" location="'National Rankings'!A1" display="Back to Ranking" xr:uid="{9C151DA7-9F1A-4154-A3B4-68BC78BCC5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9F049-8647-46F8-B94A-797C80C7B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2B02-CDE4-4286-B886-3147483F38E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175</v>
      </c>
      <c r="C2" s="94">
        <v>45066</v>
      </c>
      <c r="D2" s="95" t="s">
        <v>181</v>
      </c>
      <c r="E2" s="81">
        <v>191</v>
      </c>
      <c r="F2" s="81">
        <v>186</v>
      </c>
      <c r="G2" s="81">
        <v>192</v>
      </c>
      <c r="H2" s="81">
        <v>191</v>
      </c>
      <c r="I2" s="81"/>
      <c r="J2" s="81"/>
      <c r="K2" s="96">
        <v>4</v>
      </c>
      <c r="L2" s="96">
        <v>760</v>
      </c>
      <c r="M2" s="97">
        <v>190</v>
      </c>
      <c r="N2" s="98">
        <v>2</v>
      </c>
      <c r="O2" s="99">
        <v>192</v>
      </c>
    </row>
    <row r="4" spans="1:17" x14ac:dyDescent="0.25">
      <c r="K4" s="8">
        <f>SUM(K2:K3)</f>
        <v>4</v>
      </c>
      <c r="L4" s="8">
        <f>SUM(L2:L3)</f>
        <v>760</v>
      </c>
      <c r="M4" s="11">
        <f>SUM(L4/K4)</f>
        <v>190</v>
      </c>
      <c r="N4" s="8">
        <f>SUM(N2:N3)</f>
        <v>2</v>
      </c>
      <c r="O4" s="11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I2">
    <cfRule type="top10" dxfId="579" priority="1" rank="1"/>
  </conditionalFormatting>
  <conditionalFormatting sqref="J2">
    <cfRule type="top10" dxfId="578" priority="2" rank="1"/>
  </conditionalFormatting>
  <hyperlinks>
    <hyperlink ref="Q1" location="'National Rankings'!A1" display="Back to Ranking" xr:uid="{E2A30FD1-7F38-4EB5-9134-16254621B563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E069-AB4B-4450-8044-F955F03C24CD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183</v>
      </c>
      <c r="C2" s="94">
        <v>45074</v>
      </c>
      <c r="D2" s="95" t="s">
        <v>37</v>
      </c>
      <c r="E2" s="81">
        <v>192.001</v>
      </c>
      <c r="F2" s="81">
        <v>192</v>
      </c>
      <c r="G2" s="81">
        <v>195.00200000000001</v>
      </c>
      <c r="H2" s="81">
        <v>193</v>
      </c>
      <c r="I2" s="81"/>
      <c r="J2" s="81"/>
      <c r="K2" s="96">
        <v>4</v>
      </c>
      <c r="L2" s="96">
        <v>772.00299999999993</v>
      </c>
      <c r="M2" s="97">
        <v>193.00074999999998</v>
      </c>
      <c r="N2" s="98">
        <v>5</v>
      </c>
      <c r="O2" s="99">
        <v>198.00074999999998</v>
      </c>
    </row>
    <row r="4" spans="1:17" x14ac:dyDescent="0.25">
      <c r="K4" s="8">
        <f>SUM(K2:K3)</f>
        <v>4</v>
      </c>
      <c r="L4" s="8">
        <f>SUM(L2:L3)</f>
        <v>772.00299999999993</v>
      </c>
      <c r="M4" s="11">
        <f>SUM(L4/K4)</f>
        <v>193.00074999999998</v>
      </c>
      <c r="N4" s="8">
        <f>SUM(N2:N3)</f>
        <v>5</v>
      </c>
      <c r="O4" s="11">
        <f>SUM(M4+N4)</f>
        <v>198.00074999999998</v>
      </c>
    </row>
  </sheetData>
  <hyperlinks>
    <hyperlink ref="Q1" location="'National Rankings'!A1" display="Back to Ranking" xr:uid="{40D0CD2F-DC86-4F81-B2F0-83E2A32BCA0E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670D-1A48-4571-9100-4A9D4C340A20}">
  <sheetPr codeName="Sheet34"/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58</v>
      </c>
      <c r="C2" s="14">
        <v>44972</v>
      </c>
      <c r="D2" s="15" t="s">
        <v>55</v>
      </c>
      <c r="E2" s="16">
        <v>192</v>
      </c>
      <c r="F2" s="16">
        <v>195</v>
      </c>
      <c r="G2" s="16">
        <v>198</v>
      </c>
      <c r="H2" s="16">
        <v>189</v>
      </c>
      <c r="I2" s="16"/>
      <c r="J2" s="16"/>
      <c r="K2" s="19">
        <v>4</v>
      </c>
      <c r="L2" s="19">
        <v>774</v>
      </c>
      <c r="M2" s="20">
        <v>193.5</v>
      </c>
      <c r="N2" s="21">
        <v>2</v>
      </c>
      <c r="O2" s="22">
        <v>195.5</v>
      </c>
    </row>
    <row r="3" spans="1:17" x14ac:dyDescent="0.25">
      <c r="A3" s="12" t="s">
        <v>45</v>
      </c>
      <c r="B3" s="13" t="s">
        <v>58</v>
      </c>
      <c r="C3" s="14">
        <v>44979</v>
      </c>
      <c r="D3" s="15" t="s">
        <v>55</v>
      </c>
      <c r="E3" s="16">
        <v>189</v>
      </c>
      <c r="F3" s="16">
        <v>196</v>
      </c>
      <c r="G3" s="16">
        <v>194</v>
      </c>
      <c r="H3" s="16">
        <v>189</v>
      </c>
      <c r="I3" s="16"/>
      <c r="J3" s="16"/>
      <c r="K3" s="19">
        <v>4</v>
      </c>
      <c r="L3" s="19">
        <v>768</v>
      </c>
      <c r="M3" s="20">
        <v>192</v>
      </c>
      <c r="N3" s="21">
        <v>2</v>
      </c>
      <c r="O3" s="22">
        <v>194</v>
      </c>
    </row>
    <row r="4" spans="1:17" x14ac:dyDescent="0.25">
      <c r="A4" s="12" t="s">
        <v>45</v>
      </c>
      <c r="B4" s="13" t="s">
        <v>58</v>
      </c>
      <c r="C4" s="14">
        <v>45000</v>
      </c>
      <c r="D4" s="15" t="s">
        <v>55</v>
      </c>
      <c r="E4" s="16">
        <v>189</v>
      </c>
      <c r="F4" s="16">
        <v>193</v>
      </c>
      <c r="G4" s="16">
        <v>193</v>
      </c>
      <c r="H4" s="16">
        <v>196</v>
      </c>
      <c r="I4" s="16"/>
      <c r="J4" s="16"/>
      <c r="K4" s="19">
        <v>4</v>
      </c>
      <c r="L4" s="19">
        <v>771</v>
      </c>
      <c r="M4" s="20">
        <v>192.75</v>
      </c>
      <c r="N4" s="21">
        <v>2</v>
      </c>
      <c r="O4" s="22">
        <v>194.75</v>
      </c>
    </row>
    <row r="5" spans="1:17" x14ac:dyDescent="0.25">
      <c r="A5" s="12" t="s">
        <v>45</v>
      </c>
      <c r="B5" s="13" t="s">
        <v>58</v>
      </c>
      <c r="C5" s="14">
        <v>45014</v>
      </c>
      <c r="D5" s="15" t="s">
        <v>55</v>
      </c>
      <c r="E5" s="16">
        <v>192</v>
      </c>
      <c r="F5" s="16">
        <v>198</v>
      </c>
      <c r="G5" s="16">
        <v>195</v>
      </c>
      <c r="H5" s="16">
        <v>190</v>
      </c>
      <c r="I5" s="16"/>
      <c r="J5" s="16"/>
      <c r="K5" s="19">
        <v>4</v>
      </c>
      <c r="L5" s="19">
        <v>775</v>
      </c>
      <c r="M5" s="20">
        <v>193.75</v>
      </c>
      <c r="N5" s="21">
        <v>4</v>
      </c>
      <c r="O5" s="22">
        <v>197.75</v>
      </c>
    </row>
    <row r="6" spans="1:17" x14ac:dyDescent="0.25">
      <c r="A6" s="12" t="s">
        <v>45</v>
      </c>
      <c r="B6" s="13" t="s">
        <v>58</v>
      </c>
      <c r="C6" s="14">
        <v>8493</v>
      </c>
      <c r="D6" s="15" t="s">
        <v>56</v>
      </c>
      <c r="E6" s="16">
        <v>190</v>
      </c>
      <c r="F6" s="16">
        <v>187</v>
      </c>
      <c r="G6" s="16">
        <v>174</v>
      </c>
      <c r="H6" s="16">
        <v>183</v>
      </c>
      <c r="I6" s="16"/>
      <c r="J6" s="16"/>
      <c r="K6" s="19">
        <v>4</v>
      </c>
      <c r="L6" s="19">
        <v>734</v>
      </c>
      <c r="M6" s="20">
        <v>183.5</v>
      </c>
      <c r="N6" s="21">
        <v>2</v>
      </c>
      <c r="O6" s="22">
        <v>185.5</v>
      </c>
    </row>
    <row r="7" spans="1:17" x14ac:dyDescent="0.25">
      <c r="A7" s="12" t="s">
        <v>45</v>
      </c>
      <c r="B7" s="57" t="s">
        <v>58</v>
      </c>
      <c r="C7" s="14">
        <v>45028</v>
      </c>
      <c r="D7" s="15" t="s">
        <v>55</v>
      </c>
      <c r="E7" s="16">
        <v>193</v>
      </c>
      <c r="F7" s="16">
        <v>189</v>
      </c>
      <c r="G7" s="16">
        <v>194</v>
      </c>
      <c r="H7" s="16">
        <v>191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80" t="s">
        <v>45</v>
      </c>
      <c r="B8" s="44" t="s">
        <v>58</v>
      </c>
      <c r="C8" s="94">
        <v>45035</v>
      </c>
      <c r="D8" s="95" t="s">
        <v>55</v>
      </c>
      <c r="E8" s="81">
        <v>184</v>
      </c>
      <c r="F8" s="81">
        <v>194</v>
      </c>
      <c r="G8" s="81">
        <v>195</v>
      </c>
      <c r="H8" s="81">
        <v>195</v>
      </c>
      <c r="I8" s="81"/>
      <c r="J8" s="81"/>
      <c r="K8" s="96">
        <v>4</v>
      </c>
      <c r="L8" s="96">
        <v>768</v>
      </c>
      <c r="M8" s="97">
        <v>192</v>
      </c>
      <c r="N8" s="98">
        <v>2</v>
      </c>
      <c r="O8" s="99">
        <v>194</v>
      </c>
    </row>
    <row r="9" spans="1:17" x14ac:dyDescent="0.25">
      <c r="A9" s="12" t="s">
        <v>45</v>
      </c>
      <c r="B9" s="13" t="s">
        <v>58</v>
      </c>
      <c r="C9" s="14">
        <v>8517</v>
      </c>
      <c r="D9" s="15" t="s">
        <v>56</v>
      </c>
      <c r="E9" s="16">
        <v>186</v>
      </c>
      <c r="F9" s="16">
        <v>193</v>
      </c>
      <c r="G9" s="16">
        <v>190</v>
      </c>
      <c r="H9" s="16">
        <v>195</v>
      </c>
      <c r="I9" s="16"/>
      <c r="J9" s="16"/>
      <c r="K9" s="19">
        <v>4</v>
      </c>
      <c r="L9" s="19">
        <v>764</v>
      </c>
      <c r="M9" s="20">
        <v>191</v>
      </c>
      <c r="N9" s="21">
        <v>2</v>
      </c>
      <c r="O9" s="22">
        <v>193</v>
      </c>
    </row>
    <row r="10" spans="1:17" x14ac:dyDescent="0.25">
      <c r="A10" s="12" t="s">
        <v>45</v>
      </c>
      <c r="B10" s="13" t="s">
        <v>58</v>
      </c>
      <c r="C10" s="14">
        <v>45049</v>
      </c>
      <c r="D10" s="15" t="s">
        <v>55</v>
      </c>
      <c r="E10" s="81">
        <v>196</v>
      </c>
      <c r="F10" s="81">
        <v>194</v>
      </c>
      <c r="G10" s="81">
        <v>197</v>
      </c>
      <c r="H10" s="81">
        <v>193</v>
      </c>
      <c r="I10" s="16"/>
      <c r="J10" s="16"/>
      <c r="K10" s="19">
        <v>4</v>
      </c>
      <c r="L10" s="19">
        <v>780</v>
      </c>
      <c r="M10" s="20">
        <v>195</v>
      </c>
      <c r="N10" s="21">
        <v>2</v>
      </c>
      <c r="O10" s="22">
        <v>197</v>
      </c>
    </row>
    <row r="11" spans="1:17" x14ac:dyDescent="0.25">
      <c r="A11" s="12" t="s">
        <v>45</v>
      </c>
      <c r="B11" s="13" t="s">
        <v>58</v>
      </c>
      <c r="C11" s="14">
        <v>45056</v>
      </c>
      <c r="D11" s="15" t="s">
        <v>55</v>
      </c>
      <c r="E11" s="81">
        <v>199</v>
      </c>
      <c r="F11" s="81">
        <v>195</v>
      </c>
      <c r="G11" s="81">
        <v>197</v>
      </c>
      <c r="H11" s="81">
        <v>195</v>
      </c>
      <c r="I11" s="16"/>
      <c r="J11" s="16"/>
      <c r="K11" s="19">
        <v>4</v>
      </c>
      <c r="L11" s="19">
        <v>786</v>
      </c>
      <c r="M11" s="20">
        <v>196.5</v>
      </c>
      <c r="N11" s="21">
        <v>5</v>
      </c>
      <c r="O11" s="22">
        <v>201.5</v>
      </c>
    </row>
    <row r="12" spans="1:17" x14ac:dyDescent="0.25">
      <c r="A12" s="12" t="s">
        <v>30</v>
      </c>
      <c r="B12" s="13" t="s">
        <v>58</v>
      </c>
      <c r="C12" s="14">
        <v>45063</v>
      </c>
      <c r="D12" s="15" t="s">
        <v>55</v>
      </c>
      <c r="E12" s="81">
        <v>198</v>
      </c>
      <c r="F12" s="81">
        <v>194</v>
      </c>
      <c r="G12" s="81">
        <v>197</v>
      </c>
      <c r="H12" s="81">
        <v>197</v>
      </c>
      <c r="I12" s="16"/>
      <c r="J12" s="16"/>
      <c r="K12" s="19">
        <v>4</v>
      </c>
      <c r="L12" s="19">
        <v>786</v>
      </c>
      <c r="M12" s="20">
        <v>196.5</v>
      </c>
      <c r="N12" s="21">
        <v>2</v>
      </c>
      <c r="O12" s="22">
        <v>198.5</v>
      </c>
    </row>
    <row r="13" spans="1:17" x14ac:dyDescent="0.25">
      <c r="A13" s="12" t="s">
        <v>45</v>
      </c>
      <c r="B13" s="44" t="s">
        <v>58</v>
      </c>
      <c r="C13" s="94">
        <v>45067</v>
      </c>
      <c r="D13" s="95" t="s">
        <v>172</v>
      </c>
      <c r="E13" s="81">
        <v>197</v>
      </c>
      <c r="F13" s="81">
        <v>195</v>
      </c>
      <c r="G13" s="81">
        <v>198</v>
      </c>
      <c r="H13" s="81">
        <v>196</v>
      </c>
      <c r="I13" s="81"/>
      <c r="J13" s="81"/>
      <c r="K13" s="96">
        <v>4</v>
      </c>
      <c r="L13" s="96">
        <v>786</v>
      </c>
      <c r="M13" s="97">
        <v>196.5</v>
      </c>
      <c r="N13" s="98">
        <v>9</v>
      </c>
      <c r="O13" s="99">
        <v>205.5</v>
      </c>
    </row>
    <row r="14" spans="1:17" x14ac:dyDescent="0.25">
      <c r="A14" s="80" t="s">
        <v>45</v>
      </c>
      <c r="B14" s="44" t="s">
        <v>58</v>
      </c>
      <c r="C14" s="94">
        <v>45052</v>
      </c>
      <c r="D14" s="95" t="s">
        <v>56</v>
      </c>
      <c r="E14" s="81">
        <v>194</v>
      </c>
      <c r="F14" s="81">
        <v>197</v>
      </c>
      <c r="G14" s="81">
        <v>198</v>
      </c>
      <c r="H14" s="81">
        <v>196</v>
      </c>
      <c r="I14" s="81"/>
      <c r="J14" s="81"/>
      <c r="K14" s="96">
        <v>4</v>
      </c>
      <c r="L14" s="96">
        <v>785</v>
      </c>
      <c r="M14" s="97">
        <v>196.25</v>
      </c>
      <c r="N14" s="98">
        <v>5</v>
      </c>
      <c r="O14" s="99">
        <v>201.25</v>
      </c>
    </row>
    <row r="16" spans="1:17" x14ac:dyDescent="0.25">
      <c r="K16" s="8">
        <f>SUM(K2:K15)</f>
        <v>52</v>
      </c>
      <c r="L16" s="8">
        <f>SUM(L2:L15)</f>
        <v>10044</v>
      </c>
      <c r="M16" s="7">
        <f>SUM(L16/K16)</f>
        <v>193.15384615384616</v>
      </c>
      <c r="N16" s="8">
        <f>SUM(N2:N15)</f>
        <v>41</v>
      </c>
      <c r="O16" s="11">
        <f>SUM(M16+N16)</f>
        <v>234.15384615384616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4:C6" name="Range1_2_7_1"/>
    <protectedRange algorithmName="SHA-512" hashValue="ON39YdpmFHfN9f47KpiRvqrKx0V9+erV1CNkpWzYhW/Qyc6aT8rEyCrvauWSYGZK2ia3o7vd3akF07acHAFpOA==" saltValue="yVW9XmDwTqEnmpSGai0KYg==" spinCount="100000" sqref="B12:D12" name="Range1_8"/>
    <protectedRange algorithmName="SHA-512" hashValue="ON39YdpmFHfN9f47KpiRvqrKx0V9+erV1CNkpWzYhW/Qyc6aT8rEyCrvauWSYGZK2ia3o7vd3akF07acHAFpOA==" saltValue="yVW9XmDwTqEnmpSGai0KYg==" spinCount="100000" sqref="E12:J12" name="Range1_3_2"/>
    <protectedRange algorithmName="SHA-512" hashValue="ON39YdpmFHfN9f47KpiRvqrKx0V9+erV1CNkpWzYhW/Qyc6aT8rEyCrvauWSYGZK2ia3o7vd3akF07acHAFpOA==" saltValue="yVW9XmDwTqEnmpSGai0KYg==" spinCount="100000" sqref="B13 B14" name="Range1_2_2"/>
  </protectedRanges>
  <sortState xmlns:xlrd2="http://schemas.microsoft.com/office/spreadsheetml/2017/richdata2" ref="A2:O6">
    <sortCondition ref="C2:C6"/>
  </sortState>
  <conditionalFormatting sqref="E2:E3">
    <cfRule type="top10" dxfId="577" priority="18" rank="1"/>
  </conditionalFormatting>
  <conditionalFormatting sqref="E4:E6">
    <cfRule type="top10" dxfId="576" priority="15" rank="1"/>
  </conditionalFormatting>
  <conditionalFormatting sqref="E2:J3">
    <cfRule type="cellIs" dxfId="575" priority="16" operator="greaterThanOrEqual">
      <formula>193</formula>
    </cfRule>
  </conditionalFormatting>
  <conditionalFormatting sqref="E4:J6">
    <cfRule type="cellIs" dxfId="574" priority="10" operator="greaterThanOrEqual">
      <formula>200</formula>
    </cfRule>
  </conditionalFormatting>
  <conditionalFormatting sqref="F2:F3">
    <cfRule type="top10" dxfId="573" priority="17" rank="1"/>
  </conditionalFormatting>
  <conditionalFormatting sqref="F4:F6">
    <cfRule type="top10" dxfId="572" priority="9" rank="1"/>
  </conditionalFormatting>
  <conditionalFormatting sqref="G2:G3">
    <cfRule type="top10" dxfId="571" priority="19" rank="1"/>
  </conditionalFormatting>
  <conditionalFormatting sqref="G4:G6">
    <cfRule type="top10" dxfId="570" priority="14" rank="1"/>
  </conditionalFormatting>
  <conditionalFormatting sqref="H2:H3">
    <cfRule type="top10" dxfId="569" priority="20" rank="1"/>
  </conditionalFormatting>
  <conditionalFormatting sqref="H4:H6">
    <cfRule type="top10" dxfId="568" priority="13" rank="1"/>
  </conditionalFormatting>
  <conditionalFormatting sqref="I2:I3">
    <cfRule type="top10" dxfId="567" priority="21" rank="1"/>
  </conditionalFormatting>
  <conditionalFormatting sqref="I4:I6">
    <cfRule type="top10" dxfId="566" priority="12" rank="1"/>
  </conditionalFormatting>
  <conditionalFormatting sqref="J2:J3">
    <cfRule type="top10" dxfId="565" priority="22" rank="1"/>
  </conditionalFormatting>
  <conditionalFormatting sqref="J4:J6">
    <cfRule type="top10" dxfId="564" priority="11" rank="1"/>
  </conditionalFormatting>
  <conditionalFormatting sqref="F12">
    <cfRule type="top10" dxfId="563" priority="3" rank="1"/>
  </conditionalFormatting>
  <conditionalFormatting sqref="G12">
    <cfRule type="top10" dxfId="562" priority="4" rank="1"/>
  </conditionalFormatting>
  <conditionalFormatting sqref="H12">
    <cfRule type="top10" dxfId="561" priority="5" rank="1"/>
  </conditionalFormatting>
  <conditionalFormatting sqref="I12">
    <cfRule type="top10" dxfId="560" priority="6" rank="1"/>
  </conditionalFormatting>
  <conditionalFormatting sqref="J12">
    <cfRule type="top10" dxfId="559" priority="7" rank="1"/>
  </conditionalFormatting>
  <conditionalFormatting sqref="E12">
    <cfRule type="top10" dxfId="558" priority="8" rank="1"/>
  </conditionalFormatting>
  <conditionalFormatting sqref="I13:I14">
    <cfRule type="top10" dxfId="557" priority="1" rank="1"/>
  </conditionalFormatting>
  <conditionalFormatting sqref="J13:J14">
    <cfRule type="top10" dxfId="556" priority="2" rank="1"/>
  </conditionalFormatting>
  <dataValidations count="1">
    <dataValidation type="list" allowBlank="1" showInputMessage="1" showErrorMessage="1" sqref="B2" xr:uid="{D7D70078-6376-474E-9484-30547FB95E30}">
      <formula1>$G$2:$G$5</formula1>
    </dataValidation>
  </dataValidations>
  <hyperlinks>
    <hyperlink ref="Q1" location="'National Rankings'!A1" display="Back to Ranking" xr:uid="{EC7F69F5-09A9-4CBE-921B-18C1A9964D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4C058-3E1A-462C-AAA4-5DD455BA41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DD86-0B3B-46DB-B8A8-A9A551B58E0F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114</v>
      </c>
      <c r="C2" s="14">
        <v>45024</v>
      </c>
      <c r="D2" s="15" t="s">
        <v>111</v>
      </c>
      <c r="E2" s="16">
        <v>172</v>
      </c>
      <c r="F2" s="16">
        <v>182</v>
      </c>
      <c r="G2" s="16">
        <v>182</v>
      </c>
      <c r="H2" s="16"/>
      <c r="I2" s="16"/>
      <c r="J2" s="16"/>
      <c r="K2" s="19">
        <v>3</v>
      </c>
      <c r="L2" s="19">
        <f>SUM(E2:G2)</f>
        <v>536</v>
      </c>
      <c r="M2" s="20">
        <f>L2/K2</f>
        <v>178.66666666666666</v>
      </c>
      <c r="N2" s="21">
        <v>2</v>
      </c>
      <c r="O2" s="22">
        <f>M2+N2</f>
        <v>180.66666666666666</v>
      </c>
    </row>
    <row r="3" spans="1:17" x14ac:dyDescent="0.25">
      <c r="A3" s="12" t="s">
        <v>30</v>
      </c>
      <c r="B3" s="13" t="s">
        <v>114</v>
      </c>
      <c r="C3" s="14">
        <v>44661</v>
      </c>
      <c r="D3" s="15" t="s">
        <v>127</v>
      </c>
      <c r="E3" s="81">
        <v>193</v>
      </c>
      <c r="F3" s="81">
        <v>193</v>
      </c>
      <c r="G3" s="81">
        <v>193</v>
      </c>
      <c r="H3" s="81">
        <v>192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30</v>
      </c>
      <c r="B4" s="13" t="s">
        <v>114</v>
      </c>
      <c r="C4" s="14">
        <v>45046</v>
      </c>
      <c r="D4" s="15" t="s">
        <v>134</v>
      </c>
      <c r="E4" s="16">
        <v>186</v>
      </c>
      <c r="F4" s="16">
        <v>188</v>
      </c>
      <c r="G4" s="16">
        <v>184</v>
      </c>
      <c r="H4" s="16">
        <v>187</v>
      </c>
      <c r="I4" s="16"/>
      <c r="J4" s="16"/>
      <c r="K4" s="19">
        <v>4</v>
      </c>
      <c r="L4" s="19">
        <v>745</v>
      </c>
      <c r="M4" s="20">
        <v>186.25</v>
      </c>
      <c r="N4" s="21">
        <v>2</v>
      </c>
      <c r="O4" s="22">
        <v>188.25</v>
      </c>
    </row>
    <row r="5" spans="1:17" x14ac:dyDescent="0.25">
      <c r="A5" s="80" t="s">
        <v>30</v>
      </c>
      <c r="B5" s="44" t="s">
        <v>114</v>
      </c>
      <c r="C5" s="94">
        <v>45060</v>
      </c>
      <c r="D5" s="95" t="s">
        <v>127</v>
      </c>
      <c r="E5" s="81">
        <v>188</v>
      </c>
      <c r="F5" s="81">
        <v>189</v>
      </c>
      <c r="G5" s="81">
        <v>194</v>
      </c>
      <c r="H5" s="81">
        <v>191</v>
      </c>
      <c r="I5" s="81"/>
      <c r="J5" s="81"/>
      <c r="K5" s="96">
        <v>4</v>
      </c>
      <c r="L5" s="96">
        <v>762</v>
      </c>
      <c r="M5" s="97">
        <v>190.5</v>
      </c>
      <c r="N5" s="98">
        <v>5</v>
      </c>
      <c r="O5" s="99">
        <v>195.5</v>
      </c>
    </row>
    <row r="7" spans="1:17" x14ac:dyDescent="0.25">
      <c r="K7" s="8">
        <f>SUM(K2:K6)</f>
        <v>15</v>
      </c>
      <c r="L7" s="8">
        <f>SUM(L2:L6)</f>
        <v>2814</v>
      </c>
      <c r="M7" s="7">
        <f>SUM(L7/K7)</f>
        <v>187.6</v>
      </c>
      <c r="N7" s="8">
        <f>SUM(N2:N6)</f>
        <v>11</v>
      </c>
      <c r="O7" s="11">
        <f>SUM(M7+N7)</f>
        <v>198.6</v>
      </c>
    </row>
  </sheetData>
  <hyperlinks>
    <hyperlink ref="Q1" location="'National Rankings'!A1" display="Back to Ranking" xr:uid="{75FCA431-14DF-497F-8006-52F3B2312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A86966-CEF4-482C-873B-CE81142886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41</v>
      </c>
      <c r="C2" s="14">
        <v>45017</v>
      </c>
      <c r="D2" s="15" t="s">
        <v>38</v>
      </c>
      <c r="E2" s="16">
        <v>198</v>
      </c>
      <c r="F2" s="16">
        <v>198</v>
      </c>
      <c r="G2" s="16">
        <v>194</v>
      </c>
      <c r="H2" s="16">
        <v>194</v>
      </c>
      <c r="I2" s="16"/>
      <c r="J2" s="16"/>
      <c r="K2" s="19">
        <v>4</v>
      </c>
      <c r="L2" s="19">
        <v>784</v>
      </c>
      <c r="M2" s="20">
        <v>196</v>
      </c>
      <c r="N2" s="21">
        <v>2</v>
      </c>
      <c r="O2" s="22">
        <v>198</v>
      </c>
    </row>
    <row r="3" spans="1:17" x14ac:dyDescent="0.25">
      <c r="A3" s="12" t="s">
        <v>45</v>
      </c>
      <c r="B3" s="44" t="s">
        <v>41</v>
      </c>
      <c r="C3" s="94">
        <v>45052</v>
      </c>
      <c r="D3" s="95" t="s">
        <v>38</v>
      </c>
      <c r="E3" s="81">
        <v>196</v>
      </c>
      <c r="F3" s="100">
        <v>200</v>
      </c>
      <c r="G3" s="81">
        <v>196</v>
      </c>
      <c r="H3" s="81">
        <v>196</v>
      </c>
      <c r="I3" s="81"/>
      <c r="J3" s="81"/>
      <c r="K3" s="96">
        <v>4</v>
      </c>
      <c r="L3" s="96">
        <v>788</v>
      </c>
      <c r="M3" s="97">
        <v>197</v>
      </c>
      <c r="N3" s="98">
        <v>4</v>
      </c>
      <c r="O3" s="99">
        <v>201</v>
      </c>
    </row>
    <row r="4" spans="1:17" x14ac:dyDescent="0.25">
      <c r="A4" s="12" t="s">
        <v>30</v>
      </c>
      <c r="B4" s="13" t="s">
        <v>41</v>
      </c>
      <c r="C4" s="14">
        <v>45059</v>
      </c>
      <c r="D4" s="14" t="s">
        <v>165</v>
      </c>
      <c r="E4" s="81">
        <v>195</v>
      </c>
      <c r="F4" s="81">
        <v>194</v>
      </c>
      <c r="G4" s="81">
        <v>197</v>
      </c>
      <c r="H4" s="81">
        <v>194</v>
      </c>
      <c r="I4" s="16"/>
      <c r="J4" s="16"/>
      <c r="K4" s="19">
        <v>4</v>
      </c>
      <c r="L4" s="19">
        <v>780</v>
      </c>
      <c r="M4" s="20">
        <v>195</v>
      </c>
      <c r="N4" s="21">
        <v>2</v>
      </c>
      <c r="O4" s="22">
        <v>197</v>
      </c>
    </row>
    <row r="6" spans="1:17" x14ac:dyDescent="0.25">
      <c r="K6" s="8">
        <f>SUM(K2:K5)</f>
        <v>12</v>
      </c>
      <c r="L6" s="8">
        <f>SUM(L2:L5)</f>
        <v>2352</v>
      </c>
      <c r="M6" s="7">
        <f>SUM(L6/K6)</f>
        <v>196</v>
      </c>
      <c r="N6" s="8">
        <f>SUM(N2:N5)</f>
        <v>8</v>
      </c>
      <c r="O6" s="11">
        <f>SUM(M6+N6)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7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D4" name="Range1_8"/>
    <protectedRange algorithmName="SHA-512" hashValue="ON39YdpmFHfN9f47KpiRvqrKx0V9+erV1CNkpWzYhW/Qyc6aT8rEyCrvauWSYGZK2ia3o7vd3akF07acHAFpOA==" saltValue="yVW9XmDwTqEnmpSGai0KYg==" spinCount="100000" sqref="E4:J4" name="Range1_3_2"/>
  </protectedRanges>
  <conditionalFormatting sqref="E2">
    <cfRule type="top10" dxfId="555" priority="21" rank="1"/>
  </conditionalFormatting>
  <conditionalFormatting sqref="E2:J2">
    <cfRule type="cellIs" dxfId="554" priority="16" operator="greaterThanOrEqual">
      <formula>200</formula>
    </cfRule>
  </conditionalFormatting>
  <conditionalFormatting sqref="F2">
    <cfRule type="top10" dxfId="553" priority="15" rank="1"/>
  </conditionalFormatting>
  <conditionalFormatting sqref="G2">
    <cfRule type="top10" dxfId="552" priority="20" rank="1"/>
  </conditionalFormatting>
  <conditionalFormatting sqref="H2">
    <cfRule type="top10" dxfId="551" priority="19" rank="1"/>
  </conditionalFormatting>
  <conditionalFormatting sqref="I2">
    <cfRule type="top10" dxfId="550" priority="18" rank="1"/>
  </conditionalFormatting>
  <conditionalFormatting sqref="J2">
    <cfRule type="top10" dxfId="549" priority="17" rank="1"/>
  </conditionalFormatting>
  <conditionalFormatting sqref="E3:J3">
    <cfRule type="cellIs" dxfId="548" priority="7" operator="greaterThanOrEqual">
      <formula>200</formula>
    </cfRule>
  </conditionalFormatting>
  <conditionalFormatting sqref="F3">
    <cfRule type="top10" dxfId="547" priority="8" rank="1"/>
  </conditionalFormatting>
  <conditionalFormatting sqref="I3">
    <cfRule type="top10" dxfId="546" priority="9" rank="1"/>
    <cfRule type="top10" dxfId="545" priority="10" rank="1"/>
  </conditionalFormatting>
  <conditionalFormatting sqref="E3">
    <cfRule type="top10" dxfId="544" priority="11" rank="1"/>
  </conditionalFormatting>
  <conditionalFormatting sqref="G3">
    <cfRule type="top10" dxfId="543" priority="12" rank="1"/>
  </conditionalFormatting>
  <conditionalFormatting sqref="H3">
    <cfRule type="top10" dxfId="542" priority="13" rank="1"/>
  </conditionalFormatting>
  <conditionalFormatting sqref="J3">
    <cfRule type="top10" dxfId="541" priority="14" rank="1"/>
  </conditionalFormatting>
  <conditionalFormatting sqref="F4">
    <cfRule type="top10" dxfId="540" priority="1" rank="1"/>
  </conditionalFormatting>
  <conditionalFormatting sqref="G4">
    <cfRule type="top10" dxfId="539" priority="2" rank="1"/>
  </conditionalFormatting>
  <conditionalFormatting sqref="H4">
    <cfRule type="top10" dxfId="538" priority="3" rank="1"/>
  </conditionalFormatting>
  <conditionalFormatting sqref="I4">
    <cfRule type="top10" dxfId="537" priority="4" rank="1"/>
  </conditionalFormatting>
  <conditionalFormatting sqref="J4">
    <cfRule type="top10" dxfId="536" priority="5" rank="1"/>
  </conditionalFormatting>
  <conditionalFormatting sqref="E4">
    <cfRule type="top10" dxfId="535" priority="6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E43E-5B2D-4FD2-B244-D54014CCD32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142</v>
      </c>
      <c r="C2" s="94">
        <v>45052</v>
      </c>
      <c r="D2" s="95" t="s">
        <v>139</v>
      </c>
      <c r="E2" s="81">
        <v>197</v>
      </c>
      <c r="F2" s="81">
        <v>194</v>
      </c>
      <c r="G2" s="81">
        <v>197</v>
      </c>
      <c r="H2" s="81">
        <v>190</v>
      </c>
      <c r="I2" s="81"/>
      <c r="J2" s="81"/>
      <c r="K2" s="96">
        <v>4</v>
      </c>
      <c r="L2" s="96">
        <v>778</v>
      </c>
      <c r="M2" s="97">
        <v>194.5</v>
      </c>
      <c r="N2" s="98">
        <v>9</v>
      </c>
      <c r="O2" s="99">
        <v>203.5</v>
      </c>
    </row>
    <row r="3" spans="1:17" x14ac:dyDescent="0.25">
      <c r="A3" s="80" t="s">
        <v>30</v>
      </c>
      <c r="B3" s="44" t="s">
        <v>142</v>
      </c>
      <c r="C3" s="94">
        <v>45065</v>
      </c>
      <c r="D3" s="95" t="s">
        <v>167</v>
      </c>
      <c r="E3" s="49">
        <v>193</v>
      </c>
      <c r="F3" s="49">
        <v>192</v>
      </c>
      <c r="G3" s="49">
        <v>191</v>
      </c>
      <c r="H3" s="49">
        <v>191</v>
      </c>
      <c r="I3" s="81"/>
      <c r="J3" s="81"/>
      <c r="K3" s="96">
        <v>4</v>
      </c>
      <c r="L3" s="96">
        <v>767</v>
      </c>
      <c r="M3" s="97">
        <v>191.75</v>
      </c>
      <c r="N3" s="98">
        <v>3</v>
      </c>
      <c r="O3" s="99">
        <v>194.75</v>
      </c>
    </row>
    <row r="5" spans="1:17" x14ac:dyDescent="0.25">
      <c r="K5" s="8">
        <f>SUM(K2:K4)</f>
        <v>8</v>
      </c>
      <c r="L5" s="8">
        <f>SUM(L2:L4)</f>
        <v>1545</v>
      </c>
      <c r="M5" s="7">
        <f>SUM(L5/K5)</f>
        <v>193.125</v>
      </c>
      <c r="N5" s="8">
        <f>SUM(N2:N4)</f>
        <v>12</v>
      </c>
      <c r="O5" s="11">
        <f>SUM(M5+N5)</f>
        <v>205.125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7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E2:J2">
    <cfRule type="cellIs" dxfId="534" priority="3" operator="greaterThanOrEqual">
      <formula>200</formula>
    </cfRule>
  </conditionalFormatting>
  <conditionalFormatting sqref="F2">
    <cfRule type="top10" dxfId="533" priority="4" rank="1"/>
  </conditionalFormatting>
  <conditionalFormatting sqref="I2">
    <cfRule type="top10" dxfId="532" priority="5" rank="1"/>
    <cfRule type="top10" dxfId="531" priority="6" rank="1"/>
  </conditionalFormatting>
  <conditionalFormatting sqref="E2">
    <cfRule type="top10" dxfId="530" priority="7" rank="1"/>
  </conditionalFormatting>
  <conditionalFormatting sqref="G2">
    <cfRule type="top10" dxfId="529" priority="8" rank="1"/>
  </conditionalFormatting>
  <conditionalFormatting sqref="H2">
    <cfRule type="top10" dxfId="528" priority="9" rank="1"/>
  </conditionalFormatting>
  <conditionalFormatting sqref="J2">
    <cfRule type="top10" dxfId="527" priority="10" rank="1"/>
  </conditionalFormatting>
  <conditionalFormatting sqref="I3">
    <cfRule type="top10" dxfId="526" priority="1" rank="1"/>
  </conditionalFormatting>
  <conditionalFormatting sqref="J3">
    <cfRule type="top10" dxfId="525" priority="2" rank="1"/>
  </conditionalFormatting>
  <hyperlinks>
    <hyperlink ref="Q1" location="'National Rankings'!A1" display="Back to Ranking" xr:uid="{7D3D4BF6-AC7E-4536-9E81-8EB34CCF5D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D252EF-9AF5-4BAB-B3BB-8EC1307AE1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0D6B-2CC4-4394-A483-F4F699E7260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95</v>
      </c>
      <c r="C2" s="14">
        <v>44996</v>
      </c>
      <c r="D2" s="15" t="s">
        <v>78</v>
      </c>
      <c r="E2" s="16">
        <v>194</v>
      </c>
      <c r="F2" s="16">
        <v>190</v>
      </c>
      <c r="G2" s="16">
        <v>190</v>
      </c>
      <c r="H2" s="16">
        <v>194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2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7"/>
  </protectedRanges>
  <conditionalFormatting sqref="E2">
    <cfRule type="top10" dxfId="524" priority="7" rank="1"/>
  </conditionalFormatting>
  <conditionalFormatting sqref="E2:J2">
    <cfRule type="cellIs" dxfId="523" priority="2" operator="greaterThanOrEqual">
      <formula>200</formula>
    </cfRule>
  </conditionalFormatting>
  <conditionalFormatting sqref="F2">
    <cfRule type="top10" dxfId="522" priority="1" rank="1"/>
  </conditionalFormatting>
  <conditionalFormatting sqref="G2">
    <cfRule type="top10" dxfId="521" priority="6" rank="1"/>
  </conditionalFormatting>
  <conditionalFormatting sqref="H2">
    <cfRule type="top10" dxfId="520" priority="5" rank="1"/>
  </conditionalFormatting>
  <conditionalFormatting sqref="I2">
    <cfRule type="top10" dxfId="519" priority="4" rank="1"/>
  </conditionalFormatting>
  <conditionalFormatting sqref="J2">
    <cfRule type="top10" dxfId="518" priority="3" rank="1"/>
  </conditionalFormatting>
  <hyperlinks>
    <hyperlink ref="Q1" location="'National Rankings'!A1" display="Back to Ranking" xr:uid="{1B09F1A3-FAFD-4EF8-8FCB-C400D313C9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FC0BC6-70A8-43BA-B057-190BFBE4C4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EF10-0DA7-4D58-BDAF-61820670565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143</v>
      </c>
      <c r="C2" s="94">
        <v>45052</v>
      </c>
      <c r="D2" s="95" t="s">
        <v>111</v>
      </c>
      <c r="E2" s="81">
        <v>197.00030000000001</v>
      </c>
      <c r="F2" s="81">
        <v>193.0001</v>
      </c>
      <c r="G2" s="81">
        <v>199.0017</v>
      </c>
      <c r="H2" s="81"/>
      <c r="I2" s="81"/>
      <c r="J2" s="81"/>
      <c r="K2" s="96">
        <f>COUNT(E2:J2)</f>
        <v>3</v>
      </c>
      <c r="L2" s="96">
        <f>SUM(E2:J2)</f>
        <v>589.00210000000004</v>
      </c>
      <c r="M2" s="97">
        <f>IFERROR(L2/K2,0)</f>
        <v>196.33403333333334</v>
      </c>
      <c r="N2" s="98">
        <v>4</v>
      </c>
      <c r="O2" s="99">
        <f>SUM(M2+N2)</f>
        <v>200.33403333333334</v>
      </c>
    </row>
    <row r="4" spans="1:17" x14ac:dyDescent="0.25">
      <c r="K4" s="8">
        <f>SUM(K2:K3)</f>
        <v>3</v>
      </c>
      <c r="L4" s="8">
        <f>SUM(L2:L3)</f>
        <v>589.00210000000004</v>
      </c>
      <c r="M4" s="7">
        <f>SUM(L4/K4)</f>
        <v>196.33403333333334</v>
      </c>
      <c r="N4" s="8">
        <f>SUM(N2:N3)</f>
        <v>4</v>
      </c>
      <c r="O4" s="11">
        <f>SUM(M4+N4)</f>
        <v>200.33403333333334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517" priority="1" operator="greaterThanOrEqual">
      <formula>200</formula>
    </cfRule>
  </conditionalFormatting>
  <conditionalFormatting sqref="F2">
    <cfRule type="top10" dxfId="516" priority="2" rank="1"/>
  </conditionalFormatting>
  <conditionalFormatting sqref="I2">
    <cfRule type="top10" dxfId="515" priority="3" rank="1"/>
    <cfRule type="top10" dxfId="514" priority="4" rank="1"/>
  </conditionalFormatting>
  <conditionalFormatting sqref="E2">
    <cfRule type="top10" dxfId="513" priority="5" rank="1"/>
  </conditionalFormatting>
  <conditionalFormatting sqref="G2">
    <cfRule type="top10" dxfId="512" priority="6" rank="1"/>
  </conditionalFormatting>
  <conditionalFormatting sqref="H2">
    <cfRule type="top10" dxfId="511" priority="7" rank="1"/>
  </conditionalFormatting>
  <conditionalFormatting sqref="J2">
    <cfRule type="top10" dxfId="510" priority="8" rank="1"/>
  </conditionalFormatting>
  <hyperlinks>
    <hyperlink ref="Q1" location="'National Rankings'!A1" display="Back to Ranking" xr:uid="{CA39746B-8B2F-43A8-8FE1-45AC2F37B0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8C14AC-4816-4D3A-A6E6-358A6896D4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8068-222F-4619-8033-CBE814B2946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115</v>
      </c>
      <c r="C2" s="14">
        <v>44996</v>
      </c>
      <c r="D2" s="15" t="s">
        <v>78</v>
      </c>
      <c r="E2" s="16">
        <v>195</v>
      </c>
      <c r="F2" s="16">
        <v>190</v>
      </c>
      <c r="G2" s="16">
        <v>195</v>
      </c>
      <c r="H2" s="16">
        <v>191</v>
      </c>
      <c r="I2" s="16"/>
      <c r="J2" s="16"/>
      <c r="K2" s="19">
        <v>4</v>
      </c>
      <c r="L2" s="19">
        <v>771</v>
      </c>
      <c r="M2" s="20">
        <v>192.75</v>
      </c>
      <c r="N2" s="21">
        <v>2</v>
      </c>
      <c r="O2" s="22">
        <v>194.75</v>
      </c>
    </row>
    <row r="3" spans="1:17" x14ac:dyDescent="0.25">
      <c r="A3" s="12" t="s">
        <v>30</v>
      </c>
      <c r="B3" s="13" t="s">
        <v>115</v>
      </c>
      <c r="C3" s="14">
        <v>45059</v>
      </c>
      <c r="D3" s="14" t="s">
        <v>165</v>
      </c>
      <c r="E3" s="81">
        <v>193</v>
      </c>
      <c r="F3" s="81">
        <v>192</v>
      </c>
      <c r="G3" s="81">
        <v>196</v>
      </c>
      <c r="H3" s="81">
        <v>193</v>
      </c>
      <c r="I3" s="16"/>
      <c r="J3" s="16"/>
      <c r="K3" s="19">
        <v>4</v>
      </c>
      <c r="L3" s="19">
        <v>774</v>
      </c>
      <c r="M3" s="20">
        <v>193.5</v>
      </c>
      <c r="N3" s="21">
        <v>2</v>
      </c>
      <c r="O3" s="22">
        <v>195.5</v>
      </c>
    </row>
    <row r="5" spans="1:17" x14ac:dyDescent="0.25">
      <c r="K5" s="8">
        <f>SUM(K2:K4)</f>
        <v>8</v>
      </c>
      <c r="L5" s="8">
        <f>SUM(L2:L4)</f>
        <v>1545</v>
      </c>
      <c r="M5" s="7">
        <f>SUM(L5/K5)</f>
        <v>193.125</v>
      </c>
      <c r="N5" s="8">
        <f>SUM(N2:N4)</f>
        <v>4</v>
      </c>
      <c r="O5" s="11">
        <f>SUM(M5+N5)</f>
        <v>197.125</v>
      </c>
    </row>
  </sheetData>
  <protectedRanges>
    <protectedRange algorithmName="SHA-512" hashValue="ON39YdpmFHfN9f47KpiRvqrKx0V9+erV1CNkpWzYhW/Qyc6aT8rEyCrvauWSYGZK2ia3o7vd3akF07acHAFpOA==" saltValue="yVW9XmDwTqEnmpSGai0KYg==" spinCount="100000" sqref="B3:D3" name="Range1_8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3">
    <cfRule type="top10" dxfId="509" priority="1" rank="1"/>
  </conditionalFormatting>
  <conditionalFormatting sqref="G3">
    <cfRule type="top10" dxfId="508" priority="2" rank="1"/>
  </conditionalFormatting>
  <conditionalFormatting sqref="H3">
    <cfRule type="top10" dxfId="507" priority="3" rank="1"/>
  </conditionalFormatting>
  <conditionalFormatting sqref="I3">
    <cfRule type="top10" dxfId="506" priority="4" rank="1"/>
  </conditionalFormatting>
  <conditionalFormatting sqref="J3">
    <cfRule type="top10" dxfId="505" priority="5" rank="1"/>
  </conditionalFormatting>
  <conditionalFormatting sqref="E3">
    <cfRule type="top10" dxfId="504" priority="6" rank="1"/>
  </conditionalFormatting>
  <hyperlinks>
    <hyperlink ref="Q1" location="'National Rankings'!A1" display="Back to Ranking" xr:uid="{C2E881B6-39F9-4DF0-B720-BF04BA382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9332AE-3130-4496-BCDC-2EE5C7CE9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9DD3-1E4E-44AE-B2F9-E4A63D27FFE8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166</v>
      </c>
      <c r="C2" s="94">
        <v>45074</v>
      </c>
      <c r="D2" s="95" t="s">
        <v>37</v>
      </c>
      <c r="E2" s="81">
        <v>192</v>
      </c>
      <c r="F2" s="81">
        <v>195.001</v>
      </c>
      <c r="G2" s="81">
        <v>195.001</v>
      </c>
      <c r="H2" s="81">
        <v>188</v>
      </c>
      <c r="I2" s="81"/>
      <c r="J2" s="81"/>
      <c r="K2" s="96">
        <v>4</v>
      </c>
      <c r="L2" s="96">
        <v>770.00199999999995</v>
      </c>
      <c r="M2" s="97">
        <v>192.50049999999999</v>
      </c>
      <c r="N2" s="98">
        <v>4</v>
      </c>
      <c r="O2" s="99">
        <v>196.50049999999999</v>
      </c>
    </row>
    <row r="4" spans="1:17" x14ac:dyDescent="0.25">
      <c r="K4" s="8">
        <f>SUM(K2:K3)</f>
        <v>4</v>
      </c>
      <c r="L4" s="8">
        <f>SUM(L2:L3)</f>
        <v>770.00199999999995</v>
      </c>
      <c r="M4" s="11">
        <f>SUM(L4/K4)</f>
        <v>192.50049999999999</v>
      </c>
      <c r="N4" s="8">
        <f>SUM(N2:N3)</f>
        <v>4</v>
      </c>
      <c r="O4" s="11">
        <f>SUM(M4+N4)</f>
        <v>196.50049999999999</v>
      </c>
    </row>
  </sheetData>
  <hyperlinks>
    <hyperlink ref="Q1" location="'National Rankings'!A1" display="Back to Ranking" xr:uid="{008AC21B-6FA2-400F-BED0-DCD20D7B650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68F7-95CC-4069-9421-0519ADEBBEBF}">
  <sheetPr codeName="Sheet8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93</v>
      </c>
      <c r="C2" s="14">
        <v>44965</v>
      </c>
      <c r="D2" s="15" t="s">
        <v>55</v>
      </c>
      <c r="E2" s="16">
        <v>192</v>
      </c>
      <c r="F2" s="16">
        <v>193</v>
      </c>
      <c r="G2" s="16">
        <v>192</v>
      </c>
      <c r="H2" s="16">
        <v>190</v>
      </c>
      <c r="I2" s="16"/>
      <c r="J2" s="16"/>
      <c r="K2" s="19">
        <v>4</v>
      </c>
      <c r="L2" s="19">
        <v>767</v>
      </c>
      <c r="M2" s="20">
        <v>191.75</v>
      </c>
      <c r="N2" s="21">
        <v>2</v>
      </c>
      <c r="O2" s="22">
        <v>193.75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11">
        <f>SUM(M4+N4)</f>
        <v>193.75</v>
      </c>
    </row>
  </sheetData>
  <protectedRanges>
    <protectedRange sqref="B2:C2" name="Range1_2_1_1_1"/>
    <protectedRange sqref="D2" name="Range1_1_1_1_1_1"/>
  </protectedRanges>
  <conditionalFormatting sqref="E2">
    <cfRule type="top10" dxfId="1012" priority="7" rank="1"/>
  </conditionalFormatting>
  <conditionalFormatting sqref="E2:J2">
    <cfRule type="cellIs" dxfId="1011" priority="2" operator="greaterThanOrEqual">
      <formula>200</formula>
    </cfRule>
  </conditionalFormatting>
  <conditionalFormatting sqref="F2">
    <cfRule type="top10" dxfId="1010" priority="1" rank="1"/>
  </conditionalFormatting>
  <conditionalFormatting sqref="G2">
    <cfRule type="top10" dxfId="1009" priority="6" rank="1"/>
  </conditionalFormatting>
  <conditionalFormatting sqref="H2">
    <cfRule type="top10" dxfId="1008" priority="5" rank="1"/>
  </conditionalFormatting>
  <conditionalFormatting sqref="I2">
    <cfRule type="top10" dxfId="1007" priority="4" rank="1"/>
  </conditionalFormatting>
  <conditionalFormatting sqref="J2">
    <cfRule type="top10" dxfId="1006" priority="3" rank="1"/>
  </conditionalFormatting>
  <hyperlinks>
    <hyperlink ref="Q1" location="'National Rankings'!A1" display="Back to Ranking" xr:uid="{45DE8DDA-C798-42F6-8B9F-0C39999B47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3571F-C4A7-4BC8-B171-0C3A20B016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C62E-4CC2-494D-885C-4EFFD24C80B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116</v>
      </c>
      <c r="C2" s="14">
        <v>45024</v>
      </c>
      <c r="D2" s="15" t="s">
        <v>111</v>
      </c>
      <c r="E2" s="16">
        <v>191.00299999999999</v>
      </c>
      <c r="F2" s="16">
        <v>196</v>
      </c>
      <c r="G2" s="16">
        <v>195</v>
      </c>
      <c r="H2" s="16"/>
      <c r="I2" s="16"/>
      <c r="J2" s="16"/>
      <c r="K2" s="19">
        <v>3</v>
      </c>
      <c r="L2" s="19">
        <v>582.00300000000004</v>
      </c>
      <c r="M2" s="20">
        <f>L2/K2</f>
        <v>194.001</v>
      </c>
      <c r="N2" s="21">
        <v>7</v>
      </c>
      <c r="O2" s="22">
        <f>M2+N2</f>
        <v>201.001</v>
      </c>
    </row>
    <row r="3" spans="1:17" x14ac:dyDescent="0.25">
      <c r="A3" s="12" t="s">
        <v>45</v>
      </c>
      <c r="B3" s="44" t="s">
        <v>116</v>
      </c>
      <c r="C3" s="94">
        <v>45052</v>
      </c>
      <c r="D3" s="95" t="s">
        <v>111</v>
      </c>
      <c r="E3" s="81">
        <v>198.00149999999999</v>
      </c>
      <c r="F3" s="81">
        <v>193.00020000000001</v>
      </c>
      <c r="G3" s="81">
        <v>197.001</v>
      </c>
      <c r="H3" s="81"/>
      <c r="I3" s="81"/>
      <c r="J3" s="81"/>
      <c r="K3" s="96">
        <f>COUNT(E3:J3)</f>
        <v>3</v>
      </c>
      <c r="L3" s="96">
        <f>SUM(E3:J3)</f>
        <v>588.0027</v>
      </c>
      <c r="M3" s="97">
        <f>IFERROR(L3/K3,0)</f>
        <v>196.0009</v>
      </c>
      <c r="N3" s="98">
        <v>2</v>
      </c>
      <c r="O3" s="99">
        <f>SUM(M3+N3)</f>
        <v>198.0009</v>
      </c>
    </row>
    <row r="5" spans="1:17" x14ac:dyDescent="0.25">
      <c r="K5" s="8">
        <f>SUM(K2:K4)</f>
        <v>6</v>
      </c>
      <c r="L5" s="8">
        <f>SUM(L2:L4)</f>
        <v>1170.0057000000002</v>
      </c>
      <c r="M5" s="7">
        <f>SUM(L5/K5)</f>
        <v>195.00095000000002</v>
      </c>
      <c r="N5" s="8">
        <f>SUM(N2:N4)</f>
        <v>9</v>
      </c>
      <c r="O5" s="11">
        <f>SUM(M5+N5)</f>
        <v>204.00095000000002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3:J3">
    <cfRule type="cellIs" dxfId="503" priority="1" operator="greaterThanOrEqual">
      <formula>200</formula>
    </cfRule>
  </conditionalFormatting>
  <conditionalFormatting sqref="F3">
    <cfRule type="top10" dxfId="502" priority="2" rank="1"/>
  </conditionalFormatting>
  <conditionalFormatting sqref="I3">
    <cfRule type="top10" dxfId="501" priority="3" rank="1"/>
    <cfRule type="top10" dxfId="500" priority="4" rank="1"/>
  </conditionalFormatting>
  <conditionalFormatting sqref="E3">
    <cfRule type="top10" dxfId="499" priority="5" rank="1"/>
  </conditionalFormatting>
  <conditionalFormatting sqref="G3">
    <cfRule type="top10" dxfId="498" priority="6" rank="1"/>
  </conditionalFormatting>
  <conditionalFormatting sqref="H3">
    <cfRule type="top10" dxfId="497" priority="7" rank="1"/>
  </conditionalFormatting>
  <conditionalFormatting sqref="J3">
    <cfRule type="top10" dxfId="496" priority="8" rank="1"/>
  </conditionalFormatting>
  <hyperlinks>
    <hyperlink ref="Q1" location="'National Rankings'!A1" display="Back to Ranking" xr:uid="{3AA12966-6DF9-445A-9916-401B466D07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400A40-625E-48C1-BC2B-0E6AFB232C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6148-9C14-48CE-B321-39C764303FCE}">
  <sheetPr codeName="Sheet2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85</v>
      </c>
      <c r="C2" s="14">
        <v>44965</v>
      </c>
      <c r="D2" s="15" t="s">
        <v>55</v>
      </c>
      <c r="E2" s="16">
        <v>190</v>
      </c>
      <c r="F2" s="16">
        <v>194</v>
      </c>
      <c r="G2" s="16">
        <v>189</v>
      </c>
      <c r="H2" s="16">
        <v>193</v>
      </c>
      <c r="I2" s="16"/>
      <c r="J2" s="16"/>
      <c r="K2" s="19">
        <v>4</v>
      </c>
      <c r="L2" s="19">
        <v>766</v>
      </c>
      <c r="M2" s="20">
        <v>191.5</v>
      </c>
      <c r="N2" s="21">
        <v>2</v>
      </c>
      <c r="O2" s="22">
        <v>193.5</v>
      </c>
    </row>
    <row r="3" spans="1:17" x14ac:dyDescent="0.25">
      <c r="A3" s="12" t="s">
        <v>45</v>
      </c>
      <c r="B3" s="57" t="s">
        <v>59</v>
      </c>
      <c r="C3" s="14">
        <v>45028</v>
      </c>
      <c r="D3" s="15" t="s">
        <v>55</v>
      </c>
      <c r="E3" s="16">
        <v>182</v>
      </c>
      <c r="F3" s="16">
        <v>186</v>
      </c>
      <c r="G3" s="16">
        <v>186</v>
      </c>
      <c r="H3" s="16">
        <v>191</v>
      </c>
      <c r="I3" s="16"/>
      <c r="J3" s="16"/>
      <c r="K3" s="19">
        <v>4</v>
      </c>
      <c r="L3" s="19">
        <v>745</v>
      </c>
      <c r="M3" s="20">
        <v>186.25</v>
      </c>
      <c r="N3" s="21">
        <v>2</v>
      </c>
      <c r="O3" s="22">
        <v>188.25</v>
      </c>
    </row>
    <row r="4" spans="1:17" x14ac:dyDescent="0.25">
      <c r="A4" s="80" t="s">
        <v>45</v>
      </c>
      <c r="B4" s="44" t="s">
        <v>59</v>
      </c>
      <c r="C4" s="94">
        <v>45035</v>
      </c>
      <c r="D4" s="95" t="s">
        <v>55</v>
      </c>
      <c r="E4" s="81">
        <v>192</v>
      </c>
      <c r="F4" s="81">
        <v>197.001</v>
      </c>
      <c r="G4" s="81">
        <v>191</v>
      </c>
      <c r="H4" s="81">
        <v>193</v>
      </c>
      <c r="I4" s="81"/>
      <c r="J4" s="81"/>
      <c r="K4" s="96">
        <v>4</v>
      </c>
      <c r="L4" s="96">
        <v>773.00099999999998</v>
      </c>
      <c r="M4" s="97">
        <v>193.25024999999999</v>
      </c>
      <c r="N4" s="98">
        <v>2</v>
      </c>
      <c r="O4" s="99">
        <v>195.25024999999999</v>
      </c>
    </row>
    <row r="5" spans="1:17" x14ac:dyDescent="0.25">
      <c r="A5" s="12" t="s">
        <v>45</v>
      </c>
      <c r="B5" s="13" t="s">
        <v>59</v>
      </c>
      <c r="C5" s="14">
        <v>8517</v>
      </c>
      <c r="D5" s="15" t="s">
        <v>56</v>
      </c>
      <c r="E5" s="16">
        <v>192</v>
      </c>
      <c r="F5" s="16">
        <v>195</v>
      </c>
      <c r="G5" s="16">
        <v>194</v>
      </c>
      <c r="H5" s="16">
        <v>191</v>
      </c>
      <c r="I5" s="16"/>
      <c r="J5" s="16"/>
      <c r="K5" s="19">
        <v>4</v>
      </c>
      <c r="L5" s="19">
        <v>772</v>
      </c>
      <c r="M5" s="20">
        <v>193</v>
      </c>
      <c r="N5" s="21">
        <v>2</v>
      </c>
      <c r="O5" s="22">
        <v>195</v>
      </c>
    </row>
    <row r="6" spans="1:17" x14ac:dyDescent="0.25">
      <c r="A6" s="80" t="s">
        <v>45</v>
      </c>
      <c r="B6" s="44" t="s">
        <v>59</v>
      </c>
      <c r="C6" s="94">
        <v>45052</v>
      </c>
      <c r="D6" s="95" t="s">
        <v>56</v>
      </c>
      <c r="E6" s="81">
        <v>193</v>
      </c>
      <c r="F6" s="81">
        <v>186</v>
      </c>
      <c r="G6" s="81">
        <v>193</v>
      </c>
      <c r="H6" s="81">
        <v>194</v>
      </c>
      <c r="I6" s="81"/>
      <c r="J6" s="81"/>
      <c r="K6" s="96">
        <v>4</v>
      </c>
      <c r="L6" s="96">
        <v>766</v>
      </c>
      <c r="M6" s="97">
        <v>191.5</v>
      </c>
      <c r="N6" s="98">
        <v>2</v>
      </c>
      <c r="O6" s="99">
        <v>193.5</v>
      </c>
    </row>
    <row r="8" spans="1:17" x14ac:dyDescent="0.25">
      <c r="K8" s="8">
        <f>SUM(K2:K7)</f>
        <v>20</v>
      </c>
      <c r="L8" s="8">
        <f>SUM(L2:L7)</f>
        <v>3822.0010000000002</v>
      </c>
      <c r="M8" s="7">
        <f>SUM(L8/K8)</f>
        <v>191.10005000000001</v>
      </c>
      <c r="N8" s="8">
        <f>SUM(N2:N7)</f>
        <v>10</v>
      </c>
      <c r="O8" s="11">
        <f>SUM(M8+N8)</f>
        <v>201.10005000000001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7_5_1"/>
    <protectedRange sqref="D2" name="Range1_1_4_2_1"/>
  </protectedRanges>
  <conditionalFormatting sqref="E2">
    <cfRule type="top10" dxfId="495" priority="3" rank="1"/>
  </conditionalFormatting>
  <conditionalFormatting sqref="E2:J2">
    <cfRule type="cellIs" dxfId="494" priority="1" operator="greaterThanOrEqual">
      <formula>193</formula>
    </cfRule>
  </conditionalFormatting>
  <conditionalFormatting sqref="F2">
    <cfRule type="top10" dxfId="493" priority="2" rank="1"/>
  </conditionalFormatting>
  <conditionalFormatting sqref="G2">
    <cfRule type="top10" dxfId="492" priority="4" rank="1"/>
  </conditionalFormatting>
  <conditionalFormatting sqref="H2">
    <cfRule type="top10" dxfId="491" priority="5" rank="1"/>
  </conditionalFormatting>
  <conditionalFormatting sqref="I2">
    <cfRule type="top10" dxfId="490" priority="6" rank="1"/>
  </conditionalFormatting>
  <conditionalFormatting sqref="J2">
    <cfRule type="top10" dxfId="489" priority="7" rank="1"/>
  </conditionalFormatting>
  <dataValidations count="1">
    <dataValidation type="list" allowBlank="1" showInputMessage="1" showErrorMessage="1" sqref="B2:B4" xr:uid="{D7D70078-6376-474E-9484-30547FB95E30}">
      <formula1>$G$2:$G$2</formula1>
    </dataValidation>
  </dataValidations>
  <hyperlinks>
    <hyperlink ref="Q1" location="'National Rankings'!A1" display="Back to Ranking" xr:uid="{DBFCB0C5-E923-47DA-9FE3-6D6F76E98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B97EEB-E430-46CE-A6A1-A53A84BF85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sheetPr codeName="Sheet17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25</v>
      </c>
      <c r="C2" s="14">
        <v>44975</v>
      </c>
      <c r="D2" s="15" t="s">
        <v>26</v>
      </c>
      <c r="E2" s="16">
        <v>189</v>
      </c>
      <c r="F2" s="16">
        <v>190</v>
      </c>
      <c r="G2" s="16">
        <v>191</v>
      </c>
      <c r="H2" s="16">
        <v>195</v>
      </c>
      <c r="I2" s="16"/>
      <c r="J2" s="16"/>
      <c r="K2" s="19">
        <v>4</v>
      </c>
      <c r="L2" s="19">
        <v>765</v>
      </c>
      <c r="M2" s="20">
        <v>191.25</v>
      </c>
      <c r="N2" s="21">
        <v>2</v>
      </c>
      <c r="O2" s="22">
        <v>193.25</v>
      </c>
    </row>
    <row r="3" spans="1:17" x14ac:dyDescent="0.25">
      <c r="A3" s="12" t="s">
        <v>45</v>
      </c>
      <c r="B3" s="13" t="s">
        <v>25</v>
      </c>
      <c r="C3" s="14">
        <v>45041</v>
      </c>
      <c r="D3" s="15" t="s">
        <v>27</v>
      </c>
      <c r="E3" s="16">
        <v>189</v>
      </c>
      <c r="F3" s="16">
        <v>193</v>
      </c>
      <c r="G3" s="51">
        <v>197</v>
      </c>
      <c r="H3" s="16"/>
      <c r="I3" s="16"/>
      <c r="J3" s="16"/>
      <c r="K3" s="19">
        <v>3</v>
      </c>
      <c r="L3" s="19">
        <v>579</v>
      </c>
      <c r="M3" s="20">
        <v>193</v>
      </c>
      <c r="N3" s="21">
        <v>4</v>
      </c>
      <c r="O3" s="22">
        <v>197</v>
      </c>
    </row>
    <row r="4" spans="1:17" x14ac:dyDescent="0.25">
      <c r="A4" s="12" t="s">
        <v>45</v>
      </c>
      <c r="B4" s="44" t="s">
        <v>25</v>
      </c>
      <c r="C4" s="94">
        <v>45055</v>
      </c>
      <c r="D4" s="95" t="s">
        <v>26</v>
      </c>
      <c r="E4" s="81">
        <v>191</v>
      </c>
      <c r="F4" s="81">
        <v>191</v>
      </c>
      <c r="G4" s="81">
        <v>193</v>
      </c>
      <c r="H4" s="81"/>
      <c r="I4" s="81"/>
      <c r="J4" s="81"/>
      <c r="K4" s="96">
        <v>3</v>
      </c>
      <c r="L4" s="96">
        <v>575</v>
      </c>
      <c r="M4" s="97">
        <v>191.66666666666666</v>
      </c>
      <c r="N4" s="98">
        <v>3</v>
      </c>
      <c r="O4" s="99">
        <v>194.66666666666666</v>
      </c>
    </row>
    <row r="6" spans="1:17" x14ac:dyDescent="0.25">
      <c r="K6" s="8">
        <f>SUM(K2:K5)</f>
        <v>10</v>
      </c>
      <c r="L6" s="8">
        <f>SUM(L2:L5)</f>
        <v>1919</v>
      </c>
      <c r="M6" s="7">
        <f>SUM(L6/K6)</f>
        <v>191.9</v>
      </c>
      <c r="N6" s="8">
        <f>SUM(N2:N5)</f>
        <v>9</v>
      </c>
      <c r="O6" s="11">
        <f>SUM(M6+N6)</f>
        <v>200.9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7_5"/>
    <protectedRange sqref="D2" name="Range1_1_4_2"/>
  </protectedRanges>
  <conditionalFormatting sqref="E2">
    <cfRule type="top10" dxfId="488" priority="3" rank="1"/>
  </conditionalFormatting>
  <conditionalFormatting sqref="E2:J2">
    <cfRule type="cellIs" dxfId="487" priority="1" operator="greaterThanOrEqual">
      <formula>193</formula>
    </cfRule>
  </conditionalFormatting>
  <conditionalFormatting sqref="F2">
    <cfRule type="top10" dxfId="486" priority="2" rank="1"/>
  </conditionalFormatting>
  <conditionalFormatting sqref="G2">
    <cfRule type="top10" dxfId="485" priority="4" rank="1"/>
  </conditionalFormatting>
  <conditionalFormatting sqref="H2">
    <cfRule type="top10" dxfId="484" priority="5" rank="1"/>
  </conditionalFormatting>
  <conditionalFormatting sqref="I2">
    <cfRule type="top10" dxfId="483" priority="6" rank="1"/>
  </conditionalFormatting>
  <conditionalFormatting sqref="J2">
    <cfRule type="top10" dxfId="482" priority="7" rank="1"/>
  </conditionalFormatting>
  <hyperlinks>
    <hyperlink ref="Q1" location="'National Rankings'!A1" display="Back to Ranking" xr:uid="{174DEBF7-A377-436B-BEEE-8F0A42CB1A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BB71-D62F-4D47-8810-6E22CCBF281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117</v>
      </c>
      <c r="C2" s="14">
        <v>45024</v>
      </c>
      <c r="D2" s="15" t="s">
        <v>111</v>
      </c>
      <c r="E2" s="16">
        <v>189</v>
      </c>
      <c r="F2" s="16">
        <v>189</v>
      </c>
      <c r="G2" s="16">
        <v>191</v>
      </c>
      <c r="H2" s="16"/>
      <c r="I2" s="16"/>
      <c r="J2" s="16"/>
      <c r="K2" s="19">
        <v>3</v>
      </c>
      <c r="L2" s="19">
        <f>SUM(E2:G2)</f>
        <v>569</v>
      </c>
      <c r="M2" s="20">
        <f>L2/K2</f>
        <v>189.66666666666666</v>
      </c>
      <c r="N2" s="21">
        <v>2</v>
      </c>
      <c r="O2" s="22">
        <f>M2+N2</f>
        <v>191.66666666666666</v>
      </c>
    </row>
    <row r="3" spans="1:17" x14ac:dyDescent="0.25">
      <c r="A3" s="12" t="s">
        <v>45</v>
      </c>
      <c r="B3" s="44" t="s">
        <v>117</v>
      </c>
      <c r="C3" s="94">
        <v>45052</v>
      </c>
      <c r="D3" s="95" t="s">
        <v>111</v>
      </c>
      <c r="E3" s="81">
        <v>193.00020000000001</v>
      </c>
      <c r="F3" s="81">
        <v>190.00049999999999</v>
      </c>
      <c r="G3" s="81">
        <v>197.0001</v>
      </c>
      <c r="H3" s="81"/>
      <c r="I3" s="81"/>
      <c r="J3" s="81"/>
      <c r="K3" s="96">
        <f>COUNT(E3:J3)</f>
        <v>3</v>
      </c>
      <c r="L3" s="96">
        <f>SUM(E3:J3)</f>
        <v>580.00080000000003</v>
      </c>
      <c r="M3" s="97">
        <f>IFERROR(L3/K3,0)</f>
        <v>193.33360000000002</v>
      </c>
      <c r="N3" s="98">
        <v>2</v>
      </c>
      <c r="O3" s="99">
        <f>SUM(M3+N3)</f>
        <v>195.33360000000002</v>
      </c>
    </row>
    <row r="5" spans="1:17" x14ac:dyDescent="0.25">
      <c r="K5" s="8">
        <f>SUM(K2:K4)</f>
        <v>6</v>
      </c>
      <c r="L5" s="8">
        <f>SUM(L2:L4)</f>
        <v>1149.0008</v>
      </c>
      <c r="M5" s="7">
        <f>SUM(L5/K5)</f>
        <v>191.50013333333334</v>
      </c>
      <c r="N5" s="8">
        <f>SUM(N2:N4)</f>
        <v>4</v>
      </c>
      <c r="O5" s="11">
        <f>SUM(M5+N5)</f>
        <v>195.50013333333334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3:J3">
    <cfRule type="cellIs" dxfId="481" priority="1" operator="greaterThanOrEqual">
      <formula>200</formula>
    </cfRule>
  </conditionalFormatting>
  <conditionalFormatting sqref="F3">
    <cfRule type="top10" dxfId="480" priority="2" rank="1"/>
  </conditionalFormatting>
  <conditionalFormatting sqref="I3">
    <cfRule type="top10" dxfId="479" priority="3" rank="1"/>
    <cfRule type="top10" dxfId="478" priority="4" rank="1"/>
  </conditionalFormatting>
  <conditionalFormatting sqref="E3">
    <cfRule type="top10" dxfId="477" priority="5" rank="1"/>
  </conditionalFormatting>
  <conditionalFormatting sqref="G3">
    <cfRule type="top10" dxfId="476" priority="6" rank="1"/>
  </conditionalFormatting>
  <conditionalFormatting sqref="H3">
    <cfRule type="top10" dxfId="475" priority="7" rank="1"/>
  </conditionalFormatting>
  <conditionalFormatting sqref="J3">
    <cfRule type="top10" dxfId="474" priority="8" rank="1"/>
  </conditionalFormatting>
  <hyperlinks>
    <hyperlink ref="Q1" location="'National Rankings'!A1" display="Back to Ranking" xr:uid="{09179217-351B-4693-9212-0B0DDB2BED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48CCB3-B9E7-4709-A05A-E85227EC4B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7708-87BF-4774-9211-56DFCD3193BC}">
  <sheetPr codeName="Sheet18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ht="15.75" customHeight="1" x14ac:dyDescent="0.25">
      <c r="A2" s="47" t="s">
        <v>45</v>
      </c>
      <c r="B2" s="49" t="s">
        <v>35</v>
      </c>
      <c r="C2" s="14">
        <v>45011</v>
      </c>
      <c r="D2" s="47" t="s">
        <v>37</v>
      </c>
      <c r="E2" s="47">
        <v>191</v>
      </c>
      <c r="F2" s="47">
        <v>193</v>
      </c>
      <c r="G2" s="50">
        <v>199</v>
      </c>
      <c r="H2" s="50">
        <v>196</v>
      </c>
      <c r="I2" s="47"/>
      <c r="J2" s="47"/>
      <c r="K2" s="47">
        <v>4</v>
      </c>
      <c r="L2" s="47">
        <v>779</v>
      </c>
      <c r="M2" s="47">
        <v>194.75</v>
      </c>
      <c r="N2" s="47">
        <v>9</v>
      </c>
      <c r="O2" s="47">
        <v>203.75</v>
      </c>
    </row>
    <row r="3" spans="1:17" ht="15.75" customHeight="1" x14ac:dyDescent="0.25">
      <c r="A3" s="80" t="s">
        <v>45</v>
      </c>
      <c r="B3" s="44" t="s">
        <v>35</v>
      </c>
      <c r="C3" s="14">
        <v>45034</v>
      </c>
      <c r="D3" s="15" t="s">
        <v>37</v>
      </c>
      <c r="E3" s="81">
        <v>194.001</v>
      </c>
      <c r="F3" s="81">
        <v>193</v>
      </c>
      <c r="G3" s="81">
        <v>193</v>
      </c>
      <c r="H3" s="81">
        <v>196</v>
      </c>
      <c r="I3" s="16"/>
      <c r="J3" s="16"/>
      <c r="K3" s="19">
        <v>4</v>
      </c>
      <c r="L3" s="19">
        <v>776.00099999999998</v>
      </c>
      <c r="M3" s="20">
        <v>194.00024999999999</v>
      </c>
      <c r="N3" s="21">
        <v>3</v>
      </c>
      <c r="O3" s="22">
        <v>197.00024999999999</v>
      </c>
    </row>
    <row r="4" spans="1:17" x14ac:dyDescent="0.25">
      <c r="A4" s="12" t="s">
        <v>45</v>
      </c>
      <c r="B4" s="13" t="s">
        <v>35</v>
      </c>
      <c r="C4" s="14">
        <v>45062</v>
      </c>
      <c r="D4" s="15" t="s">
        <v>37</v>
      </c>
      <c r="E4" s="81">
        <v>198</v>
      </c>
      <c r="F4" s="81">
        <v>195</v>
      </c>
      <c r="G4" s="81">
        <v>194.001</v>
      </c>
      <c r="H4" s="81">
        <v>194</v>
      </c>
      <c r="I4" s="16"/>
      <c r="J4" s="16"/>
      <c r="K4" s="19">
        <v>4</v>
      </c>
      <c r="L4" s="19">
        <v>781.00099999999998</v>
      </c>
      <c r="M4" s="20">
        <v>195.25024999999999</v>
      </c>
      <c r="N4" s="21">
        <v>6</v>
      </c>
      <c r="O4" s="22">
        <v>201.25024999999999</v>
      </c>
    </row>
    <row r="5" spans="1:17" x14ac:dyDescent="0.25">
      <c r="A5" s="80" t="s">
        <v>45</v>
      </c>
      <c r="B5" s="44" t="s">
        <v>35</v>
      </c>
      <c r="C5" s="94">
        <v>45074</v>
      </c>
      <c r="D5" s="95" t="s">
        <v>37</v>
      </c>
      <c r="E5" s="81">
        <v>194.001</v>
      </c>
      <c r="F5" s="81">
        <v>195</v>
      </c>
      <c r="G5" s="81">
        <v>194</v>
      </c>
      <c r="H5" s="81">
        <v>193.001</v>
      </c>
      <c r="I5" s="81"/>
      <c r="J5" s="81"/>
      <c r="K5" s="96">
        <v>4</v>
      </c>
      <c r="L5" s="96">
        <v>776.00199999999995</v>
      </c>
      <c r="M5" s="97">
        <v>194.00049999999999</v>
      </c>
      <c r="N5" s="98">
        <v>6</v>
      </c>
      <c r="O5" s="99">
        <v>200.00049999999999</v>
      </c>
    </row>
    <row r="7" spans="1:17" x14ac:dyDescent="0.25">
      <c r="K7" s="8">
        <f>SUM(K2:K6)</f>
        <v>16</v>
      </c>
      <c r="L7" s="8">
        <f>SUM(L2:L6)</f>
        <v>3112.0039999999999</v>
      </c>
      <c r="M7" s="7">
        <f>SUM(L7/K7)</f>
        <v>194.50024999999999</v>
      </c>
      <c r="N7" s="8">
        <f>SUM(N2:N6)</f>
        <v>24</v>
      </c>
      <c r="O7" s="11">
        <f>SUM(M7+N7)</f>
        <v>218.50024999999999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3" name="Range1_2_3"/>
    <protectedRange sqref="D2:D3" name="Range1_1_1_3_1"/>
    <protectedRange sqref="E2:J3" name="Range1_3_1_1"/>
  </protectedRanges>
  <conditionalFormatting sqref="E2:E3">
    <cfRule type="top10" dxfId="473" priority="6" rank="1"/>
    <cfRule type="top10" dxfId="472" priority="8" rank="1"/>
  </conditionalFormatting>
  <conditionalFormatting sqref="E2:J3">
    <cfRule type="cellIs" dxfId="471" priority="7" operator="greaterThanOrEqual">
      <formula>200</formula>
    </cfRule>
  </conditionalFormatting>
  <conditionalFormatting sqref="F2:F3">
    <cfRule type="top10" dxfId="470" priority="2" rank="1"/>
    <cfRule type="top10" dxfId="469" priority="9" rank="1"/>
  </conditionalFormatting>
  <conditionalFormatting sqref="G2:G3">
    <cfRule type="top10" dxfId="468" priority="5" rank="1"/>
    <cfRule type="top10" dxfId="467" priority="10" rank="1"/>
  </conditionalFormatting>
  <conditionalFormatting sqref="H2:H3">
    <cfRule type="top10" dxfId="466" priority="4" rank="1"/>
    <cfRule type="top10" dxfId="465" priority="11" rank="1"/>
  </conditionalFormatting>
  <conditionalFormatting sqref="I2:I3">
    <cfRule type="top10" dxfId="464" priority="1" rank="1"/>
    <cfRule type="top10" dxfId="463" priority="12" rank="1"/>
  </conditionalFormatting>
  <conditionalFormatting sqref="J2:J3">
    <cfRule type="top10" dxfId="462" priority="3" rank="1"/>
    <cfRule type="top10" dxfId="461" priority="13" rank="1"/>
  </conditionalFormatting>
  <hyperlinks>
    <hyperlink ref="Q1" location="'National Rankings'!A1" display="Back to Ranking" xr:uid="{A0C367DC-5DAE-48C1-81E9-4A30F639E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0CDC90-8939-451D-807A-E49F6EF147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F400-8933-481A-85DE-5C3E0D313BA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97</v>
      </c>
      <c r="C2" s="14">
        <v>44996</v>
      </c>
      <c r="D2" s="15" t="s">
        <v>78</v>
      </c>
      <c r="E2" s="16">
        <v>194</v>
      </c>
      <c r="F2" s="16">
        <v>193</v>
      </c>
      <c r="G2" s="16">
        <v>194</v>
      </c>
      <c r="H2" s="16">
        <v>197</v>
      </c>
      <c r="I2" s="16"/>
      <c r="J2" s="16"/>
      <c r="K2" s="19">
        <v>4</v>
      </c>
      <c r="L2" s="19">
        <v>778</v>
      </c>
      <c r="M2" s="20">
        <v>194.5</v>
      </c>
      <c r="N2" s="21">
        <v>2</v>
      </c>
      <c r="O2" s="22">
        <v>196.5</v>
      </c>
    </row>
    <row r="3" spans="1:17" x14ac:dyDescent="0.25">
      <c r="A3" s="12" t="s">
        <v>45</v>
      </c>
      <c r="B3" s="13" t="s">
        <v>97</v>
      </c>
      <c r="C3" s="14">
        <v>45059</v>
      </c>
      <c r="D3" s="14" t="s">
        <v>165</v>
      </c>
      <c r="E3" s="81">
        <v>194</v>
      </c>
      <c r="F3" s="81">
        <v>196</v>
      </c>
      <c r="G3" s="81">
        <v>193</v>
      </c>
      <c r="H3" s="81">
        <v>193</v>
      </c>
      <c r="I3" s="16"/>
      <c r="J3" s="16"/>
      <c r="K3" s="19">
        <v>4</v>
      </c>
      <c r="L3" s="19">
        <v>776</v>
      </c>
      <c r="M3" s="20">
        <v>194</v>
      </c>
      <c r="N3" s="21">
        <v>2</v>
      </c>
      <c r="O3" s="22">
        <v>196</v>
      </c>
    </row>
    <row r="5" spans="1:17" x14ac:dyDescent="0.25">
      <c r="K5" s="8">
        <f>SUM(K2:K4)</f>
        <v>8</v>
      </c>
      <c r="L5" s="8">
        <f>SUM(L2:L4)</f>
        <v>1554</v>
      </c>
      <c r="M5" s="7">
        <f>SUM(L5/K5)</f>
        <v>194.25</v>
      </c>
      <c r="N5" s="8">
        <f>SUM(N2:N4)</f>
        <v>4</v>
      </c>
      <c r="O5" s="11">
        <f>SUM(M5+N5)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3"/>
    <protectedRange sqref="D2" name="Range1_1_1_3_1"/>
    <protectedRange sqref="E2:J2" name="Range1_3_1_1"/>
  </protectedRanges>
  <conditionalFormatting sqref="E2">
    <cfRule type="top10" dxfId="460" priority="6" rank="1"/>
  </conditionalFormatting>
  <conditionalFormatting sqref="E2:J2">
    <cfRule type="cellIs" dxfId="459" priority="7" operator="greaterThanOrEqual">
      <formula>200</formula>
    </cfRule>
  </conditionalFormatting>
  <conditionalFormatting sqref="F2">
    <cfRule type="top10" dxfId="458" priority="2" rank="1"/>
  </conditionalFormatting>
  <conditionalFormatting sqref="G2">
    <cfRule type="top10" dxfId="457" priority="5" rank="1"/>
  </conditionalFormatting>
  <conditionalFormatting sqref="H2">
    <cfRule type="top10" dxfId="456" priority="4" rank="1"/>
  </conditionalFormatting>
  <conditionalFormatting sqref="I2">
    <cfRule type="top10" dxfId="455" priority="1" rank="1"/>
  </conditionalFormatting>
  <conditionalFormatting sqref="J2">
    <cfRule type="top10" dxfId="454" priority="3" rank="1"/>
  </conditionalFormatting>
  <hyperlinks>
    <hyperlink ref="Q1" location="'National Rankings'!A1" display="Back to Ranking" xr:uid="{C688C7A3-2A2E-423B-8BE2-9304AE6C31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2DAE11-7EBC-48D5-AA69-EF78FB771A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731B-0A46-4771-A3B6-8B4265ECEF56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86</v>
      </c>
      <c r="C2" s="14">
        <v>44958</v>
      </c>
      <c r="D2" s="15" t="s">
        <v>55</v>
      </c>
      <c r="E2" s="16">
        <v>195</v>
      </c>
      <c r="F2" s="16">
        <v>193</v>
      </c>
      <c r="G2" s="16">
        <v>199</v>
      </c>
      <c r="H2" s="16">
        <v>195</v>
      </c>
      <c r="I2" s="16"/>
      <c r="J2" s="16"/>
      <c r="K2" s="19">
        <v>4</v>
      </c>
      <c r="L2" s="19">
        <v>782</v>
      </c>
      <c r="M2" s="20">
        <v>195.5</v>
      </c>
      <c r="N2" s="21">
        <v>4</v>
      </c>
      <c r="O2" s="22">
        <v>199.5</v>
      </c>
    </row>
    <row r="3" spans="1:17" x14ac:dyDescent="0.25">
      <c r="A3" s="12" t="s">
        <v>45</v>
      </c>
      <c r="B3" s="13" t="s">
        <v>86</v>
      </c>
      <c r="C3" s="14">
        <v>44965</v>
      </c>
      <c r="D3" s="15" t="s">
        <v>55</v>
      </c>
      <c r="E3" s="16">
        <v>197</v>
      </c>
      <c r="F3" s="16">
        <v>198</v>
      </c>
      <c r="G3" s="16">
        <v>200.001</v>
      </c>
      <c r="H3" s="16">
        <v>199</v>
      </c>
      <c r="I3" s="16"/>
      <c r="J3" s="16"/>
      <c r="K3" s="19">
        <v>4</v>
      </c>
      <c r="L3" s="19">
        <v>794.00099999999998</v>
      </c>
      <c r="M3" s="20">
        <v>198.50024999999999</v>
      </c>
      <c r="N3" s="21">
        <v>9</v>
      </c>
      <c r="O3" s="22">
        <v>207.50024999999999</v>
      </c>
    </row>
    <row r="4" spans="1:17" x14ac:dyDescent="0.25">
      <c r="A4" s="12" t="s">
        <v>45</v>
      </c>
      <c r="B4" s="13" t="s">
        <v>76</v>
      </c>
      <c r="C4" s="14">
        <v>45024</v>
      </c>
      <c r="D4" s="15" t="s">
        <v>111</v>
      </c>
      <c r="E4" s="16">
        <v>191.00200000000001</v>
      </c>
      <c r="F4" s="16">
        <v>191</v>
      </c>
      <c r="G4" s="16">
        <v>195</v>
      </c>
      <c r="H4" s="16"/>
      <c r="I4" s="16"/>
      <c r="J4" s="16"/>
      <c r="K4" s="19">
        <v>3</v>
      </c>
      <c r="L4" s="19">
        <f>SUM(E4:G4)</f>
        <v>577.00199999999995</v>
      </c>
      <c r="M4" s="20">
        <f>L4/K4</f>
        <v>192.33399999999997</v>
      </c>
      <c r="N4" s="21">
        <v>2</v>
      </c>
      <c r="O4" s="22">
        <f>M4+N4</f>
        <v>194.33399999999997</v>
      </c>
    </row>
    <row r="5" spans="1:17" x14ac:dyDescent="0.25">
      <c r="A5" s="12" t="s">
        <v>45</v>
      </c>
      <c r="B5" s="44" t="s">
        <v>76</v>
      </c>
      <c r="C5" s="94">
        <v>45052</v>
      </c>
      <c r="D5" s="95" t="s">
        <v>111</v>
      </c>
      <c r="E5" s="81">
        <v>199.0016</v>
      </c>
      <c r="F5" s="81">
        <v>196.0001</v>
      </c>
      <c r="G5" s="81">
        <v>198.00030000000001</v>
      </c>
      <c r="H5" s="81"/>
      <c r="I5" s="81"/>
      <c r="J5" s="81"/>
      <c r="K5" s="96">
        <f>COUNT(E5:J5)</f>
        <v>3</v>
      </c>
      <c r="L5" s="96">
        <f>SUM(E5:J5)</f>
        <v>593.00200000000007</v>
      </c>
      <c r="M5" s="97">
        <f>IFERROR(L5/K5,0)</f>
        <v>197.66733333333335</v>
      </c>
      <c r="N5" s="98">
        <v>6</v>
      </c>
      <c r="O5" s="99">
        <f>SUM(M5+N5)</f>
        <v>203.66733333333335</v>
      </c>
    </row>
    <row r="7" spans="1:17" x14ac:dyDescent="0.25">
      <c r="K7" s="8">
        <f>SUM(K2:K6)</f>
        <v>14</v>
      </c>
      <c r="L7" s="8">
        <f>SUM(L2:L6)</f>
        <v>2746.0049999999997</v>
      </c>
      <c r="M7" s="7">
        <f>SUM(L7/K7)</f>
        <v>196.14321428571427</v>
      </c>
      <c r="N7" s="8">
        <f>SUM(N2:N6)</f>
        <v>21</v>
      </c>
      <c r="O7" s="11">
        <f>SUM(M7+N7)</f>
        <v>217.14321428571427</v>
      </c>
    </row>
  </sheetData>
  <protectedRanges>
    <protectedRange sqref="D2" name="Range1_1_1_3_1"/>
    <protectedRange sqref="E2:J2" name="Range1_3_1_1"/>
    <protectedRange sqref="B3:C3" name="Range1_2_3_1"/>
    <protectedRange sqref="D3" name="Range1_1_1_3_1_1"/>
    <protectedRange sqref="E3:J3" name="Range1_3_1_1_1"/>
    <protectedRange algorithmName="SHA-512" hashValue="ON39YdpmFHfN9f47KpiRvqrKx0V9+erV1CNkpWzYhW/Qyc6aT8rEyCrvauWSYGZK2ia3o7vd3akF07acHAFpOA==" saltValue="yVW9XmDwTqEnmpSGai0KYg==" spinCount="100000" sqref="B5:C5 I5:J5" name="Range1_2_2"/>
    <protectedRange algorithmName="SHA-512" hashValue="ON39YdpmFHfN9f47KpiRvqrKx0V9+erV1CNkpWzYhW/Qyc6aT8rEyCrvauWSYGZK2ia3o7vd3akF07acHAFpOA==" saltValue="yVW9XmDwTqEnmpSGai0KYg==" spinCount="100000" sqref="E5:H5" name="Range1_3_1_2"/>
  </protectedRanges>
  <conditionalFormatting sqref="E2">
    <cfRule type="top10" dxfId="453" priority="27" rank="1"/>
    <cfRule type="top10" dxfId="452" priority="29" rank="1"/>
  </conditionalFormatting>
  <conditionalFormatting sqref="E3">
    <cfRule type="top10" dxfId="451" priority="14" rank="1"/>
    <cfRule type="top10" dxfId="450" priority="16" rank="1"/>
  </conditionalFormatting>
  <conditionalFormatting sqref="E2:J3">
    <cfRule type="cellIs" dxfId="449" priority="15" operator="greaterThanOrEqual">
      <formula>200</formula>
    </cfRule>
  </conditionalFormatting>
  <conditionalFormatting sqref="F2">
    <cfRule type="top10" dxfId="448" priority="23" rank="1"/>
    <cfRule type="top10" dxfId="447" priority="30" rank="1"/>
  </conditionalFormatting>
  <conditionalFormatting sqref="F3">
    <cfRule type="top10" dxfId="446" priority="10" rank="1"/>
    <cfRule type="top10" dxfId="445" priority="17" rank="1"/>
  </conditionalFormatting>
  <conditionalFormatting sqref="G2">
    <cfRule type="top10" dxfId="444" priority="26" rank="1"/>
    <cfRule type="top10" dxfId="443" priority="31" rank="1"/>
  </conditionalFormatting>
  <conditionalFormatting sqref="G3">
    <cfRule type="top10" dxfId="442" priority="13" rank="1"/>
    <cfRule type="top10" dxfId="441" priority="18" rank="1"/>
  </conditionalFormatting>
  <conditionalFormatting sqref="H2">
    <cfRule type="top10" dxfId="440" priority="25" rank="1"/>
    <cfRule type="top10" dxfId="439" priority="32" rank="1"/>
  </conditionalFormatting>
  <conditionalFormatting sqref="H3">
    <cfRule type="top10" dxfId="438" priority="12" rank="1"/>
    <cfRule type="top10" dxfId="437" priority="19" rank="1"/>
  </conditionalFormatting>
  <conditionalFormatting sqref="I2">
    <cfRule type="top10" dxfId="436" priority="22" rank="1"/>
    <cfRule type="top10" dxfId="435" priority="33" rank="1"/>
  </conditionalFormatting>
  <conditionalFormatting sqref="I3">
    <cfRule type="top10" dxfId="434" priority="9" rank="1"/>
    <cfRule type="top10" dxfId="433" priority="20" rank="1"/>
  </conditionalFormatting>
  <conditionalFormatting sqref="J2">
    <cfRule type="top10" dxfId="432" priority="24" rank="1"/>
    <cfRule type="top10" dxfId="431" priority="34" rank="1"/>
  </conditionalFormatting>
  <conditionalFormatting sqref="J3">
    <cfRule type="top10" dxfId="430" priority="11" rank="1"/>
    <cfRule type="top10" dxfId="429" priority="21" rank="1"/>
  </conditionalFormatting>
  <conditionalFormatting sqref="E5:J5">
    <cfRule type="cellIs" dxfId="428" priority="1" operator="greaterThanOrEqual">
      <formula>200</formula>
    </cfRule>
  </conditionalFormatting>
  <conditionalFormatting sqref="F5">
    <cfRule type="top10" dxfId="427" priority="2" rank="1"/>
  </conditionalFormatting>
  <conditionalFormatting sqref="I5">
    <cfRule type="top10" dxfId="426" priority="3" rank="1"/>
    <cfRule type="top10" dxfId="425" priority="4" rank="1"/>
  </conditionalFormatting>
  <conditionalFormatting sqref="E5">
    <cfRule type="top10" dxfId="424" priority="5" rank="1"/>
  </conditionalFormatting>
  <conditionalFormatting sqref="G5">
    <cfRule type="top10" dxfId="423" priority="6" rank="1"/>
  </conditionalFormatting>
  <conditionalFormatting sqref="H5">
    <cfRule type="top10" dxfId="422" priority="7" rank="1"/>
  </conditionalFormatting>
  <conditionalFormatting sqref="J5">
    <cfRule type="top10" dxfId="421" priority="8" rank="1"/>
  </conditionalFormatting>
  <hyperlinks>
    <hyperlink ref="Q1" location="'National Rankings'!A1" display="Back to Ranking" xr:uid="{6CD25770-B9B3-4413-92FA-DED2920B3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6E1A7-FFC6-45DD-8A5B-5673349F45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84EB-1E91-46B8-B9FD-6A1389A19025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160</v>
      </c>
      <c r="C2" s="14">
        <v>45055</v>
      </c>
      <c r="D2" s="15" t="s">
        <v>155</v>
      </c>
      <c r="E2" s="16">
        <v>191</v>
      </c>
      <c r="F2" s="51">
        <v>198</v>
      </c>
      <c r="G2" s="16">
        <v>194</v>
      </c>
      <c r="H2" s="16"/>
      <c r="I2" s="16"/>
      <c r="J2" s="16"/>
      <c r="K2" s="19">
        <v>3</v>
      </c>
      <c r="L2" s="19">
        <v>583</v>
      </c>
      <c r="M2" s="20">
        <v>194.33333333333334</v>
      </c>
      <c r="N2" s="21">
        <v>5</v>
      </c>
      <c r="O2" s="22">
        <v>199.33333333333334</v>
      </c>
    </row>
    <row r="3" spans="1:17" x14ac:dyDescent="0.25">
      <c r="A3" s="12" t="s">
        <v>30</v>
      </c>
      <c r="B3" s="13" t="s">
        <v>160</v>
      </c>
      <c r="C3" s="14">
        <v>45059</v>
      </c>
      <c r="D3" s="15" t="s">
        <v>164</v>
      </c>
      <c r="E3" s="16">
        <v>192</v>
      </c>
      <c r="F3" s="16">
        <v>193</v>
      </c>
      <c r="G3" s="16">
        <v>196</v>
      </c>
      <c r="H3" s="16">
        <v>195</v>
      </c>
      <c r="I3" s="16">
        <v>198</v>
      </c>
      <c r="J3" s="16"/>
      <c r="K3" s="19">
        <v>5</v>
      </c>
      <c r="L3" s="19">
        <v>974</v>
      </c>
      <c r="M3" s="20">
        <v>194.8</v>
      </c>
      <c r="N3" s="21">
        <v>6</v>
      </c>
      <c r="O3" s="22">
        <v>200.8</v>
      </c>
    </row>
    <row r="5" spans="1:17" x14ac:dyDescent="0.25">
      <c r="K5" s="8">
        <f>SUM(K2:K4)</f>
        <v>8</v>
      </c>
      <c r="L5" s="8">
        <f>SUM(L2:L4)</f>
        <v>1557</v>
      </c>
      <c r="M5" s="11">
        <f>SUM(L5/K5)</f>
        <v>194.625</v>
      </c>
      <c r="N5" s="8">
        <f>SUM(N2:N4)</f>
        <v>11</v>
      </c>
      <c r="O5" s="11">
        <f>SUM(M5+N5)</f>
        <v>205.625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I3:J3 B3" name="Range1_8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G3:J3">
    <cfRule type="top10" dxfId="420" priority="6" rank="1"/>
  </conditionalFormatting>
  <conditionalFormatting sqref="H3">
    <cfRule type="top10" dxfId="419" priority="5" rank="1"/>
  </conditionalFormatting>
  <conditionalFormatting sqref="I3">
    <cfRule type="top10" dxfId="418" priority="3" rank="1"/>
  </conditionalFormatting>
  <conditionalFormatting sqref="J3">
    <cfRule type="top10" dxfId="417" priority="4" rank="1"/>
  </conditionalFormatting>
  <conditionalFormatting sqref="E3:F3">
    <cfRule type="top10" dxfId="416" priority="2" rank="1"/>
  </conditionalFormatting>
  <conditionalFormatting sqref="E3:F3">
    <cfRule type="top10" dxfId="415" priority="1" rank="1"/>
  </conditionalFormatting>
  <hyperlinks>
    <hyperlink ref="Q1" location="'National Rankings'!A1" display="Back to Ranking" xr:uid="{049DCD8C-A5D7-40E8-875C-72BF9651FE46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666-571C-44B7-A51D-B95C65D3834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144</v>
      </c>
      <c r="C2" s="94">
        <v>45052</v>
      </c>
      <c r="D2" s="95" t="s">
        <v>111</v>
      </c>
      <c r="E2" s="81">
        <v>199.0001</v>
      </c>
      <c r="F2" s="81">
        <v>197.00299999999999</v>
      </c>
      <c r="G2" s="81">
        <v>198.00059999999999</v>
      </c>
      <c r="H2" s="81"/>
      <c r="I2" s="81"/>
      <c r="J2" s="81"/>
      <c r="K2" s="96">
        <f>COUNT(E2:J2)</f>
        <v>3</v>
      </c>
      <c r="L2" s="96">
        <f>SUM(E2:J2)</f>
        <v>594.00369999999998</v>
      </c>
      <c r="M2" s="97">
        <f>IFERROR(L2/K2,0)</f>
        <v>198.00123333333332</v>
      </c>
      <c r="N2" s="98">
        <v>5</v>
      </c>
      <c r="O2" s="99">
        <f>SUM(M2+N2)</f>
        <v>203.00123333333332</v>
      </c>
    </row>
    <row r="4" spans="1:17" x14ac:dyDescent="0.25">
      <c r="K4" s="8">
        <f>SUM(K2:K3)</f>
        <v>3</v>
      </c>
      <c r="L4" s="8">
        <f>SUM(L2:L3)</f>
        <v>594.00369999999998</v>
      </c>
      <c r="M4" s="7">
        <f>SUM(L4/K4)</f>
        <v>198.00123333333332</v>
      </c>
      <c r="N4" s="8">
        <f>SUM(N2:N3)</f>
        <v>5</v>
      </c>
      <c r="O4" s="11">
        <f>SUM(M4+N4)</f>
        <v>203.00123333333332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414" priority="1" operator="greaterThanOrEqual">
      <formula>200</formula>
    </cfRule>
  </conditionalFormatting>
  <conditionalFormatting sqref="F2">
    <cfRule type="top10" dxfId="413" priority="2" rank="1"/>
  </conditionalFormatting>
  <conditionalFormatting sqref="I2">
    <cfRule type="top10" dxfId="412" priority="3" rank="1"/>
    <cfRule type="top10" dxfId="411" priority="4" rank="1"/>
  </conditionalFormatting>
  <conditionalFormatting sqref="E2">
    <cfRule type="top10" dxfId="410" priority="5" rank="1"/>
  </conditionalFormatting>
  <conditionalFormatting sqref="G2">
    <cfRule type="top10" dxfId="409" priority="6" rank="1"/>
  </conditionalFormatting>
  <conditionalFormatting sqref="H2">
    <cfRule type="top10" dxfId="408" priority="7" rank="1"/>
  </conditionalFormatting>
  <conditionalFormatting sqref="J2">
    <cfRule type="top10" dxfId="407" priority="8" rank="1"/>
  </conditionalFormatting>
  <hyperlinks>
    <hyperlink ref="Q1" location="'National Rankings'!A1" display="Back to Ranking" xr:uid="{2B191A4D-3B4A-47A7-A01D-042D95B06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92BA50-4B2E-4FED-AF79-91EAE0AC9D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E841-FEA4-45CC-B4E2-7AA82C3F07E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145</v>
      </c>
      <c r="C2" s="94">
        <v>45052</v>
      </c>
      <c r="D2" s="95" t="s">
        <v>140</v>
      </c>
      <c r="E2" s="81">
        <v>188</v>
      </c>
      <c r="F2" s="81">
        <v>192</v>
      </c>
      <c r="G2" s="81">
        <v>197.001</v>
      </c>
      <c r="H2" s="81">
        <v>195</v>
      </c>
      <c r="I2" s="81"/>
      <c r="J2" s="81"/>
      <c r="K2" s="96">
        <v>4</v>
      </c>
      <c r="L2" s="96">
        <v>772.00099999999998</v>
      </c>
      <c r="M2" s="97">
        <v>193.00024999999999</v>
      </c>
      <c r="N2" s="98">
        <v>2</v>
      </c>
      <c r="O2" s="99">
        <v>195.00024999999999</v>
      </c>
    </row>
    <row r="4" spans="1:17" x14ac:dyDescent="0.25">
      <c r="K4" s="8">
        <f>SUM(K2:K3)</f>
        <v>4</v>
      </c>
      <c r="L4" s="8">
        <f>SUM(L2:L3)</f>
        <v>772.00099999999998</v>
      </c>
      <c r="M4" s="7">
        <f>SUM(L4/K4)</f>
        <v>193.00024999999999</v>
      </c>
      <c r="N4" s="8">
        <f>SUM(N2:N3)</f>
        <v>2</v>
      </c>
      <c r="O4" s="11">
        <f>SUM(M4+N4)</f>
        <v>195.00024999999999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406" priority="1" operator="greaterThanOrEqual">
      <formula>200</formula>
    </cfRule>
  </conditionalFormatting>
  <conditionalFormatting sqref="F2">
    <cfRule type="top10" dxfId="405" priority="2" rank="1"/>
  </conditionalFormatting>
  <conditionalFormatting sqref="I2">
    <cfRule type="top10" dxfId="404" priority="3" rank="1"/>
    <cfRule type="top10" dxfId="403" priority="4" rank="1"/>
  </conditionalFormatting>
  <conditionalFormatting sqref="E2">
    <cfRule type="top10" dxfId="402" priority="5" rank="1"/>
  </conditionalFormatting>
  <conditionalFormatting sqref="G2">
    <cfRule type="top10" dxfId="401" priority="6" rank="1"/>
  </conditionalFormatting>
  <conditionalFormatting sqref="H2">
    <cfRule type="top10" dxfId="400" priority="7" rank="1"/>
  </conditionalFormatting>
  <conditionalFormatting sqref="J2">
    <cfRule type="top10" dxfId="399" priority="8" rank="1"/>
  </conditionalFormatting>
  <hyperlinks>
    <hyperlink ref="Q1" location="'National Rankings'!A1" display="Back to Ranking" xr:uid="{6A47EAF1-5725-4A5E-AC0B-89B699FBD2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CF06EF-9DF5-4093-903C-161B324B14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31F6-7408-4561-956B-9F735EE8408E}">
  <sheetPr codeName="Sheet45"/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66</v>
      </c>
      <c r="C2" s="14">
        <v>44982</v>
      </c>
      <c r="D2" s="15" t="s">
        <v>31</v>
      </c>
      <c r="E2" s="16">
        <v>189</v>
      </c>
      <c r="F2" s="16">
        <v>189</v>
      </c>
      <c r="G2" s="16">
        <v>190</v>
      </c>
      <c r="H2" s="16">
        <v>193</v>
      </c>
      <c r="I2" s="16"/>
      <c r="J2" s="16"/>
      <c r="K2" s="19">
        <v>4</v>
      </c>
      <c r="L2" s="19">
        <v>761</v>
      </c>
      <c r="M2" s="20">
        <v>190.25</v>
      </c>
      <c r="N2" s="21">
        <v>6</v>
      </c>
      <c r="O2" s="22">
        <v>196.25</v>
      </c>
    </row>
    <row r="3" spans="1:17" x14ac:dyDescent="0.25">
      <c r="A3" s="12" t="s">
        <v>30</v>
      </c>
      <c r="B3" s="13" t="s">
        <v>66</v>
      </c>
      <c r="C3" s="14">
        <v>44996</v>
      </c>
      <c r="D3" s="15" t="s">
        <v>31</v>
      </c>
      <c r="E3" s="16">
        <v>181</v>
      </c>
      <c r="F3" s="16">
        <v>163</v>
      </c>
      <c r="G3" s="16">
        <v>168</v>
      </c>
      <c r="H3" s="16">
        <v>168</v>
      </c>
      <c r="I3" s="16"/>
      <c r="J3" s="16"/>
      <c r="K3" s="19">
        <v>4</v>
      </c>
      <c r="L3" s="19">
        <v>680</v>
      </c>
      <c r="M3" s="20">
        <v>170</v>
      </c>
      <c r="N3" s="21">
        <v>2</v>
      </c>
      <c r="O3" s="22">
        <v>172</v>
      </c>
    </row>
    <row r="4" spans="1:17" x14ac:dyDescent="0.25">
      <c r="A4" s="12" t="s">
        <v>30</v>
      </c>
      <c r="B4" s="13" t="s">
        <v>66</v>
      </c>
      <c r="C4" s="14">
        <v>45010</v>
      </c>
      <c r="D4" s="15" t="s">
        <v>31</v>
      </c>
      <c r="E4" s="16">
        <v>192</v>
      </c>
      <c r="F4" s="16">
        <v>191</v>
      </c>
      <c r="G4" s="16">
        <v>189</v>
      </c>
      <c r="H4" s="16">
        <v>195</v>
      </c>
      <c r="I4" s="16"/>
      <c r="J4" s="16"/>
      <c r="K4" s="19">
        <v>4</v>
      </c>
      <c r="L4" s="19">
        <v>767</v>
      </c>
      <c r="M4" s="20">
        <v>191.75</v>
      </c>
      <c r="N4" s="21">
        <v>13</v>
      </c>
      <c r="O4" s="22">
        <v>204.75</v>
      </c>
    </row>
    <row r="5" spans="1:17" x14ac:dyDescent="0.25">
      <c r="A5" s="12" t="s">
        <v>30</v>
      </c>
      <c r="B5" s="13" t="s">
        <v>66</v>
      </c>
      <c r="C5" s="14">
        <v>45024</v>
      </c>
      <c r="D5" s="15" t="s">
        <v>31</v>
      </c>
      <c r="E5" s="16">
        <v>188</v>
      </c>
      <c r="F5" s="51">
        <v>191</v>
      </c>
      <c r="G5" s="51">
        <v>194</v>
      </c>
      <c r="H5" s="51">
        <v>197</v>
      </c>
      <c r="I5" s="16"/>
      <c r="J5" s="16"/>
      <c r="K5" s="19">
        <v>4</v>
      </c>
      <c r="L5" s="19">
        <v>770</v>
      </c>
      <c r="M5" s="20">
        <v>192.5</v>
      </c>
      <c r="N5" s="21">
        <v>10</v>
      </c>
      <c r="O5" s="22">
        <v>202.5</v>
      </c>
    </row>
    <row r="7" spans="1:17" x14ac:dyDescent="0.25">
      <c r="K7" s="8">
        <f>SUM(K2:K6)</f>
        <v>16</v>
      </c>
      <c r="L7" s="8">
        <f>SUM(L2:L6)</f>
        <v>2978</v>
      </c>
      <c r="M7" s="7">
        <f>SUM(L7/K7)</f>
        <v>186.125</v>
      </c>
      <c r="N7" s="8">
        <f>SUM(N2:N6)</f>
        <v>31</v>
      </c>
      <c r="O7" s="11">
        <f>SUM(M7+N7)</f>
        <v>217.125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4" name="Range1_2_1_1"/>
    <protectedRange sqref="D2:D4" name="Range1_1_1_1_1"/>
  </protectedRanges>
  <conditionalFormatting sqref="E2:E4">
    <cfRule type="top10" dxfId="1005" priority="14" rank="1"/>
  </conditionalFormatting>
  <conditionalFormatting sqref="E5">
    <cfRule type="top10" dxfId="1004" priority="7" rank="1"/>
  </conditionalFormatting>
  <conditionalFormatting sqref="E2:J5">
    <cfRule type="cellIs" dxfId="1003" priority="2" operator="greaterThanOrEqual">
      <formula>200</formula>
    </cfRule>
  </conditionalFormatting>
  <conditionalFormatting sqref="F2:F4">
    <cfRule type="top10" dxfId="1002" priority="8" rank="1"/>
  </conditionalFormatting>
  <conditionalFormatting sqref="F5">
    <cfRule type="top10" dxfId="1001" priority="1" rank="1"/>
  </conditionalFormatting>
  <conditionalFormatting sqref="G2:G4">
    <cfRule type="top10" dxfId="1000" priority="13" rank="1"/>
  </conditionalFormatting>
  <conditionalFormatting sqref="G5">
    <cfRule type="top10" dxfId="999" priority="6" rank="1"/>
  </conditionalFormatting>
  <conditionalFormatting sqref="H2:H4">
    <cfRule type="top10" dxfId="998" priority="12" rank="1"/>
  </conditionalFormatting>
  <conditionalFormatting sqref="H5">
    <cfRule type="top10" dxfId="997" priority="5" rank="1"/>
  </conditionalFormatting>
  <conditionalFormatting sqref="I2:I4">
    <cfRule type="top10" dxfId="996" priority="11" rank="1"/>
  </conditionalFormatting>
  <conditionalFormatting sqref="I5">
    <cfRule type="top10" dxfId="995" priority="4" rank="1"/>
  </conditionalFormatting>
  <conditionalFormatting sqref="J2:J4">
    <cfRule type="top10" dxfId="994" priority="10" rank="1"/>
  </conditionalFormatting>
  <conditionalFormatting sqref="J5">
    <cfRule type="top10" dxfId="993" priority="3" rank="1"/>
  </conditionalFormatting>
  <hyperlinks>
    <hyperlink ref="Q1" location="'National Rankings'!A1" display="Back to Ranking" xr:uid="{44722D50-AC25-4CAF-9622-7B8A99C37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B5EDE6-5544-46C7-AA83-A62E70599A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C6F6-31E4-4412-8DDE-3391D4DE54A7}">
  <sheetPr codeName="Sheet54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87</v>
      </c>
      <c r="C2" s="14">
        <v>44958</v>
      </c>
      <c r="D2" s="15" t="s">
        <v>55</v>
      </c>
      <c r="E2" s="16">
        <v>199</v>
      </c>
      <c r="F2" s="16">
        <v>193</v>
      </c>
      <c r="G2" s="16">
        <v>199.001</v>
      </c>
      <c r="H2" s="16">
        <v>199</v>
      </c>
      <c r="I2" s="16"/>
      <c r="J2" s="16"/>
      <c r="K2" s="19">
        <v>4</v>
      </c>
      <c r="L2" s="19">
        <v>790.00099999999998</v>
      </c>
      <c r="M2" s="20">
        <v>197.50024999999999</v>
      </c>
      <c r="N2" s="21">
        <v>11</v>
      </c>
      <c r="O2" s="22">
        <v>208.50024999999999</v>
      </c>
    </row>
    <row r="3" spans="1:17" x14ac:dyDescent="0.25">
      <c r="A3" s="12" t="s">
        <v>45</v>
      </c>
      <c r="B3" s="13" t="s">
        <v>87</v>
      </c>
      <c r="C3" s="14">
        <v>44965</v>
      </c>
      <c r="D3" s="15" t="s">
        <v>55</v>
      </c>
      <c r="E3" s="16">
        <v>196</v>
      </c>
      <c r="F3" s="16">
        <v>198.001</v>
      </c>
      <c r="G3" s="16">
        <v>200</v>
      </c>
      <c r="H3" s="16">
        <v>198</v>
      </c>
      <c r="I3" s="16"/>
      <c r="J3" s="16"/>
      <c r="K3" s="19">
        <v>4</v>
      </c>
      <c r="L3" s="19">
        <v>792.00099999999998</v>
      </c>
      <c r="M3" s="20">
        <v>198.00024999999999</v>
      </c>
      <c r="N3" s="21">
        <v>6</v>
      </c>
      <c r="O3" s="22">
        <v>204.00024999999999</v>
      </c>
    </row>
    <row r="4" spans="1:17" x14ac:dyDescent="0.25">
      <c r="A4" s="12" t="s">
        <v>45</v>
      </c>
      <c r="B4" s="13" t="s">
        <v>60</v>
      </c>
      <c r="C4" s="14">
        <v>44972</v>
      </c>
      <c r="D4" s="15" t="s">
        <v>55</v>
      </c>
      <c r="E4" s="16">
        <v>197</v>
      </c>
      <c r="F4" s="16">
        <v>198</v>
      </c>
      <c r="G4" s="16">
        <v>198.001</v>
      </c>
      <c r="H4" s="16">
        <v>199</v>
      </c>
      <c r="I4" s="16"/>
      <c r="J4" s="16"/>
      <c r="K4" s="19">
        <v>4</v>
      </c>
      <c r="L4" s="19">
        <v>792.00099999999998</v>
      </c>
      <c r="M4" s="20">
        <v>198.00024999999999</v>
      </c>
      <c r="N4" s="21">
        <v>9</v>
      </c>
      <c r="O4" s="22">
        <v>207.00024999999999</v>
      </c>
    </row>
    <row r="5" spans="1:17" x14ac:dyDescent="0.25">
      <c r="A5" s="12" t="s">
        <v>45</v>
      </c>
      <c r="B5" s="13" t="s">
        <v>60</v>
      </c>
      <c r="C5" s="14">
        <v>44979</v>
      </c>
      <c r="D5" s="15" t="s">
        <v>55</v>
      </c>
      <c r="E5" s="16">
        <v>197</v>
      </c>
      <c r="F5" s="16">
        <v>194</v>
      </c>
      <c r="G5" s="16">
        <v>196</v>
      </c>
      <c r="H5" s="16">
        <v>194</v>
      </c>
      <c r="I5" s="16"/>
      <c r="J5" s="16"/>
      <c r="K5" s="19">
        <v>4</v>
      </c>
      <c r="L5" s="19">
        <v>781</v>
      </c>
      <c r="M5" s="20">
        <v>195.25</v>
      </c>
      <c r="N5" s="21">
        <v>7</v>
      </c>
      <c r="O5" s="22">
        <v>202.25</v>
      </c>
    </row>
    <row r="6" spans="1:17" x14ac:dyDescent="0.25">
      <c r="A6" s="12" t="s">
        <v>45</v>
      </c>
      <c r="B6" s="13" t="s">
        <v>60</v>
      </c>
      <c r="C6" s="14">
        <v>44986</v>
      </c>
      <c r="D6" s="15" t="s">
        <v>55</v>
      </c>
      <c r="E6" s="16">
        <v>194</v>
      </c>
      <c r="F6" s="16">
        <v>196</v>
      </c>
      <c r="G6" s="16">
        <v>192</v>
      </c>
      <c r="H6" s="16">
        <v>198</v>
      </c>
      <c r="I6" s="16"/>
      <c r="J6" s="16"/>
      <c r="K6" s="19">
        <v>4</v>
      </c>
      <c r="L6" s="19">
        <v>780</v>
      </c>
      <c r="M6" s="20">
        <v>195</v>
      </c>
      <c r="N6" s="21">
        <v>2</v>
      </c>
      <c r="O6" s="22">
        <v>197</v>
      </c>
    </row>
    <row r="7" spans="1:17" x14ac:dyDescent="0.25">
      <c r="A7" s="12" t="s">
        <v>45</v>
      </c>
      <c r="B7" s="13" t="s">
        <v>60</v>
      </c>
      <c r="C7" s="14">
        <v>44993</v>
      </c>
      <c r="D7" s="15" t="s">
        <v>55</v>
      </c>
      <c r="E7" s="16">
        <v>198</v>
      </c>
      <c r="F7" s="16">
        <v>197</v>
      </c>
      <c r="G7" s="16">
        <v>196</v>
      </c>
      <c r="H7" s="16">
        <v>187</v>
      </c>
      <c r="I7" s="16"/>
      <c r="J7" s="16"/>
      <c r="K7" s="19">
        <v>4</v>
      </c>
      <c r="L7" s="19">
        <v>778</v>
      </c>
      <c r="M7" s="20">
        <v>194.5</v>
      </c>
      <c r="N7" s="21">
        <v>6</v>
      </c>
      <c r="O7" s="22">
        <v>200.5</v>
      </c>
    </row>
    <row r="8" spans="1:17" x14ac:dyDescent="0.25">
      <c r="A8" s="12" t="s">
        <v>45</v>
      </c>
      <c r="B8" s="13" t="s">
        <v>60</v>
      </c>
      <c r="C8" s="14">
        <v>45000</v>
      </c>
      <c r="D8" s="15" t="s">
        <v>55</v>
      </c>
      <c r="E8" s="16">
        <v>198.001</v>
      </c>
      <c r="F8" s="16">
        <v>198</v>
      </c>
      <c r="G8" s="16">
        <v>197</v>
      </c>
      <c r="H8" s="16">
        <v>197.001</v>
      </c>
      <c r="I8" s="16"/>
      <c r="J8" s="16"/>
      <c r="K8" s="19">
        <v>4</v>
      </c>
      <c r="L8" s="19">
        <v>790.00199999999995</v>
      </c>
      <c r="M8" s="20">
        <v>197.50049999999999</v>
      </c>
      <c r="N8" s="21">
        <v>11</v>
      </c>
      <c r="O8" s="22">
        <v>208.50049999999999</v>
      </c>
    </row>
    <row r="9" spans="1:17" x14ac:dyDescent="0.25">
      <c r="A9" s="12" t="s">
        <v>45</v>
      </c>
      <c r="B9" s="13" t="s">
        <v>60</v>
      </c>
      <c r="C9" s="14">
        <v>45007</v>
      </c>
      <c r="D9" s="15" t="s">
        <v>55</v>
      </c>
      <c r="E9" s="16">
        <v>198</v>
      </c>
      <c r="F9" s="16">
        <v>197</v>
      </c>
      <c r="G9" s="16">
        <v>193</v>
      </c>
      <c r="H9" s="16">
        <v>194</v>
      </c>
      <c r="I9" s="16"/>
      <c r="J9" s="16"/>
      <c r="K9" s="19">
        <v>4</v>
      </c>
      <c r="L9" s="19">
        <v>782</v>
      </c>
      <c r="M9" s="20">
        <v>195.5</v>
      </c>
      <c r="N9" s="21">
        <v>4</v>
      </c>
      <c r="O9" s="22">
        <v>199.5</v>
      </c>
    </row>
    <row r="10" spans="1:17" x14ac:dyDescent="0.25">
      <c r="A10" s="12" t="s">
        <v>45</v>
      </c>
      <c r="B10" s="13" t="s">
        <v>60</v>
      </c>
      <c r="C10" s="14">
        <v>45014</v>
      </c>
      <c r="D10" s="15" t="s">
        <v>55</v>
      </c>
      <c r="E10" s="16">
        <v>199</v>
      </c>
      <c r="F10" s="16">
        <v>196</v>
      </c>
      <c r="G10" s="16">
        <v>197</v>
      </c>
      <c r="H10" s="16">
        <v>196</v>
      </c>
      <c r="I10" s="16"/>
      <c r="J10" s="16"/>
      <c r="K10" s="19">
        <v>4</v>
      </c>
      <c r="L10" s="19">
        <v>788</v>
      </c>
      <c r="M10" s="20">
        <v>197</v>
      </c>
      <c r="N10" s="21">
        <v>6</v>
      </c>
      <c r="O10" s="22">
        <v>203</v>
      </c>
    </row>
    <row r="11" spans="1:17" x14ac:dyDescent="0.25">
      <c r="A11" s="12" t="s">
        <v>45</v>
      </c>
      <c r="B11" s="13" t="s">
        <v>60</v>
      </c>
      <c r="C11" s="14">
        <v>8493</v>
      </c>
      <c r="D11" s="15" t="s">
        <v>56</v>
      </c>
      <c r="E11" s="16">
        <v>193</v>
      </c>
      <c r="F11" s="16">
        <v>188</v>
      </c>
      <c r="G11" s="16">
        <v>194</v>
      </c>
      <c r="H11" s="16">
        <v>194</v>
      </c>
      <c r="I11" s="16"/>
      <c r="J11" s="16"/>
      <c r="K11" s="19">
        <v>4</v>
      </c>
      <c r="L11" s="19">
        <v>769</v>
      </c>
      <c r="M11" s="20">
        <v>192.25</v>
      </c>
      <c r="N11" s="21">
        <v>3</v>
      </c>
      <c r="O11" s="22">
        <v>195.25</v>
      </c>
    </row>
    <row r="12" spans="1:17" x14ac:dyDescent="0.25">
      <c r="A12" s="12" t="s">
        <v>45</v>
      </c>
      <c r="B12" s="13" t="s">
        <v>60</v>
      </c>
      <c r="C12" s="14">
        <v>45021</v>
      </c>
      <c r="D12" s="15" t="s">
        <v>55</v>
      </c>
      <c r="E12" s="16">
        <v>182</v>
      </c>
      <c r="F12" s="16">
        <v>189</v>
      </c>
      <c r="G12" s="16">
        <v>193</v>
      </c>
      <c r="H12" s="16">
        <v>195</v>
      </c>
      <c r="I12" s="16"/>
      <c r="J12" s="16"/>
      <c r="K12" s="19">
        <v>4</v>
      </c>
      <c r="L12" s="19">
        <v>759</v>
      </c>
      <c r="M12" s="20">
        <v>189.75</v>
      </c>
      <c r="N12" s="21">
        <v>2</v>
      </c>
      <c r="O12" s="22">
        <v>191.75</v>
      </c>
    </row>
    <row r="13" spans="1:17" x14ac:dyDescent="0.25">
      <c r="A13" s="12" t="s">
        <v>45</v>
      </c>
      <c r="B13" s="57" t="s">
        <v>60</v>
      </c>
      <c r="C13" s="14">
        <v>45028</v>
      </c>
      <c r="D13" s="15" t="s">
        <v>55</v>
      </c>
      <c r="E13" s="16">
        <v>197</v>
      </c>
      <c r="F13" s="59">
        <v>200</v>
      </c>
      <c r="G13" s="16">
        <v>195</v>
      </c>
      <c r="H13" s="16">
        <v>196</v>
      </c>
      <c r="I13" s="16"/>
      <c r="J13" s="16"/>
      <c r="K13" s="19">
        <v>4</v>
      </c>
      <c r="L13" s="19">
        <v>788</v>
      </c>
      <c r="M13" s="20">
        <v>197</v>
      </c>
      <c r="N13" s="21">
        <v>3</v>
      </c>
      <c r="O13" s="22">
        <v>200</v>
      </c>
    </row>
    <row r="14" spans="1:17" x14ac:dyDescent="0.25">
      <c r="A14" s="80" t="s">
        <v>45</v>
      </c>
      <c r="B14" s="44" t="s">
        <v>60</v>
      </c>
      <c r="C14" s="94">
        <v>45035</v>
      </c>
      <c r="D14" s="95" t="s">
        <v>55</v>
      </c>
      <c r="E14" s="81">
        <v>198</v>
      </c>
      <c r="F14" s="81">
        <v>196</v>
      </c>
      <c r="G14" s="81">
        <v>196</v>
      </c>
      <c r="H14" s="81">
        <v>198</v>
      </c>
      <c r="I14" s="81"/>
      <c r="J14" s="81"/>
      <c r="K14" s="96">
        <v>4</v>
      </c>
      <c r="L14" s="96">
        <v>788</v>
      </c>
      <c r="M14" s="97">
        <v>197</v>
      </c>
      <c r="N14" s="98">
        <v>6</v>
      </c>
      <c r="O14" s="99">
        <v>203</v>
      </c>
    </row>
    <row r="15" spans="1:17" x14ac:dyDescent="0.25">
      <c r="A15" s="12" t="s">
        <v>45</v>
      </c>
      <c r="B15" s="13" t="s">
        <v>60</v>
      </c>
      <c r="C15" s="14">
        <v>8517</v>
      </c>
      <c r="D15" s="15" t="s">
        <v>56</v>
      </c>
      <c r="E15" s="16">
        <v>195</v>
      </c>
      <c r="F15" s="16">
        <v>198</v>
      </c>
      <c r="G15" s="16">
        <v>194</v>
      </c>
      <c r="H15" s="51">
        <v>197.001</v>
      </c>
      <c r="I15" s="16"/>
      <c r="J15" s="16"/>
      <c r="K15" s="19">
        <v>4</v>
      </c>
      <c r="L15" s="19">
        <v>784.00099999999998</v>
      </c>
      <c r="M15" s="20">
        <v>196.00024999999999</v>
      </c>
      <c r="N15" s="21">
        <v>6</v>
      </c>
      <c r="O15" s="22">
        <v>202.00024999999999</v>
      </c>
    </row>
    <row r="16" spans="1:17" x14ac:dyDescent="0.25">
      <c r="A16" s="12" t="s">
        <v>45</v>
      </c>
      <c r="B16" s="13" t="s">
        <v>60</v>
      </c>
      <c r="C16" s="14">
        <v>45049</v>
      </c>
      <c r="D16" s="15" t="s">
        <v>55</v>
      </c>
      <c r="E16" s="81">
        <v>197</v>
      </c>
      <c r="F16" s="81">
        <v>194</v>
      </c>
      <c r="G16" s="81">
        <v>197</v>
      </c>
      <c r="H16" s="81">
        <v>197</v>
      </c>
      <c r="I16" s="16"/>
      <c r="J16" s="16"/>
      <c r="K16" s="19">
        <v>4</v>
      </c>
      <c r="L16" s="19">
        <v>785</v>
      </c>
      <c r="M16" s="20">
        <v>196.25</v>
      </c>
      <c r="N16" s="21">
        <v>4</v>
      </c>
      <c r="O16" s="22">
        <v>200.25</v>
      </c>
    </row>
    <row r="17" spans="1:15" x14ac:dyDescent="0.25">
      <c r="A17" s="12" t="s">
        <v>45</v>
      </c>
      <c r="B17" s="44" t="s">
        <v>60</v>
      </c>
      <c r="C17" s="14">
        <v>45052</v>
      </c>
      <c r="D17" s="15" t="s">
        <v>140</v>
      </c>
      <c r="E17" s="16">
        <v>190</v>
      </c>
      <c r="F17" s="16">
        <v>196</v>
      </c>
      <c r="G17" s="16">
        <v>196</v>
      </c>
      <c r="H17" s="16">
        <v>196</v>
      </c>
      <c r="I17" s="16"/>
      <c r="J17" s="16"/>
      <c r="K17" s="19">
        <v>4</v>
      </c>
      <c r="L17" s="19">
        <v>778</v>
      </c>
      <c r="M17" s="20">
        <v>194.5</v>
      </c>
      <c r="N17" s="21">
        <v>2</v>
      </c>
      <c r="O17" s="22">
        <v>196.5</v>
      </c>
    </row>
    <row r="18" spans="1:15" x14ac:dyDescent="0.25">
      <c r="A18" s="12" t="s">
        <v>45</v>
      </c>
      <c r="B18" s="13" t="s">
        <v>60</v>
      </c>
      <c r="C18" s="14">
        <v>45056</v>
      </c>
      <c r="D18" s="15" t="s">
        <v>55</v>
      </c>
      <c r="E18" s="81">
        <v>198</v>
      </c>
      <c r="F18" s="81">
        <v>197</v>
      </c>
      <c r="G18" s="100">
        <v>200.001</v>
      </c>
      <c r="H18" s="81">
        <v>197</v>
      </c>
      <c r="I18" s="16"/>
      <c r="J18" s="16"/>
      <c r="K18" s="19">
        <v>4</v>
      </c>
      <c r="L18" s="19">
        <v>792.00099999999998</v>
      </c>
      <c r="M18" s="20">
        <v>198.00024999999999</v>
      </c>
      <c r="N18" s="21">
        <v>6</v>
      </c>
      <c r="O18" s="22">
        <v>204.00024999999999</v>
      </c>
    </row>
    <row r="19" spans="1:15" x14ac:dyDescent="0.25">
      <c r="A19" s="12" t="s">
        <v>45</v>
      </c>
      <c r="B19" s="13" t="s">
        <v>60</v>
      </c>
      <c r="C19" s="14">
        <v>45063</v>
      </c>
      <c r="D19" s="15" t="s">
        <v>55</v>
      </c>
      <c r="E19" s="81">
        <v>198.001</v>
      </c>
      <c r="F19" s="81">
        <v>197</v>
      </c>
      <c r="G19" s="81">
        <v>198</v>
      </c>
      <c r="H19" s="81">
        <v>198</v>
      </c>
      <c r="I19" s="16"/>
      <c r="J19" s="16"/>
      <c r="K19" s="19">
        <v>4</v>
      </c>
      <c r="L19" s="19">
        <v>791.00099999999998</v>
      </c>
      <c r="M19" s="20">
        <v>197.75024999999999</v>
      </c>
      <c r="N19" s="21">
        <v>6</v>
      </c>
      <c r="O19" s="22">
        <v>203.75024999999999</v>
      </c>
    </row>
    <row r="20" spans="1:15" x14ac:dyDescent="0.25">
      <c r="A20" s="12" t="s">
        <v>45</v>
      </c>
      <c r="B20" s="44" t="s">
        <v>60</v>
      </c>
      <c r="C20" s="94">
        <v>45067</v>
      </c>
      <c r="D20" s="95" t="s">
        <v>172</v>
      </c>
      <c r="E20" s="81">
        <v>199</v>
      </c>
      <c r="F20" s="81">
        <v>193</v>
      </c>
      <c r="G20" s="81">
        <v>196</v>
      </c>
      <c r="H20" s="81">
        <v>196</v>
      </c>
      <c r="I20" s="81"/>
      <c r="J20" s="81"/>
      <c r="K20" s="96">
        <v>4</v>
      </c>
      <c r="L20" s="96">
        <v>784</v>
      </c>
      <c r="M20" s="97">
        <v>196</v>
      </c>
      <c r="N20" s="98">
        <v>8</v>
      </c>
      <c r="O20" s="99">
        <v>204</v>
      </c>
    </row>
    <row r="21" spans="1:15" x14ac:dyDescent="0.25">
      <c r="A21" s="12" t="s">
        <v>45</v>
      </c>
      <c r="B21" s="44" t="s">
        <v>60</v>
      </c>
      <c r="C21" s="94">
        <v>45052</v>
      </c>
      <c r="D21" s="95" t="s">
        <v>56</v>
      </c>
      <c r="E21" s="81">
        <v>196</v>
      </c>
      <c r="F21" s="81">
        <v>199.001</v>
      </c>
      <c r="G21" s="81">
        <v>195</v>
      </c>
      <c r="H21" s="81">
        <v>198</v>
      </c>
      <c r="I21" s="81"/>
      <c r="J21" s="81"/>
      <c r="K21" s="96">
        <v>4</v>
      </c>
      <c r="L21" s="96">
        <v>788.00099999999998</v>
      </c>
      <c r="M21" s="97">
        <v>197.00024999999999</v>
      </c>
      <c r="N21" s="98">
        <v>7</v>
      </c>
      <c r="O21" s="99">
        <v>204.00024999999999</v>
      </c>
    </row>
    <row r="23" spans="1:15" x14ac:dyDescent="0.25">
      <c r="A23" s="24"/>
    </row>
    <row r="24" spans="1:15" x14ac:dyDescent="0.25">
      <c r="K24" s="8">
        <f>SUM(K2:K23)</f>
        <v>80</v>
      </c>
      <c r="L24" s="8">
        <f>SUM(L2:L23)</f>
        <v>15679.009</v>
      </c>
      <c r="M24" s="7">
        <f>SUM(L24/K24)</f>
        <v>195.98761250000001</v>
      </c>
      <c r="N24" s="8">
        <f>SUM(N2:N23)</f>
        <v>115</v>
      </c>
      <c r="O24" s="11">
        <f>SUM(M24+N24)</f>
        <v>310.98761250000001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3_1"/>
    <protectedRange sqref="D2" name="Range1_1_1_3_1_1"/>
    <protectedRange sqref="E2:J2" name="Range1_3_1_1_1"/>
    <protectedRange sqref="E3:J3 B3:C3" name="Range1_5_3_2"/>
    <protectedRange sqref="D3" name="Range1_1_3_1_1"/>
    <protectedRange sqref="E4:J5 B4:C5" name="Range1_6_1_1"/>
    <protectedRange sqref="D4:D5" name="Range1_1_4_3_1"/>
    <protectedRange sqref="E6:J7 B6:C7" name="Range1_7_1_1"/>
    <protectedRange sqref="D6:D7" name="Range1_1_5_1_1"/>
    <protectedRange algorithmName="SHA-512" hashValue="ON39YdpmFHfN9f47KpiRvqrKx0V9+erV1CNkpWzYhW/Qyc6aT8rEyCrvauWSYGZK2ia3o7vd3akF07acHAFpOA==" saltValue="yVW9XmDwTqEnmpSGai0KYg==" spinCount="100000" sqref="B17:C17 I17:J17" name="Range1_2_1"/>
    <protectedRange algorithmName="SHA-512" hashValue="ON39YdpmFHfN9f47KpiRvqrKx0V9+erV1CNkpWzYhW/Qyc6aT8rEyCrvauWSYGZK2ia3o7vd3akF07acHAFpOA==" saltValue="yVW9XmDwTqEnmpSGai0KYg==" spinCount="100000" sqref="E17:H17" name="Range1_3_1"/>
  </protectedRanges>
  <sortState xmlns:xlrd2="http://schemas.microsoft.com/office/spreadsheetml/2017/richdata2" ref="A2:O9">
    <sortCondition ref="C2:C9"/>
  </sortState>
  <conditionalFormatting sqref="E2">
    <cfRule type="top10" dxfId="398" priority="33" rank="1"/>
  </conditionalFormatting>
  <conditionalFormatting sqref="E2:E7">
    <cfRule type="top10" dxfId="397" priority="35" rank="1"/>
  </conditionalFormatting>
  <conditionalFormatting sqref="E3">
    <cfRule type="top10" dxfId="396" priority="24" rank="1"/>
  </conditionalFormatting>
  <conditionalFormatting sqref="E4:E5">
    <cfRule type="top10" dxfId="395" priority="16" rank="1"/>
  </conditionalFormatting>
  <conditionalFormatting sqref="E6:E7">
    <cfRule type="top10" dxfId="394" priority="11" rank="1"/>
  </conditionalFormatting>
  <conditionalFormatting sqref="E2:J7">
    <cfRule type="cellIs" dxfId="393" priority="34" operator="greaterThanOrEqual">
      <formula>200</formula>
    </cfRule>
  </conditionalFormatting>
  <conditionalFormatting sqref="E6:J7">
    <cfRule type="cellIs" dxfId="392" priority="9" operator="greaterThanOrEqual">
      <formula>193</formula>
    </cfRule>
  </conditionalFormatting>
  <conditionalFormatting sqref="F2">
    <cfRule type="top10" dxfId="391" priority="29" rank="1"/>
  </conditionalFormatting>
  <conditionalFormatting sqref="F2:F7">
    <cfRule type="top10" dxfId="390" priority="36" rank="1"/>
  </conditionalFormatting>
  <conditionalFormatting sqref="F3">
    <cfRule type="top10" dxfId="389" priority="22" rank="1"/>
  </conditionalFormatting>
  <conditionalFormatting sqref="F4:F5">
    <cfRule type="top10" dxfId="388" priority="21" rank="1"/>
  </conditionalFormatting>
  <conditionalFormatting sqref="F6:F7">
    <cfRule type="top10" dxfId="387" priority="10" rank="1"/>
  </conditionalFormatting>
  <conditionalFormatting sqref="G2">
    <cfRule type="top10" dxfId="386" priority="32" rank="1"/>
  </conditionalFormatting>
  <conditionalFormatting sqref="G2:G7">
    <cfRule type="top10" dxfId="385" priority="37" rank="1"/>
  </conditionalFormatting>
  <conditionalFormatting sqref="G3">
    <cfRule type="top10" dxfId="384" priority="25" rank="1"/>
  </conditionalFormatting>
  <conditionalFormatting sqref="G4:G5">
    <cfRule type="top10" dxfId="383" priority="20" rank="1"/>
  </conditionalFormatting>
  <conditionalFormatting sqref="G6:G7">
    <cfRule type="top10" dxfId="382" priority="15" rank="1"/>
  </conditionalFormatting>
  <conditionalFormatting sqref="H2">
    <cfRule type="top10" dxfId="381" priority="31" rank="1"/>
  </conditionalFormatting>
  <conditionalFormatting sqref="H2:H7">
    <cfRule type="top10" dxfId="380" priority="38" rank="1"/>
  </conditionalFormatting>
  <conditionalFormatting sqref="H3">
    <cfRule type="top10" dxfId="379" priority="26" rank="1"/>
  </conditionalFormatting>
  <conditionalFormatting sqref="H4:H5">
    <cfRule type="top10" dxfId="378" priority="19" rank="1"/>
  </conditionalFormatting>
  <conditionalFormatting sqref="H6:H7">
    <cfRule type="top10" dxfId="377" priority="14" rank="1"/>
  </conditionalFormatting>
  <conditionalFormatting sqref="I2">
    <cfRule type="top10" dxfId="376" priority="28" rank="1"/>
  </conditionalFormatting>
  <conditionalFormatting sqref="I2:I7">
    <cfRule type="top10" dxfId="375" priority="39" rank="1"/>
  </conditionalFormatting>
  <conditionalFormatting sqref="I3">
    <cfRule type="top10" dxfId="374" priority="27" rank="1"/>
  </conditionalFormatting>
  <conditionalFormatting sqref="I4:I5">
    <cfRule type="top10" dxfId="373" priority="18" rank="1"/>
  </conditionalFormatting>
  <conditionalFormatting sqref="I6:I7">
    <cfRule type="top10" dxfId="372" priority="13" rank="1"/>
  </conditionalFormatting>
  <conditionalFormatting sqref="J2">
    <cfRule type="top10" dxfId="371" priority="30" rank="1"/>
  </conditionalFormatting>
  <conditionalFormatting sqref="J2:J7">
    <cfRule type="top10" dxfId="370" priority="40" rank="1"/>
  </conditionalFormatting>
  <conditionalFormatting sqref="J3">
    <cfRule type="top10" dxfId="369" priority="23" rank="1"/>
  </conditionalFormatting>
  <conditionalFormatting sqref="J4:J5">
    <cfRule type="top10" dxfId="368" priority="17" rank="1"/>
  </conditionalFormatting>
  <conditionalFormatting sqref="J6:J7">
    <cfRule type="top10" dxfId="367" priority="12" rank="1"/>
  </conditionalFormatting>
  <conditionalFormatting sqref="E17:J17">
    <cfRule type="cellIs" dxfId="366" priority="1" operator="greaterThanOrEqual">
      <formula>200</formula>
    </cfRule>
  </conditionalFormatting>
  <conditionalFormatting sqref="F17">
    <cfRule type="top10" dxfId="365" priority="2" rank="1"/>
  </conditionalFormatting>
  <conditionalFormatting sqref="I17">
    <cfRule type="top10" dxfId="364" priority="3" rank="1"/>
    <cfRule type="top10" dxfId="363" priority="4" rank="1"/>
  </conditionalFormatting>
  <conditionalFormatting sqref="E17">
    <cfRule type="top10" dxfId="362" priority="5" rank="1"/>
  </conditionalFormatting>
  <conditionalFormatting sqref="G17">
    <cfRule type="top10" dxfId="361" priority="6" rank="1"/>
  </conditionalFormatting>
  <conditionalFormatting sqref="H17">
    <cfRule type="top10" dxfId="360" priority="7" rank="1"/>
  </conditionalFormatting>
  <conditionalFormatting sqref="J17">
    <cfRule type="top10" dxfId="359" priority="8" rank="1"/>
  </conditionalFormatting>
  <dataValidations count="1">
    <dataValidation type="list" allowBlank="1" showInputMessage="1" showErrorMessage="1" sqref="B6" xr:uid="{D7D70078-6376-474E-9484-30547FB95E30}">
      <formula1>$G$2:$G$5</formula1>
    </dataValidation>
  </dataValidations>
  <hyperlinks>
    <hyperlink ref="Q1" location="'National Rankings'!A1" display="Back to Ranking" xr:uid="{054CC206-BBA5-4DD6-B313-8B74BFB35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ADBB1-20CA-4EDA-9009-80BB5D0E3A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B5BA-865B-4A34-BB0F-37C5A91C25A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146</v>
      </c>
      <c r="C2" s="94">
        <v>45052</v>
      </c>
      <c r="D2" s="95" t="s">
        <v>140</v>
      </c>
      <c r="E2" s="81">
        <v>193</v>
      </c>
      <c r="F2" s="81">
        <v>195</v>
      </c>
      <c r="G2" s="81">
        <v>199.001</v>
      </c>
      <c r="H2" s="81">
        <v>193</v>
      </c>
      <c r="I2" s="81"/>
      <c r="J2" s="81"/>
      <c r="K2" s="96">
        <v>4</v>
      </c>
      <c r="L2" s="96">
        <v>780.00099999999998</v>
      </c>
      <c r="M2" s="97">
        <v>195.00024999999999</v>
      </c>
      <c r="N2" s="98">
        <v>5</v>
      </c>
      <c r="O2" s="99">
        <v>200.00024999999999</v>
      </c>
    </row>
    <row r="4" spans="1:17" x14ac:dyDescent="0.25">
      <c r="K4" s="8">
        <f>SUM(K2:K3)</f>
        <v>4</v>
      </c>
      <c r="L4" s="8">
        <f>SUM(L2:L3)</f>
        <v>780.00099999999998</v>
      </c>
      <c r="M4" s="7">
        <f>SUM(L4/K4)</f>
        <v>195.00024999999999</v>
      </c>
      <c r="N4" s="8">
        <f>SUM(N2:N3)</f>
        <v>5</v>
      </c>
      <c r="O4" s="11">
        <f>SUM(M4+N4)</f>
        <v>200.00024999999999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358" priority="5" rank="1"/>
  </conditionalFormatting>
  <conditionalFormatting sqref="G2">
    <cfRule type="top10" dxfId="357" priority="4" rank="1"/>
  </conditionalFormatting>
  <conditionalFormatting sqref="H2">
    <cfRule type="top10" dxfId="356" priority="3" rank="1"/>
  </conditionalFormatting>
  <conditionalFormatting sqref="I2">
    <cfRule type="top10" dxfId="355" priority="1" rank="1"/>
  </conditionalFormatting>
  <conditionalFormatting sqref="J2">
    <cfRule type="top10" dxfId="354" priority="2" rank="1"/>
  </conditionalFormatting>
  <conditionalFormatting sqref="E2">
    <cfRule type="top10" dxfId="353" priority="6" rank="1"/>
  </conditionalFormatting>
  <hyperlinks>
    <hyperlink ref="Q1" location="'National Rankings'!A1" display="Back to Ranking" xr:uid="{4B0273BF-3397-452E-A68E-A5633B045E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AF3ECC-B0C4-4B8A-9C7E-209B27B1A6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3861-D162-429E-9D62-FD66BA4B150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98</v>
      </c>
      <c r="C2" s="14">
        <v>45017</v>
      </c>
      <c r="D2" s="15" t="s">
        <v>38</v>
      </c>
      <c r="E2" s="16">
        <v>190</v>
      </c>
      <c r="F2" s="16">
        <v>191</v>
      </c>
      <c r="G2" s="16">
        <v>193</v>
      </c>
      <c r="H2" s="16">
        <v>194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2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0D23ABA-15A2-4ED2-9F38-F25156E1A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11426C-9942-4028-B57A-622BD4E14F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A753-C46A-44C9-9B06-7A561B0D0214}">
  <sheetPr codeName="Sheet57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61</v>
      </c>
      <c r="C2" s="14">
        <v>44972</v>
      </c>
      <c r="D2" s="15" t="s">
        <v>55</v>
      </c>
      <c r="E2" s="16">
        <v>196</v>
      </c>
      <c r="F2" s="16">
        <v>195</v>
      </c>
      <c r="G2" s="16">
        <v>197</v>
      </c>
      <c r="H2" s="16">
        <v>197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45</v>
      </c>
      <c r="B3" s="13" t="s">
        <v>61</v>
      </c>
      <c r="C3" s="14">
        <v>45000</v>
      </c>
      <c r="D3" s="15" t="s">
        <v>55</v>
      </c>
      <c r="E3" s="16">
        <v>196</v>
      </c>
      <c r="F3" s="16">
        <v>197</v>
      </c>
      <c r="G3" s="16">
        <v>198</v>
      </c>
      <c r="H3" s="16">
        <v>197</v>
      </c>
      <c r="I3" s="16"/>
      <c r="J3" s="16"/>
      <c r="K3" s="19">
        <v>4</v>
      </c>
      <c r="L3" s="19">
        <v>788</v>
      </c>
      <c r="M3" s="20">
        <v>197</v>
      </c>
      <c r="N3" s="21">
        <v>3</v>
      </c>
      <c r="O3" s="22">
        <v>200</v>
      </c>
    </row>
    <row r="4" spans="1:17" x14ac:dyDescent="0.25">
      <c r="A4" s="12" t="s">
        <v>45</v>
      </c>
      <c r="B4" s="13" t="s">
        <v>61</v>
      </c>
      <c r="C4" s="14">
        <v>45014</v>
      </c>
      <c r="D4" s="15" t="s">
        <v>55</v>
      </c>
      <c r="E4" s="16">
        <v>193</v>
      </c>
      <c r="F4" s="16">
        <v>195</v>
      </c>
      <c r="G4" s="16">
        <v>195</v>
      </c>
      <c r="H4" s="16">
        <v>196</v>
      </c>
      <c r="I4" s="16"/>
      <c r="J4" s="16"/>
      <c r="K4" s="19">
        <v>4</v>
      </c>
      <c r="L4" s="19">
        <v>779</v>
      </c>
      <c r="M4" s="20">
        <v>194.75</v>
      </c>
      <c r="N4" s="21">
        <v>3</v>
      </c>
      <c r="O4" s="22">
        <v>197.75</v>
      </c>
    </row>
    <row r="5" spans="1:17" x14ac:dyDescent="0.25">
      <c r="A5" s="12" t="s">
        <v>45</v>
      </c>
      <c r="B5" s="13" t="s">
        <v>61</v>
      </c>
      <c r="C5" s="14">
        <v>8493</v>
      </c>
      <c r="D5" s="15" t="s">
        <v>56</v>
      </c>
      <c r="E5" s="51">
        <v>193.001</v>
      </c>
      <c r="F5" s="51">
        <v>197</v>
      </c>
      <c r="G5" s="51">
        <v>196</v>
      </c>
      <c r="H5" s="51">
        <v>197</v>
      </c>
      <c r="I5" s="16"/>
      <c r="J5" s="16"/>
      <c r="K5" s="19">
        <v>4</v>
      </c>
      <c r="L5" s="19">
        <v>783.00099999999998</v>
      </c>
      <c r="M5" s="20">
        <v>195.75024999999999</v>
      </c>
      <c r="N5" s="21">
        <v>13</v>
      </c>
      <c r="O5" s="22">
        <v>208.75024999999999</v>
      </c>
    </row>
    <row r="6" spans="1:17" x14ac:dyDescent="0.25">
      <c r="A6" s="12" t="s">
        <v>45</v>
      </c>
      <c r="B6" s="57" t="s">
        <v>61</v>
      </c>
      <c r="C6" s="14">
        <v>45028</v>
      </c>
      <c r="D6" s="15" t="s">
        <v>55</v>
      </c>
      <c r="E6" s="51">
        <v>197.001</v>
      </c>
      <c r="F6" s="58">
        <v>200.001</v>
      </c>
      <c r="G6" s="16">
        <v>199</v>
      </c>
      <c r="H6" s="16">
        <v>199</v>
      </c>
      <c r="I6" s="16"/>
      <c r="J6" s="16"/>
      <c r="K6" s="19">
        <v>4</v>
      </c>
      <c r="L6" s="19">
        <v>795.00199999999995</v>
      </c>
      <c r="M6" s="20">
        <v>198.75049999999999</v>
      </c>
      <c r="N6" s="21">
        <v>9</v>
      </c>
      <c r="O6" s="22">
        <v>207.75049999999999</v>
      </c>
    </row>
    <row r="7" spans="1:17" x14ac:dyDescent="0.25">
      <c r="A7" s="12" t="s">
        <v>45</v>
      </c>
      <c r="B7" s="13" t="s">
        <v>61</v>
      </c>
      <c r="C7" s="14">
        <v>45049</v>
      </c>
      <c r="D7" s="15" t="s">
        <v>55</v>
      </c>
      <c r="E7" s="81">
        <v>196</v>
      </c>
      <c r="F7" s="81">
        <v>198</v>
      </c>
      <c r="G7" s="81">
        <v>197</v>
      </c>
      <c r="H7" s="81">
        <v>196</v>
      </c>
      <c r="I7" s="16"/>
      <c r="J7" s="16"/>
      <c r="K7" s="19">
        <v>4</v>
      </c>
      <c r="L7" s="19">
        <v>787</v>
      </c>
      <c r="M7" s="20">
        <v>196.75</v>
      </c>
      <c r="N7" s="21">
        <v>6</v>
      </c>
      <c r="O7" s="22">
        <v>202.75</v>
      </c>
    </row>
    <row r="8" spans="1:17" x14ac:dyDescent="0.25">
      <c r="A8" s="80" t="s">
        <v>30</v>
      </c>
      <c r="B8" s="44" t="s">
        <v>61</v>
      </c>
      <c r="C8" s="14">
        <v>45052</v>
      </c>
      <c r="D8" s="15" t="s">
        <v>140</v>
      </c>
      <c r="E8" s="16">
        <v>188</v>
      </c>
      <c r="F8" s="16">
        <v>192</v>
      </c>
      <c r="G8" s="16">
        <v>199</v>
      </c>
      <c r="H8" s="16">
        <v>196</v>
      </c>
      <c r="I8" s="16"/>
      <c r="J8" s="16"/>
      <c r="K8" s="19">
        <v>4</v>
      </c>
      <c r="L8" s="19">
        <v>775</v>
      </c>
      <c r="M8" s="20">
        <v>193.75</v>
      </c>
      <c r="N8" s="21">
        <v>2</v>
      </c>
      <c r="O8" s="22">
        <v>195.75</v>
      </c>
    </row>
    <row r="10" spans="1:17" x14ac:dyDescent="0.25">
      <c r="K10" s="8">
        <f>SUM(K2:K9)</f>
        <v>28</v>
      </c>
      <c r="L10" s="8">
        <f>SUM(L2:L9)</f>
        <v>5492.0030000000006</v>
      </c>
      <c r="M10" s="7">
        <f>SUM(L10/K10)</f>
        <v>196.1429642857143</v>
      </c>
      <c r="N10" s="8">
        <f>SUM(N2:N9)</f>
        <v>38</v>
      </c>
      <c r="O10" s="11">
        <f>SUM(M10+N10)</f>
        <v>234.1429642857143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6:J7 B6:C7" name="Range1_2_4"/>
    <protectedRange algorithmName="SHA-512" hashValue="ON39YdpmFHfN9f47KpiRvqrKx0V9+erV1CNkpWzYhW/Qyc6aT8rEyCrvauWSYGZK2ia3o7vd3akF07acHAFpOA==" saltValue="yVW9XmDwTqEnmpSGai0KYg==" spinCount="100000" sqref="D6:D7" name="Range1_1_3_2"/>
    <protectedRange algorithmName="SHA-512" hashValue="ON39YdpmFHfN9f47KpiRvqrKx0V9+erV1CNkpWzYhW/Qyc6aT8rEyCrvauWSYGZK2ia3o7vd3akF07acHAFpOA==" saltValue="yVW9XmDwTqEnmpSGai0KYg==" spinCount="100000" sqref="E6:H7" name="Range1_3_1_3"/>
    <protectedRange algorithmName="SHA-512" hashValue="ON39YdpmFHfN9f47KpiRvqrKx0V9+erV1CNkpWzYhW/Qyc6aT8rEyCrvauWSYGZK2ia3o7vd3akF07acHAFpOA==" saltValue="yVW9XmDwTqEnmpSGai0KYg==" spinCount="100000" sqref="I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1_1"/>
  </protectedRanges>
  <sortState xmlns:xlrd2="http://schemas.microsoft.com/office/spreadsheetml/2017/richdata2" ref="B2:O5">
    <sortCondition ref="C2:C5"/>
  </sortState>
  <conditionalFormatting sqref="E6:E7">
    <cfRule type="top10" dxfId="352" priority="12" rank="1"/>
  </conditionalFormatting>
  <conditionalFormatting sqref="F6:F7">
    <cfRule type="top10" dxfId="351" priority="7" rank="1"/>
  </conditionalFormatting>
  <conditionalFormatting sqref="G6:G7">
    <cfRule type="top10" dxfId="350" priority="8" rank="1"/>
  </conditionalFormatting>
  <conditionalFormatting sqref="H6:H7">
    <cfRule type="top10" dxfId="349" priority="9" rank="1"/>
  </conditionalFormatting>
  <conditionalFormatting sqref="I6:I7">
    <cfRule type="top10" dxfId="348" priority="10" rank="1"/>
  </conditionalFormatting>
  <conditionalFormatting sqref="J6:J7">
    <cfRule type="top10" dxfId="347" priority="11" rank="1"/>
  </conditionalFormatting>
  <conditionalFormatting sqref="F8">
    <cfRule type="top10" dxfId="346" priority="5" rank="1"/>
  </conditionalFormatting>
  <conditionalFormatting sqref="G8">
    <cfRule type="top10" dxfId="345" priority="4" rank="1"/>
  </conditionalFormatting>
  <conditionalFormatting sqref="H8">
    <cfRule type="top10" dxfId="344" priority="3" rank="1"/>
  </conditionalFormatting>
  <conditionalFormatting sqref="I8">
    <cfRule type="top10" dxfId="343" priority="1" rank="1"/>
  </conditionalFormatting>
  <conditionalFormatting sqref="J8">
    <cfRule type="top10" dxfId="342" priority="2" rank="1"/>
  </conditionalFormatting>
  <conditionalFormatting sqref="E8">
    <cfRule type="top10" dxfId="341" priority="6" rank="1"/>
  </conditionalFormatting>
  <hyperlinks>
    <hyperlink ref="Q1" location="'National Rankings'!A1" display="Back to Ranking" xr:uid="{537B9C2C-722F-432D-81ED-26AFFB30A9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018E5-F8E6-49B4-8B4C-00BF537E0D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E3CB-0328-4CE2-93B1-98E653586CA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124</v>
      </c>
      <c r="C2" s="14">
        <v>45034</v>
      </c>
      <c r="D2" s="15" t="s">
        <v>37</v>
      </c>
      <c r="E2" s="81">
        <v>194</v>
      </c>
      <c r="F2" s="81">
        <v>193.001</v>
      </c>
      <c r="G2" s="81">
        <v>195</v>
      </c>
      <c r="H2" s="81">
        <v>198</v>
      </c>
      <c r="I2" s="16"/>
      <c r="J2" s="16"/>
      <c r="K2" s="19">
        <v>4</v>
      </c>
      <c r="L2" s="19">
        <v>780.00099999999998</v>
      </c>
      <c r="M2" s="20">
        <v>195.00024999999999</v>
      </c>
      <c r="N2" s="21">
        <v>11</v>
      </c>
      <c r="O2" s="22">
        <v>206.00024999999999</v>
      </c>
    </row>
    <row r="3" spans="1:17" x14ac:dyDescent="0.25">
      <c r="A3" s="12" t="s">
        <v>45</v>
      </c>
      <c r="B3" s="13" t="s">
        <v>124</v>
      </c>
      <c r="C3" s="14">
        <v>45062</v>
      </c>
      <c r="D3" s="15" t="s">
        <v>37</v>
      </c>
      <c r="E3" s="81">
        <v>195.001</v>
      </c>
      <c r="F3" s="81">
        <v>192</v>
      </c>
      <c r="G3" s="81">
        <v>194</v>
      </c>
      <c r="H3" s="81">
        <v>191</v>
      </c>
      <c r="I3" s="16"/>
      <c r="J3" s="16"/>
      <c r="K3" s="19">
        <v>4</v>
      </c>
      <c r="L3" s="19">
        <v>772.00099999999998</v>
      </c>
      <c r="M3" s="20">
        <v>193.00024999999999</v>
      </c>
      <c r="N3" s="21">
        <v>3</v>
      </c>
      <c r="O3" s="22">
        <v>196.00024999999999</v>
      </c>
    </row>
    <row r="5" spans="1:17" x14ac:dyDescent="0.25">
      <c r="K5" s="8">
        <f>SUM(K2:K4)</f>
        <v>8</v>
      </c>
      <c r="L5" s="8">
        <f>SUM(L2:L4)</f>
        <v>1552.002</v>
      </c>
      <c r="M5" s="7">
        <f>SUM(L5/K5)</f>
        <v>194.00024999999999</v>
      </c>
      <c r="N5" s="8">
        <f>SUM(N2:N4)</f>
        <v>14</v>
      </c>
      <c r="O5" s="11">
        <f>SUM(M5+N5)</f>
        <v>208.00024999999999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E2">
    <cfRule type="top10" dxfId="340" priority="6" rank="1"/>
  </conditionalFormatting>
  <conditionalFormatting sqref="F2">
    <cfRule type="top10" dxfId="339" priority="1" rank="1"/>
  </conditionalFormatting>
  <conditionalFormatting sqref="G2">
    <cfRule type="top10" dxfId="338" priority="2" rank="1"/>
  </conditionalFormatting>
  <conditionalFormatting sqref="H2">
    <cfRule type="top10" dxfId="337" priority="3" rank="1"/>
  </conditionalFormatting>
  <conditionalFormatting sqref="I2">
    <cfRule type="top10" dxfId="336" priority="4" rank="1"/>
  </conditionalFormatting>
  <conditionalFormatting sqref="J2">
    <cfRule type="top10" dxfId="335" priority="5" rank="1"/>
  </conditionalFormatting>
  <hyperlinks>
    <hyperlink ref="Q1" location="'National Rankings'!A1" display="Back to Ranking" xr:uid="{721D4A75-796B-49B0-A1DF-20EAD2BAA1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2577F2-06BD-4425-AE50-ACBF4703B3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ACD8-FE5D-4A07-8D6E-6D0C86F6DFF4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75</v>
      </c>
      <c r="C2" s="14">
        <v>44972</v>
      </c>
      <c r="D2" s="15" t="s">
        <v>55</v>
      </c>
      <c r="E2" s="16">
        <v>198</v>
      </c>
      <c r="F2" s="16">
        <v>198.001</v>
      </c>
      <c r="G2" s="16">
        <v>195</v>
      </c>
      <c r="H2" s="16">
        <v>197</v>
      </c>
      <c r="I2" s="16"/>
      <c r="J2" s="16"/>
      <c r="K2" s="19">
        <v>4</v>
      </c>
      <c r="L2" s="19">
        <v>788.00099999999998</v>
      </c>
      <c r="M2" s="20">
        <v>197.00024999999999</v>
      </c>
      <c r="N2" s="21">
        <v>5</v>
      </c>
      <c r="O2" s="22">
        <v>202.00024999999999</v>
      </c>
    </row>
    <row r="3" spans="1:17" x14ac:dyDescent="0.25">
      <c r="A3" s="12" t="s">
        <v>45</v>
      </c>
      <c r="B3" s="13" t="s">
        <v>75</v>
      </c>
      <c r="C3" s="14">
        <v>44979</v>
      </c>
      <c r="D3" s="15" t="s">
        <v>55</v>
      </c>
      <c r="E3" s="16">
        <v>198</v>
      </c>
      <c r="F3" s="16">
        <v>196.001</v>
      </c>
      <c r="G3" s="16">
        <v>192</v>
      </c>
      <c r="H3" s="16">
        <v>188</v>
      </c>
      <c r="I3" s="16"/>
      <c r="J3" s="16"/>
      <c r="K3" s="19">
        <v>4</v>
      </c>
      <c r="L3" s="19">
        <v>774.00099999999998</v>
      </c>
      <c r="M3" s="20">
        <v>193.50024999999999</v>
      </c>
      <c r="N3" s="21">
        <v>7</v>
      </c>
      <c r="O3" s="22">
        <v>200.50024999999999</v>
      </c>
    </row>
    <row r="4" spans="1:17" x14ac:dyDescent="0.25">
      <c r="A4" s="12" t="s">
        <v>45</v>
      </c>
      <c r="B4" s="13" t="s">
        <v>75</v>
      </c>
      <c r="C4" s="14">
        <v>44986</v>
      </c>
      <c r="D4" s="15" t="s">
        <v>55</v>
      </c>
      <c r="E4" s="16">
        <v>199</v>
      </c>
      <c r="F4" s="16">
        <v>200</v>
      </c>
      <c r="G4" s="16">
        <v>199</v>
      </c>
      <c r="H4" s="16">
        <v>198</v>
      </c>
      <c r="I4" s="16"/>
      <c r="J4" s="16"/>
      <c r="K4" s="19">
        <v>4</v>
      </c>
      <c r="L4" s="19">
        <v>796</v>
      </c>
      <c r="M4" s="20">
        <v>199</v>
      </c>
      <c r="N4" s="21">
        <v>9</v>
      </c>
      <c r="O4" s="22">
        <v>208</v>
      </c>
    </row>
    <row r="6" spans="1:17" x14ac:dyDescent="0.25">
      <c r="K6" s="8">
        <f>SUM(K2:K5)</f>
        <v>12</v>
      </c>
      <c r="L6" s="8">
        <f>SUM(L2:L5)</f>
        <v>2358.002</v>
      </c>
      <c r="M6" s="7">
        <f>SUM(L6/K6)</f>
        <v>196.50016666666667</v>
      </c>
      <c r="N6" s="8">
        <f>SUM(N2:N5)</f>
        <v>21</v>
      </c>
      <c r="O6" s="11">
        <f>SUM(M6+N6)</f>
        <v>217.50016666666667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4 B3:C4" name="Range1_2_4"/>
    <protectedRange algorithmName="SHA-512" hashValue="ON39YdpmFHfN9f47KpiRvqrKx0V9+erV1CNkpWzYhW/Qyc6aT8rEyCrvauWSYGZK2ia3o7vd3akF07acHAFpOA==" saltValue="yVW9XmDwTqEnmpSGai0KYg==" spinCount="100000" sqref="D3:D4" name="Range1_1_3_2"/>
    <protectedRange algorithmName="SHA-512" hashValue="ON39YdpmFHfN9f47KpiRvqrKx0V9+erV1CNkpWzYhW/Qyc6aT8rEyCrvauWSYGZK2ia3o7vd3akF07acHAFpOA==" saltValue="yVW9XmDwTqEnmpSGai0KYg==" spinCount="100000" sqref="E3:H4" name="Range1_3_1_3"/>
  </protectedRanges>
  <conditionalFormatting sqref="E3:E4">
    <cfRule type="top10" dxfId="334" priority="6" rank="1"/>
  </conditionalFormatting>
  <conditionalFormatting sqref="F3:F4">
    <cfRule type="top10" dxfId="333" priority="1" rank="1"/>
  </conditionalFormatting>
  <conditionalFormatting sqref="G3:G4">
    <cfRule type="top10" dxfId="332" priority="2" rank="1"/>
  </conditionalFormatting>
  <conditionalFormatting sqref="H3:H4">
    <cfRule type="top10" dxfId="331" priority="3" rank="1"/>
  </conditionalFormatting>
  <conditionalFormatting sqref="I3:I4">
    <cfRule type="top10" dxfId="330" priority="4" rank="1"/>
  </conditionalFormatting>
  <conditionalFormatting sqref="J3:J4">
    <cfRule type="top10" dxfId="329" priority="5" rank="1"/>
  </conditionalFormatting>
  <hyperlinks>
    <hyperlink ref="Q1" location="'National Rankings'!A1" display="Back to Ranking" xr:uid="{FAC5B4E9-EB82-44A1-9D71-DCC0F3FE7A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12139C-6511-4C05-AE23-C17CC05A83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62B6-FC01-4ED6-87C1-4B81602B42D8}">
  <sheetPr codeName="Sheet114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71</v>
      </c>
      <c r="C2" s="14">
        <v>45010</v>
      </c>
      <c r="D2" s="15" t="s">
        <v>69</v>
      </c>
      <c r="E2" s="16">
        <v>186</v>
      </c>
      <c r="F2" s="16">
        <v>180</v>
      </c>
      <c r="G2" s="16">
        <v>179</v>
      </c>
      <c r="H2" s="16">
        <v>179</v>
      </c>
      <c r="I2" s="16"/>
      <c r="J2" s="16"/>
      <c r="K2" s="19">
        <v>4</v>
      </c>
      <c r="L2" s="19">
        <v>724</v>
      </c>
      <c r="M2" s="45">
        <v>181</v>
      </c>
      <c r="N2" s="21">
        <v>6</v>
      </c>
      <c r="O2" s="46">
        <v>187</v>
      </c>
    </row>
    <row r="3" spans="1:17" x14ac:dyDescent="0.25">
      <c r="A3" s="47" t="s">
        <v>45</v>
      </c>
      <c r="B3" s="47" t="s">
        <v>71</v>
      </c>
      <c r="C3" s="14">
        <v>45011</v>
      </c>
      <c r="D3" s="47" t="s">
        <v>69</v>
      </c>
      <c r="E3" s="47">
        <v>192</v>
      </c>
      <c r="F3" s="47">
        <v>193</v>
      </c>
      <c r="G3" s="47">
        <v>192</v>
      </c>
      <c r="H3" s="47">
        <v>196</v>
      </c>
      <c r="I3" s="47"/>
      <c r="J3" s="47"/>
      <c r="K3" s="47">
        <v>4</v>
      </c>
      <c r="L3" s="47">
        <v>773</v>
      </c>
      <c r="M3" s="48">
        <v>193.25</v>
      </c>
      <c r="N3" s="47">
        <v>2</v>
      </c>
      <c r="O3" s="48">
        <v>195.25</v>
      </c>
    </row>
    <row r="4" spans="1:17" x14ac:dyDescent="0.25">
      <c r="A4" s="12" t="s">
        <v>45</v>
      </c>
      <c r="B4" s="44" t="s">
        <v>71</v>
      </c>
      <c r="C4" s="94">
        <v>45066</v>
      </c>
      <c r="D4" s="95" t="s">
        <v>69</v>
      </c>
      <c r="E4" s="81">
        <v>195</v>
      </c>
      <c r="F4" s="81">
        <v>193</v>
      </c>
      <c r="G4" s="81">
        <v>197</v>
      </c>
      <c r="H4" s="81">
        <v>197</v>
      </c>
      <c r="I4" s="81"/>
      <c r="J4" s="81"/>
      <c r="K4" s="96">
        <v>4</v>
      </c>
      <c r="L4" s="96">
        <v>782</v>
      </c>
      <c r="M4" s="97">
        <v>195.5</v>
      </c>
      <c r="N4" s="98">
        <v>3</v>
      </c>
      <c r="O4" s="99">
        <v>198.5</v>
      </c>
    </row>
    <row r="5" spans="1:17" x14ac:dyDescent="0.25">
      <c r="A5" s="80" t="s">
        <v>30</v>
      </c>
      <c r="B5" s="44" t="s">
        <v>71</v>
      </c>
      <c r="C5" s="94">
        <v>45067</v>
      </c>
      <c r="D5" s="95" t="s">
        <v>69</v>
      </c>
      <c r="E5" s="81">
        <v>194</v>
      </c>
      <c r="F5" s="81">
        <v>187</v>
      </c>
      <c r="G5" s="81">
        <v>188</v>
      </c>
      <c r="H5" s="81">
        <v>190</v>
      </c>
      <c r="I5" s="81"/>
      <c r="J5" s="81"/>
      <c r="K5" s="96">
        <v>4</v>
      </c>
      <c r="L5" s="96">
        <v>759</v>
      </c>
      <c r="M5" s="97">
        <v>189.75</v>
      </c>
      <c r="N5" s="98">
        <v>6</v>
      </c>
      <c r="O5" s="99">
        <v>195.75</v>
      </c>
    </row>
    <row r="7" spans="1:17" x14ac:dyDescent="0.25">
      <c r="K7" s="8">
        <f>SUM(K2:K6)</f>
        <v>16</v>
      </c>
      <c r="L7" s="8">
        <f>SUM(L2:L6)</f>
        <v>3038</v>
      </c>
      <c r="M7" s="7">
        <f>SUM(L7/K7)</f>
        <v>189.875</v>
      </c>
      <c r="N7" s="8">
        <f>SUM(N2:N6)</f>
        <v>17</v>
      </c>
      <c r="O7" s="11">
        <f>SUM(M7+N7)</f>
        <v>206.875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 I4:J5 B4:C5" name="Range1_2_4"/>
    <protectedRange algorithmName="SHA-512" hashValue="ON39YdpmFHfN9f47KpiRvqrKx0V9+erV1CNkpWzYhW/Qyc6aT8rEyCrvauWSYGZK2ia3o7vd3akF07acHAFpOA==" saltValue="yVW9XmDwTqEnmpSGai0KYg==" spinCount="100000" sqref="D2:D3 D4:D5" name="Range1_1_3_2"/>
    <protectedRange algorithmName="SHA-512" hashValue="ON39YdpmFHfN9f47KpiRvqrKx0V9+erV1CNkpWzYhW/Qyc6aT8rEyCrvauWSYGZK2ia3o7vd3akF07acHAFpOA==" saltValue="yVW9XmDwTqEnmpSGai0KYg==" spinCount="100000" sqref="E2:H3 E4:H5" name="Range1_3_1_3"/>
  </protectedRanges>
  <conditionalFormatting sqref="E2:E5">
    <cfRule type="top10" dxfId="328" priority="6" rank="1"/>
  </conditionalFormatting>
  <conditionalFormatting sqref="F2:F5">
    <cfRule type="top10" dxfId="327" priority="1" rank="1"/>
  </conditionalFormatting>
  <conditionalFormatting sqref="G2:G5">
    <cfRule type="top10" dxfId="326" priority="2" rank="1"/>
  </conditionalFormatting>
  <conditionalFormatting sqref="H2:H5">
    <cfRule type="top10" dxfId="325" priority="3" rank="1"/>
  </conditionalFormatting>
  <conditionalFormatting sqref="I2:I5">
    <cfRule type="top10" dxfId="324" priority="4" rank="1"/>
  </conditionalFormatting>
  <conditionalFormatting sqref="J2:J5">
    <cfRule type="top10" dxfId="323" priority="5" rank="1"/>
  </conditionalFormatting>
  <hyperlinks>
    <hyperlink ref="Q1" location="'National Rankings'!A1" display="Back to Ranking" xr:uid="{D812B1D2-2088-49CE-A589-18E8945C92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232EE5-9FE8-4BAA-A8A8-87EC6DF07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AA9C-2DFF-46E5-AF86-57ADBAAEEF8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176</v>
      </c>
      <c r="C2" s="94">
        <v>45066</v>
      </c>
      <c r="D2" s="95" t="s">
        <v>181</v>
      </c>
      <c r="E2" s="81">
        <v>193</v>
      </c>
      <c r="F2" s="81">
        <v>197</v>
      </c>
      <c r="G2" s="81">
        <v>198</v>
      </c>
      <c r="H2" s="81">
        <v>195</v>
      </c>
      <c r="I2" s="81"/>
      <c r="J2" s="81"/>
      <c r="K2" s="96">
        <v>4</v>
      </c>
      <c r="L2" s="96">
        <v>783</v>
      </c>
      <c r="M2" s="97">
        <v>195.75</v>
      </c>
      <c r="N2" s="98">
        <v>6</v>
      </c>
      <c r="O2" s="99">
        <v>201.75</v>
      </c>
    </row>
    <row r="4" spans="1:17" x14ac:dyDescent="0.25">
      <c r="K4" s="8">
        <f>SUM(K2:K3)</f>
        <v>4</v>
      </c>
      <c r="L4" s="8">
        <f>SUM(L2:L3)</f>
        <v>783</v>
      </c>
      <c r="M4" s="11">
        <f>SUM(L4/K4)</f>
        <v>195.75</v>
      </c>
      <c r="N4" s="8">
        <f>SUM(N2:N3)</f>
        <v>6</v>
      </c>
      <c r="O4" s="11">
        <f>SUM(M4+N4)</f>
        <v>201.75</v>
      </c>
    </row>
  </sheetData>
  <hyperlinks>
    <hyperlink ref="Q1" location="'National Rankings'!A1" display="Back to Ranking" xr:uid="{5702A3E3-B1EE-4FD4-AB96-0F8E31A641C2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FB61-831C-4249-891C-8D582972B551}">
  <sheetPr codeName="Sheet68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40</v>
      </c>
      <c r="C2" s="14">
        <v>44982</v>
      </c>
      <c r="D2" s="15" t="s">
        <v>31</v>
      </c>
      <c r="E2" s="16">
        <v>185</v>
      </c>
      <c r="F2" s="16">
        <v>189.001</v>
      </c>
      <c r="G2" s="16">
        <v>188</v>
      </c>
      <c r="H2" s="16">
        <v>189</v>
      </c>
      <c r="I2" s="16"/>
      <c r="J2" s="16"/>
      <c r="K2" s="19">
        <v>4</v>
      </c>
      <c r="L2" s="19">
        <v>751.00099999999998</v>
      </c>
      <c r="M2" s="20">
        <v>187.75024999999999</v>
      </c>
      <c r="N2" s="21">
        <v>3</v>
      </c>
      <c r="O2" s="22">
        <v>190.75024999999999</v>
      </c>
    </row>
    <row r="3" spans="1:17" x14ac:dyDescent="0.25">
      <c r="A3" s="12" t="s">
        <v>30</v>
      </c>
      <c r="B3" s="13" t="s">
        <v>40</v>
      </c>
      <c r="C3" s="14">
        <v>44996</v>
      </c>
      <c r="D3" s="15" t="s">
        <v>31</v>
      </c>
      <c r="E3" s="16">
        <v>187.001</v>
      </c>
      <c r="F3" s="16">
        <v>179</v>
      </c>
      <c r="G3" s="16">
        <v>179</v>
      </c>
      <c r="H3" s="16">
        <v>174</v>
      </c>
      <c r="I3" s="16"/>
      <c r="J3" s="16"/>
      <c r="K3" s="19">
        <v>4</v>
      </c>
      <c r="L3" s="19">
        <v>719.00099999999998</v>
      </c>
      <c r="M3" s="20">
        <v>179.75024999999999</v>
      </c>
      <c r="N3" s="21">
        <v>5</v>
      </c>
      <c r="O3" s="22">
        <v>184.75024999999999</v>
      </c>
    </row>
    <row r="4" spans="1:17" x14ac:dyDescent="0.25">
      <c r="A4" s="12" t="s">
        <v>30</v>
      </c>
      <c r="B4" s="13" t="s">
        <v>40</v>
      </c>
      <c r="C4" s="14">
        <v>45010</v>
      </c>
      <c r="D4" s="15" t="s">
        <v>31</v>
      </c>
      <c r="E4" s="16">
        <v>186</v>
      </c>
      <c r="F4" s="16">
        <v>181</v>
      </c>
      <c r="G4" s="16">
        <v>187</v>
      </c>
      <c r="H4" s="16">
        <v>176</v>
      </c>
      <c r="I4" s="16"/>
      <c r="J4" s="16"/>
      <c r="K4" s="19">
        <v>4</v>
      </c>
      <c r="L4" s="19">
        <v>730</v>
      </c>
      <c r="M4" s="20">
        <v>182.5</v>
      </c>
      <c r="N4" s="21">
        <v>3</v>
      </c>
      <c r="O4" s="22">
        <v>185.5</v>
      </c>
    </row>
    <row r="5" spans="1:17" x14ac:dyDescent="0.25">
      <c r="A5" s="80" t="s">
        <v>30</v>
      </c>
      <c r="B5" s="44" t="s">
        <v>40</v>
      </c>
      <c r="C5" s="94">
        <v>45038</v>
      </c>
      <c r="D5" s="95" t="s">
        <v>31</v>
      </c>
      <c r="E5" s="81">
        <v>172</v>
      </c>
      <c r="F5" s="81">
        <v>175</v>
      </c>
      <c r="G5" s="81">
        <v>182</v>
      </c>
      <c r="H5" s="81">
        <v>178</v>
      </c>
      <c r="I5" s="81"/>
      <c r="J5" s="81"/>
      <c r="K5" s="96">
        <v>4</v>
      </c>
      <c r="L5" s="96">
        <v>707</v>
      </c>
      <c r="M5" s="97">
        <v>176.75</v>
      </c>
      <c r="N5" s="98">
        <v>3</v>
      </c>
      <c r="O5" s="99">
        <v>179.75</v>
      </c>
    </row>
    <row r="6" spans="1:17" x14ac:dyDescent="0.25">
      <c r="A6" s="80" t="s">
        <v>30</v>
      </c>
      <c r="B6" s="44" t="s">
        <v>40</v>
      </c>
      <c r="C6" s="94">
        <v>45048</v>
      </c>
      <c r="D6" s="95" t="s">
        <v>31</v>
      </c>
      <c r="E6" s="81">
        <v>184</v>
      </c>
      <c r="F6" s="81">
        <v>192</v>
      </c>
      <c r="G6" s="81">
        <v>194.001</v>
      </c>
      <c r="H6" s="81">
        <v>188</v>
      </c>
      <c r="I6" s="81"/>
      <c r="J6" s="81"/>
      <c r="K6" s="96">
        <v>4</v>
      </c>
      <c r="L6" s="96">
        <v>758.00099999999998</v>
      </c>
      <c r="M6" s="97">
        <v>189.50024999999999</v>
      </c>
      <c r="N6" s="98">
        <v>8</v>
      </c>
      <c r="O6" s="99">
        <v>197.50024999999999</v>
      </c>
    </row>
    <row r="7" spans="1:17" x14ac:dyDescent="0.25">
      <c r="A7" s="80" t="s">
        <v>30</v>
      </c>
      <c r="B7" s="44" t="s">
        <v>40</v>
      </c>
      <c r="C7" s="94">
        <v>45073</v>
      </c>
      <c r="D7" s="95" t="s">
        <v>31</v>
      </c>
      <c r="E7" s="81">
        <v>187</v>
      </c>
      <c r="F7" s="81">
        <v>175</v>
      </c>
      <c r="G7" s="81">
        <v>180</v>
      </c>
      <c r="H7" s="81">
        <v>180</v>
      </c>
      <c r="I7" s="81"/>
      <c r="J7" s="81"/>
      <c r="K7" s="96">
        <v>4</v>
      </c>
      <c r="L7" s="96">
        <v>722</v>
      </c>
      <c r="M7" s="97">
        <v>180.5</v>
      </c>
      <c r="N7" s="98">
        <v>4</v>
      </c>
      <c r="O7" s="99">
        <v>184.5</v>
      </c>
    </row>
    <row r="9" spans="1:17" x14ac:dyDescent="0.25">
      <c r="K9" s="8">
        <f>SUM(K2:K8)</f>
        <v>24</v>
      </c>
      <c r="L9" s="8">
        <f>SUM(L2:L8)</f>
        <v>4387.0029999999997</v>
      </c>
      <c r="M9" s="7">
        <f>SUM(L9/K9)</f>
        <v>182.79179166666665</v>
      </c>
      <c r="N9" s="8">
        <f>SUM(N2:N8)</f>
        <v>26</v>
      </c>
      <c r="O9" s="11">
        <f>SUM(M9+N9)</f>
        <v>208.79179166666665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6 B7:C7" name="Range1_2_4"/>
    <protectedRange algorithmName="SHA-512" hashValue="ON39YdpmFHfN9f47KpiRvqrKx0V9+erV1CNkpWzYhW/Qyc6aT8rEyCrvauWSYGZK2ia3o7vd3akF07acHAFpOA==" saltValue="yVW9XmDwTqEnmpSGai0KYg==" spinCount="100000" sqref="D2:D6 D7" name="Range1_1_3_2"/>
    <protectedRange algorithmName="SHA-512" hashValue="ON39YdpmFHfN9f47KpiRvqrKx0V9+erV1CNkpWzYhW/Qyc6aT8rEyCrvauWSYGZK2ia3o7vd3akF07acHAFpOA==" saltValue="yVW9XmDwTqEnmpSGai0KYg==" spinCount="100000" sqref="E4:J6 E2:H3 E7:J7" name="Range1_3_1_3"/>
  </protectedRanges>
  <conditionalFormatting sqref="E2:E7">
    <cfRule type="top10" dxfId="322" priority="6" rank="1"/>
  </conditionalFormatting>
  <conditionalFormatting sqref="F2:F7">
    <cfRule type="top10" dxfId="321" priority="1" rank="1"/>
  </conditionalFormatting>
  <conditionalFormatting sqref="G2:G7">
    <cfRule type="top10" dxfId="320" priority="2" rank="1"/>
  </conditionalFormatting>
  <conditionalFormatting sqref="H2:H7">
    <cfRule type="top10" dxfId="319" priority="3" rank="1"/>
  </conditionalFormatting>
  <conditionalFormatting sqref="I2:I7">
    <cfRule type="top10" dxfId="318" priority="4" rank="1"/>
  </conditionalFormatting>
  <conditionalFormatting sqref="J2:J7">
    <cfRule type="top10" dxfId="317" priority="5" rank="1"/>
  </conditionalFormatting>
  <hyperlinks>
    <hyperlink ref="Q1" location="'National Rankings'!A1" display="Back to Ranking" xr:uid="{30ACC739-6400-4B8A-97B0-47EDD5021D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CD8B8F-3C4F-456D-83F4-2DDCA52F08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04AD-A970-4630-915B-74BF05FD28EA}">
  <sheetPr codeName="Sheet37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62</v>
      </c>
      <c r="C2" s="14">
        <v>44986</v>
      </c>
      <c r="D2" s="15" t="s">
        <v>55</v>
      </c>
      <c r="E2" s="16">
        <v>193</v>
      </c>
      <c r="F2" s="16">
        <v>194</v>
      </c>
      <c r="G2" s="16">
        <v>189</v>
      </c>
      <c r="H2" s="16">
        <v>192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3" spans="1:17" x14ac:dyDescent="0.25">
      <c r="A3" s="12" t="s">
        <v>45</v>
      </c>
      <c r="B3" s="13" t="s">
        <v>62</v>
      </c>
      <c r="C3" s="14">
        <v>45056</v>
      </c>
      <c r="D3" s="15" t="s">
        <v>55</v>
      </c>
      <c r="E3" s="16">
        <v>195</v>
      </c>
      <c r="F3" s="16">
        <v>194</v>
      </c>
      <c r="G3" s="16">
        <v>190</v>
      </c>
      <c r="H3" s="16">
        <v>194</v>
      </c>
      <c r="I3" s="16"/>
      <c r="J3" s="16"/>
      <c r="K3" s="19">
        <v>4</v>
      </c>
      <c r="L3" s="19">
        <v>773</v>
      </c>
      <c r="M3" s="20">
        <v>193.25</v>
      </c>
      <c r="N3" s="21">
        <v>2</v>
      </c>
      <c r="O3" s="22">
        <v>195.25</v>
      </c>
    </row>
    <row r="5" spans="1:17" x14ac:dyDescent="0.25">
      <c r="K5" s="8">
        <f>SUM(K2:K4)</f>
        <v>8</v>
      </c>
      <c r="L5" s="8">
        <f>SUM(L2:L4)</f>
        <v>1541</v>
      </c>
      <c r="M5" s="7">
        <f>SUM(L5/K5)</f>
        <v>192.625</v>
      </c>
      <c r="N5" s="8">
        <f>SUM(N2:N4)</f>
        <v>4</v>
      </c>
      <c r="O5" s="11">
        <f>SUM(M5+N5)</f>
        <v>196.625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sortState xmlns:xlrd2="http://schemas.microsoft.com/office/spreadsheetml/2017/richdata2" ref="A2:O2">
    <sortCondition ref="C2"/>
  </sortState>
  <conditionalFormatting sqref="E2">
    <cfRule type="top10" dxfId="316" priority="6" rank="1"/>
  </conditionalFormatting>
  <conditionalFormatting sqref="F2">
    <cfRule type="top10" dxfId="315" priority="1" rank="1"/>
  </conditionalFormatting>
  <conditionalFormatting sqref="G2">
    <cfRule type="top10" dxfId="314" priority="2" rank="1"/>
  </conditionalFormatting>
  <conditionalFormatting sqref="H2">
    <cfRule type="top10" dxfId="313" priority="3" rank="1"/>
  </conditionalFormatting>
  <conditionalFormatting sqref="I2">
    <cfRule type="top10" dxfId="312" priority="4" rank="1"/>
  </conditionalFormatting>
  <conditionalFormatting sqref="J2">
    <cfRule type="top10" dxfId="311" priority="5" rank="1"/>
  </conditionalFormatting>
  <hyperlinks>
    <hyperlink ref="Q1" location="'National Rankings'!A1" display="Back to Ranking" xr:uid="{7F56AD98-CD29-4E78-96E7-8D7D9C6378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8BB40-0818-4E4E-AAC9-0B1E52FB44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49B0-3AEC-44D0-B01C-64030E12F01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157</v>
      </c>
      <c r="C2" s="14">
        <v>45055</v>
      </c>
      <c r="D2" s="15" t="s">
        <v>155</v>
      </c>
      <c r="E2" s="16">
        <v>192</v>
      </c>
      <c r="F2" s="16">
        <v>192</v>
      </c>
      <c r="G2" s="16">
        <v>192</v>
      </c>
      <c r="H2" s="16"/>
      <c r="I2" s="16"/>
      <c r="J2" s="16"/>
      <c r="K2" s="19">
        <v>3</v>
      </c>
      <c r="L2" s="19">
        <v>576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3</v>
      </c>
      <c r="L4" s="8">
        <f>SUM(L2:L3)</f>
        <v>576</v>
      </c>
      <c r="M4" s="11">
        <f>SUM(L4/K4)</f>
        <v>192</v>
      </c>
      <c r="N4" s="8">
        <f>SUM(N2:N3)</f>
        <v>2</v>
      </c>
      <c r="O4" s="11">
        <f>SUM(M4+N4)</f>
        <v>194</v>
      </c>
    </row>
  </sheetData>
  <hyperlinks>
    <hyperlink ref="Q1" location="'National Rankings'!A1" display="Back to Ranking" xr:uid="{D7E57BA2-BBC2-465C-AE6C-594ACA2EF725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C32D-42FE-4FDF-A54F-4790ACA53C4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147</v>
      </c>
      <c r="C2" s="94">
        <v>45052</v>
      </c>
      <c r="D2" s="95" t="s">
        <v>111</v>
      </c>
      <c r="E2" s="81">
        <v>193.00020000000001</v>
      </c>
      <c r="F2" s="81">
        <v>196.00040000000001</v>
      </c>
      <c r="G2" s="81">
        <v>192.0001</v>
      </c>
      <c r="H2" s="81"/>
      <c r="I2" s="81"/>
      <c r="J2" s="81"/>
      <c r="K2" s="96">
        <f>COUNT(E2:J2)</f>
        <v>3</v>
      </c>
      <c r="L2" s="96">
        <f>SUM(E2:J2)</f>
        <v>581.00070000000005</v>
      </c>
      <c r="M2" s="97">
        <f>IFERROR(L2/K2,0)</f>
        <v>193.66690000000003</v>
      </c>
      <c r="N2" s="98">
        <v>2</v>
      </c>
      <c r="O2" s="99">
        <f>SUM(M2+N2)</f>
        <v>195.66690000000003</v>
      </c>
    </row>
    <row r="4" spans="1:17" x14ac:dyDescent="0.25">
      <c r="K4" s="8">
        <f>SUM(K2:K3)</f>
        <v>3</v>
      </c>
      <c r="L4" s="8">
        <f>SUM(L2:L3)</f>
        <v>581.00070000000005</v>
      </c>
      <c r="M4" s="7">
        <f>SUM(L4/K4)</f>
        <v>193.66690000000003</v>
      </c>
      <c r="N4" s="8">
        <f>SUM(N2:N3)</f>
        <v>2</v>
      </c>
      <c r="O4" s="11">
        <f>SUM(M4+N4)</f>
        <v>195.66690000000003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310" priority="5" rank="1"/>
  </conditionalFormatting>
  <conditionalFormatting sqref="G2">
    <cfRule type="top10" dxfId="309" priority="4" rank="1"/>
  </conditionalFormatting>
  <conditionalFormatting sqref="H2">
    <cfRule type="top10" dxfId="308" priority="3" rank="1"/>
  </conditionalFormatting>
  <conditionalFormatting sqref="I2">
    <cfRule type="top10" dxfId="307" priority="1" rank="1"/>
  </conditionalFormatting>
  <conditionalFormatting sqref="J2">
    <cfRule type="top10" dxfId="306" priority="2" rank="1"/>
  </conditionalFormatting>
  <conditionalFormatting sqref="E2">
    <cfRule type="top10" dxfId="305" priority="6" rank="1"/>
  </conditionalFormatting>
  <hyperlinks>
    <hyperlink ref="Q1" location="'National Rankings'!A1" display="Back to Ranking" xr:uid="{8F22E43C-CEC9-48C7-989D-71556D6854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B23441-2374-4670-A28D-E27BEFA85B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DE34-682B-4232-9C31-6412C301DB7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148</v>
      </c>
      <c r="C2" s="94">
        <v>45053</v>
      </c>
      <c r="D2" s="95" t="s">
        <v>136</v>
      </c>
      <c r="E2" s="81">
        <v>199</v>
      </c>
      <c r="F2" s="81">
        <v>195</v>
      </c>
      <c r="G2" s="81">
        <v>195</v>
      </c>
      <c r="H2" s="81">
        <v>197</v>
      </c>
      <c r="I2" s="81"/>
      <c r="J2" s="81"/>
      <c r="K2" s="96">
        <v>4</v>
      </c>
      <c r="L2" s="96">
        <v>786</v>
      </c>
      <c r="M2" s="97">
        <v>196.5</v>
      </c>
      <c r="N2" s="98">
        <v>9</v>
      </c>
      <c r="O2" s="99">
        <v>205.5</v>
      </c>
    </row>
    <row r="4" spans="1:17" x14ac:dyDescent="0.25">
      <c r="K4" s="8">
        <f>SUM(K2:K3)</f>
        <v>4</v>
      </c>
      <c r="L4" s="8">
        <f>SUM(L2:L3)</f>
        <v>786</v>
      </c>
      <c r="M4" s="7">
        <f>SUM(L4/K4)</f>
        <v>196.5</v>
      </c>
      <c r="N4" s="8">
        <f>SUM(N2:N3)</f>
        <v>9</v>
      </c>
      <c r="O4" s="11">
        <f>SUM(M4+N4)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304" priority="5" rank="1"/>
  </conditionalFormatting>
  <conditionalFormatting sqref="G2">
    <cfRule type="top10" dxfId="303" priority="4" rank="1"/>
  </conditionalFormatting>
  <conditionalFormatting sqref="H2">
    <cfRule type="top10" dxfId="302" priority="3" rank="1"/>
  </conditionalFormatting>
  <conditionalFormatting sqref="I2">
    <cfRule type="top10" dxfId="301" priority="1" rank="1"/>
  </conditionalFormatting>
  <conditionalFormatting sqref="J2">
    <cfRule type="top10" dxfId="300" priority="2" rank="1"/>
  </conditionalFormatting>
  <conditionalFormatting sqref="E2">
    <cfRule type="top10" dxfId="299" priority="6" rank="1"/>
  </conditionalFormatting>
  <hyperlinks>
    <hyperlink ref="Q1" location="'National Rankings'!A1" display="Back to Ranking" xr:uid="{08CC1F35-D245-4168-B411-8F6125ECA7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E37FD9-3AE6-48BD-B2C3-B89FCA5BFF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10C3-AD1E-4F2F-9777-21FDD110AD88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177</v>
      </c>
      <c r="C2" s="94">
        <v>45067</v>
      </c>
      <c r="D2" s="95" t="s">
        <v>172</v>
      </c>
      <c r="E2" s="81">
        <v>192</v>
      </c>
      <c r="F2" s="81">
        <v>198</v>
      </c>
      <c r="G2" s="81">
        <v>194</v>
      </c>
      <c r="H2" s="81">
        <v>190</v>
      </c>
      <c r="I2" s="81"/>
      <c r="J2" s="81"/>
      <c r="K2" s="96">
        <v>4</v>
      </c>
      <c r="L2" s="96">
        <v>774</v>
      </c>
      <c r="M2" s="97">
        <v>193.5</v>
      </c>
      <c r="N2" s="98">
        <v>4</v>
      </c>
      <c r="O2" s="99">
        <v>197.5</v>
      </c>
    </row>
    <row r="3" spans="1:17" x14ac:dyDescent="0.25">
      <c r="A3" s="80" t="s">
        <v>45</v>
      </c>
      <c r="B3" s="44" t="s">
        <v>177</v>
      </c>
      <c r="C3" s="94">
        <v>45052</v>
      </c>
      <c r="D3" s="95" t="s">
        <v>56</v>
      </c>
      <c r="E3" s="81">
        <v>199</v>
      </c>
      <c r="F3" s="81">
        <v>192</v>
      </c>
      <c r="G3" s="81">
        <v>196</v>
      </c>
      <c r="H3" s="81">
        <v>196</v>
      </c>
      <c r="I3" s="81"/>
      <c r="J3" s="81"/>
      <c r="K3" s="96">
        <v>4</v>
      </c>
      <c r="L3" s="96">
        <v>783</v>
      </c>
      <c r="M3" s="97">
        <v>195.75</v>
      </c>
      <c r="N3" s="98">
        <v>4</v>
      </c>
      <c r="O3" s="99">
        <v>199.75</v>
      </c>
    </row>
    <row r="5" spans="1:17" x14ac:dyDescent="0.25">
      <c r="K5" s="8">
        <f>SUM(K2:K4)</f>
        <v>8</v>
      </c>
      <c r="L5" s="8">
        <f>SUM(L2:L4)</f>
        <v>1557</v>
      </c>
      <c r="M5" s="11">
        <f>SUM(L5/K5)</f>
        <v>194.625</v>
      </c>
      <c r="N5" s="8">
        <f>SUM(N2:N4)</f>
        <v>8</v>
      </c>
      <c r="O5" s="11">
        <f>SUM(M5+N5)</f>
        <v>202.625</v>
      </c>
    </row>
  </sheetData>
  <hyperlinks>
    <hyperlink ref="Q1" location="'National Rankings'!A1" display="Back to Ranking" xr:uid="{A790BACF-DE22-4407-9F4A-9BA82B981446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A317-2D39-4493-B7BC-4C91CE0C46E7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178</v>
      </c>
      <c r="C2" s="94">
        <v>45066</v>
      </c>
      <c r="D2" s="95" t="s">
        <v>181</v>
      </c>
      <c r="E2" s="81">
        <v>197</v>
      </c>
      <c r="F2" s="81">
        <v>190</v>
      </c>
      <c r="G2" s="81">
        <v>193</v>
      </c>
      <c r="H2" s="81">
        <v>194</v>
      </c>
      <c r="I2" s="81"/>
      <c r="J2" s="81"/>
      <c r="K2" s="96">
        <v>4</v>
      </c>
      <c r="L2" s="96">
        <v>774</v>
      </c>
      <c r="M2" s="97">
        <v>193.5</v>
      </c>
      <c r="N2" s="98">
        <v>4</v>
      </c>
      <c r="O2" s="99">
        <v>197.5</v>
      </c>
    </row>
    <row r="4" spans="1:17" x14ac:dyDescent="0.25">
      <c r="K4" s="8">
        <f>SUM(K2:K3)</f>
        <v>4</v>
      </c>
      <c r="L4" s="8">
        <f>SUM(L2:L3)</f>
        <v>774</v>
      </c>
      <c r="M4" s="11">
        <f>SUM(L4/K4)</f>
        <v>193.5</v>
      </c>
      <c r="N4" s="8">
        <f>SUM(N2:N3)</f>
        <v>4</v>
      </c>
      <c r="O4" s="11">
        <f>SUM(M4+N4)</f>
        <v>197.5</v>
      </c>
    </row>
  </sheetData>
  <hyperlinks>
    <hyperlink ref="Q1" location="'National Rankings'!A1" display="Back to Ranking" xr:uid="{472D919E-7F15-4F7E-92BF-934C97ACDE3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9BC8-7AFD-4215-AF54-E6CDA5C8B8B7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129</v>
      </c>
      <c r="C2" s="14">
        <v>44661</v>
      </c>
      <c r="D2" s="15" t="s">
        <v>127</v>
      </c>
      <c r="E2" s="81">
        <v>194</v>
      </c>
      <c r="F2" s="81">
        <v>194</v>
      </c>
      <c r="G2" s="81">
        <v>196</v>
      </c>
      <c r="H2" s="81">
        <v>198</v>
      </c>
      <c r="I2" s="16"/>
      <c r="J2" s="16"/>
      <c r="K2" s="19">
        <v>4</v>
      </c>
      <c r="L2" s="19">
        <v>782</v>
      </c>
      <c r="M2" s="20">
        <v>195.5</v>
      </c>
      <c r="N2" s="21">
        <v>9</v>
      </c>
      <c r="O2" s="22">
        <v>204.5</v>
      </c>
    </row>
    <row r="3" spans="1:17" x14ac:dyDescent="0.25">
      <c r="A3" s="12" t="s">
        <v>30</v>
      </c>
      <c r="B3" s="13" t="s">
        <v>129</v>
      </c>
      <c r="C3" s="14">
        <v>45046</v>
      </c>
      <c r="D3" s="15" t="s">
        <v>134</v>
      </c>
      <c r="E3" s="81">
        <v>195</v>
      </c>
      <c r="F3" s="81">
        <v>191</v>
      </c>
      <c r="G3" s="81">
        <v>196</v>
      </c>
      <c r="H3" s="81">
        <v>196</v>
      </c>
      <c r="I3" s="16"/>
      <c r="J3" s="16"/>
      <c r="K3" s="19">
        <v>4</v>
      </c>
      <c r="L3" s="19">
        <v>778</v>
      </c>
      <c r="M3" s="20">
        <v>194.5</v>
      </c>
      <c r="N3" s="21">
        <v>3</v>
      </c>
      <c r="O3" s="22">
        <v>197.5</v>
      </c>
    </row>
    <row r="4" spans="1:17" x14ac:dyDescent="0.25">
      <c r="A4" s="80" t="s">
        <v>30</v>
      </c>
      <c r="B4" s="44" t="s">
        <v>129</v>
      </c>
      <c r="C4" s="94">
        <v>45060</v>
      </c>
      <c r="D4" s="95" t="s">
        <v>127</v>
      </c>
      <c r="E4" s="81">
        <v>193</v>
      </c>
      <c r="F4" s="81">
        <v>185</v>
      </c>
      <c r="G4" s="81">
        <v>192</v>
      </c>
      <c r="H4" s="81">
        <v>184</v>
      </c>
      <c r="I4" s="81"/>
      <c r="J4" s="81"/>
      <c r="K4" s="96">
        <v>4</v>
      </c>
      <c r="L4" s="96">
        <v>754</v>
      </c>
      <c r="M4" s="97">
        <v>188.5</v>
      </c>
      <c r="N4" s="98">
        <v>2</v>
      </c>
      <c r="O4" s="99">
        <v>190.5</v>
      </c>
    </row>
    <row r="6" spans="1:17" x14ac:dyDescent="0.25">
      <c r="K6" s="8">
        <f>SUM(K2:K5)</f>
        <v>12</v>
      </c>
      <c r="L6" s="8">
        <f>SUM(L2:L5)</f>
        <v>2314</v>
      </c>
      <c r="M6" s="7">
        <f>SUM(L6/K6)</f>
        <v>192.83333333333334</v>
      </c>
      <c r="N6" s="8">
        <f>SUM(N2:N5)</f>
        <v>14</v>
      </c>
      <c r="O6" s="11">
        <f>SUM(M6+N6)</f>
        <v>206.83333333333334</v>
      </c>
    </row>
  </sheetData>
  <protectedRanges>
    <protectedRange sqref="B2:C3" name="Range1_2_1_1_1"/>
    <protectedRange sqref="D2:D3" name="Range1_1_1_1_1_1"/>
  </protectedRanges>
  <conditionalFormatting sqref="E2:E3">
    <cfRule type="top10" dxfId="298" priority="7" rank="1"/>
  </conditionalFormatting>
  <conditionalFormatting sqref="E2:J3">
    <cfRule type="cellIs" dxfId="297" priority="2" operator="greaterThanOrEqual">
      <formula>200</formula>
    </cfRule>
  </conditionalFormatting>
  <conditionalFormatting sqref="F2:F3">
    <cfRule type="top10" dxfId="296" priority="1" rank="1"/>
  </conditionalFormatting>
  <conditionalFormatting sqref="G2:G3">
    <cfRule type="top10" dxfId="295" priority="6" rank="1"/>
  </conditionalFormatting>
  <conditionalFormatting sqref="H2:H3">
    <cfRule type="top10" dxfId="294" priority="5" rank="1"/>
  </conditionalFormatting>
  <conditionalFormatting sqref="I2:I3">
    <cfRule type="top10" dxfId="293" priority="4" rank="1"/>
  </conditionalFormatting>
  <conditionalFormatting sqref="J2:J3">
    <cfRule type="top10" dxfId="292" priority="3" rank="1"/>
  </conditionalFormatting>
  <hyperlinks>
    <hyperlink ref="Q1" location="'National Rankings'!A1" display="Back to Ranking" xr:uid="{804A68E2-588A-4F24-B14A-1139289D06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29D543-EE76-4E2A-AC3F-357FBD5BAE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9AF2-7EE8-494C-9AD9-4214250A7FFC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99</v>
      </c>
      <c r="C2" s="14">
        <v>44989</v>
      </c>
      <c r="D2" s="15" t="s">
        <v>32</v>
      </c>
      <c r="E2" s="16">
        <v>177</v>
      </c>
      <c r="F2" s="16">
        <v>139</v>
      </c>
      <c r="G2" s="16">
        <v>174</v>
      </c>
      <c r="H2" s="16">
        <v>183</v>
      </c>
      <c r="I2" s="16"/>
      <c r="J2" s="16"/>
      <c r="K2" s="19">
        <v>4</v>
      </c>
      <c r="L2" s="19">
        <v>673</v>
      </c>
      <c r="M2" s="20">
        <v>168.25</v>
      </c>
      <c r="N2" s="21">
        <v>2</v>
      </c>
      <c r="O2" s="22">
        <v>170.25</v>
      </c>
    </row>
    <row r="4" spans="1:17" x14ac:dyDescent="0.25">
      <c r="K4" s="8">
        <f>SUM(K2:K3)</f>
        <v>4</v>
      </c>
      <c r="L4" s="8">
        <f>SUM(L2:L3)</f>
        <v>673</v>
      </c>
      <c r="M4" s="7">
        <f>SUM(L4/K4)</f>
        <v>168.25</v>
      </c>
      <c r="N4" s="8">
        <f>SUM(N2:N3)</f>
        <v>2</v>
      </c>
      <c r="O4" s="11">
        <f>SUM(M4+N4)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E2">
    <cfRule type="top10" dxfId="291" priority="6" rank="1"/>
  </conditionalFormatting>
  <conditionalFormatting sqref="F2">
    <cfRule type="top10" dxfId="290" priority="1" rank="1"/>
  </conditionalFormatting>
  <conditionalFormatting sqref="G2">
    <cfRule type="top10" dxfId="289" priority="2" rank="1"/>
  </conditionalFormatting>
  <conditionalFormatting sqref="H2">
    <cfRule type="top10" dxfId="288" priority="3" rank="1"/>
  </conditionalFormatting>
  <conditionalFormatting sqref="I2">
    <cfRule type="top10" dxfId="287" priority="4" rank="1"/>
  </conditionalFormatting>
  <conditionalFormatting sqref="J2">
    <cfRule type="top10" dxfId="286" priority="5" rank="1"/>
  </conditionalFormatting>
  <hyperlinks>
    <hyperlink ref="Q1" location="'National Rankings'!A1" display="Back to Ranking" xr:uid="{09DF8849-C2A0-47D1-A45B-BC29E51E19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C8501F-6703-48F6-B321-F1D187EC4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D6F-C207-4BD1-9555-21E01FD941F3}">
  <sheetPr codeName="Sheet69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49</v>
      </c>
      <c r="C2" s="14">
        <v>44996</v>
      </c>
      <c r="D2" s="15" t="s">
        <v>78</v>
      </c>
      <c r="E2" s="16">
        <v>197</v>
      </c>
      <c r="F2" s="16">
        <v>199.01</v>
      </c>
      <c r="G2" s="16">
        <v>196</v>
      </c>
      <c r="H2" s="16">
        <v>195</v>
      </c>
      <c r="I2" s="16"/>
      <c r="J2" s="16"/>
      <c r="K2" s="19">
        <v>4</v>
      </c>
      <c r="L2" s="19">
        <v>787.01</v>
      </c>
      <c r="M2" s="20">
        <v>196.7525</v>
      </c>
      <c r="N2" s="21">
        <v>7</v>
      </c>
      <c r="O2" s="22">
        <v>203.75</v>
      </c>
    </row>
    <row r="3" spans="1:17" ht="18.75" customHeight="1" x14ac:dyDescent="0.25">
      <c r="A3" s="12" t="s">
        <v>30</v>
      </c>
      <c r="B3" s="13" t="s">
        <v>49</v>
      </c>
      <c r="C3" s="14">
        <v>45017</v>
      </c>
      <c r="D3" s="15" t="s">
        <v>38</v>
      </c>
      <c r="E3" s="16">
        <v>199</v>
      </c>
      <c r="F3" s="16">
        <v>198</v>
      </c>
      <c r="G3" s="16">
        <v>200</v>
      </c>
      <c r="H3" s="16">
        <v>198.01</v>
      </c>
      <c r="I3" s="16"/>
      <c r="J3" s="16"/>
      <c r="K3" s="19">
        <v>4</v>
      </c>
      <c r="L3" s="19">
        <v>795.01</v>
      </c>
      <c r="M3" s="20">
        <v>198.7525</v>
      </c>
      <c r="N3" s="21">
        <v>6</v>
      </c>
      <c r="O3" s="22">
        <v>204.7525</v>
      </c>
    </row>
    <row r="4" spans="1:17" ht="18.75" customHeight="1" x14ac:dyDescent="0.25">
      <c r="A4" s="80" t="s">
        <v>30</v>
      </c>
      <c r="B4" s="44" t="s">
        <v>49</v>
      </c>
      <c r="C4" s="94">
        <v>45052</v>
      </c>
      <c r="D4" s="95" t="s">
        <v>38</v>
      </c>
      <c r="E4" s="81">
        <v>198</v>
      </c>
      <c r="F4" s="81">
        <v>196</v>
      </c>
      <c r="G4" s="81">
        <v>197</v>
      </c>
      <c r="H4" s="81">
        <v>198.01</v>
      </c>
      <c r="I4" s="81"/>
      <c r="J4" s="81"/>
      <c r="K4" s="96">
        <v>4</v>
      </c>
      <c r="L4" s="96">
        <v>789.01</v>
      </c>
      <c r="M4" s="97">
        <v>197.2525</v>
      </c>
      <c r="N4" s="98">
        <v>3</v>
      </c>
      <c r="O4" s="99">
        <v>200.2525</v>
      </c>
    </row>
    <row r="5" spans="1:17" x14ac:dyDescent="0.25">
      <c r="A5" s="12" t="s">
        <v>45</v>
      </c>
      <c r="B5" s="13" t="s">
        <v>49</v>
      </c>
      <c r="C5" s="14">
        <v>45059</v>
      </c>
      <c r="D5" s="14" t="s">
        <v>165</v>
      </c>
      <c r="E5" s="81">
        <v>194</v>
      </c>
      <c r="F5" s="81">
        <v>197</v>
      </c>
      <c r="G5" s="81">
        <v>193</v>
      </c>
      <c r="H5" s="81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7" spans="1:17" x14ac:dyDescent="0.25">
      <c r="K7" s="8">
        <f>SUM(K2:K6)</f>
        <v>16</v>
      </c>
      <c r="L7" s="8">
        <f>SUM(L2:L6)</f>
        <v>3150.0299999999997</v>
      </c>
      <c r="M7" s="7">
        <f>SUM(L7/K7)</f>
        <v>196.87687499999998</v>
      </c>
      <c r="N7" s="8">
        <f>SUM(N2:N6)</f>
        <v>18</v>
      </c>
      <c r="O7" s="11">
        <f>SUM(M7+N7)</f>
        <v>214.87687499999998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" name="Range1_2_4_1"/>
    <protectedRange algorithmName="SHA-512" hashValue="ON39YdpmFHfN9f47KpiRvqrKx0V9+erV1CNkpWzYhW/Qyc6aT8rEyCrvauWSYGZK2ia3o7vd3akF07acHAFpOA==" saltValue="yVW9XmDwTqEnmpSGai0KYg==" spinCount="100000" sqref="D2:D3" name="Range1_1_3_2_1"/>
    <protectedRange algorithmName="SHA-512" hashValue="ON39YdpmFHfN9f47KpiRvqrKx0V9+erV1CNkpWzYhW/Qyc6aT8rEyCrvauWSYGZK2ia3o7vd3akF07acHAFpOA==" saltValue="yVW9XmDwTqEnmpSGai0KYg==" spinCount="100000" sqref="E2:J3" name="Range1_3_1_3_1"/>
    <protectedRange algorithmName="SHA-512" hashValue="ON39YdpmFHfN9f47KpiRvqrKx0V9+erV1CNkpWzYhW/Qyc6aT8rEyCrvauWSYGZK2ia3o7vd3akF07acHAFpOA==" saltValue="yVW9XmDwTqEnmpSGai0KYg==" spinCount="100000" sqref="I4:J4 B4:C4" name="Range1_2_7"/>
    <protectedRange algorithmName="SHA-512" hashValue="ON39YdpmFHfN9f47KpiRvqrKx0V9+erV1CNkpWzYhW/Qyc6aT8rEyCrvauWSYGZK2ia3o7vd3akF07acHAFpOA==" saltValue="yVW9XmDwTqEnmpSGai0KYg==" spinCount="100000" sqref="D4" name="Range1_1_1_5"/>
    <protectedRange algorithmName="SHA-512" hashValue="ON39YdpmFHfN9f47KpiRvqrKx0V9+erV1CNkpWzYhW/Qyc6aT8rEyCrvauWSYGZK2ia3o7vd3akF07acHAFpOA==" saltValue="yVW9XmDwTqEnmpSGai0KYg==" spinCount="100000" sqref="E4:H4" name="Range1_3_1_2"/>
  </protectedRanges>
  <conditionalFormatting sqref="E2:E3">
    <cfRule type="top10" dxfId="285" priority="12" rank="1"/>
  </conditionalFormatting>
  <conditionalFormatting sqref="F2:F3">
    <cfRule type="top10" dxfId="284" priority="7" rank="1"/>
  </conditionalFormatting>
  <conditionalFormatting sqref="G2:G3">
    <cfRule type="top10" dxfId="283" priority="8" rank="1"/>
  </conditionalFormatting>
  <conditionalFormatting sqref="H2:H3">
    <cfRule type="top10" dxfId="282" priority="9" rank="1"/>
  </conditionalFormatting>
  <conditionalFormatting sqref="I2:I3">
    <cfRule type="top10" dxfId="281" priority="10" rank="1"/>
  </conditionalFormatting>
  <conditionalFormatting sqref="J2:J3">
    <cfRule type="top10" dxfId="280" priority="11" rank="1"/>
  </conditionalFormatting>
  <conditionalFormatting sqref="F4">
    <cfRule type="top10" dxfId="279" priority="5" rank="1"/>
  </conditionalFormatting>
  <conditionalFormatting sqref="G4">
    <cfRule type="top10" dxfId="278" priority="4" rank="1"/>
  </conditionalFormatting>
  <conditionalFormatting sqref="H4">
    <cfRule type="top10" dxfId="277" priority="3" rank="1"/>
  </conditionalFormatting>
  <conditionalFormatting sqref="I4">
    <cfRule type="top10" dxfId="276" priority="1" rank="1"/>
  </conditionalFormatting>
  <conditionalFormatting sqref="J4">
    <cfRule type="top10" dxfId="275" priority="2" rank="1"/>
  </conditionalFormatting>
  <conditionalFormatting sqref="E4">
    <cfRule type="top10" dxfId="274" priority="6" rank="1"/>
  </conditionalFormatting>
  <hyperlinks>
    <hyperlink ref="Q1" location="'National Rankings'!A1" display="Back to Ranking" xr:uid="{6934A73C-EF68-40C0-82FB-C1AC803CF6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F45A2-772B-44A9-991D-D1242AA2A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1256-BE27-47F1-9D97-A74DEDD06C5A}">
  <dimension ref="A1:Q4"/>
  <sheetViews>
    <sheetView workbookViewId="0">
      <selection activeCell="B28" sqref="B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100</v>
      </c>
      <c r="C2" s="14">
        <v>44996</v>
      </c>
      <c r="D2" s="15" t="s">
        <v>78</v>
      </c>
      <c r="E2" s="16">
        <v>190</v>
      </c>
      <c r="F2" s="16">
        <v>188</v>
      </c>
      <c r="G2" s="16">
        <v>193</v>
      </c>
      <c r="H2" s="16">
        <v>194</v>
      </c>
      <c r="I2" s="16"/>
      <c r="J2" s="16"/>
      <c r="K2" s="19">
        <v>4</v>
      </c>
      <c r="L2" s="19">
        <v>765</v>
      </c>
      <c r="M2" s="20">
        <v>191.25</v>
      </c>
      <c r="N2" s="21">
        <v>2</v>
      </c>
      <c r="O2" s="22">
        <v>193.25</v>
      </c>
    </row>
    <row r="4" spans="1:17" x14ac:dyDescent="0.25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2</v>
      </c>
      <c r="O4" s="11">
        <f>SUM(M4+N4)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2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273" priority="6" rank="1"/>
  </conditionalFormatting>
  <conditionalFormatting sqref="F2">
    <cfRule type="top10" dxfId="272" priority="5" rank="1"/>
  </conditionalFormatting>
  <conditionalFormatting sqref="G2">
    <cfRule type="top10" dxfId="271" priority="4" rank="1"/>
  </conditionalFormatting>
  <conditionalFormatting sqref="H2">
    <cfRule type="top10" dxfId="270" priority="3" rank="1"/>
  </conditionalFormatting>
  <conditionalFormatting sqref="I2">
    <cfRule type="top10" dxfId="269" priority="2" rank="1"/>
  </conditionalFormatting>
  <conditionalFormatting sqref="J2">
    <cfRule type="top10" dxfId="268" priority="1" rank="1"/>
  </conditionalFormatting>
  <hyperlinks>
    <hyperlink ref="Q1" location="'National Rankings'!A1" display="Back to Ranking" xr:uid="{165F947A-B8B1-498B-B76B-560E235B20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F7AC3E-86D3-4717-B5EF-4A01852CBE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BE37-B6A4-45DC-ACA8-C78047DF3595}">
  <sheetPr codeName="Sheet11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47" t="s">
        <v>73</v>
      </c>
      <c r="C2" s="14">
        <v>45011</v>
      </c>
      <c r="D2" s="47" t="s">
        <v>69</v>
      </c>
      <c r="E2" s="52">
        <v>195</v>
      </c>
      <c r="F2" s="52">
        <v>196</v>
      </c>
      <c r="G2" s="47">
        <v>198</v>
      </c>
      <c r="H2" s="47">
        <v>198</v>
      </c>
      <c r="I2" s="47"/>
      <c r="J2" s="47"/>
      <c r="K2" s="47">
        <v>4</v>
      </c>
      <c r="L2" s="47">
        <v>787</v>
      </c>
      <c r="M2" s="48">
        <v>196.75</v>
      </c>
      <c r="N2" s="47">
        <v>9</v>
      </c>
      <c r="O2" s="48">
        <v>205.75</v>
      </c>
    </row>
    <row r="3" spans="1:17" x14ac:dyDescent="0.25">
      <c r="A3" s="80" t="s">
        <v>45</v>
      </c>
      <c r="B3" s="44" t="s">
        <v>73</v>
      </c>
      <c r="C3" s="94">
        <v>45039</v>
      </c>
      <c r="D3" s="95" t="s">
        <v>69</v>
      </c>
      <c r="E3" s="81">
        <v>198</v>
      </c>
      <c r="F3" s="81">
        <v>196</v>
      </c>
      <c r="G3" s="81">
        <v>198</v>
      </c>
      <c r="H3" s="81">
        <v>197</v>
      </c>
      <c r="I3" s="81"/>
      <c r="J3" s="81"/>
      <c r="K3" s="96">
        <v>4</v>
      </c>
      <c r="L3" s="96">
        <v>789</v>
      </c>
      <c r="M3" s="97">
        <v>197.25</v>
      </c>
      <c r="N3" s="98">
        <v>9</v>
      </c>
      <c r="O3" s="99">
        <v>206.25</v>
      </c>
    </row>
    <row r="5" spans="1:17" x14ac:dyDescent="0.25">
      <c r="K5" s="8">
        <f>SUM(K2:K4)</f>
        <v>8</v>
      </c>
      <c r="L5" s="8">
        <f>SUM(L2:L4)</f>
        <v>1576</v>
      </c>
      <c r="M5" s="7">
        <f>SUM(L5/K5)</f>
        <v>197</v>
      </c>
      <c r="N5" s="8">
        <f>SUM(N2:N4)</f>
        <v>18</v>
      </c>
      <c r="O5" s="11">
        <f>SUM(M5+N5)</f>
        <v>215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6_2"/>
    <protectedRange algorithmName="SHA-512" hashValue="ON39YdpmFHfN9f47KpiRvqrKx0V9+erV1CNkpWzYhW/Qyc6aT8rEyCrvauWSYGZK2ia3o7vd3akF07acHAFpOA==" saltValue="yVW9XmDwTqEnmpSGai0KYg==" spinCount="100000" sqref="D2:D3" name="Range1_1_4_1"/>
  </protectedRanges>
  <conditionalFormatting sqref="E2:E3">
    <cfRule type="top10" dxfId="267" priority="6" rank="1"/>
  </conditionalFormatting>
  <conditionalFormatting sqref="F2:F3">
    <cfRule type="top10" dxfId="266" priority="5" rank="1"/>
  </conditionalFormatting>
  <conditionalFormatting sqref="G2:G3">
    <cfRule type="top10" dxfId="265" priority="4" rank="1"/>
  </conditionalFormatting>
  <conditionalFormatting sqref="H2:H3">
    <cfRule type="top10" dxfId="264" priority="3" rank="1"/>
  </conditionalFormatting>
  <conditionalFormatting sqref="I2:I3">
    <cfRule type="top10" dxfId="263" priority="2" rank="1"/>
  </conditionalFormatting>
  <conditionalFormatting sqref="J2:J3">
    <cfRule type="top10" dxfId="262" priority="1" rank="1"/>
  </conditionalFormatting>
  <hyperlinks>
    <hyperlink ref="Q1" location="'National Rankings'!A1" display="Back to Ranking" xr:uid="{77310CCD-BED9-456B-AF8F-AD37B76A9A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DED863-038B-45A8-B4EE-A7FB0B475F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93B6-9DEB-45DF-91CF-77D2CEEE3DFD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118</v>
      </c>
      <c r="C2" s="14">
        <v>45024</v>
      </c>
      <c r="D2" s="15" t="s">
        <v>111</v>
      </c>
      <c r="E2" s="16">
        <v>186</v>
      </c>
      <c r="F2" s="16">
        <v>192</v>
      </c>
      <c r="G2" s="16">
        <v>195.001</v>
      </c>
      <c r="H2" s="16"/>
      <c r="I2" s="16"/>
      <c r="J2" s="16"/>
      <c r="K2" s="19">
        <v>3</v>
      </c>
      <c r="L2" s="19">
        <f>SUM(E2:G2)</f>
        <v>573.00099999999998</v>
      </c>
      <c r="M2" s="20">
        <f>L2/K2</f>
        <v>191.00033333333332</v>
      </c>
      <c r="N2" s="21">
        <v>2</v>
      </c>
      <c r="O2" s="22">
        <f>M2+N2</f>
        <v>193.00033333333332</v>
      </c>
    </row>
    <row r="3" spans="1:17" x14ac:dyDescent="0.25">
      <c r="A3" s="80" t="s">
        <v>45</v>
      </c>
      <c r="B3" s="13" t="s">
        <v>118</v>
      </c>
      <c r="C3" s="14">
        <v>44661</v>
      </c>
      <c r="D3" s="15" t="s">
        <v>127</v>
      </c>
      <c r="E3" s="81">
        <v>192</v>
      </c>
      <c r="F3" s="81">
        <v>192</v>
      </c>
      <c r="G3" s="81">
        <v>193</v>
      </c>
      <c r="H3" s="81">
        <v>194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30</v>
      </c>
      <c r="B4" s="13" t="s">
        <v>118</v>
      </c>
      <c r="C4" s="14">
        <v>45046</v>
      </c>
      <c r="D4" s="15" t="s">
        <v>134</v>
      </c>
      <c r="E4" s="16">
        <v>190</v>
      </c>
      <c r="F4" s="16">
        <v>189</v>
      </c>
      <c r="G4" s="16">
        <v>195</v>
      </c>
      <c r="H4" s="16">
        <v>187</v>
      </c>
      <c r="I4" s="16"/>
      <c r="J4" s="16"/>
      <c r="K4" s="19">
        <v>4</v>
      </c>
      <c r="L4" s="19">
        <v>761</v>
      </c>
      <c r="M4" s="20">
        <v>190.25</v>
      </c>
      <c r="N4" s="21">
        <v>2</v>
      </c>
      <c r="O4" s="22">
        <v>192.25</v>
      </c>
    </row>
    <row r="5" spans="1:17" x14ac:dyDescent="0.25">
      <c r="A5" s="80" t="s">
        <v>30</v>
      </c>
      <c r="B5" s="44" t="s">
        <v>118</v>
      </c>
      <c r="C5" s="94">
        <v>45052</v>
      </c>
      <c r="D5" s="95" t="s">
        <v>111</v>
      </c>
      <c r="E5" s="81">
        <v>195.00020000000001</v>
      </c>
      <c r="F5" s="81">
        <v>191.0001</v>
      </c>
      <c r="G5" s="81">
        <v>198.0009</v>
      </c>
      <c r="H5" s="81"/>
      <c r="I5" s="81"/>
      <c r="J5" s="81"/>
      <c r="K5" s="96">
        <f>COUNT(E5:J5)</f>
        <v>3</v>
      </c>
      <c r="L5" s="96">
        <f>SUM(E5:J5)</f>
        <v>584.00120000000004</v>
      </c>
      <c r="M5" s="97">
        <f>IFERROR(L5/K5,0)</f>
        <v>194.66706666666667</v>
      </c>
      <c r="N5" s="98">
        <v>2</v>
      </c>
      <c r="O5" s="99">
        <f>SUM(M5+N5)</f>
        <v>196.66706666666667</v>
      </c>
    </row>
    <row r="6" spans="1:17" x14ac:dyDescent="0.25">
      <c r="A6" s="80" t="s">
        <v>30</v>
      </c>
      <c r="B6" s="44" t="s">
        <v>118</v>
      </c>
      <c r="C6" s="94">
        <v>45060</v>
      </c>
      <c r="D6" s="95" t="s">
        <v>127</v>
      </c>
      <c r="E6" s="81">
        <v>186</v>
      </c>
      <c r="F6" s="81">
        <v>179</v>
      </c>
      <c r="G6" s="81">
        <v>184</v>
      </c>
      <c r="H6" s="81">
        <v>182</v>
      </c>
      <c r="I6" s="81"/>
      <c r="J6" s="81"/>
      <c r="K6" s="96">
        <v>4</v>
      </c>
      <c r="L6" s="96">
        <v>731</v>
      </c>
      <c r="M6" s="97">
        <v>182.75</v>
      </c>
      <c r="N6" s="98">
        <v>2</v>
      </c>
      <c r="O6" s="99">
        <v>184.75</v>
      </c>
    </row>
    <row r="8" spans="1:17" x14ac:dyDescent="0.25">
      <c r="K8" s="8">
        <f>SUM(K2:K7)</f>
        <v>18</v>
      </c>
      <c r="L8" s="8">
        <f>SUM(L2:L7)</f>
        <v>3420.0022000000004</v>
      </c>
      <c r="M8" s="7">
        <f>SUM(L8/K8)</f>
        <v>190.00012222222225</v>
      </c>
      <c r="N8" s="8">
        <f>SUM(N2:N7)</f>
        <v>10</v>
      </c>
      <c r="O8" s="11">
        <f>SUM(M8+N8)</f>
        <v>200.00012222222225</v>
      </c>
    </row>
  </sheetData>
  <protectedRanges>
    <protectedRange algorithmName="SHA-512" hashValue="ON39YdpmFHfN9f47KpiRvqrKx0V9+erV1CNkpWzYhW/Qyc6aT8rEyCrvauWSYGZK2ia3o7vd3akF07acHAFpOA==" saltValue="yVW9XmDwTqEnmpSGai0KYg==" spinCount="100000" sqref="B2:C4 E2:J4" name="Range1_7_2"/>
    <protectedRange algorithmName="SHA-512" hashValue="ON39YdpmFHfN9f47KpiRvqrKx0V9+erV1CNkpWzYhW/Qyc6aT8rEyCrvauWSYGZK2ia3o7vd3akF07acHAFpOA==" saltValue="yVW9XmDwTqEnmpSGai0KYg==" spinCount="100000" sqref="D2:D4" name="Range1_1_5_2"/>
    <protectedRange algorithmName="SHA-512" hashValue="ON39YdpmFHfN9f47KpiRvqrKx0V9+erV1CNkpWzYhW/Qyc6aT8rEyCrvauWSYGZK2ia3o7vd3akF07acHAFpOA==" saltValue="yVW9XmDwTqEnmpSGai0KYg==" spinCount="100000" sqref="I5:J5 B5:C5" name="Range1_2_7_1"/>
    <protectedRange algorithmName="SHA-512" hashValue="ON39YdpmFHfN9f47KpiRvqrKx0V9+erV1CNkpWzYhW/Qyc6aT8rEyCrvauWSYGZK2ia3o7vd3akF07acHAFpOA==" saltValue="yVW9XmDwTqEnmpSGai0KYg==" spinCount="100000" sqref="D5" name="Range1_1_1_5_1"/>
    <protectedRange algorithmName="SHA-512" hashValue="ON39YdpmFHfN9f47KpiRvqrKx0V9+erV1CNkpWzYhW/Qyc6aT8rEyCrvauWSYGZK2ia3o7vd3akF07acHAFpOA==" saltValue="yVW9XmDwTqEnmpSGai0KYg==" spinCount="100000" sqref="E5:H5" name="Range1_3_1_2_1"/>
  </protectedRanges>
  <conditionalFormatting sqref="E2:E4">
    <cfRule type="top10" dxfId="261" priority="7" rank="1"/>
  </conditionalFormatting>
  <conditionalFormatting sqref="F2:F4">
    <cfRule type="top10" dxfId="260" priority="8" rank="1"/>
  </conditionalFormatting>
  <conditionalFormatting sqref="G2:G4">
    <cfRule type="top10" dxfId="259" priority="9" rank="1"/>
  </conditionalFormatting>
  <conditionalFormatting sqref="H2:H4">
    <cfRule type="top10" dxfId="258" priority="10" rank="1"/>
  </conditionalFormatting>
  <conditionalFormatting sqref="I2:I4">
    <cfRule type="top10" dxfId="257" priority="11" rank="1"/>
  </conditionalFormatting>
  <conditionalFormatting sqref="J2:J4">
    <cfRule type="top10" dxfId="256" priority="12" rank="1"/>
  </conditionalFormatting>
  <conditionalFormatting sqref="F5">
    <cfRule type="top10" dxfId="255" priority="5" rank="1"/>
  </conditionalFormatting>
  <conditionalFormatting sqref="G5">
    <cfRule type="top10" dxfId="254" priority="4" rank="1"/>
  </conditionalFormatting>
  <conditionalFormatting sqref="H5">
    <cfRule type="top10" dxfId="253" priority="3" rank="1"/>
  </conditionalFormatting>
  <conditionalFormatting sqref="I5">
    <cfRule type="top10" dxfId="252" priority="1" rank="1"/>
  </conditionalFormatting>
  <conditionalFormatting sqref="J5">
    <cfRule type="top10" dxfId="251" priority="2" rank="1"/>
  </conditionalFormatting>
  <conditionalFormatting sqref="E5">
    <cfRule type="top10" dxfId="250" priority="6" rank="1"/>
  </conditionalFormatting>
  <hyperlinks>
    <hyperlink ref="Q1" location="'National Rankings'!A1" display="Back to Ranking" xr:uid="{95BBA81F-1B00-43F4-AD6C-F56CF69B13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1904D-5D61-4173-810F-3DEA2D0C11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E13A-BF5D-42C8-8E8F-10840BCFC65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126</v>
      </c>
      <c r="C2" s="14">
        <v>44661</v>
      </c>
      <c r="D2" s="15" t="s">
        <v>127</v>
      </c>
      <c r="E2" s="100">
        <v>200</v>
      </c>
      <c r="F2" s="81">
        <v>194</v>
      </c>
      <c r="G2" s="81">
        <v>192</v>
      </c>
      <c r="H2" s="81">
        <v>190</v>
      </c>
      <c r="I2" s="16"/>
      <c r="J2" s="16"/>
      <c r="K2" s="19">
        <v>4</v>
      </c>
      <c r="L2" s="19">
        <v>776</v>
      </c>
      <c r="M2" s="20">
        <v>194</v>
      </c>
      <c r="N2" s="21">
        <v>5</v>
      </c>
      <c r="O2" s="22">
        <v>199</v>
      </c>
    </row>
    <row r="3" spans="1:17" x14ac:dyDescent="0.25">
      <c r="A3" s="12" t="s">
        <v>30</v>
      </c>
      <c r="B3" s="13" t="s">
        <v>126</v>
      </c>
      <c r="C3" s="14">
        <v>45046</v>
      </c>
      <c r="D3" s="15" t="s">
        <v>134</v>
      </c>
      <c r="E3" s="81">
        <v>198</v>
      </c>
      <c r="F3" s="81">
        <v>195</v>
      </c>
      <c r="G3" s="81">
        <v>196.001</v>
      </c>
      <c r="H3" s="81">
        <v>196</v>
      </c>
      <c r="I3" s="16"/>
      <c r="J3" s="16"/>
      <c r="K3" s="19">
        <v>4</v>
      </c>
      <c r="L3" s="19">
        <v>785.00099999999998</v>
      </c>
      <c r="M3" s="20">
        <v>196.25024999999999</v>
      </c>
      <c r="N3" s="21">
        <v>9</v>
      </c>
      <c r="O3" s="22">
        <v>205.25024999999999</v>
      </c>
    </row>
    <row r="4" spans="1:17" x14ac:dyDescent="0.25">
      <c r="A4" s="80" t="s">
        <v>30</v>
      </c>
      <c r="B4" s="44" t="s">
        <v>126</v>
      </c>
      <c r="C4" s="94">
        <v>45060</v>
      </c>
      <c r="D4" s="95" t="s">
        <v>127</v>
      </c>
      <c r="E4" s="81">
        <v>194</v>
      </c>
      <c r="F4" s="81">
        <v>196</v>
      </c>
      <c r="G4" s="81">
        <v>190</v>
      </c>
      <c r="H4" s="81">
        <v>190</v>
      </c>
      <c r="I4" s="81"/>
      <c r="J4" s="81"/>
      <c r="K4" s="96">
        <v>4</v>
      </c>
      <c r="L4" s="96">
        <v>770</v>
      </c>
      <c r="M4" s="97">
        <v>192.5</v>
      </c>
      <c r="N4" s="98">
        <v>6</v>
      </c>
      <c r="O4" s="99">
        <v>198.5</v>
      </c>
    </row>
    <row r="6" spans="1:17" x14ac:dyDescent="0.25">
      <c r="K6" s="8">
        <f>SUM(K2:K5)</f>
        <v>12</v>
      </c>
      <c r="L6" s="8">
        <f>SUM(L2:L5)</f>
        <v>2331.0010000000002</v>
      </c>
      <c r="M6" s="7">
        <f>SUM(L6/K6)</f>
        <v>194.25008333333335</v>
      </c>
      <c r="N6" s="8">
        <f>SUM(N2:N5)</f>
        <v>20</v>
      </c>
      <c r="O6" s="11">
        <f>SUM(M6+N6)</f>
        <v>214.25008333333335</v>
      </c>
    </row>
  </sheetData>
  <protectedRanges>
    <protectedRange sqref="B2:C3" name="Range1_2_1_1_1"/>
    <protectedRange sqref="D2:D3" name="Range1_1_1_1_1_1"/>
  </protectedRanges>
  <conditionalFormatting sqref="E2:E3">
    <cfRule type="top10" dxfId="992" priority="7" rank="1"/>
  </conditionalFormatting>
  <conditionalFormatting sqref="E2:J3">
    <cfRule type="cellIs" dxfId="991" priority="2" operator="greaterThanOrEqual">
      <formula>200</formula>
    </cfRule>
  </conditionalFormatting>
  <conditionalFormatting sqref="F2:F3">
    <cfRule type="top10" dxfId="990" priority="1" rank="1"/>
  </conditionalFormatting>
  <conditionalFormatting sqref="G2:G3">
    <cfRule type="top10" dxfId="989" priority="6" rank="1"/>
  </conditionalFormatting>
  <conditionalFormatting sqref="H2:H3">
    <cfRule type="top10" dxfId="988" priority="5" rank="1"/>
  </conditionalFormatting>
  <conditionalFormatting sqref="I2:I3">
    <cfRule type="top10" dxfId="987" priority="4" rank="1"/>
  </conditionalFormatting>
  <conditionalFormatting sqref="J2:J3">
    <cfRule type="top10" dxfId="986" priority="3" rank="1"/>
  </conditionalFormatting>
  <hyperlinks>
    <hyperlink ref="Q1" location="'National Rankings'!A1" display="Back to Ranking" xr:uid="{9A91BCFC-8A74-4CE8-A7BA-D94AC83AFB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D8706-39EE-4374-BE21-28F02B9EDD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50ED-A0DB-4220-A530-71516F34EB6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125</v>
      </c>
      <c r="C2" s="14">
        <v>45034</v>
      </c>
      <c r="D2" s="15" t="s">
        <v>37</v>
      </c>
      <c r="E2" s="81">
        <v>196</v>
      </c>
      <c r="F2" s="81">
        <v>191</v>
      </c>
      <c r="G2" s="81">
        <v>193.001</v>
      </c>
      <c r="H2" s="81">
        <v>197</v>
      </c>
      <c r="I2" s="16"/>
      <c r="J2" s="16"/>
      <c r="K2" s="19">
        <v>4</v>
      </c>
      <c r="L2" s="19">
        <v>777.00099999999998</v>
      </c>
      <c r="M2" s="20">
        <v>194.25024999999999</v>
      </c>
      <c r="N2" s="21">
        <v>6</v>
      </c>
      <c r="O2" s="22">
        <v>200.25024999999999</v>
      </c>
    </row>
    <row r="4" spans="1:17" x14ac:dyDescent="0.25">
      <c r="K4" s="8">
        <f>SUM(K2:K3)</f>
        <v>4</v>
      </c>
      <c r="L4" s="8">
        <f>SUM(L2:L3)</f>
        <v>777.00099999999998</v>
      </c>
      <c r="M4" s="7">
        <f>SUM(L4/K4)</f>
        <v>194.25024999999999</v>
      </c>
      <c r="N4" s="8">
        <f>SUM(N2:N3)</f>
        <v>6</v>
      </c>
      <c r="O4" s="11">
        <f>SUM(M4+N4)</f>
        <v>200.25024999999999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E2">
    <cfRule type="top10" dxfId="249" priority="6" rank="1"/>
  </conditionalFormatting>
  <conditionalFormatting sqref="F2">
    <cfRule type="top10" dxfId="248" priority="1" rank="1"/>
  </conditionalFormatting>
  <conditionalFormatting sqref="G2">
    <cfRule type="top10" dxfId="247" priority="2" rank="1"/>
  </conditionalFormatting>
  <conditionalFormatting sqref="H2">
    <cfRule type="top10" dxfId="246" priority="3" rank="1"/>
  </conditionalFormatting>
  <conditionalFormatting sqref="I2">
    <cfRule type="top10" dxfId="245" priority="4" rank="1"/>
  </conditionalFormatting>
  <conditionalFormatting sqref="J2">
    <cfRule type="top10" dxfId="244" priority="5" rank="1"/>
  </conditionalFormatting>
  <hyperlinks>
    <hyperlink ref="Q1" location="'National Rankings'!A1" display="Back to Ranking" xr:uid="{672C4C56-5E63-491C-AC8C-30D2A42F86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8EF2DB-E928-446D-BD91-516EF93626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3CFD-9281-4B85-ADCD-6E5F97C29503}">
  <sheetPr codeName="Sheet72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88</v>
      </c>
      <c r="C2" s="14">
        <v>44965</v>
      </c>
      <c r="D2" s="15" t="s">
        <v>55</v>
      </c>
      <c r="E2" s="16">
        <v>195</v>
      </c>
      <c r="F2" s="16">
        <v>191</v>
      </c>
      <c r="G2" s="16">
        <v>197</v>
      </c>
      <c r="H2" s="16">
        <v>194</v>
      </c>
      <c r="I2" s="16"/>
      <c r="J2" s="16"/>
      <c r="K2" s="19">
        <v>4</v>
      </c>
      <c r="L2" s="19">
        <v>777</v>
      </c>
      <c r="M2" s="20">
        <v>194.25</v>
      </c>
      <c r="N2" s="21">
        <v>2</v>
      </c>
      <c r="O2" s="22">
        <v>196.25</v>
      </c>
    </row>
    <row r="3" spans="1:17" x14ac:dyDescent="0.25">
      <c r="A3" s="12" t="s">
        <v>45</v>
      </c>
      <c r="B3" s="13" t="s">
        <v>63</v>
      </c>
      <c r="C3" s="14">
        <v>44972</v>
      </c>
      <c r="D3" s="15" t="s">
        <v>55</v>
      </c>
      <c r="E3" s="16">
        <v>194</v>
      </c>
      <c r="F3" s="16">
        <v>191</v>
      </c>
      <c r="G3" s="16">
        <v>193</v>
      </c>
      <c r="H3" s="16">
        <v>193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45</v>
      </c>
      <c r="B4" s="13" t="s">
        <v>63</v>
      </c>
      <c r="C4" s="14">
        <v>44979</v>
      </c>
      <c r="D4" s="15" t="s">
        <v>55</v>
      </c>
      <c r="E4" s="16">
        <v>191</v>
      </c>
      <c r="F4" s="16">
        <v>189</v>
      </c>
      <c r="G4" s="16">
        <v>191</v>
      </c>
      <c r="H4" s="16">
        <v>193</v>
      </c>
      <c r="I4" s="16"/>
      <c r="J4" s="16"/>
      <c r="K4" s="19">
        <v>4</v>
      </c>
      <c r="L4" s="19">
        <v>764</v>
      </c>
      <c r="M4" s="20">
        <v>191</v>
      </c>
      <c r="N4" s="21">
        <v>2</v>
      </c>
      <c r="O4" s="22">
        <v>193</v>
      </c>
    </row>
    <row r="5" spans="1:17" x14ac:dyDescent="0.25">
      <c r="A5" s="12" t="s">
        <v>45</v>
      </c>
      <c r="B5" s="13" t="s">
        <v>63</v>
      </c>
      <c r="C5" s="14">
        <v>45000</v>
      </c>
      <c r="D5" s="15" t="s">
        <v>55</v>
      </c>
      <c r="E5" s="16">
        <v>193</v>
      </c>
      <c r="F5" s="16">
        <v>193</v>
      </c>
      <c r="G5" s="16">
        <v>190</v>
      </c>
      <c r="H5" s="16">
        <v>193</v>
      </c>
      <c r="I5" s="16"/>
      <c r="J5" s="16"/>
      <c r="K5" s="19">
        <v>4</v>
      </c>
      <c r="L5" s="19">
        <v>769</v>
      </c>
      <c r="M5" s="20">
        <v>192.25</v>
      </c>
      <c r="N5" s="21">
        <v>2</v>
      </c>
      <c r="O5" s="22">
        <v>194.25</v>
      </c>
    </row>
    <row r="6" spans="1:17" x14ac:dyDescent="0.25">
      <c r="A6" s="12" t="s">
        <v>45</v>
      </c>
      <c r="B6" s="13" t="s">
        <v>63</v>
      </c>
      <c r="C6" s="14">
        <v>45007</v>
      </c>
      <c r="D6" s="15" t="s">
        <v>55</v>
      </c>
      <c r="E6" s="16">
        <v>196</v>
      </c>
      <c r="F6" s="16">
        <v>192</v>
      </c>
      <c r="G6" s="16">
        <v>197</v>
      </c>
      <c r="H6" s="16">
        <v>198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7" spans="1:17" x14ac:dyDescent="0.25">
      <c r="A7" s="12" t="s">
        <v>45</v>
      </c>
      <c r="B7" s="13" t="s">
        <v>89</v>
      </c>
      <c r="C7" s="14">
        <v>45014</v>
      </c>
      <c r="D7" s="15" t="s">
        <v>55</v>
      </c>
      <c r="E7" s="16">
        <v>194</v>
      </c>
      <c r="F7" s="16">
        <v>192</v>
      </c>
      <c r="G7" s="16">
        <v>194</v>
      </c>
      <c r="H7" s="16">
        <v>195</v>
      </c>
      <c r="I7" s="16"/>
      <c r="J7" s="16"/>
      <c r="K7" s="19">
        <v>4</v>
      </c>
      <c r="L7" s="19">
        <v>775</v>
      </c>
      <c r="M7" s="20">
        <v>193.75</v>
      </c>
      <c r="N7" s="21">
        <v>2</v>
      </c>
      <c r="O7" s="22">
        <v>195.75</v>
      </c>
    </row>
    <row r="8" spans="1:17" x14ac:dyDescent="0.25">
      <c r="A8" s="12" t="s">
        <v>45</v>
      </c>
      <c r="B8" s="13" t="s">
        <v>63</v>
      </c>
      <c r="C8" s="14">
        <v>45021</v>
      </c>
      <c r="D8" s="15" t="s">
        <v>55</v>
      </c>
      <c r="E8" s="16">
        <v>187</v>
      </c>
      <c r="F8" s="51">
        <v>195</v>
      </c>
      <c r="G8" s="51">
        <v>197.001</v>
      </c>
      <c r="H8" s="51">
        <v>197</v>
      </c>
      <c r="I8" s="16"/>
      <c r="J8" s="16"/>
      <c r="K8" s="19">
        <v>4</v>
      </c>
      <c r="L8" s="19">
        <v>776.00099999999998</v>
      </c>
      <c r="M8" s="20">
        <v>194.00024999999999</v>
      </c>
      <c r="N8" s="21">
        <v>10</v>
      </c>
      <c r="O8" s="22">
        <v>204.00024999999999</v>
      </c>
    </row>
    <row r="9" spans="1:17" x14ac:dyDescent="0.25">
      <c r="A9" s="12" t="s">
        <v>45</v>
      </c>
      <c r="B9" s="57" t="s">
        <v>63</v>
      </c>
      <c r="C9" s="14">
        <v>45028</v>
      </c>
      <c r="D9" s="15" t="s">
        <v>55</v>
      </c>
      <c r="E9" s="16">
        <v>195</v>
      </c>
      <c r="F9" s="16">
        <v>196</v>
      </c>
      <c r="G9" s="16">
        <v>190</v>
      </c>
      <c r="H9" s="16">
        <v>194</v>
      </c>
      <c r="I9" s="16"/>
      <c r="J9" s="16"/>
      <c r="K9" s="19">
        <v>4</v>
      </c>
      <c r="L9" s="19">
        <v>775</v>
      </c>
      <c r="M9" s="20">
        <v>193.75</v>
      </c>
      <c r="N9" s="21">
        <v>2</v>
      </c>
      <c r="O9" s="22">
        <v>195.75</v>
      </c>
    </row>
    <row r="10" spans="1:17" x14ac:dyDescent="0.25">
      <c r="A10" s="80" t="s">
        <v>30</v>
      </c>
      <c r="B10" s="44" t="s">
        <v>63</v>
      </c>
      <c r="C10" s="94">
        <v>45035</v>
      </c>
      <c r="D10" s="95" t="s">
        <v>55</v>
      </c>
      <c r="E10" s="81">
        <v>193</v>
      </c>
      <c r="F10" s="81">
        <v>195</v>
      </c>
      <c r="G10" s="81">
        <v>196</v>
      </c>
      <c r="H10" s="81">
        <v>195</v>
      </c>
      <c r="I10" s="81"/>
      <c r="J10" s="81"/>
      <c r="K10" s="96">
        <v>4</v>
      </c>
      <c r="L10" s="96">
        <v>779</v>
      </c>
      <c r="M10" s="97">
        <v>194.75</v>
      </c>
      <c r="N10" s="98">
        <v>3</v>
      </c>
      <c r="O10" s="99">
        <v>197.75</v>
      </c>
    </row>
    <row r="11" spans="1:17" x14ac:dyDescent="0.25">
      <c r="A11" s="12" t="s">
        <v>45</v>
      </c>
      <c r="B11" s="13" t="s">
        <v>63</v>
      </c>
      <c r="C11" s="14">
        <v>8517</v>
      </c>
      <c r="D11" s="15" t="s">
        <v>56</v>
      </c>
      <c r="E11" s="16">
        <v>197</v>
      </c>
      <c r="F11" s="16">
        <v>194</v>
      </c>
      <c r="G11" s="16">
        <v>193</v>
      </c>
      <c r="H11" s="16">
        <v>197</v>
      </c>
      <c r="I11" s="16"/>
      <c r="J11" s="16"/>
      <c r="K11" s="19">
        <v>4</v>
      </c>
      <c r="L11" s="19">
        <v>781</v>
      </c>
      <c r="M11" s="20">
        <v>195.25</v>
      </c>
      <c r="N11" s="21">
        <v>3</v>
      </c>
      <c r="O11" s="22">
        <v>198.25</v>
      </c>
    </row>
    <row r="12" spans="1:17" x14ac:dyDescent="0.25">
      <c r="A12" s="12" t="s">
        <v>45</v>
      </c>
      <c r="B12" s="13" t="s">
        <v>63</v>
      </c>
      <c r="C12" s="14">
        <v>45049</v>
      </c>
      <c r="D12" s="15" t="s">
        <v>55</v>
      </c>
      <c r="E12" s="81">
        <v>194</v>
      </c>
      <c r="F12" s="81">
        <v>197</v>
      </c>
      <c r="G12" s="81">
        <v>199</v>
      </c>
      <c r="H12" s="81">
        <v>199</v>
      </c>
      <c r="I12" s="16"/>
      <c r="J12" s="16"/>
      <c r="K12" s="19">
        <v>4</v>
      </c>
      <c r="L12" s="19">
        <v>789</v>
      </c>
      <c r="M12" s="20">
        <v>197.25</v>
      </c>
      <c r="N12" s="21">
        <v>7</v>
      </c>
      <c r="O12" s="22">
        <v>204.25</v>
      </c>
    </row>
    <row r="13" spans="1:17" x14ac:dyDescent="0.25">
      <c r="A13" s="80" t="s">
        <v>30</v>
      </c>
      <c r="B13" s="44" t="s">
        <v>63</v>
      </c>
      <c r="C13" s="14">
        <v>45052</v>
      </c>
      <c r="D13" s="15" t="s">
        <v>140</v>
      </c>
      <c r="E13" s="16">
        <v>193</v>
      </c>
      <c r="F13" s="16">
        <v>191</v>
      </c>
      <c r="G13" s="16">
        <v>192</v>
      </c>
      <c r="H13" s="16">
        <v>196</v>
      </c>
      <c r="I13" s="16"/>
      <c r="J13" s="16"/>
      <c r="K13" s="19">
        <v>4</v>
      </c>
      <c r="L13" s="19">
        <v>772</v>
      </c>
      <c r="M13" s="20">
        <v>193</v>
      </c>
      <c r="N13" s="21">
        <v>2</v>
      </c>
      <c r="O13" s="22">
        <v>195</v>
      </c>
    </row>
    <row r="14" spans="1:17" x14ac:dyDescent="0.25">
      <c r="A14" s="12" t="s">
        <v>45</v>
      </c>
      <c r="B14" s="13" t="s">
        <v>63</v>
      </c>
      <c r="C14" s="14">
        <v>45056</v>
      </c>
      <c r="D14" s="15" t="s">
        <v>55</v>
      </c>
      <c r="E14" s="81">
        <v>196</v>
      </c>
      <c r="F14" s="81">
        <v>195</v>
      </c>
      <c r="G14" s="81">
        <v>197</v>
      </c>
      <c r="H14" s="81">
        <v>194</v>
      </c>
      <c r="I14" s="16"/>
      <c r="J14" s="16"/>
      <c r="K14" s="19">
        <v>4</v>
      </c>
      <c r="L14" s="19">
        <v>782</v>
      </c>
      <c r="M14" s="20">
        <v>195.5</v>
      </c>
      <c r="N14" s="21">
        <v>2</v>
      </c>
      <c r="O14" s="22">
        <v>197.5</v>
      </c>
    </row>
    <row r="15" spans="1:17" x14ac:dyDescent="0.25">
      <c r="A15" s="12" t="s">
        <v>45</v>
      </c>
      <c r="B15" s="13" t="s">
        <v>63</v>
      </c>
      <c r="C15" s="14">
        <v>45063</v>
      </c>
      <c r="D15" s="15" t="s">
        <v>55</v>
      </c>
      <c r="E15" s="81">
        <v>194</v>
      </c>
      <c r="F15" s="81">
        <v>198</v>
      </c>
      <c r="G15" s="81">
        <v>198</v>
      </c>
      <c r="H15" s="81">
        <v>197</v>
      </c>
      <c r="I15" s="16"/>
      <c r="J15" s="16"/>
      <c r="K15" s="19">
        <v>4</v>
      </c>
      <c r="L15" s="19">
        <v>787</v>
      </c>
      <c r="M15" s="20">
        <v>196.75</v>
      </c>
      <c r="N15" s="21">
        <v>5</v>
      </c>
      <c r="O15" s="22">
        <v>201.75</v>
      </c>
    </row>
    <row r="16" spans="1:17" x14ac:dyDescent="0.25">
      <c r="A16" s="12" t="s">
        <v>45</v>
      </c>
      <c r="B16" s="44" t="s">
        <v>63</v>
      </c>
      <c r="C16" s="94">
        <v>45067</v>
      </c>
      <c r="D16" s="95" t="s">
        <v>172</v>
      </c>
      <c r="E16" s="81">
        <v>197</v>
      </c>
      <c r="F16" s="81">
        <v>194</v>
      </c>
      <c r="G16" s="81">
        <v>193</v>
      </c>
      <c r="H16" s="81">
        <v>195</v>
      </c>
      <c r="I16" s="81"/>
      <c r="J16" s="81"/>
      <c r="K16" s="96">
        <v>4</v>
      </c>
      <c r="L16" s="96">
        <v>779</v>
      </c>
      <c r="M16" s="97">
        <v>194.75</v>
      </c>
      <c r="N16" s="98">
        <v>3</v>
      </c>
      <c r="O16" s="99">
        <v>197.75</v>
      </c>
    </row>
    <row r="17" spans="1:15" x14ac:dyDescent="0.25">
      <c r="A17" s="80" t="s">
        <v>45</v>
      </c>
      <c r="B17" s="44" t="s">
        <v>63</v>
      </c>
      <c r="C17" s="94">
        <v>45052</v>
      </c>
      <c r="D17" s="95" t="s">
        <v>56</v>
      </c>
      <c r="E17" s="81">
        <v>194</v>
      </c>
      <c r="F17" s="81">
        <v>199</v>
      </c>
      <c r="G17" s="81">
        <v>196</v>
      </c>
      <c r="H17" s="81">
        <v>198</v>
      </c>
      <c r="I17" s="81"/>
      <c r="J17" s="81"/>
      <c r="K17" s="96">
        <v>4</v>
      </c>
      <c r="L17" s="96">
        <v>787</v>
      </c>
      <c r="M17" s="97">
        <v>196.75</v>
      </c>
      <c r="N17" s="98">
        <v>4</v>
      </c>
      <c r="O17" s="99">
        <v>200.75</v>
      </c>
    </row>
    <row r="19" spans="1:15" x14ac:dyDescent="0.25">
      <c r="K19" s="8">
        <f>SUM(K2:K18)</f>
        <v>64</v>
      </c>
      <c r="L19" s="8">
        <f>SUM(L2:L18)</f>
        <v>12446.001</v>
      </c>
      <c r="M19" s="7">
        <f>SUM(L19/K19)</f>
        <v>194.468765625</v>
      </c>
      <c r="N19" s="8">
        <f>SUM(N2:N18)</f>
        <v>53</v>
      </c>
      <c r="O19" s="11">
        <f>SUM(M19+N19)</f>
        <v>247.468765625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B2:C4" name="Range1_6_2_1"/>
    <protectedRange algorithmName="SHA-512" hashValue="ON39YdpmFHfN9f47KpiRvqrKx0V9+erV1CNkpWzYhW/Qyc6aT8rEyCrvauWSYGZK2ia3o7vd3akF07acHAFpOA==" saltValue="yVW9XmDwTqEnmpSGai0KYg==" spinCount="100000" sqref="D2:D4" name="Range1_1_4_1_2"/>
    <protectedRange algorithmName="SHA-512" hashValue="ON39YdpmFHfN9f47KpiRvqrKx0V9+erV1CNkpWzYhW/Qyc6aT8rEyCrvauWSYGZK2ia3o7vd3akF07acHAFpOA==" saltValue="yVW9XmDwTqEnmpSGai0KYg==" spinCount="100000" sqref="B5:C6 E5:J6" name="Range1_7_2_1"/>
    <protectedRange algorithmName="SHA-512" hashValue="ON39YdpmFHfN9f47KpiRvqrKx0V9+erV1CNkpWzYhW/Qyc6aT8rEyCrvauWSYGZK2ia3o7vd3akF07acHAFpOA==" saltValue="yVW9XmDwTqEnmpSGai0KYg==" spinCount="100000" sqref="D5:D6" name="Range1_1_5_2_1"/>
    <protectedRange sqref="I7:J7 B7:C7" name="Range1_9_1"/>
    <protectedRange sqref="D7" name="Range1_1_6_1"/>
    <protectedRange sqref="E7:H7" name="Range1_3_3_1"/>
    <protectedRange sqref="B8:C10" name="Range1_9"/>
    <protectedRange sqref="D8:D10" name="Range1_1_6"/>
    <protectedRange sqref="E8:J10" name="Range1_3_3"/>
    <protectedRange algorithmName="SHA-512" hashValue="ON39YdpmFHfN9f47KpiRvqrKx0V9+erV1CNkpWzYhW/Qyc6aT8rEyCrvauWSYGZK2ia3o7vd3akF07acHAFpOA==" saltValue="yVW9XmDwTqEnmpSGai0KYg==" spinCount="100000" sqref="I13:J13 B13:C13" name="Range1_2_7"/>
    <protectedRange algorithmName="SHA-512" hashValue="ON39YdpmFHfN9f47KpiRvqrKx0V9+erV1CNkpWzYhW/Qyc6aT8rEyCrvauWSYGZK2ia3o7vd3akF07acHAFpOA==" saltValue="yVW9XmDwTqEnmpSGai0KYg==" spinCount="100000" sqref="D13" name="Range1_1_1_5"/>
    <protectedRange algorithmName="SHA-512" hashValue="ON39YdpmFHfN9f47KpiRvqrKx0V9+erV1CNkpWzYhW/Qyc6aT8rEyCrvauWSYGZK2ia3o7vd3akF07acHAFpOA==" saltValue="yVW9XmDwTqEnmpSGai0KYg==" spinCount="100000" sqref="E13:H13" name="Range1_3_1_2"/>
  </protectedRanges>
  <sortState xmlns:xlrd2="http://schemas.microsoft.com/office/spreadsheetml/2017/richdata2" ref="A2:O7">
    <sortCondition ref="C2:C7"/>
  </sortState>
  <conditionalFormatting sqref="E2:E4">
    <cfRule type="top10" dxfId="243" priority="30" rank="1"/>
  </conditionalFormatting>
  <conditionalFormatting sqref="E5:E6">
    <cfRule type="top10" dxfId="242" priority="24" rank="1"/>
  </conditionalFormatting>
  <conditionalFormatting sqref="E7">
    <cfRule type="top10" dxfId="241" priority="18" rank="1"/>
  </conditionalFormatting>
  <conditionalFormatting sqref="E8:E10">
    <cfRule type="top10" dxfId="240" priority="12" rank="1"/>
  </conditionalFormatting>
  <conditionalFormatting sqref="F2:F4">
    <cfRule type="top10" dxfId="239" priority="29" rank="1"/>
  </conditionalFormatting>
  <conditionalFormatting sqref="F5:F6">
    <cfRule type="top10" dxfId="238" priority="23" rank="1"/>
  </conditionalFormatting>
  <conditionalFormatting sqref="F7">
    <cfRule type="top10" dxfId="237" priority="13" rank="1"/>
  </conditionalFormatting>
  <conditionalFormatting sqref="F8:F10">
    <cfRule type="top10" dxfId="236" priority="7" rank="1"/>
  </conditionalFormatting>
  <conditionalFormatting sqref="G2:G4">
    <cfRule type="top10" dxfId="235" priority="28" rank="1"/>
  </conditionalFormatting>
  <conditionalFormatting sqref="G5:G6">
    <cfRule type="top10" dxfId="234" priority="22" rank="1"/>
  </conditionalFormatting>
  <conditionalFormatting sqref="G7">
    <cfRule type="top10" dxfId="233" priority="14" rank="1"/>
  </conditionalFormatting>
  <conditionalFormatting sqref="G8:G10">
    <cfRule type="top10" dxfId="232" priority="8" rank="1"/>
  </conditionalFormatting>
  <conditionalFormatting sqref="H2:H4">
    <cfRule type="top10" dxfId="231" priority="27" rank="1"/>
  </conditionalFormatting>
  <conditionalFormatting sqref="H5:H6">
    <cfRule type="top10" dxfId="230" priority="21" rank="1"/>
  </conditionalFormatting>
  <conditionalFormatting sqref="H7">
    <cfRule type="top10" dxfId="229" priority="15" rank="1"/>
  </conditionalFormatting>
  <conditionalFormatting sqref="H8:H10">
    <cfRule type="top10" dxfId="228" priority="9" rank="1"/>
  </conditionalFormatting>
  <conditionalFormatting sqref="I2:I4">
    <cfRule type="top10" dxfId="227" priority="26" rank="1"/>
  </conditionalFormatting>
  <conditionalFormatting sqref="I5:I6">
    <cfRule type="top10" dxfId="226" priority="20" rank="1"/>
  </conditionalFormatting>
  <conditionalFormatting sqref="I7">
    <cfRule type="top10" dxfId="225" priority="16" rank="1"/>
  </conditionalFormatting>
  <conditionalFormatting sqref="I8:I10">
    <cfRule type="top10" dxfId="224" priority="10" rank="1"/>
  </conditionalFormatting>
  <conditionalFormatting sqref="J2:J4">
    <cfRule type="top10" dxfId="223" priority="25" rank="1"/>
  </conditionalFormatting>
  <conditionalFormatting sqref="J5:J6">
    <cfRule type="top10" dxfId="222" priority="19" rank="1"/>
  </conditionalFormatting>
  <conditionalFormatting sqref="J7">
    <cfRule type="top10" dxfId="221" priority="17" rank="1"/>
  </conditionalFormatting>
  <conditionalFormatting sqref="J8:J10">
    <cfRule type="top10" dxfId="220" priority="11" rank="1"/>
  </conditionalFormatting>
  <conditionalFormatting sqref="F13">
    <cfRule type="top10" dxfId="219" priority="5" rank="1"/>
  </conditionalFormatting>
  <conditionalFormatting sqref="G13">
    <cfRule type="top10" dxfId="218" priority="4" rank="1"/>
  </conditionalFormatting>
  <conditionalFormatting sqref="H13">
    <cfRule type="top10" dxfId="217" priority="3" rank="1"/>
  </conditionalFormatting>
  <conditionalFormatting sqref="I13">
    <cfRule type="top10" dxfId="216" priority="1" rank="1"/>
  </conditionalFormatting>
  <conditionalFormatting sqref="J13">
    <cfRule type="top10" dxfId="215" priority="2" rank="1"/>
  </conditionalFormatting>
  <conditionalFormatting sqref="E13">
    <cfRule type="top10" dxfId="214" priority="6" rank="1"/>
  </conditionalFormatting>
  <hyperlinks>
    <hyperlink ref="Q1" location="'National Rankings'!A1" display="Back to Ranking" xr:uid="{26093714-546E-4EFE-B3CF-DFC7C04412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1C5C7-9BFE-4403-BFAF-DD990AFF8C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2A0C-A0CA-4F1B-84BE-06414450A83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30</v>
      </c>
      <c r="B2" s="44" t="s">
        <v>149</v>
      </c>
      <c r="C2" s="94">
        <v>45052</v>
      </c>
      <c r="D2" s="95" t="s">
        <v>139</v>
      </c>
      <c r="E2" s="81">
        <v>192</v>
      </c>
      <c r="F2" s="81">
        <v>192</v>
      </c>
      <c r="G2" s="81">
        <v>197.001</v>
      </c>
      <c r="H2" s="81">
        <v>0</v>
      </c>
      <c r="I2" s="81"/>
      <c r="J2" s="81"/>
      <c r="K2" s="96">
        <v>4</v>
      </c>
      <c r="L2" s="96">
        <v>581.00099999999998</v>
      </c>
      <c r="M2" s="97">
        <v>145.25024999999999</v>
      </c>
      <c r="N2" s="98">
        <v>4</v>
      </c>
      <c r="O2" s="99">
        <v>149.25024999999999</v>
      </c>
    </row>
    <row r="3" spans="1:17" x14ac:dyDescent="0.25">
      <c r="A3" s="80" t="s">
        <v>30</v>
      </c>
      <c r="B3" s="44" t="s">
        <v>149</v>
      </c>
      <c r="C3" s="94">
        <v>45065</v>
      </c>
      <c r="D3" s="95" t="s">
        <v>167</v>
      </c>
      <c r="E3" s="49">
        <v>190</v>
      </c>
      <c r="F3" s="49">
        <v>193</v>
      </c>
      <c r="G3" s="49">
        <v>195</v>
      </c>
      <c r="H3" s="49">
        <v>188</v>
      </c>
      <c r="I3" s="81"/>
      <c r="J3" s="81"/>
      <c r="K3" s="96">
        <v>4</v>
      </c>
      <c r="L3" s="96">
        <v>766</v>
      </c>
      <c r="M3" s="97">
        <v>191.5</v>
      </c>
      <c r="N3" s="98">
        <v>4</v>
      </c>
      <c r="O3" s="99">
        <v>195.5</v>
      </c>
    </row>
    <row r="5" spans="1:17" x14ac:dyDescent="0.25">
      <c r="K5" s="8">
        <f>SUM(K2:K4)</f>
        <v>8</v>
      </c>
      <c r="L5" s="8">
        <f>SUM(L2:L4)</f>
        <v>1347.001</v>
      </c>
      <c r="M5" s="7">
        <f>SUM(L5/K5)</f>
        <v>168.375125</v>
      </c>
      <c r="N5" s="8">
        <f>SUM(N2:N4)</f>
        <v>8</v>
      </c>
      <c r="O5" s="11">
        <f>SUM(M5+N5)</f>
        <v>176.375125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7"/>
    <protectedRange algorithmName="SHA-512" hashValue="ON39YdpmFHfN9f47KpiRvqrKx0V9+erV1CNkpWzYhW/Qyc6aT8rEyCrvauWSYGZK2ia3o7vd3akF07acHAFpOA==" saltValue="yVW9XmDwTqEnmpSGai0KYg==" spinCount="100000" sqref="D2" name="Range1_1_1_5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I3:J3 B3" name="Range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F2">
    <cfRule type="top10" dxfId="213" priority="7" rank="1"/>
  </conditionalFormatting>
  <conditionalFormatting sqref="G2">
    <cfRule type="top10" dxfId="212" priority="6" rank="1"/>
  </conditionalFormatting>
  <conditionalFormatting sqref="H2">
    <cfRule type="top10" dxfId="211" priority="5" rank="1"/>
  </conditionalFormatting>
  <conditionalFormatting sqref="I2">
    <cfRule type="top10" dxfId="210" priority="3" rank="1"/>
  </conditionalFormatting>
  <conditionalFormatting sqref="J2">
    <cfRule type="top10" dxfId="209" priority="4" rank="1"/>
  </conditionalFormatting>
  <conditionalFormatting sqref="E2">
    <cfRule type="top10" dxfId="208" priority="8" rank="1"/>
  </conditionalFormatting>
  <conditionalFormatting sqref="I3">
    <cfRule type="top10" dxfId="207" priority="1" rank="1"/>
  </conditionalFormatting>
  <conditionalFormatting sqref="J3">
    <cfRule type="top10" dxfId="206" priority="2" rank="1"/>
  </conditionalFormatting>
  <hyperlinks>
    <hyperlink ref="Q1" location="'National Rankings'!A1" display="Back to Ranking" xr:uid="{35BD9C9D-5877-40FC-A8B0-FAEF986F31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5A4F12-148C-4354-8A52-12F4E98DF5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AFC3-33B2-4B11-A4F9-555C4B58BE2B}">
  <dimension ref="A1:Q7"/>
  <sheetViews>
    <sheetView workbookViewId="0">
      <selection activeCell="A28" sqref="A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101</v>
      </c>
      <c r="C2" s="14">
        <v>44982</v>
      </c>
      <c r="D2" s="15" t="s">
        <v>31</v>
      </c>
      <c r="E2" s="16">
        <v>183</v>
      </c>
      <c r="F2" s="16">
        <v>188</v>
      </c>
      <c r="G2" s="16">
        <v>187</v>
      </c>
      <c r="H2" s="16">
        <v>188</v>
      </c>
      <c r="I2" s="16"/>
      <c r="J2" s="16"/>
      <c r="K2" s="19">
        <v>4</v>
      </c>
      <c r="L2" s="19">
        <v>746</v>
      </c>
      <c r="M2" s="20">
        <v>186.5</v>
      </c>
      <c r="N2" s="21">
        <v>2</v>
      </c>
      <c r="O2" s="22">
        <v>188.5</v>
      </c>
    </row>
    <row r="3" spans="1:17" x14ac:dyDescent="0.25">
      <c r="A3" s="12" t="s">
        <v>30</v>
      </c>
      <c r="B3" s="13" t="s">
        <v>101</v>
      </c>
      <c r="C3" s="14">
        <v>44996</v>
      </c>
      <c r="D3" s="15" t="s">
        <v>31</v>
      </c>
      <c r="E3" s="16">
        <v>181.001</v>
      </c>
      <c r="F3" s="16">
        <v>181</v>
      </c>
      <c r="G3" s="16">
        <v>174</v>
      </c>
      <c r="H3" s="16">
        <v>177</v>
      </c>
      <c r="I3" s="16"/>
      <c r="J3" s="16"/>
      <c r="K3" s="19">
        <v>4</v>
      </c>
      <c r="L3" s="19">
        <v>713.00099999999998</v>
      </c>
      <c r="M3" s="20">
        <v>178.25024999999999</v>
      </c>
      <c r="N3" s="21">
        <v>2</v>
      </c>
      <c r="O3" s="22">
        <v>180.25024999999999</v>
      </c>
    </row>
    <row r="4" spans="1:17" x14ac:dyDescent="0.25">
      <c r="A4" s="12" t="s">
        <v>30</v>
      </c>
      <c r="B4" s="13" t="s">
        <v>101</v>
      </c>
      <c r="C4" s="14">
        <v>45010</v>
      </c>
      <c r="D4" s="15" t="s">
        <v>31</v>
      </c>
      <c r="E4" s="16">
        <v>184</v>
      </c>
      <c r="F4" s="16">
        <v>187</v>
      </c>
      <c r="G4" s="16">
        <v>184</v>
      </c>
      <c r="H4" s="16">
        <v>186</v>
      </c>
      <c r="I4" s="16"/>
      <c r="J4" s="16"/>
      <c r="K4" s="19">
        <v>4</v>
      </c>
      <c r="L4" s="19">
        <v>741</v>
      </c>
      <c r="M4" s="20">
        <v>185.25</v>
      </c>
      <c r="N4" s="21">
        <v>4</v>
      </c>
      <c r="O4" s="22">
        <v>189.25</v>
      </c>
    </row>
    <row r="5" spans="1:17" x14ac:dyDescent="0.25">
      <c r="A5" s="12" t="s">
        <v>45</v>
      </c>
      <c r="B5" s="13" t="s">
        <v>101</v>
      </c>
      <c r="C5" s="14">
        <v>45024</v>
      </c>
      <c r="D5" s="15" t="s">
        <v>31</v>
      </c>
      <c r="E5" s="16">
        <v>182</v>
      </c>
      <c r="F5" s="16">
        <v>190</v>
      </c>
      <c r="G5" s="16">
        <v>181</v>
      </c>
      <c r="H5" s="16">
        <v>192</v>
      </c>
      <c r="I5" s="16"/>
      <c r="J5" s="16"/>
      <c r="K5" s="19">
        <v>4</v>
      </c>
      <c r="L5" s="19">
        <v>745</v>
      </c>
      <c r="M5" s="20">
        <v>186.25</v>
      </c>
      <c r="N5" s="21">
        <v>3</v>
      </c>
      <c r="O5" s="22">
        <v>189.25</v>
      </c>
    </row>
    <row r="7" spans="1:17" x14ac:dyDescent="0.25">
      <c r="K7" s="8">
        <f>SUM(K2:K6)</f>
        <v>16</v>
      </c>
      <c r="L7" s="8">
        <f>SUM(L2:L6)</f>
        <v>2945.0010000000002</v>
      </c>
      <c r="M7" s="7">
        <f>SUM(L7/K7)</f>
        <v>184.06256250000001</v>
      </c>
      <c r="N7" s="8">
        <f>SUM(N2:N6)</f>
        <v>11</v>
      </c>
      <c r="O7" s="11">
        <f>SUM(M7+N7)</f>
        <v>195.06256250000001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6"/>
    <protectedRange sqref="E2:H2" name="Range1_3_3"/>
    <protectedRange sqref="B3:C4 I3:J4" name="Range1_9_1"/>
    <protectedRange sqref="D3:D4" name="Range1_1_6_1"/>
    <protectedRange sqref="E3:H4" name="Range1_3_3_1"/>
    <protectedRange sqref="B5:C5" name="Range1_9_2"/>
    <protectedRange sqref="D5" name="Range1_1_6_2"/>
    <protectedRange sqref="E5:J5" name="Range1_3_3_2"/>
  </protectedRanges>
  <conditionalFormatting sqref="E2">
    <cfRule type="top10" dxfId="205" priority="13" rank="1"/>
  </conditionalFormatting>
  <conditionalFormatting sqref="E3:E4">
    <cfRule type="top10" dxfId="204" priority="7" rank="1"/>
  </conditionalFormatting>
  <conditionalFormatting sqref="E5">
    <cfRule type="top10" dxfId="203" priority="1" rank="1"/>
  </conditionalFormatting>
  <conditionalFormatting sqref="F2">
    <cfRule type="top10" dxfId="202" priority="14" rank="1"/>
  </conditionalFormatting>
  <conditionalFormatting sqref="F3:F4">
    <cfRule type="top10" dxfId="201" priority="8" rank="1"/>
  </conditionalFormatting>
  <conditionalFormatting sqref="F5">
    <cfRule type="top10" dxfId="200" priority="2" rank="1"/>
  </conditionalFormatting>
  <conditionalFormatting sqref="G2">
    <cfRule type="top10" dxfId="199" priority="15" rank="1"/>
  </conditionalFormatting>
  <conditionalFormatting sqref="G3:G4">
    <cfRule type="top10" dxfId="198" priority="9" rank="1"/>
  </conditionalFormatting>
  <conditionalFormatting sqref="G5">
    <cfRule type="top10" dxfId="197" priority="3" rank="1"/>
  </conditionalFormatting>
  <conditionalFormatting sqref="H2">
    <cfRule type="top10" dxfId="196" priority="16" rank="1"/>
  </conditionalFormatting>
  <conditionalFormatting sqref="H3:H4">
    <cfRule type="top10" dxfId="195" priority="10" rank="1"/>
  </conditionalFormatting>
  <conditionalFormatting sqref="H5">
    <cfRule type="top10" dxfId="194" priority="4" rank="1"/>
  </conditionalFormatting>
  <conditionalFormatting sqref="I2">
    <cfRule type="top10" dxfId="193" priority="17" rank="1"/>
  </conditionalFormatting>
  <conditionalFormatting sqref="I3:I4">
    <cfRule type="top10" dxfId="192" priority="11" rank="1"/>
  </conditionalFormatting>
  <conditionalFormatting sqref="I5">
    <cfRule type="top10" dxfId="191" priority="5" rank="1"/>
  </conditionalFormatting>
  <conditionalFormatting sqref="J2">
    <cfRule type="top10" dxfId="190" priority="18" rank="1"/>
  </conditionalFormatting>
  <conditionalFormatting sqref="J3:J4">
    <cfRule type="top10" dxfId="189" priority="12" rank="1"/>
  </conditionalFormatting>
  <conditionalFormatting sqref="J5">
    <cfRule type="top10" dxfId="188" priority="6" rank="1"/>
  </conditionalFormatting>
  <hyperlinks>
    <hyperlink ref="Q1" location="'National Rankings'!A1" display="Back to Ranking" xr:uid="{2479D0AA-8A93-4955-BE83-8D6F84FE0D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C21BD2-A0CB-47EB-899B-1CC71EF5E6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E23B-07B5-4C44-90F0-A0F6CBAB5A3A}">
  <sheetPr codeName="Sheet7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90</v>
      </c>
      <c r="C2" s="14">
        <v>44989</v>
      </c>
      <c r="D2" s="15" t="s">
        <v>32</v>
      </c>
      <c r="E2" s="16">
        <v>186</v>
      </c>
      <c r="F2" s="16">
        <v>190</v>
      </c>
      <c r="G2" s="16">
        <v>184</v>
      </c>
      <c r="H2" s="16">
        <v>193</v>
      </c>
      <c r="I2" s="16"/>
      <c r="J2" s="16"/>
      <c r="K2" s="19">
        <v>4</v>
      </c>
      <c r="L2" s="19">
        <v>753</v>
      </c>
      <c r="M2" s="20">
        <v>188.25</v>
      </c>
      <c r="N2" s="21">
        <v>3</v>
      </c>
      <c r="O2" s="22">
        <v>191.25</v>
      </c>
    </row>
    <row r="3" spans="1:17" x14ac:dyDescent="0.25">
      <c r="A3" s="12" t="s">
        <v>45</v>
      </c>
      <c r="B3" s="13" t="s">
        <v>54</v>
      </c>
      <c r="C3" s="14">
        <v>45053</v>
      </c>
      <c r="D3" s="15" t="s">
        <v>32</v>
      </c>
      <c r="E3" s="16">
        <v>185</v>
      </c>
      <c r="F3" s="16">
        <v>184</v>
      </c>
      <c r="G3" s="16">
        <v>192</v>
      </c>
      <c r="H3" s="16">
        <v>196</v>
      </c>
      <c r="I3" s="16"/>
      <c r="J3" s="16"/>
      <c r="K3" s="19">
        <v>4</v>
      </c>
      <c r="L3" s="19">
        <v>757</v>
      </c>
      <c r="M3" s="20">
        <v>189.25</v>
      </c>
      <c r="N3" s="21">
        <v>3</v>
      </c>
      <c r="O3" s="22">
        <v>192.25</v>
      </c>
    </row>
    <row r="5" spans="1:17" x14ac:dyDescent="0.25">
      <c r="K5" s="8">
        <f>SUM(K2:K4)</f>
        <v>8</v>
      </c>
      <c r="L5" s="8">
        <f>SUM(L2:L4)</f>
        <v>1510</v>
      </c>
      <c r="M5" s="7">
        <f>SUM(L5/K5)</f>
        <v>188.75</v>
      </c>
      <c r="N5" s="8">
        <f>SUM(N2:N4)</f>
        <v>6</v>
      </c>
      <c r="O5" s="11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9_1"/>
    <protectedRange sqref="D2" name="Range1_1_6_1"/>
    <protectedRange sqref="E2:H2" name="Range1_3_3_1"/>
  </protectedRanges>
  <conditionalFormatting sqref="E2">
    <cfRule type="top10" dxfId="187" priority="6" rank="1"/>
  </conditionalFormatting>
  <conditionalFormatting sqref="F2">
    <cfRule type="top10" dxfId="186" priority="1" rank="1"/>
  </conditionalFormatting>
  <conditionalFormatting sqref="G2">
    <cfRule type="top10" dxfId="185" priority="2" rank="1"/>
  </conditionalFormatting>
  <conditionalFormatting sqref="H2">
    <cfRule type="top10" dxfId="184" priority="3" rank="1"/>
  </conditionalFormatting>
  <conditionalFormatting sqref="I2">
    <cfRule type="top10" dxfId="183" priority="4" rank="1"/>
  </conditionalFormatting>
  <conditionalFormatting sqref="J2">
    <cfRule type="top10" dxfId="182" priority="5" rank="1"/>
  </conditionalFormatting>
  <hyperlinks>
    <hyperlink ref="Q1" location="'National Rankings'!A1" display="Back to Ranking" xr:uid="{FE93A147-B4CC-4E5F-91D6-8CC64118EB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B0161F-116D-4925-898C-B120B53F69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B69D-FF20-4F37-BF8A-4C76B39FE54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102</v>
      </c>
      <c r="C2" s="14">
        <v>45017</v>
      </c>
      <c r="D2" s="15" t="s">
        <v>38</v>
      </c>
      <c r="E2" s="16">
        <v>196</v>
      </c>
      <c r="F2" s="16">
        <v>197</v>
      </c>
      <c r="G2" s="16">
        <v>193</v>
      </c>
      <c r="H2" s="16">
        <v>193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45</v>
      </c>
      <c r="B3" s="44" t="s">
        <v>102</v>
      </c>
      <c r="C3" s="94">
        <v>45052</v>
      </c>
      <c r="D3" s="95" t="s">
        <v>38</v>
      </c>
      <c r="E3" s="81">
        <v>197</v>
      </c>
      <c r="F3" s="81">
        <v>198</v>
      </c>
      <c r="G3" s="81">
        <v>195</v>
      </c>
      <c r="H3" s="81">
        <v>196</v>
      </c>
      <c r="I3" s="81"/>
      <c r="J3" s="81"/>
      <c r="K3" s="96">
        <v>4</v>
      </c>
      <c r="L3" s="96">
        <v>786</v>
      </c>
      <c r="M3" s="97">
        <v>196.5</v>
      </c>
      <c r="N3" s="98">
        <v>2</v>
      </c>
      <c r="O3" s="99">
        <v>198.5</v>
      </c>
    </row>
    <row r="5" spans="1:17" x14ac:dyDescent="0.25">
      <c r="K5" s="8">
        <f>SUM(K2:K4)</f>
        <v>8</v>
      </c>
      <c r="L5" s="8">
        <f>SUM(L2:L4)</f>
        <v>1565</v>
      </c>
      <c r="M5" s="7">
        <f>SUM(L5/K5)</f>
        <v>195.625</v>
      </c>
      <c r="N5" s="8">
        <f>SUM(N2:N4)</f>
        <v>4</v>
      </c>
      <c r="O5" s="11">
        <f>SUM(M5+N5)</f>
        <v>199.625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6"/>
    <protectedRange sqref="E2:H2" name="Range1_3_3"/>
  </protectedRanges>
  <conditionalFormatting sqref="E2">
    <cfRule type="top10" dxfId="181" priority="1" rank="1"/>
  </conditionalFormatting>
  <conditionalFormatting sqref="F2">
    <cfRule type="top10" dxfId="180" priority="2" rank="1"/>
  </conditionalFormatting>
  <conditionalFormatting sqref="G2">
    <cfRule type="top10" dxfId="179" priority="3" rank="1"/>
  </conditionalFormatting>
  <conditionalFormatting sqref="H2">
    <cfRule type="top10" dxfId="178" priority="4" rank="1"/>
  </conditionalFormatting>
  <conditionalFormatting sqref="I2">
    <cfRule type="top10" dxfId="177" priority="5" rank="1"/>
  </conditionalFormatting>
  <conditionalFormatting sqref="J2">
    <cfRule type="top10" dxfId="176" priority="6" rank="1"/>
  </conditionalFormatting>
  <hyperlinks>
    <hyperlink ref="Q1" location="'National Rankings'!A1" display="Back to Ranking" xr:uid="{ED85DBBA-5E64-4F40-8635-B30AA353B1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4CD4A7-9FC6-4C0E-9C59-795E030785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D52A-7814-4883-8C28-4EEAECA091C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44" t="s">
        <v>150</v>
      </c>
      <c r="C2" s="94">
        <v>45053</v>
      </c>
      <c r="D2" s="95" t="s">
        <v>136</v>
      </c>
      <c r="E2" s="81">
        <v>192</v>
      </c>
      <c r="F2" s="81">
        <v>192</v>
      </c>
      <c r="G2" s="81">
        <v>187</v>
      </c>
      <c r="H2" s="81">
        <v>188</v>
      </c>
      <c r="I2" s="81"/>
      <c r="J2" s="81"/>
      <c r="K2" s="96">
        <v>4</v>
      </c>
      <c r="L2" s="96">
        <v>759</v>
      </c>
      <c r="M2" s="97">
        <v>189.75</v>
      </c>
      <c r="N2" s="98">
        <v>3</v>
      </c>
      <c r="O2" s="99">
        <v>192.75</v>
      </c>
    </row>
    <row r="4" spans="1:17" x14ac:dyDescent="0.25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3</v>
      </c>
      <c r="O4" s="11">
        <f>SUM(M4+N4)</f>
        <v>192.75</v>
      </c>
    </row>
  </sheetData>
  <hyperlinks>
    <hyperlink ref="Q1" location="'National Rankings'!A1" display="Back to Ranking" xr:uid="{02E41F77-B631-4778-ABFC-01CB371CF0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C4539B-55D8-40BD-8AFE-D313B98F23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0F21-A6AF-479A-85C5-00B5F475810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81</v>
      </c>
      <c r="C2" s="14">
        <v>44996</v>
      </c>
      <c r="D2" s="15" t="s">
        <v>78</v>
      </c>
      <c r="E2" s="16">
        <v>194</v>
      </c>
      <c r="F2" s="16">
        <v>198</v>
      </c>
      <c r="G2" s="16">
        <v>193</v>
      </c>
      <c r="H2" s="16">
        <v>194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45</v>
      </c>
      <c r="B3" s="13" t="s">
        <v>81</v>
      </c>
      <c r="C3" s="14">
        <v>45059</v>
      </c>
      <c r="D3" s="14" t="s">
        <v>165</v>
      </c>
      <c r="E3" s="81">
        <v>196</v>
      </c>
      <c r="F3" s="81">
        <v>193</v>
      </c>
      <c r="G3" s="81">
        <v>197</v>
      </c>
      <c r="H3" s="81">
        <v>199</v>
      </c>
      <c r="I3" s="16"/>
      <c r="J3" s="16"/>
      <c r="K3" s="19">
        <v>4</v>
      </c>
      <c r="L3" s="19">
        <v>785</v>
      </c>
      <c r="M3" s="20">
        <v>196.25</v>
      </c>
      <c r="N3" s="21">
        <v>7</v>
      </c>
      <c r="O3" s="22">
        <v>203.25</v>
      </c>
    </row>
    <row r="5" spans="1:17" x14ac:dyDescent="0.25">
      <c r="K5" s="8">
        <f>SUM(K2:K4)</f>
        <v>8</v>
      </c>
      <c r="L5" s="8">
        <f>SUM(L2:L4)</f>
        <v>1564</v>
      </c>
      <c r="M5" s="7">
        <f>SUM(L5/K5)</f>
        <v>195.5</v>
      </c>
      <c r="N5" s="8">
        <f>SUM(N2:N4)</f>
        <v>9</v>
      </c>
      <c r="O5" s="11">
        <f>SUM(M5+N5)</f>
        <v>204.5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E2:J2" name="Range1_3_3_1"/>
  </protectedRanges>
  <conditionalFormatting sqref="E2">
    <cfRule type="top10" dxfId="175" priority="1" rank="1"/>
  </conditionalFormatting>
  <conditionalFormatting sqref="F2">
    <cfRule type="top10" dxfId="174" priority="2" rank="1"/>
  </conditionalFormatting>
  <conditionalFormatting sqref="G2">
    <cfRule type="top10" dxfId="173" priority="3" rank="1"/>
  </conditionalFormatting>
  <conditionalFormatting sqref="H2">
    <cfRule type="top10" dxfId="172" priority="4" rank="1"/>
  </conditionalFormatting>
  <conditionalFormatting sqref="I2">
    <cfRule type="top10" dxfId="171" priority="5" rank="1"/>
  </conditionalFormatting>
  <conditionalFormatting sqref="J2">
    <cfRule type="top10" dxfId="170" priority="6" rank="1"/>
  </conditionalFormatting>
  <hyperlinks>
    <hyperlink ref="Q1" location="'National Rankings'!A1" display="Back to Ranking" xr:uid="{664998A2-6744-4A46-8217-2A0D139739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986D4-77D2-4C72-9DB5-C0EC085B2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E729-B810-43FC-A04D-5B8C6517648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119</v>
      </c>
      <c r="C2" s="14">
        <v>45024</v>
      </c>
      <c r="D2" s="15" t="s">
        <v>111</v>
      </c>
      <c r="E2" s="16">
        <v>188</v>
      </c>
      <c r="F2" s="16">
        <v>194.001</v>
      </c>
      <c r="G2" s="16">
        <v>193</v>
      </c>
      <c r="H2" s="16"/>
      <c r="I2" s="16"/>
      <c r="J2" s="16"/>
      <c r="K2" s="19">
        <v>3</v>
      </c>
      <c r="L2" s="19">
        <f>SUM(E2:G2)</f>
        <v>575.00099999999998</v>
      </c>
      <c r="M2" s="20">
        <f>L2/K2</f>
        <v>191.667</v>
      </c>
      <c r="N2" s="21">
        <v>2</v>
      </c>
      <c r="O2" s="22">
        <f>M2+N2</f>
        <v>193.667</v>
      </c>
    </row>
    <row r="3" spans="1:17" x14ac:dyDescent="0.25">
      <c r="A3" s="12" t="s">
        <v>45</v>
      </c>
      <c r="B3" s="44" t="s">
        <v>119</v>
      </c>
      <c r="C3" s="94">
        <v>45052</v>
      </c>
      <c r="D3" s="95" t="s">
        <v>111</v>
      </c>
      <c r="E3" s="81">
        <v>190.00020000000001</v>
      </c>
      <c r="F3" s="81">
        <v>191.0001</v>
      </c>
      <c r="G3" s="81">
        <v>188.00049999999999</v>
      </c>
      <c r="H3" s="81"/>
      <c r="I3" s="81"/>
      <c r="J3" s="81"/>
      <c r="K3" s="96">
        <f>COUNT(E3:J3)</f>
        <v>3</v>
      </c>
      <c r="L3" s="96">
        <f>SUM(E3:J3)</f>
        <v>569.00080000000003</v>
      </c>
      <c r="M3" s="97">
        <f>IFERROR(L3/K3,0)</f>
        <v>189.66693333333333</v>
      </c>
      <c r="N3" s="98">
        <v>2</v>
      </c>
      <c r="O3" s="99">
        <f>SUM(M3+N3)</f>
        <v>191.66693333333333</v>
      </c>
    </row>
    <row r="5" spans="1:17" x14ac:dyDescent="0.25">
      <c r="K5" s="8">
        <f>SUM(K2:K4)</f>
        <v>6</v>
      </c>
      <c r="L5" s="8">
        <f>SUM(L2:L4)</f>
        <v>1144.0018</v>
      </c>
      <c r="M5" s="7">
        <f>SUM(L5/K5)</f>
        <v>190.66696666666667</v>
      </c>
      <c r="N5" s="8">
        <f>SUM(N2:N4)</f>
        <v>4</v>
      </c>
      <c r="O5" s="11">
        <f>SUM(M5+N5)</f>
        <v>194.66696666666667</v>
      </c>
    </row>
  </sheetData>
  <protectedRanges>
    <protectedRange sqref="B2:C2 E2:J2" name="Range1_4_2_1"/>
    <protectedRange sqref="D2" name="Range1_1_1_4_1"/>
  </protectedRanges>
  <conditionalFormatting sqref="E2">
    <cfRule type="top10" dxfId="169" priority="6" rank="1"/>
  </conditionalFormatting>
  <conditionalFormatting sqref="F2">
    <cfRule type="top10" dxfId="168" priority="5" rank="1"/>
  </conditionalFormatting>
  <conditionalFormatting sqref="G2">
    <cfRule type="top10" dxfId="167" priority="4" rank="1"/>
  </conditionalFormatting>
  <conditionalFormatting sqref="H2">
    <cfRule type="top10" dxfId="166" priority="3" rank="1"/>
  </conditionalFormatting>
  <conditionalFormatting sqref="I2">
    <cfRule type="top10" dxfId="165" priority="2" rank="1"/>
  </conditionalFormatting>
  <conditionalFormatting sqref="J2">
    <cfRule type="top10" dxfId="164" priority="1" rank="1"/>
  </conditionalFormatting>
  <hyperlinks>
    <hyperlink ref="Q1" location="'National Rankings'!A1" display="Back to Ranking" xr:uid="{5F95D278-00EF-4371-A879-6B34B28951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5147E-1EA2-40C0-8DFA-FB3D9EBCE4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7CC3-02AD-4B89-B0A2-DFC7C0642B5F}">
  <sheetPr codeName="Sheet30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33</v>
      </c>
      <c r="C2" s="14">
        <v>44989</v>
      </c>
      <c r="D2" s="15" t="s">
        <v>32</v>
      </c>
      <c r="E2" s="16">
        <v>199</v>
      </c>
      <c r="F2" s="16">
        <v>200</v>
      </c>
      <c r="G2" s="16">
        <v>196</v>
      </c>
      <c r="H2" s="16">
        <v>197</v>
      </c>
      <c r="I2" s="16"/>
      <c r="J2" s="16"/>
      <c r="K2" s="19">
        <v>4</v>
      </c>
      <c r="L2" s="19">
        <v>792</v>
      </c>
      <c r="M2" s="20">
        <v>198</v>
      </c>
      <c r="N2" s="21">
        <v>13</v>
      </c>
      <c r="O2" s="22">
        <v>211</v>
      </c>
    </row>
    <row r="3" spans="1:17" x14ac:dyDescent="0.25">
      <c r="A3" s="12" t="s">
        <v>45</v>
      </c>
      <c r="B3" s="13" t="s">
        <v>33</v>
      </c>
      <c r="C3" s="14">
        <v>45053</v>
      </c>
      <c r="D3" s="15" t="s">
        <v>32</v>
      </c>
      <c r="E3" s="51">
        <v>194</v>
      </c>
      <c r="F3" s="16">
        <v>193</v>
      </c>
      <c r="G3" s="51">
        <v>195.001</v>
      </c>
      <c r="H3" s="16">
        <v>197</v>
      </c>
      <c r="I3" s="16"/>
      <c r="J3" s="16"/>
      <c r="K3" s="19">
        <v>4</v>
      </c>
      <c r="L3" s="19">
        <v>779.00099999999998</v>
      </c>
      <c r="M3" s="20">
        <v>194.75024999999999</v>
      </c>
      <c r="N3" s="21">
        <v>8</v>
      </c>
      <c r="O3" s="22">
        <v>202.75024999999999</v>
      </c>
    </row>
    <row r="5" spans="1:17" x14ac:dyDescent="0.25">
      <c r="K5" s="8">
        <f>SUM(K2:K4)</f>
        <v>8</v>
      </c>
      <c r="L5" s="8">
        <f>SUM(L2:L4)</f>
        <v>1571.001</v>
      </c>
      <c r="M5" s="7">
        <f>SUM(L5/K5)</f>
        <v>196.375125</v>
      </c>
      <c r="N5" s="8">
        <f>SUM(N2:N4)</f>
        <v>21</v>
      </c>
      <c r="O5" s="11">
        <f>SUM(M5+N5)</f>
        <v>217.375125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E2:J2" name="Range1_3_3_1"/>
  </protectedRanges>
  <conditionalFormatting sqref="E2">
    <cfRule type="top10" dxfId="163" priority="6" rank="1"/>
  </conditionalFormatting>
  <conditionalFormatting sqref="F2">
    <cfRule type="top10" dxfId="162" priority="1" rank="1"/>
  </conditionalFormatting>
  <conditionalFormatting sqref="G2">
    <cfRule type="top10" dxfId="161" priority="2" rank="1"/>
  </conditionalFormatting>
  <conditionalFormatting sqref="H2">
    <cfRule type="top10" dxfId="160" priority="3" rank="1"/>
  </conditionalFormatting>
  <conditionalFormatting sqref="I2">
    <cfRule type="top10" dxfId="159" priority="4" rank="1"/>
  </conditionalFormatting>
  <conditionalFormatting sqref="J2">
    <cfRule type="top10" dxfId="158" priority="5" rank="1"/>
  </conditionalFormatting>
  <hyperlinks>
    <hyperlink ref="Q1" location="'National Rankings'!A1" display="Back to Ranking" xr:uid="{F7F73CC8-A6B8-4DC2-9852-4363E35044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B20789-DB39-4C51-A868-39B808560C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406-FA1D-4020-AD2E-921F1E34D826}">
  <sheetPr codeName="Sheet49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72</v>
      </c>
      <c r="C2" s="14">
        <v>44996</v>
      </c>
      <c r="D2" s="15" t="s">
        <v>78</v>
      </c>
      <c r="E2" s="16">
        <v>190</v>
      </c>
      <c r="F2" s="16">
        <v>192</v>
      </c>
      <c r="G2" s="16">
        <v>191</v>
      </c>
      <c r="H2" s="16">
        <v>194</v>
      </c>
      <c r="I2" s="16"/>
      <c r="J2" s="16"/>
      <c r="K2" s="19">
        <v>4</v>
      </c>
      <c r="L2" s="19">
        <v>767</v>
      </c>
      <c r="M2" s="20">
        <v>191.75</v>
      </c>
      <c r="N2" s="21">
        <v>2</v>
      </c>
      <c r="O2" s="22">
        <v>193.75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1_1"/>
    <protectedRange sqref="D2" name="Range1_1_1_1_1"/>
  </protectedRanges>
  <conditionalFormatting sqref="E2">
    <cfRule type="top10" dxfId="985" priority="7" rank="1"/>
  </conditionalFormatting>
  <conditionalFormatting sqref="E2:J2">
    <cfRule type="cellIs" dxfId="984" priority="2" operator="greaterThanOrEqual">
      <formula>200</formula>
    </cfRule>
  </conditionalFormatting>
  <conditionalFormatting sqref="F2">
    <cfRule type="top10" dxfId="983" priority="1" rank="1"/>
  </conditionalFormatting>
  <conditionalFormatting sqref="G2">
    <cfRule type="top10" dxfId="982" priority="6" rank="1"/>
  </conditionalFormatting>
  <conditionalFormatting sqref="H2">
    <cfRule type="top10" dxfId="981" priority="5" rank="1"/>
  </conditionalFormatting>
  <conditionalFormatting sqref="I2">
    <cfRule type="top10" dxfId="980" priority="4" rank="1"/>
  </conditionalFormatting>
  <conditionalFormatting sqref="J2">
    <cfRule type="top10" dxfId="979" priority="3" rank="1"/>
  </conditionalFormatting>
  <hyperlinks>
    <hyperlink ref="Q1" location="'National Rankings'!A1" display="Back to Ranking" xr:uid="{F4669E00-19A5-452C-B8ED-98C89C9D5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3C4FA7-425F-489C-A5D9-84B789CF04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DA8F-9B60-4738-8BD6-DB90B18FF9C5}">
  <sheetPr codeName="Sheet83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91</v>
      </c>
      <c r="C2" s="14">
        <v>44958</v>
      </c>
      <c r="D2" s="15" t="s">
        <v>55</v>
      </c>
      <c r="E2" s="16">
        <v>193</v>
      </c>
      <c r="F2" s="16">
        <v>194.001</v>
      </c>
      <c r="G2" s="16">
        <v>198</v>
      </c>
      <c r="H2" s="16">
        <v>195</v>
      </c>
      <c r="I2" s="16"/>
      <c r="J2" s="16"/>
      <c r="K2" s="19">
        <v>4</v>
      </c>
      <c r="L2" s="19">
        <v>780.00099999999998</v>
      </c>
      <c r="M2" s="20">
        <v>195.00024999999999</v>
      </c>
      <c r="N2" s="21">
        <v>5</v>
      </c>
      <c r="O2" s="22">
        <v>200.00024999999999</v>
      </c>
    </row>
    <row r="3" spans="1:17" x14ac:dyDescent="0.25">
      <c r="A3" s="12" t="s">
        <v>45</v>
      </c>
      <c r="B3" s="13" t="s">
        <v>91</v>
      </c>
      <c r="C3" s="14">
        <v>44965</v>
      </c>
      <c r="D3" s="15" t="s">
        <v>55</v>
      </c>
      <c r="E3" s="16">
        <v>196</v>
      </c>
      <c r="F3" s="16">
        <v>196</v>
      </c>
      <c r="G3" s="16">
        <v>197</v>
      </c>
      <c r="H3" s="16">
        <v>197</v>
      </c>
      <c r="I3" s="16"/>
      <c r="J3" s="16"/>
      <c r="K3" s="19">
        <v>4</v>
      </c>
      <c r="L3" s="19">
        <v>786</v>
      </c>
      <c r="M3" s="20">
        <v>196.5</v>
      </c>
      <c r="N3" s="21">
        <v>2</v>
      </c>
      <c r="O3" s="22">
        <v>198.5</v>
      </c>
    </row>
    <row r="4" spans="1:17" x14ac:dyDescent="0.25">
      <c r="A4" s="12" t="s">
        <v>45</v>
      </c>
      <c r="B4" s="13" t="s">
        <v>64</v>
      </c>
      <c r="C4" s="14">
        <v>44972</v>
      </c>
      <c r="D4" s="15" t="s">
        <v>55</v>
      </c>
      <c r="E4" s="16">
        <v>199</v>
      </c>
      <c r="F4" s="16">
        <v>196</v>
      </c>
      <c r="G4" s="16">
        <v>197</v>
      </c>
      <c r="H4" s="16">
        <v>197</v>
      </c>
      <c r="I4" s="16"/>
      <c r="J4" s="16"/>
      <c r="K4" s="19">
        <v>4</v>
      </c>
      <c r="L4" s="19">
        <v>789</v>
      </c>
      <c r="M4" s="20">
        <v>197.25</v>
      </c>
      <c r="N4" s="21">
        <v>6</v>
      </c>
      <c r="O4" s="22">
        <v>203.25</v>
      </c>
    </row>
    <row r="5" spans="1:17" x14ac:dyDescent="0.25">
      <c r="A5" s="12" t="s">
        <v>45</v>
      </c>
      <c r="B5" s="13" t="s">
        <v>64</v>
      </c>
      <c r="C5" s="14">
        <v>44979</v>
      </c>
      <c r="D5" s="15" t="s">
        <v>55</v>
      </c>
      <c r="E5" s="16">
        <v>196</v>
      </c>
      <c r="F5" s="16">
        <v>194</v>
      </c>
      <c r="G5" s="16">
        <v>195</v>
      </c>
      <c r="H5" s="16">
        <v>195</v>
      </c>
      <c r="I5" s="16"/>
      <c r="J5" s="16"/>
      <c r="K5" s="19">
        <v>4</v>
      </c>
      <c r="L5" s="19">
        <v>780</v>
      </c>
      <c r="M5" s="20">
        <v>195</v>
      </c>
      <c r="N5" s="21">
        <v>6</v>
      </c>
      <c r="O5" s="22">
        <v>201</v>
      </c>
    </row>
    <row r="6" spans="1:17" x14ac:dyDescent="0.25">
      <c r="A6" s="12" t="s">
        <v>45</v>
      </c>
      <c r="B6" s="13" t="s">
        <v>64</v>
      </c>
      <c r="C6" s="14">
        <v>44986</v>
      </c>
      <c r="D6" s="15" t="s">
        <v>55</v>
      </c>
      <c r="E6" s="16">
        <v>194</v>
      </c>
      <c r="F6" s="16">
        <v>198</v>
      </c>
      <c r="G6" s="16">
        <v>199.001</v>
      </c>
      <c r="H6" s="16">
        <v>198.001</v>
      </c>
      <c r="I6" s="16"/>
      <c r="J6" s="16"/>
      <c r="K6" s="19">
        <v>4</v>
      </c>
      <c r="L6" s="19">
        <v>789.00199999999995</v>
      </c>
      <c r="M6" s="20">
        <v>197.25049999999999</v>
      </c>
      <c r="N6" s="21">
        <v>8</v>
      </c>
      <c r="O6" s="22">
        <v>205.25049999999999</v>
      </c>
    </row>
    <row r="7" spans="1:17" x14ac:dyDescent="0.25">
      <c r="A7" s="12" t="s">
        <v>45</v>
      </c>
      <c r="B7" s="13" t="s">
        <v>64</v>
      </c>
      <c r="C7" s="14">
        <v>44993</v>
      </c>
      <c r="D7" s="15" t="s">
        <v>55</v>
      </c>
      <c r="E7" s="16">
        <v>196</v>
      </c>
      <c r="F7" s="16">
        <v>198</v>
      </c>
      <c r="G7" s="16">
        <v>197</v>
      </c>
      <c r="H7" s="16">
        <v>194</v>
      </c>
      <c r="I7" s="16"/>
      <c r="J7" s="16"/>
      <c r="K7" s="19">
        <v>4</v>
      </c>
      <c r="L7" s="19">
        <v>785</v>
      </c>
      <c r="M7" s="20">
        <v>196.25</v>
      </c>
      <c r="N7" s="21">
        <v>11</v>
      </c>
      <c r="O7" s="22">
        <v>207.25</v>
      </c>
    </row>
    <row r="8" spans="1:17" x14ac:dyDescent="0.25">
      <c r="A8" s="12" t="s">
        <v>45</v>
      </c>
      <c r="B8" s="13" t="s">
        <v>64</v>
      </c>
      <c r="C8" s="14">
        <v>45007</v>
      </c>
      <c r="D8" s="15" t="s">
        <v>55</v>
      </c>
      <c r="E8" s="16">
        <v>197</v>
      </c>
      <c r="F8" s="16">
        <v>197</v>
      </c>
      <c r="G8" s="16">
        <v>199</v>
      </c>
      <c r="H8" s="16">
        <v>198</v>
      </c>
      <c r="I8" s="16"/>
      <c r="J8" s="16"/>
      <c r="K8" s="19">
        <v>4</v>
      </c>
      <c r="L8" s="19">
        <v>791</v>
      </c>
      <c r="M8" s="20">
        <v>197.75</v>
      </c>
      <c r="N8" s="21">
        <v>5</v>
      </c>
      <c r="O8" s="22">
        <v>202.75</v>
      </c>
    </row>
    <row r="9" spans="1:17" x14ac:dyDescent="0.25">
      <c r="A9" s="12" t="s">
        <v>45</v>
      </c>
      <c r="B9" s="13" t="s">
        <v>64</v>
      </c>
      <c r="C9" s="14">
        <v>45021</v>
      </c>
      <c r="D9" s="15" t="s">
        <v>55</v>
      </c>
      <c r="E9" s="51">
        <v>192</v>
      </c>
      <c r="F9" s="16">
        <v>193</v>
      </c>
      <c r="G9" s="16">
        <v>197</v>
      </c>
      <c r="H9" s="16">
        <v>196</v>
      </c>
      <c r="I9" s="16"/>
      <c r="J9" s="16"/>
      <c r="K9" s="19">
        <v>4</v>
      </c>
      <c r="L9" s="19">
        <v>778</v>
      </c>
      <c r="M9" s="20">
        <v>194.5</v>
      </c>
      <c r="N9" s="21">
        <v>7</v>
      </c>
      <c r="O9" s="22">
        <v>201.5</v>
      </c>
    </row>
    <row r="10" spans="1:17" x14ac:dyDescent="0.25">
      <c r="A10" s="12" t="s">
        <v>45</v>
      </c>
      <c r="B10" s="57" t="s">
        <v>64</v>
      </c>
      <c r="C10" s="14">
        <v>45028</v>
      </c>
      <c r="D10" s="15" t="s">
        <v>55</v>
      </c>
      <c r="E10" s="16">
        <v>194</v>
      </c>
      <c r="F10" s="16">
        <v>194</v>
      </c>
      <c r="G10" s="51">
        <v>199.001</v>
      </c>
      <c r="H10" s="51">
        <v>199.001</v>
      </c>
      <c r="I10" s="16"/>
      <c r="J10" s="16"/>
      <c r="K10" s="19">
        <v>4</v>
      </c>
      <c r="L10" s="19">
        <v>786.00199999999995</v>
      </c>
      <c r="M10" s="20">
        <v>196.50049999999999</v>
      </c>
      <c r="N10" s="21">
        <v>6</v>
      </c>
      <c r="O10" s="22">
        <v>202.50049999999999</v>
      </c>
    </row>
    <row r="11" spans="1:17" x14ac:dyDescent="0.25">
      <c r="A11" s="12" t="s">
        <v>45</v>
      </c>
      <c r="B11" s="44" t="s">
        <v>64</v>
      </c>
      <c r="C11" s="94">
        <v>45035</v>
      </c>
      <c r="D11" s="95" t="s">
        <v>55</v>
      </c>
      <c r="E11" s="81">
        <v>194</v>
      </c>
      <c r="F11" s="81">
        <v>194</v>
      </c>
      <c r="G11" s="81">
        <v>193</v>
      </c>
      <c r="H11" s="81">
        <v>192</v>
      </c>
      <c r="I11" s="81"/>
      <c r="J11" s="81"/>
      <c r="K11" s="96">
        <v>4</v>
      </c>
      <c r="L11" s="96">
        <v>773</v>
      </c>
      <c r="M11" s="97">
        <v>193.25</v>
      </c>
      <c r="N11" s="98">
        <v>2</v>
      </c>
      <c r="O11" s="99">
        <v>195.25</v>
      </c>
    </row>
    <row r="12" spans="1:17" x14ac:dyDescent="0.25">
      <c r="A12" s="12" t="s">
        <v>45</v>
      </c>
      <c r="B12" s="13" t="s">
        <v>64</v>
      </c>
      <c r="C12" s="14">
        <v>8517</v>
      </c>
      <c r="D12" s="15" t="s">
        <v>56</v>
      </c>
      <c r="E12" s="51">
        <v>199</v>
      </c>
      <c r="F12" s="51">
        <v>198.001</v>
      </c>
      <c r="G12" s="51">
        <v>196</v>
      </c>
      <c r="H12" s="16">
        <v>196</v>
      </c>
      <c r="I12" s="16"/>
      <c r="J12" s="16"/>
      <c r="K12" s="19">
        <v>4</v>
      </c>
      <c r="L12" s="19">
        <v>789.00099999999998</v>
      </c>
      <c r="M12" s="20">
        <v>197.25024999999999</v>
      </c>
      <c r="N12" s="21">
        <v>11</v>
      </c>
      <c r="O12" s="22">
        <v>208.25024999999999</v>
      </c>
    </row>
    <row r="13" spans="1:17" x14ac:dyDescent="0.25">
      <c r="A13" s="12" t="s">
        <v>45</v>
      </c>
      <c r="B13" s="13" t="s">
        <v>64</v>
      </c>
      <c r="C13" s="14">
        <v>45049</v>
      </c>
      <c r="D13" s="15" t="s">
        <v>55</v>
      </c>
      <c r="E13" s="81">
        <v>195</v>
      </c>
      <c r="F13" s="81">
        <v>195</v>
      </c>
      <c r="G13" s="81">
        <v>199.001</v>
      </c>
      <c r="H13" s="81">
        <v>197</v>
      </c>
      <c r="I13" s="16"/>
      <c r="J13" s="16"/>
      <c r="K13" s="19">
        <v>4</v>
      </c>
      <c r="L13" s="19">
        <v>786.00099999999998</v>
      </c>
      <c r="M13" s="20">
        <v>196.50024999999999</v>
      </c>
      <c r="N13" s="21">
        <v>5</v>
      </c>
      <c r="O13" s="22">
        <v>201.50024999999999</v>
      </c>
    </row>
    <row r="14" spans="1:17" x14ac:dyDescent="0.25">
      <c r="A14" s="12" t="s">
        <v>45</v>
      </c>
      <c r="B14" s="13" t="s">
        <v>64</v>
      </c>
      <c r="C14" s="14">
        <v>45052</v>
      </c>
      <c r="D14" s="15" t="s">
        <v>140</v>
      </c>
      <c r="E14" s="16">
        <v>193</v>
      </c>
      <c r="F14" s="16">
        <v>197</v>
      </c>
      <c r="G14" s="81">
        <v>195</v>
      </c>
      <c r="H14" s="16">
        <v>196</v>
      </c>
      <c r="I14" s="16"/>
      <c r="J14" s="16"/>
      <c r="K14" s="19">
        <v>4</v>
      </c>
      <c r="L14" s="19">
        <v>781</v>
      </c>
      <c r="M14" s="20">
        <v>195.25</v>
      </c>
      <c r="N14" s="21">
        <v>4</v>
      </c>
      <c r="O14" s="22">
        <v>199.25</v>
      </c>
    </row>
    <row r="15" spans="1:17" x14ac:dyDescent="0.25">
      <c r="A15" s="12" t="s">
        <v>45</v>
      </c>
      <c r="B15" s="13" t="s">
        <v>64</v>
      </c>
      <c r="C15" s="14">
        <v>45056</v>
      </c>
      <c r="D15" s="15" t="s">
        <v>55</v>
      </c>
      <c r="E15" s="81">
        <v>195</v>
      </c>
      <c r="F15" s="81">
        <v>195</v>
      </c>
      <c r="G15" s="81">
        <v>195</v>
      </c>
      <c r="H15" s="81">
        <v>199</v>
      </c>
      <c r="I15" s="16"/>
      <c r="J15" s="16"/>
      <c r="K15" s="19">
        <v>4</v>
      </c>
      <c r="L15" s="19">
        <v>784</v>
      </c>
      <c r="M15" s="20">
        <v>196</v>
      </c>
      <c r="N15" s="21">
        <v>2</v>
      </c>
      <c r="O15" s="22">
        <v>198</v>
      </c>
    </row>
    <row r="16" spans="1:17" x14ac:dyDescent="0.25">
      <c r="A16" s="12" t="s">
        <v>45</v>
      </c>
      <c r="B16" s="13" t="s">
        <v>64</v>
      </c>
      <c r="C16" s="14">
        <v>45063</v>
      </c>
      <c r="D16" s="15" t="s">
        <v>55</v>
      </c>
      <c r="E16" s="81">
        <v>198</v>
      </c>
      <c r="F16" s="81">
        <v>197</v>
      </c>
      <c r="G16" s="81">
        <v>199</v>
      </c>
      <c r="H16" s="100">
        <v>200</v>
      </c>
      <c r="I16" s="16"/>
      <c r="J16" s="16"/>
      <c r="K16" s="19">
        <v>4</v>
      </c>
      <c r="L16" s="19">
        <v>794</v>
      </c>
      <c r="M16" s="20">
        <v>198.5</v>
      </c>
      <c r="N16" s="21">
        <v>9</v>
      </c>
      <c r="O16" s="22">
        <v>207.5</v>
      </c>
    </row>
    <row r="17" spans="1:15" x14ac:dyDescent="0.25">
      <c r="A17" s="12" t="s">
        <v>45</v>
      </c>
      <c r="B17" s="44" t="s">
        <v>64</v>
      </c>
      <c r="C17" s="94">
        <v>45067</v>
      </c>
      <c r="D17" s="95" t="s">
        <v>172</v>
      </c>
      <c r="E17" s="81">
        <v>194</v>
      </c>
      <c r="F17" s="81">
        <v>194.001</v>
      </c>
      <c r="G17" s="81">
        <v>193</v>
      </c>
      <c r="H17" s="81">
        <v>195</v>
      </c>
      <c r="I17" s="81"/>
      <c r="J17" s="81"/>
      <c r="K17" s="96">
        <v>4</v>
      </c>
      <c r="L17" s="96">
        <v>776.00099999999998</v>
      </c>
      <c r="M17" s="97">
        <v>194.00024999999999</v>
      </c>
      <c r="N17" s="98">
        <v>2</v>
      </c>
      <c r="O17" s="99">
        <v>196.00024999999999</v>
      </c>
    </row>
    <row r="18" spans="1:15" x14ac:dyDescent="0.25">
      <c r="A18" s="80" t="s">
        <v>45</v>
      </c>
      <c r="B18" s="44" t="s">
        <v>64</v>
      </c>
      <c r="C18" s="94">
        <v>45052</v>
      </c>
      <c r="D18" s="95" t="s">
        <v>56</v>
      </c>
      <c r="E18" s="81">
        <v>195</v>
      </c>
      <c r="F18" s="81">
        <v>194</v>
      </c>
      <c r="G18" s="81">
        <v>196</v>
      </c>
      <c r="H18" s="81">
        <v>199</v>
      </c>
      <c r="I18" s="81"/>
      <c r="J18" s="81"/>
      <c r="K18" s="96">
        <v>4</v>
      </c>
      <c r="L18" s="96">
        <v>784</v>
      </c>
      <c r="M18" s="97">
        <v>196</v>
      </c>
      <c r="N18" s="98">
        <v>4</v>
      </c>
      <c r="O18" s="99">
        <v>200</v>
      </c>
    </row>
    <row r="20" spans="1:15" x14ac:dyDescent="0.25">
      <c r="K20" s="8">
        <f>SUM(K2:K19)</f>
        <v>68</v>
      </c>
      <c r="L20" s="8">
        <f>SUM(L2:L19)</f>
        <v>13331.008000000002</v>
      </c>
      <c r="M20" s="7">
        <f>SUM(L20/K20)</f>
        <v>196.04423529411767</v>
      </c>
      <c r="N20" s="8">
        <f>SUM(N2:N19)</f>
        <v>95</v>
      </c>
      <c r="O20" s="11">
        <f>SUM(M20+N20)</f>
        <v>291.0442352941177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8" name="Range1_9"/>
    <protectedRange sqref="D2:D8" name="Range1_1_6"/>
    <protectedRange sqref="I7:J8 E2:J6" name="Range1_3_3"/>
    <protectedRange algorithmName="SHA-512" hashValue="ON39YdpmFHfN9f47KpiRvqrKx0V9+erV1CNkpWzYhW/Qyc6aT8rEyCrvauWSYGZK2ia3o7vd3akF07acHAFpOA==" saltValue="yVW9XmDwTqEnmpSGai0KYg==" spinCount="100000" sqref="I9:J11 B9:C11" name="Range1_6_3"/>
    <protectedRange algorithmName="SHA-512" hashValue="ON39YdpmFHfN9f47KpiRvqrKx0V9+erV1CNkpWzYhW/Qyc6aT8rEyCrvauWSYGZK2ia3o7vd3akF07acHAFpOA==" saltValue="yVW9XmDwTqEnmpSGai0KYg==" spinCount="100000" sqref="E9:H11" name="Range1_3_5"/>
  </protectedRanges>
  <sortState xmlns:xlrd2="http://schemas.microsoft.com/office/spreadsheetml/2017/richdata2" ref="A2:O8">
    <sortCondition ref="C2:C8"/>
  </sortState>
  <conditionalFormatting sqref="E2:E8">
    <cfRule type="top10" dxfId="157" priority="13" rank="1"/>
  </conditionalFormatting>
  <conditionalFormatting sqref="E9:E11">
    <cfRule type="top10" dxfId="156" priority="5" rank="1"/>
  </conditionalFormatting>
  <conditionalFormatting sqref="E9:J11">
    <cfRule type="cellIs" dxfId="155" priority="1" operator="greaterThanOrEqual">
      <formula>200</formula>
    </cfRule>
  </conditionalFormatting>
  <conditionalFormatting sqref="F2:F8">
    <cfRule type="top10" dxfId="154" priority="14" rank="1"/>
  </conditionalFormatting>
  <conditionalFormatting sqref="F9:F11">
    <cfRule type="top10" dxfId="153" priority="2" rank="1"/>
  </conditionalFormatting>
  <conditionalFormatting sqref="G2:G8">
    <cfRule type="top10" dxfId="152" priority="15" rank="1"/>
  </conditionalFormatting>
  <conditionalFormatting sqref="G9:G11">
    <cfRule type="top10" dxfId="151" priority="6" rank="1"/>
  </conditionalFormatting>
  <conditionalFormatting sqref="H2:H8">
    <cfRule type="top10" dxfId="150" priority="16" rank="1"/>
  </conditionalFormatting>
  <conditionalFormatting sqref="H9:H11">
    <cfRule type="top10" dxfId="149" priority="7" rank="1"/>
  </conditionalFormatting>
  <conditionalFormatting sqref="I2:I6">
    <cfRule type="top10" dxfId="148" priority="17" rank="1"/>
  </conditionalFormatting>
  <conditionalFormatting sqref="I7">
    <cfRule type="top10" dxfId="147" priority="11" rank="1"/>
  </conditionalFormatting>
  <conditionalFormatting sqref="I8">
    <cfRule type="top10" dxfId="146" priority="9" rank="1"/>
  </conditionalFormatting>
  <conditionalFormatting sqref="I9:I11">
    <cfRule type="top10" dxfId="145" priority="3" rank="1"/>
    <cfRule type="top10" dxfId="144" priority="4" rank="1"/>
  </conditionalFormatting>
  <conditionalFormatting sqref="J2:J6">
    <cfRule type="top10" dxfId="143" priority="18" rank="1"/>
  </conditionalFormatting>
  <conditionalFormatting sqref="J7">
    <cfRule type="top10" dxfId="142" priority="12" rank="1"/>
  </conditionalFormatting>
  <conditionalFormatting sqref="J8">
    <cfRule type="top10" dxfId="141" priority="10" rank="1"/>
  </conditionalFormatting>
  <conditionalFormatting sqref="J9:J11">
    <cfRule type="top10" dxfId="140" priority="8" rank="1"/>
  </conditionalFormatting>
  <hyperlinks>
    <hyperlink ref="Q1" location="'National Rankings'!A1" display="Back to Ranking" xr:uid="{943502C5-9D69-4159-8233-FE75EA4086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1281E4-A5DC-4840-9285-B85B8315A3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AFB5-F802-4148-8E82-44744E832C9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151</v>
      </c>
      <c r="C2" s="94">
        <v>45052</v>
      </c>
      <c r="D2" s="95" t="s">
        <v>139</v>
      </c>
      <c r="E2" s="81">
        <v>193</v>
      </c>
      <c r="F2" s="81">
        <v>190</v>
      </c>
      <c r="G2" s="81">
        <v>185</v>
      </c>
      <c r="H2" s="81">
        <v>190</v>
      </c>
      <c r="I2" s="81"/>
      <c r="J2" s="81"/>
      <c r="K2" s="96">
        <v>4</v>
      </c>
      <c r="L2" s="96">
        <v>758</v>
      </c>
      <c r="M2" s="97">
        <v>189.5</v>
      </c>
      <c r="N2" s="98">
        <v>3</v>
      </c>
      <c r="O2" s="99">
        <v>192.5</v>
      </c>
    </row>
    <row r="3" spans="1:17" x14ac:dyDescent="0.25">
      <c r="A3" s="80" t="s">
        <v>30</v>
      </c>
      <c r="B3" s="44" t="s">
        <v>151</v>
      </c>
      <c r="C3" s="94">
        <v>45065</v>
      </c>
      <c r="D3" s="95" t="s">
        <v>167</v>
      </c>
      <c r="E3" s="49">
        <v>189</v>
      </c>
      <c r="F3" s="49">
        <v>193</v>
      </c>
      <c r="G3" s="49">
        <v>193</v>
      </c>
      <c r="H3" s="49">
        <v>189</v>
      </c>
      <c r="I3" s="81"/>
      <c r="J3" s="81"/>
      <c r="K3" s="96">
        <v>4</v>
      </c>
      <c r="L3" s="96">
        <v>764</v>
      </c>
      <c r="M3" s="97">
        <v>191</v>
      </c>
      <c r="N3" s="98">
        <v>2</v>
      </c>
      <c r="O3" s="99">
        <v>193</v>
      </c>
    </row>
    <row r="5" spans="1:17" x14ac:dyDescent="0.25">
      <c r="K5" s="8">
        <f>SUM(K2:K4)</f>
        <v>8</v>
      </c>
      <c r="L5" s="8">
        <f>SUM(L2:L4)</f>
        <v>1522</v>
      </c>
      <c r="M5" s="7">
        <f>SUM(L5/K5)</f>
        <v>190.25</v>
      </c>
      <c r="N5" s="8">
        <f>SUM(N2:N4)</f>
        <v>5</v>
      </c>
      <c r="O5" s="11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I3:J3 B3" name="Range1_19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I3">
    <cfRule type="top10" dxfId="139" priority="1" rank="1"/>
  </conditionalFormatting>
  <conditionalFormatting sqref="J3">
    <cfRule type="top10" dxfId="138" priority="2" rank="1"/>
  </conditionalFormatting>
  <hyperlinks>
    <hyperlink ref="Q1" location="'National Rankings'!A1" display="Back to Ranking" xr:uid="{878439EE-C69C-49B7-8BB1-3AF4DD86BE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BA962-945C-48E9-A08C-F574086062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9FCE-DF7A-4AD7-8C15-74CB9EEA1AD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120</v>
      </c>
      <c r="C2" s="14">
        <v>45024</v>
      </c>
      <c r="D2" s="15" t="s">
        <v>111</v>
      </c>
      <c r="E2" s="16">
        <v>191.005</v>
      </c>
      <c r="F2" s="16">
        <v>194</v>
      </c>
      <c r="G2" s="16">
        <v>190</v>
      </c>
      <c r="H2" s="16"/>
      <c r="I2" s="16"/>
      <c r="J2" s="16"/>
      <c r="K2" s="19">
        <v>3</v>
      </c>
      <c r="L2" s="19">
        <f>SUM(E2:G2)</f>
        <v>575.005</v>
      </c>
      <c r="M2" s="20">
        <f>L2/K2</f>
        <v>191.66833333333332</v>
      </c>
      <c r="N2" s="21">
        <v>2</v>
      </c>
      <c r="O2" s="22">
        <f>M2+N2</f>
        <v>193.66833333333332</v>
      </c>
    </row>
    <row r="3" spans="1:17" x14ac:dyDescent="0.25">
      <c r="A3" s="12" t="s">
        <v>45</v>
      </c>
      <c r="B3" s="44" t="s">
        <v>120</v>
      </c>
      <c r="C3" s="94">
        <v>45052</v>
      </c>
      <c r="D3" s="95" t="s">
        <v>111</v>
      </c>
      <c r="E3" s="81">
        <v>198.0008</v>
      </c>
      <c r="F3" s="81">
        <v>197.00059999999999</v>
      </c>
      <c r="G3" s="81">
        <v>197.0018</v>
      </c>
      <c r="H3" s="81"/>
      <c r="I3" s="81"/>
      <c r="J3" s="81"/>
      <c r="K3" s="96">
        <f>COUNT(E3:J3)</f>
        <v>3</v>
      </c>
      <c r="L3" s="96">
        <f>SUM(E3:J3)</f>
        <v>592.00319999999999</v>
      </c>
      <c r="M3" s="97">
        <f>IFERROR(L3/K3,0)</f>
        <v>197.33439999999999</v>
      </c>
      <c r="N3" s="98">
        <v>3</v>
      </c>
      <c r="O3" s="99">
        <f>SUM(M3+N3)</f>
        <v>200.33439999999999</v>
      </c>
    </row>
    <row r="5" spans="1:17" x14ac:dyDescent="0.25">
      <c r="K5" s="8">
        <f>SUM(K2:K4)</f>
        <v>6</v>
      </c>
      <c r="L5" s="8">
        <f>SUM(L2:L4)</f>
        <v>1167.0082</v>
      </c>
      <c r="M5" s="7">
        <f>SUM(L5/K5)</f>
        <v>194.50136666666666</v>
      </c>
      <c r="N5" s="8">
        <f>SUM(N2:N4)</f>
        <v>5</v>
      </c>
      <c r="O5" s="11">
        <f>SUM(M5+N5)</f>
        <v>199.50136666666666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6_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3:J3" name="Range1_4"/>
  </protectedRanges>
  <conditionalFormatting sqref="E2">
    <cfRule type="top10" dxfId="137" priority="13" rank="1"/>
  </conditionalFormatting>
  <conditionalFormatting sqref="E2:J2">
    <cfRule type="cellIs" dxfId="136" priority="9" operator="greaterThanOrEqual">
      <formula>200</formula>
    </cfRule>
  </conditionalFormatting>
  <conditionalFormatting sqref="F2">
    <cfRule type="top10" dxfId="135" priority="10" rank="1"/>
  </conditionalFormatting>
  <conditionalFormatting sqref="G2">
    <cfRule type="top10" dxfId="134" priority="14" rank="1"/>
  </conditionalFormatting>
  <conditionalFormatting sqref="H2">
    <cfRule type="top10" dxfId="133" priority="15" rank="1"/>
  </conditionalFormatting>
  <conditionalFormatting sqref="I2">
    <cfRule type="top10" dxfId="132" priority="11" rank="1"/>
    <cfRule type="top10" dxfId="131" priority="12" rank="1"/>
  </conditionalFormatting>
  <conditionalFormatting sqref="J2">
    <cfRule type="top10" dxfId="130" priority="16" rank="1"/>
  </conditionalFormatting>
  <conditionalFormatting sqref="F3">
    <cfRule type="top10" dxfId="129" priority="7" rank="1"/>
  </conditionalFormatting>
  <conditionalFormatting sqref="E3">
    <cfRule type="top10" dxfId="128" priority="8" rank="1"/>
  </conditionalFormatting>
  <conditionalFormatting sqref="G3">
    <cfRule type="top10" dxfId="127" priority="6" rank="1"/>
  </conditionalFormatting>
  <conditionalFormatting sqref="H3">
    <cfRule type="top10" dxfId="126" priority="5" rank="1"/>
  </conditionalFormatting>
  <conditionalFormatting sqref="E3:H3">
    <cfRule type="cellIs" dxfId="125" priority="4" operator="greaterThanOrEqual">
      <formula>200</formula>
    </cfRule>
  </conditionalFormatting>
  <conditionalFormatting sqref="I3">
    <cfRule type="top10" dxfId="124" priority="2" rank="1"/>
  </conditionalFormatting>
  <conditionalFormatting sqref="J3">
    <cfRule type="top10" dxfId="123" priority="3" rank="1"/>
  </conditionalFormatting>
  <conditionalFormatting sqref="I3:J3">
    <cfRule type="cellIs" dxfId="122" priority="1" operator="equal">
      <formula>200</formula>
    </cfRule>
  </conditionalFormatting>
  <hyperlinks>
    <hyperlink ref="Q1" location="'National Rankings'!A1" display="Back to Ranking" xr:uid="{AF246EFA-009D-41C8-859A-4D441820C3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AC800-961F-46E2-A602-EA2DE96DBD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5037-025F-4988-A681-05B2129C62E6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179</v>
      </c>
      <c r="C2" s="94">
        <v>45066</v>
      </c>
      <c r="D2" s="95" t="s">
        <v>181</v>
      </c>
      <c r="E2" s="81">
        <v>195</v>
      </c>
      <c r="F2" s="81">
        <v>191</v>
      </c>
      <c r="G2" s="81">
        <v>192</v>
      </c>
      <c r="H2" s="81">
        <v>192</v>
      </c>
      <c r="I2" s="81"/>
      <c r="J2" s="81"/>
      <c r="K2" s="96">
        <v>4</v>
      </c>
      <c r="L2" s="96">
        <v>770</v>
      </c>
      <c r="M2" s="97">
        <v>192.5</v>
      </c>
      <c r="N2" s="98">
        <v>2</v>
      </c>
      <c r="O2" s="99">
        <v>194.5</v>
      </c>
    </row>
    <row r="4" spans="1:17" x14ac:dyDescent="0.25">
      <c r="K4" s="8">
        <f>SUM(K2:K3)</f>
        <v>4</v>
      </c>
      <c r="L4" s="8">
        <f>SUM(L2:L3)</f>
        <v>770</v>
      </c>
      <c r="M4" s="11">
        <f>SUM(L4/K4)</f>
        <v>192.5</v>
      </c>
      <c r="N4" s="8">
        <f>SUM(N2:N3)</f>
        <v>2</v>
      </c>
      <c r="O4" s="11">
        <f>SUM(M4+N4)</f>
        <v>194.5</v>
      </c>
    </row>
  </sheetData>
  <hyperlinks>
    <hyperlink ref="Q1" location="'National Rankings'!A1" display="Back to Ranking" xr:uid="{6CC2FE2F-AC40-4249-B070-AD7353C5B221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33AE-C478-4EBD-8F97-245A1B454A2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169</v>
      </c>
      <c r="C2" s="94">
        <v>45059</v>
      </c>
      <c r="D2" s="94" t="s">
        <v>165</v>
      </c>
      <c r="E2" s="81">
        <v>196</v>
      </c>
      <c r="F2" s="81">
        <v>194</v>
      </c>
      <c r="G2" s="81">
        <v>193</v>
      </c>
      <c r="H2" s="81">
        <v>195</v>
      </c>
      <c r="I2" s="81"/>
      <c r="J2" s="81"/>
      <c r="K2" s="96">
        <v>4</v>
      </c>
      <c r="L2" s="96">
        <v>778.01</v>
      </c>
      <c r="M2" s="97">
        <v>194.5025</v>
      </c>
      <c r="N2" s="98">
        <v>2</v>
      </c>
      <c r="O2" s="99">
        <v>198.5025</v>
      </c>
    </row>
    <row r="4" spans="1:17" x14ac:dyDescent="0.25">
      <c r="K4" s="8">
        <f>SUM(K2:K3)</f>
        <v>4</v>
      </c>
      <c r="L4" s="8">
        <f>SUM(L2:L3)</f>
        <v>778.01</v>
      </c>
      <c r="M4" s="7">
        <f>SUM(L4/K4)</f>
        <v>194.5025</v>
      </c>
      <c r="N4" s="8">
        <f>SUM(N2:N3)</f>
        <v>2</v>
      </c>
      <c r="O4" s="11">
        <f>SUM(M4+N4)</f>
        <v>196.5025</v>
      </c>
    </row>
  </sheetData>
  <hyperlinks>
    <hyperlink ref="Q1" location="'National Rankings'!A1" display="Back to Ranking" xr:uid="{9D211FCA-300C-491A-BA3F-27977BE25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82C3CE-A2A9-4011-B93E-0D4FEFCF7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F998-5B66-411D-B43B-6A8352B72C8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01"/>
    <col min="15" max="15" width="9.140625" style="10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80" t="s">
        <v>45</v>
      </c>
      <c r="B2" s="44" t="s">
        <v>184</v>
      </c>
      <c r="C2" s="94">
        <v>45066</v>
      </c>
      <c r="D2" s="95" t="s">
        <v>69</v>
      </c>
      <c r="E2" s="81">
        <v>194</v>
      </c>
      <c r="F2" s="81">
        <v>190</v>
      </c>
      <c r="G2" s="81">
        <v>188</v>
      </c>
      <c r="H2" s="81">
        <v>191</v>
      </c>
      <c r="I2" s="81"/>
      <c r="J2" s="81"/>
      <c r="K2" s="96">
        <v>4</v>
      </c>
      <c r="L2" s="96">
        <v>763</v>
      </c>
      <c r="M2" s="97">
        <v>190.75</v>
      </c>
      <c r="N2" s="98">
        <v>2</v>
      </c>
      <c r="O2" s="99">
        <v>192.75</v>
      </c>
    </row>
    <row r="4" spans="1:17" x14ac:dyDescent="0.25">
      <c r="K4" s="8">
        <f>SUM(K2:K3)</f>
        <v>4</v>
      </c>
      <c r="L4" s="8">
        <f>SUM(L2:L3)</f>
        <v>763</v>
      </c>
      <c r="M4" s="11">
        <f>SUM(L4/K4)</f>
        <v>190.75</v>
      </c>
      <c r="N4" s="8">
        <f>SUM(N2:N3)</f>
        <v>2</v>
      </c>
      <c r="O4" s="11">
        <f>SUM(M4+N4)</f>
        <v>192.75</v>
      </c>
    </row>
  </sheetData>
  <hyperlinks>
    <hyperlink ref="Q1" location="'National Rankings'!A1" display="Back to Ranking" xr:uid="{84B1AC08-E42E-46B4-9180-A7AFCB49A0D6}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BDAD-27BB-4168-B7CF-D36884AE66AD}">
  <sheetPr codeName="Sheet80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45</v>
      </c>
      <c r="B2" s="13" t="s">
        <v>39</v>
      </c>
      <c r="C2" s="14">
        <v>44975</v>
      </c>
      <c r="D2" s="15" t="s">
        <v>26</v>
      </c>
      <c r="E2" s="16">
        <v>198</v>
      </c>
      <c r="F2" s="16">
        <v>195</v>
      </c>
      <c r="G2" s="16">
        <v>197</v>
      </c>
      <c r="H2" s="16">
        <v>198</v>
      </c>
      <c r="I2" s="16"/>
      <c r="J2" s="16"/>
      <c r="K2" s="19">
        <v>4</v>
      </c>
      <c r="L2" s="19">
        <v>788</v>
      </c>
      <c r="M2" s="20">
        <v>197</v>
      </c>
      <c r="N2" s="21">
        <v>7</v>
      </c>
      <c r="O2" s="22">
        <v>204</v>
      </c>
    </row>
    <row r="3" spans="1:17" x14ac:dyDescent="0.25">
      <c r="A3" s="12" t="s">
        <v>45</v>
      </c>
      <c r="B3" s="13" t="s">
        <v>39</v>
      </c>
      <c r="C3" s="14">
        <v>44976</v>
      </c>
      <c r="D3" s="15" t="s">
        <v>27</v>
      </c>
      <c r="E3" s="16">
        <v>195</v>
      </c>
      <c r="F3" s="16">
        <v>196</v>
      </c>
      <c r="G3" s="16">
        <v>194</v>
      </c>
      <c r="H3" s="16">
        <v>192</v>
      </c>
      <c r="I3" s="16"/>
      <c r="J3" s="16"/>
      <c r="K3" s="19">
        <v>4</v>
      </c>
      <c r="L3" s="19">
        <v>777</v>
      </c>
      <c r="M3" s="20">
        <v>194.25</v>
      </c>
      <c r="N3" s="21">
        <v>3</v>
      </c>
      <c r="O3" s="22">
        <v>197.25</v>
      </c>
    </row>
    <row r="4" spans="1:17" x14ac:dyDescent="0.25">
      <c r="A4" s="12" t="s">
        <v>45</v>
      </c>
      <c r="B4" s="13" t="s">
        <v>39</v>
      </c>
      <c r="C4" s="14">
        <v>45003</v>
      </c>
      <c r="D4" s="15" t="s">
        <v>26</v>
      </c>
      <c r="E4" s="16">
        <v>193</v>
      </c>
      <c r="F4" s="16">
        <v>198</v>
      </c>
      <c r="G4" s="16">
        <v>193</v>
      </c>
      <c r="H4" s="16">
        <v>197</v>
      </c>
      <c r="I4" s="16"/>
      <c r="J4" s="16"/>
      <c r="K4" s="19">
        <v>4</v>
      </c>
      <c r="L4" s="19">
        <v>781</v>
      </c>
      <c r="M4" s="20">
        <v>195.25</v>
      </c>
      <c r="N4" s="21">
        <v>6</v>
      </c>
      <c r="O4" s="22">
        <v>201.25</v>
      </c>
    </row>
    <row r="5" spans="1:17" x14ac:dyDescent="0.25">
      <c r="A5" s="12" t="s">
        <v>45</v>
      </c>
      <c r="B5" s="13" t="s">
        <v>39</v>
      </c>
      <c r="C5" s="14">
        <v>45004</v>
      </c>
      <c r="D5" s="15" t="s">
        <v>27</v>
      </c>
      <c r="E5" s="16">
        <v>196</v>
      </c>
      <c r="F5" s="16">
        <v>198.001</v>
      </c>
      <c r="G5" s="16">
        <v>196</v>
      </c>
      <c r="H5" s="16">
        <v>195</v>
      </c>
      <c r="I5" s="16"/>
      <c r="J5" s="16"/>
      <c r="K5" s="19">
        <v>4</v>
      </c>
      <c r="L5" s="19">
        <v>785.00099999999998</v>
      </c>
      <c r="M5" s="20">
        <v>196.25024999999999</v>
      </c>
      <c r="N5" s="21">
        <v>9</v>
      </c>
      <c r="O5" s="22">
        <v>205.25024999999999</v>
      </c>
    </row>
    <row r="6" spans="1:17" x14ac:dyDescent="0.25">
      <c r="A6" s="12" t="s">
        <v>45</v>
      </c>
      <c r="B6" s="13" t="s">
        <v>39</v>
      </c>
      <c r="C6" s="14">
        <v>45031</v>
      </c>
      <c r="D6" s="15" t="s">
        <v>26</v>
      </c>
      <c r="E6" s="16">
        <v>190</v>
      </c>
      <c r="F6" s="16">
        <v>189</v>
      </c>
      <c r="G6" s="16">
        <v>194</v>
      </c>
      <c r="H6" s="16">
        <v>195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12" t="s">
        <v>45</v>
      </c>
      <c r="B7" s="13" t="s">
        <v>39</v>
      </c>
      <c r="C7" s="14">
        <v>45032</v>
      </c>
      <c r="D7" s="15" t="s">
        <v>27</v>
      </c>
      <c r="E7" s="51">
        <v>196</v>
      </c>
      <c r="F7" s="51">
        <v>198</v>
      </c>
      <c r="G7" s="16">
        <v>196</v>
      </c>
      <c r="H7" s="51">
        <v>194.001</v>
      </c>
      <c r="I7" s="16"/>
      <c r="J7" s="16"/>
      <c r="K7" s="19">
        <v>4</v>
      </c>
      <c r="L7" s="19">
        <v>784.00099999999998</v>
      </c>
      <c r="M7" s="20">
        <v>196.00024999999999</v>
      </c>
      <c r="N7" s="21">
        <v>11</v>
      </c>
      <c r="O7" s="22">
        <v>207.00024999999999</v>
      </c>
    </row>
    <row r="8" spans="1:17" x14ac:dyDescent="0.25">
      <c r="A8" s="12" t="s">
        <v>45</v>
      </c>
      <c r="B8" s="13" t="s">
        <v>39</v>
      </c>
      <c r="C8" s="14">
        <v>45041</v>
      </c>
      <c r="D8" s="15" t="s">
        <v>27</v>
      </c>
      <c r="E8" s="16">
        <v>195</v>
      </c>
      <c r="F8" s="16">
        <v>193</v>
      </c>
      <c r="G8" s="16">
        <v>193</v>
      </c>
      <c r="H8" s="16"/>
      <c r="I8" s="16"/>
      <c r="J8" s="16"/>
      <c r="K8" s="19">
        <v>3</v>
      </c>
      <c r="L8" s="19">
        <v>581</v>
      </c>
      <c r="M8" s="20">
        <v>193.66666666666666</v>
      </c>
      <c r="N8" s="21">
        <v>3</v>
      </c>
      <c r="O8" s="22">
        <v>196.66666666666666</v>
      </c>
    </row>
    <row r="9" spans="1:17" x14ac:dyDescent="0.25">
      <c r="A9" s="80" t="s">
        <v>45</v>
      </c>
      <c r="B9" s="44" t="s">
        <v>39</v>
      </c>
      <c r="C9" s="94">
        <v>45038</v>
      </c>
      <c r="D9" s="95" t="s">
        <v>69</v>
      </c>
      <c r="E9" s="81">
        <v>198</v>
      </c>
      <c r="F9" s="81">
        <v>196</v>
      </c>
      <c r="G9" s="81">
        <v>198</v>
      </c>
      <c r="H9" s="81">
        <v>195</v>
      </c>
      <c r="I9" s="81"/>
      <c r="J9" s="81"/>
      <c r="K9" s="96">
        <v>4</v>
      </c>
      <c r="L9" s="96">
        <v>787</v>
      </c>
      <c r="M9" s="97">
        <v>196.75</v>
      </c>
      <c r="N9" s="98">
        <v>9</v>
      </c>
      <c r="O9" s="99">
        <v>205.75</v>
      </c>
    </row>
    <row r="10" spans="1:17" x14ac:dyDescent="0.25">
      <c r="A10" s="80" t="s">
        <v>45</v>
      </c>
      <c r="B10" s="44" t="s">
        <v>39</v>
      </c>
      <c r="C10" s="94">
        <v>45039</v>
      </c>
      <c r="D10" s="95" t="s">
        <v>69</v>
      </c>
      <c r="E10" s="81">
        <v>194</v>
      </c>
      <c r="F10" s="81">
        <v>197</v>
      </c>
      <c r="G10" s="81">
        <v>197</v>
      </c>
      <c r="H10" s="81">
        <v>199</v>
      </c>
      <c r="I10" s="81"/>
      <c r="J10" s="81"/>
      <c r="K10" s="96">
        <v>4</v>
      </c>
      <c r="L10" s="96">
        <v>787</v>
      </c>
      <c r="M10" s="97">
        <v>196.75</v>
      </c>
      <c r="N10" s="98">
        <v>6</v>
      </c>
      <c r="O10" s="99">
        <v>202.75</v>
      </c>
    </row>
    <row r="11" spans="1:17" x14ac:dyDescent="0.25">
      <c r="A11" s="80" t="s">
        <v>45</v>
      </c>
      <c r="B11" s="44" t="s">
        <v>39</v>
      </c>
      <c r="C11" s="94">
        <v>45066</v>
      </c>
      <c r="D11" s="95" t="s">
        <v>26</v>
      </c>
      <c r="E11" s="81">
        <v>194</v>
      </c>
      <c r="F11" s="81">
        <v>198</v>
      </c>
      <c r="G11" s="81">
        <v>196</v>
      </c>
      <c r="H11" s="81">
        <v>199</v>
      </c>
      <c r="I11" s="81"/>
      <c r="J11" s="81"/>
      <c r="K11" s="96">
        <v>4</v>
      </c>
      <c r="L11" s="96">
        <v>787</v>
      </c>
      <c r="M11" s="97">
        <v>196.75</v>
      </c>
      <c r="N11" s="98">
        <v>6</v>
      </c>
      <c r="O11" s="99">
        <v>202.75</v>
      </c>
    </row>
    <row r="12" spans="1:17" x14ac:dyDescent="0.25">
      <c r="A12" s="80" t="s">
        <v>45</v>
      </c>
      <c r="B12" s="44" t="s">
        <v>39</v>
      </c>
      <c r="C12" s="94">
        <v>45067</v>
      </c>
      <c r="D12" s="95" t="s">
        <v>27</v>
      </c>
      <c r="E12" s="81">
        <v>198</v>
      </c>
      <c r="F12" s="81">
        <v>199</v>
      </c>
      <c r="G12" s="81">
        <v>198</v>
      </c>
      <c r="H12" s="81">
        <v>195</v>
      </c>
      <c r="I12" s="81"/>
      <c r="J12" s="81"/>
      <c r="K12" s="96">
        <v>4</v>
      </c>
      <c r="L12" s="96">
        <v>790</v>
      </c>
      <c r="M12" s="97">
        <v>197.5</v>
      </c>
      <c r="N12" s="98">
        <v>8</v>
      </c>
      <c r="O12" s="99">
        <v>205.5</v>
      </c>
    </row>
    <row r="14" spans="1:17" x14ac:dyDescent="0.25">
      <c r="K14" s="8">
        <f>SUM(K2:K13)</f>
        <v>43</v>
      </c>
      <c r="L14" s="8">
        <f>SUM(L2:L13)</f>
        <v>8415.0020000000004</v>
      </c>
      <c r="M14" s="7">
        <f>SUM(L14/K14)</f>
        <v>195.69772093023258</v>
      </c>
      <c r="N14" s="8">
        <f>SUM(N2:N13)</f>
        <v>70</v>
      </c>
      <c r="O14" s="11">
        <f>SUM(M14+N14)</f>
        <v>265.69772093023255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I2:J2" name="Range1_3_3_1"/>
    <protectedRange sqref="B3:C4 E3:J4" name="Range1_4_2_1"/>
    <protectedRange sqref="D3:D4" name="Range1_1_1_4_1"/>
    <protectedRange sqref="B5:C5 E5:J5 E6:J7 B6:C7" name="Range1_5_1_1"/>
    <protectedRange sqref="D5 D6:D7" name="Range1_1_2_2_1"/>
  </protectedRanges>
  <conditionalFormatting sqref="E2">
    <cfRule type="top10" dxfId="121" priority="15" rank="1"/>
  </conditionalFormatting>
  <conditionalFormatting sqref="E3:E4">
    <cfRule type="top10" dxfId="120" priority="12" rank="1"/>
  </conditionalFormatting>
  <conditionalFormatting sqref="E5:E7">
    <cfRule type="top10" dxfId="119" priority="6" rank="1"/>
  </conditionalFormatting>
  <conditionalFormatting sqref="F2">
    <cfRule type="top10" dxfId="118" priority="16" rank="1"/>
  </conditionalFormatting>
  <conditionalFormatting sqref="F3:F4">
    <cfRule type="top10" dxfId="117" priority="11" rank="1"/>
  </conditionalFormatting>
  <conditionalFormatting sqref="F5:F7">
    <cfRule type="top10" dxfId="116" priority="5" rank="1"/>
  </conditionalFormatting>
  <conditionalFormatting sqref="G2">
    <cfRule type="top10" dxfId="115" priority="17" rank="1"/>
  </conditionalFormatting>
  <conditionalFormatting sqref="G3:G4">
    <cfRule type="top10" dxfId="114" priority="10" rank="1"/>
  </conditionalFormatting>
  <conditionalFormatting sqref="G5:G7">
    <cfRule type="top10" dxfId="113" priority="4" rank="1"/>
  </conditionalFormatting>
  <conditionalFormatting sqref="H2">
    <cfRule type="top10" dxfId="112" priority="18" rank="1"/>
  </conditionalFormatting>
  <conditionalFormatting sqref="H3:H4">
    <cfRule type="top10" dxfId="111" priority="9" rank="1"/>
  </conditionalFormatting>
  <conditionalFormatting sqref="H5:H7">
    <cfRule type="top10" dxfId="110" priority="3" rank="1"/>
  </conditionalFormatting>
  <conditionalFormatting sqref="I2">
    <cfRule type="top10" dxfId="109" priority="13" rank="1"/>
  </conditionalFormatting>
  <conditionalFormatting sqref="I3:I4">
    <cfRule type="top10" dxfId="108" priority="8" rank="1"/>
  </conditionalFormatting>
  <conditionalFormatting sqref="I5:I7">
    <cfRule type="top10" dxfId="107" priority="2" rank="1"/>
  </conditionalFormatting>
  <conditionalFormatting sqref="J2">
    <cfRule type="top10" dxfId="106" priority="14" rank="1"/>
  </conditionalFormatting>
  <conditionalFormatting sqref="J3:J4">
    <cfRule type="top10" dxfId="105" priority="7" rank="1"/>
  </conditionalFormatting>
  <conditionalFormatting sqref="J5:J7">
    <cfRule type="top10" dxfId="104" priority="1" rank="1"/>
  </conditionalFormatting>
  <hyperlinks>
    <hyperlink ref="Q1" location="'National Rankings'!A1" display="Back to Ranking" xr:uid="{3DC1D441-F5FF-464F-821C-1A379B54A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BC367-DAE8-44F0-99EF-38B9A16FB0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6963-1CA7-42C7-80CE-68EC08C5305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13" t="s">
        <v>103</v>
      </c>
      <c r="C2" s="14">
        <v>44982</v>
      </c>
      <c r="D2" s="15" t="s">
        <v>31</v>
      </c>
      <c r="E2" s="16">
        <v>177</v>
      </c>
      <c r="F2" s="16">
        <v>171</v>
      </c>
      <c r="G2" s="16">
        <v>177</v>
      </c>
      <c r="H2" s="16">
        <v>176</v>
      </c>
      <c r="I2" s="16"/>
      <c r="J2" s="16"/>
      <c r="K2" s="19">
        <v>4</v>
      </c>
      <c r="L2" s="19">
        <v>701</v>
      </c>
      <c r="M2" s="20">
        <v>175.25</v>
      </c>
      <c r="N2" s="21">
        <v>2</v>
      </c>
      <c r="O2" s="22">
        <v>177.25</v>
      </c>
    </row>
    <row r="4" spans="1:17" x14ac:dyDescent="0.25">
      <c r="K4" s="8">
        <f>SUM(K2:K3)</f>
        <v>4</v>
      </c>
      <c r="L4" s="8">
        <f>SUM(L2:L3)</f>
        <v>701</v>
      </c>
      <c r="M4" s="7">
        <f>SUM(L4/K4)</f>
        <v>175.25</v>
      </c>
      <c r="N4" s="8">
        <f>SUM(N2:N3)</f>
        <v>2</v>
      </c>
      <c r="O4" s="11">
        <f>SUM(M4+N4)</f>
        <v>177.25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1_1"/>
    <protectedRange sqref="D2" name="Range1_1_2_2_1"/>
  </protectedRanges>
  <conditionalFormatting sqref="E2">
    <cfRule type="top10" dxfId="103" priority="6" rank="1"/>
  </conditionalFormatting>
  <conditionalFormatting sqref="F2">
    <cfRule type="top10" dxfId="102" priority="5" rank="1"/>
  </conditionalFormatting>
  <conditionalFormatting sqref="G2">
    <cfRule type="top10" dxfId="101" priority="4" rank="1"/>
  </conditionalFormatting>
  <conditionalFormatting sqref="H2">
    <cfRule type="top10" dxfId="100" priority="3" rank="1"/>
  </conditionalFormatting>
  <conditionalFormatting sqref="I2">
    <cfRule type="top10" dxfId="99" priority="2" rank="1"/>
  </conditionalFormatting>
  <conditionalFormatting sqref="J2">
    <cfRule type="top10" dxfId="98" priority="1" rank="1"/>
  </conditionalFormatting>
  <hyperlinks>
    <hyperlink ref="Q1" location="'National Rankings'!A1" display="Back to Ranking" xr:uid="{132E70B7-BCF3-4966-996B-66FE77B1A6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20F7DE-C412-462A-BB57-1E7F3FD35B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7" t="s">
        <v>45</v>
      </c>
      <c r="B2" s="53" t="s">
        <v>46</v>
      </c>
      <c r="C2" s="54">
        <v>45004</v>
      </c>
      <c r="D2" s="53" t="s">
        <v>47</v>
      </c>
      <c r="E2" s="55">
        <v>192</v>
      </c>
      <c r="F2" s="55">
        <v>188</v>
      </c>
      <c r="G2" s="53"/>
      <c r="H2" s="53"/>
      <c r="I2" s="53"/>
      <c r="J2" s="53"/>
      <c r="K2" s="53">
        <v>2</v>
      </c>
      <c r="L2" s="53">
        <v>380</v>
      </c>
      <c r="M2" s="56">
        <v>190</v>
      </c>
      <c r="N2" s="53">
        <v>5</v>
      </c>
      <c r="O2" s="56">
        <v>195</v>
      </c>
    </row>
    <row r="3" spans="1:17" x14ac:dyDescent="0.25">
      <c r="A3" s="12" t="s">
        <v>45</v>
      </c>
      <c r="B3" s="13" t="s">
        <v>46</v>
      </c>
      <c r="C3" s="14">
        <v>45039</v>
      </c>
      <c r="D3" s="15" t="s">
        <v>47</v>
      </c>
      <c r="E3" s="81">
        <v>161</v>
      </c>
      <c r="F3" s="81">
        <v>160</v>
      </c>
      <c r="G3" s="16"/>
      <c r="H3" s="16"/>
      <c r="I3" s="16"/>
      <c r="J3" s="16"/>
      <c r="K3" s="19">
        <v>2</v>
      </c>
      <c r="L3" s="19">
        <v>321</v>
      </c>
      <c r="M3" s="20">
        <v>160.5</v>
      </c>
      <c r="N3" s="21">
        <v>5</v>
      </c>
      <c r="O3" s="22">
        <v>165.5</v>
      </c>
    </row>
    <row r="5" spans="1:17" x14ac:dyDescent="0.25">
      <c r="K5" s="8">
        <f>SUM(K2:K4)</f>
        <v>4</v>
      </c>
      <c r="L5" s="8">
        <f>SUM(L2:L4)</f>
        <v>701</v>
      </c>
      <c r="M5" s="7">
        <f>SUM(L5/K5)</f>
        <v>175.25</v>
      </c>
      <c r="N5" s="8">
        <f>SUM(N2:N4)</f>
        <v>10</v>
      </c>
      <c r="O5" s="11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" name="Range1_11_1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J3" name="Range1_3_5"/>
  </protectedRanges>
  <conditionalFormatting sqref="E2:E3">
    <cfRule type="top10" dxfId="97" priority="2" rank="1"/>
  </conditionalFormatting>
  <conditionalFormatting sqref="E2:J3">
    <cfRule type="cellIs" dxfId="96" priority="1" operator="greaterThanOrEqual">
      <formula>200</formula>
    </cfRule>
  </conditionalFormatting>
  <conditionalFormatting sqref="F2:F3">
    <cfRule type="top10" dxfId="95" priority="3" rank="1"/>
  </conditionalFormatting>
  <conditionalFormatting sqref="G2:G3">
    <cfRule type="top10" dxfId="94" priority="4" rank="1"/>
  </conditionalFormatting>
  <conditionalFormatting sqref="H2:H3">
    <cfRule type="top10" dxfId="93" priority="5" rank="1"/>
  </conditionalFormatting>
  <conditionalFormatting sqref="I2:I3">
    <cfRule type="top10" dxfId="92" priority="6" rank="1"/>
  </conditionalFormatting>
  <conditionalFormatting sqref="J2:J3">
    <cfRule type="top10" dxfId="91" priority="7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3D62-2370-421E-91C4-7B96E70E3ADE}">
  <dimension ref="A1:Q4"/>
  <sheetViews>
    <sheetView workbookViewId="0">
      <selection activeCell="B29" sqref="B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30</v>
      </c>
      <c r="B2" s="44" t="s">
        <v>104</v>
      </c>
      <c r="C2" s="14">
        <v>45017</v>
      </c>
      <c r="D2" s="15" t="s">
        <v>38</v>
      </c>
      <c r="E2" s="16">
        <v>196</v>
      </c>
      <c r="F2" s="16">
        <v>191</v>
      </c>
      <c r="G2" s="16">
        <v>191</v>
      </c>
      <c r="H2" s="16">
        <v>195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4" spans="1:17" x14ac:dyDescent="0.25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2</v>
      </c>
      <c r="O4" s="11">
        <f>SUM(M4+N4)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E2">
    <cfRule type="top10" dxfId="90" priority="2" rank="1"/>
  </conditionalFormatting>
  <conditionalFormatting sqref="E2:J2">
    <cfRule type="cellIs" dxfId="89" priority="1" operator="greaterThanOrEqual">
      <formula>200</formula>
    </cfRule>
  </conditionalFormatting>
  <conditionalFormatting sqref="F2">
    <cfRule type="top10" dxfId="88" priority="3" rank="1"/>
  </conditionalFormatting>
  <conditionalFormatting sqref="G2">
    <cfRule type="top10" dxfId="87" priority="4" rank="1"/>
  </conditionalFormatting>
  <conditionalFormatting sqref="H2">
    <cfRule type="top10" dxfId="86" priority="5" rank="1"/>
  </conditionalFormatting>
  <conditionalFormatting sqref="I2">
    <cfRule type="top10" dxfId="85" priority="6" rank="1"/>
  </conditionalFormatting>
  <conditionalFormatting sqref="J2">
    <cfRule type="top10" dxfId="84" priority="7" rank="1"/>
  </conditionalFormatting>
  <hyperlinks>
    <hyperlink ref="Q1" location="'National Rankings'!A1" display="Back to Ranking" xr:uid="{52D4A0F1-36EB-4681-9604-F9B54852F3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A14304-EE5D-40DD-80FC-5290ECEC42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119</vt:i4>
      </vt:variant>
    </vt:vector>
  </HeadingPairs>
  <TitlesOfParts>
    <vt:vector size="119" baseType="lpstr">
      <vt:lpstr>National Rankings</vt:lpstr>
      <vt:lpstr>Ann Tucker</vt:lpstr>
      <vt:lpstr>Arthur Cole</vt:lpstr>
      <vt:lpstr>Ben Brown</vt:lpstr>
      <vt:lpstr>Ben Johnson</vt:lpstr>
      <vt:lpstr>Bill Middlebrook</vt:lpstr>
      <vt:lpstr>Bill Myers</vt:lpstr>
      <vt:lpstr>Bill Poor</vt:lpstr>
      <vt:lpstr>Bill Glausier</vt:lpstr>
      <vt:lpstr>Bill Smith</vt:lpstr>
      <vt:lpstr>Billy Hudson</vt:lpstr>
      <vt:lpstr>Bob Bass</vt:lpstr>
      <vt:lpstr>Bobby Young</vt:lpstr>
      <vt:lpstr>Brad Palmer</vt:lpstr>
      <vt:lpstr>Brandon Eversole</vt:lpstr>
      <vt:lpstr>Brendan Prebish</vt:lpstr>
      <vt:lpstr>Brian Gilliland</vt:lpstr>
      <vt:lpstr>Bruce Cameron</vt:lpstr>
      <vt:lpstr>Bruce Karsch</vt:lpstr>
      <vt:lpstr>Bruce Postlethwait</vt:lpstr>
      <vt:lpstr>Bud Stell</vt:lpstr>
      <vt:lpstr>Cecil Combs</vt:lpstr>
      <vt:lpstr>Charles Knight</vt:lpstr>
      <vt:lpstr>Connel Rowe</vt:lpstr>
      <vt:lpstr>Glenn Dickson</vt:lpstr>
      <vt:lpstr>Claude Pennington</vt:lpstr>
      <vt:lpstr>Craig Bailey</vt:lpstr>
      <vt:lpstr>Curtis Jenkins</vt:lpstr>
      <vt:lpstr>Daniel Henry</vt:lpstr>
      <vt:lpstr>Danny Sissom</vt:lpstr>
      <vt:lpstr>Dave Renfroe</vt:lpstr>
      <vt:lpstr>David Ellwood</vt:lpstr>
      <vt:lpstr>David Jennings</vt:lpstr>
      <vt:lpstr>Dean Irvin</vt:lpstr>
      <vt:lpstr>Dennis Cahill</vt:lpstr>
      <vt:lpstr>Devon Tomlinson</vt:lpstr>
      <vt:lpstr>Don Tucker</vt:lpstr>
      <vt:lpstr>Doug Depweg</vt:lpstr>
      <vt:lpstr>Eric Halfacre</vt:lpstr>
      <vt:lpstr>Ethan Cole</vt:lpstr>
      <vt:lpstr>Evelio McDonald</vt:lpstr>
      <vt:lpstr>Foster Arvin</vt:lpstr>
      <vt:lpstr>Frank Baird</vt:lpstr>
      <vt:lpstr>Freddy Geiselbreth</vt:lpstr>
      <vt:lpstr>Gary Gallion</vt:lpstr>
      <vt:lpstr>Gary Henry</vt:lpstr>
      <vt:lpstr>George Donavon</vt:lpstr>
      <vt:lpstr>Glen Dawson</vt:lpstr>
      <vt:lpstr>Glen Dickson</vt:lpstr>
      <vt:lpstr>Greg George</vt:lpstr>
      <vt:lpstr>Greg Smetanko</vt:lpstr>
      <vt:lpstr>Harold Reynolds</vt:lpstr>
      <vt:lpstr>Howard Ary</vt:lpstr>
      <vt:lpstr>Hubert Kelsheimer</vt:lpstr>
      <vt:lpstr>Jack Hutchinson</vt:lpstr>
      <vt:lpstr>James Parker</vt:lpstr>
      <vt:lpstr>Jay Boyd</vt:lpstr>
      <vt:lpstr>Jeff Cale</vt:lpstr>
      <vt:lpstr>Jeff Davis</vt:lpstr>
      <vt:lpstr>Jeff Lewis</vt:lpstr>
      <vt:lpstr>Jeff Riester</vt:lpstr>
      <vt:lpstr>Jeffery Wilson</vt:lpstr>
      <vt:lpstr>Jeromy Viands</vt:lpstr>
      <vt:lpstr>Jerry Hensler</vt:lpstr>
      <vt:lpstr>Jim Parker</vt:lpstr>
      <vt:lpstr>Jim Parnell</vt:lpstr>
      <vt:lpstr>Jim Peightal</vt:lpstr>
      <vt:lpstr>Jim Swaringin</vt:lpstr>
      <vt:lpstr>Jody Campbell</vt:lpstr>
      <vt:lpstr>Joe Craig</vt:lpstr>
      <vt:lpstr>Joe Di Donato</vt:lpstr>
      <vt:lpstr>Joe Jarrell</vt:lpstr>
      <vt:lpstr>John Gleto</vt:lpstr>
      <vt:lpstr>John Hakius</vt:lpstr>
      <vt:lpstr>John Hovan</vt:lpstr>
      <vt:lpstr>John Laseter</vt:lpstr>
      <vt:lpstr>John Oren</vt:lpstr>
      <vt:lpstr>Johnny Montgomery</vt:lpstr>
      <vt:lpstr>John Petteruti</vt:lpstr>
      <vt:lpstr>Josie Hensler</vt:lpstr>
      <vt:lpstr>Jud Denniston</vt:lpstr>
      <vt:lpstr>Ken Mix</vt:lpstr>
      <vt:lpstr>Ken Osmond</vt:lpstr>
      <vt:lpstr>Kevin Sullivan</vt:lpstr>
      <vt:lpstr>Larry Mcgill</vt:lpstr>
      <vt:lpstr>Leon Switalski</vt:lpstr>
      <vt:lpstr>Les Lala</vt:lpstr>
      <vt:lpstr>Mary Webb</vt:lpstr>
      <vt:lpstr>Melvin Ferguson</vt:lpstr>
      <vt:lpstr>Mike Gross</vt:lpstr>
      <vt:lpstr>Mingo Harkness</vt:lpstr>
      <vt:lpstr>Nick Palmer</vt:lpstr>
      <vt:lpstr>Pam Gates</vt:lpstr>
      <vt:lpstr>Phil Mallegni</vt:lpstr>
      <vt:lpstr>Rebbeca Carroll</vt:lpstr>
      <vt:lpstr>Ricky Haley</vt:lpstr>
      <vt:lpstr>Ricky Kyker</vt:lpstr>
      <vt:lpstr>Robert Benoit II</vt:lpstr>
      <vt:lpstr>Robert Boykin</vt:lpstr>
      <vt:lpstr>Roger Foshee</vt:lpstr>
      <vt:lpstr>Ronald Blasko</vt:lpstr>
      <vt:lpstr>Russ Peters</vt:lpstr>
      <vt:lpstr>Samantha Carlin</vt:lpstr>
      <vt:lpstr>Scott McClure</vt:lpstr>
      <vt:lpstr>Sherman White</vt:lpstr>
      <vt:lpstr>Steve DuVall</vt:lpstr>
      <vt:lpstr>Steve Kiemele</vt:lpstr>
      <vt:lpstr>Steve Pennington</vt:lpstr>
      <vt:lpstr>Steven Decateau</vt:lpstr>
      <vt:lpstr>Tao Irtz</vt:lpstr>
      <vt:lpstr>Tia Craig</vt:lpstr>
      <vt:lpstr>Tim Rowlands</vt:lpstr>
      <vt:lpstr>Tom Woebkenberg</vt:lpstr>
      <vt:lpstr>Tommy Cole</vt:lpstr>
      <vt:lpstr>Tony Picarelli</vt:lpstr>
      <vt:lpstr>Travis Davis</vt:lpstr>
      <vt:lpstr>Troy Gibbons</vt:lpstr>
      <vt:lpstr>Van Presson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2023-05-29T14:09:49Z</dcterms:modified>
</cp:coreProperties>
</file>