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Rankings National 2022\"/>
    </mc:Choice>
  </mc:AlternateContent>
  <xr:revisionPtr revIDLastSave="0" documentId="13_ncr:1_{64B2F470-35A6-4E8D-A634-C031B46976C0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National Rankings" sheetId="1" r:id="rId1"/>
    <sheet name="Audrey Holland" sheetId="219" r:id="rId2"/>
    <sheet name="Annette McClure" sheetId="231" r:id="rId3"/>
    <sheet name="Benji Matoy" sheetId="232" r:id="rId4"/>
    <sheet name="Bill Cordle" sheetId="263" r:id="rId5"/>
    <sheet name="Bill Meyer" sheetId="222" r:id="rId6"/>
    <sheet name="Bill Debany" sheetId="253" r:id="rId7"/>
    <sheet name="Bob Bass" sheetId="189" r:id="rId8"/>
    <sheet name="Bob Blaine" sheetId="233" r:id="rId9"/>
    <sheet name="Bob Dunkin" sheetId="254" r:id="rId10"/>
    <sheet name="Brad Mueller" sheetId="240" r:id="rId11"/>
    <sheet name="Brandon Eversole" sheetId="223" r:id="rId12"/>
    <sheet name="Bret Cavins" sheetId="260" r:id="rId13"/>
    <sheet name="Brian Vincent" sheetId="221" r:id="rId14"/>
    <sheet name="Bruce Badding" sheetId="271" r:id="rId15"/>
    <sheet name="Carolyn Wilson" sheetId="218" r:id="rId16"/>
    <sheet name="Charles Dohring" sheetId="245" r:id="rId17"/>
    <sheet name="Charles Miller" sheetId="234" r:id="rId18"/>
    <sheet name="Chance Heath" sheetId="264" r:id="rId19"/>
    <sheet name="Chris Bradley" sheetId="224" r:id="rId20"/>
    <sheet name="Chuck Miller" sheetId="255" r:id="rId21"/>
    <sheet name="Cody Dockery" sheetId="252" r:id="rId22"/>
    <sheet name="Dale Cauthen" sheetId="235" r:id="rId23"/>
    <sheet name="Dave Eisenschmied" sheetId="148" r:id="rId24"/>
    <sheet name="Dean Dixon" sheetId="236" r:id="rId25"/>
    <sheet name="Doug Gates" sheetId="241" r:id="rId26"/>
    <sheet name="Ernest Converse" sheetId="167" r:id="rId27"/>
    <sheet name="Eric Smith" sheetId="208" r:id="rId28"/>
    <sheet name="Frank Baird" sheetId="225" r:id="rId29"/>
    <sheet name="Glen Stinson" sheetId="265" r:id="rId30"/>
    <sheet name="Howard Wilson" sheetId="216" r:id="rId31"/>
    <sheet name="James Braddy" sheetId="268" r:id="rId32"/>
    <sheet name="James Soileau" sheetId="213" r:id="rId33"/>
    <sheet name="Jerry Willeford" sheetId="183" r:id="rId34"/>
    <sheet name="Jeff Lloyd" sheetId="242" r:id="rId35"/>
    <sheet name="Jim Stewart" sheetId="184" r:id="rId36"/>
    <sheet name="Joey Kimbrell" sheetId="246" r:id="rId37"/>
    <sheet name="John Joseph" sheetId="237" r:id="rId38"/>
    <sheet name="Josh Kite" sheetId="266" r:id="rId39"/>
    <sheet name="Jud Denniston" sheetId="247" r:id="rId40"/>
    <sheet name="Katie Noland" sheetId="191" r:id="rId41"/>
    <sheet name="Ken Osmond" sheetId="161" r:id="rId42"/>
    <sheet name="Kyle Ashlock" sheetId="248" r:id="rId43"/>
    <sheet name="Linda Williams" sheetId="220" r:id="rId44"/>
    <sheet name="Lynn Sonnenberg" sheetId="217" r:id="rId45"/>
    <sheet name="Matthew Strong" sheetId="269" r:id="rId46"/>
    <sheet name="Max Dixon" sheetId="226" r:id="rId47"/>
    <sheet name="Mike Gross" sheetId="249" r:id="rId48"/>
    <sheet name="Mike Rorer" sheetId="262" r:id="rId49"/>
    <sheet name="Nancy Eversole" sheetId="227" r:id="rId50"/>
    <sheet name="Pam Gates" sheetId="243" r:id="rId51"/>
    <sheet name="Philip Beekley" sheetId="256" r:id="rId52"/>
    <sheet name="Randy Kimbrell" sheetId="250" r:id="rId53"/>
    <sheet name="Rob Johns" sheetId="228" r:id="rId54"/>
    <sheet name="Robby King" sheetId="215" r:id="rId55"/>
    <sheet name="Robert Benoit II" sheetId="196" r:id="rId56"/>
    <sheet name="Roger Blaine" sheetId="238" r:id="rId57"/>
    <sheet name="Roger Snider" sheetId="151" r:id="rId58"/>
    <sheet name="Ronald Borden" sheetId="267" r:id="rId59"/>
    <sheet name="Sam Carlin" sheetId="257" r:id="rId60"/>
    <sheet name="Scott Borelle" sheetId="244" r:id="rId61"/>
    <sheet name="Scott McClure" sheetId="259" r:id="rId62"/>
    <sheet name="Shelly Moormon" sheetId="229" r:id="rId63"/>
    <sheet name="Stan Hall" sheetId="258" r:id="rId64"/>
    <sheet name="Steve Ewry" sheetId="251" r:id="rId65"/>
    <sheet name="Steve Gillam" sheetId="230" r:id="rId66"/>
    <sheet name="Steve Huebinger" sheetId="270" r:id="rId67"/>
    <sheet name="Tanner Lawson" sheetId="261" r:id="rId68"/>
    <sheet name="Tony Carruth" sheetId="162" r:id="rId69"/>
    <sheet name="Wade Moore" sheetId="239" r:id="rId70"/>
  </sheets>
  <externalReferences>
    <externalReference r:id="rId71"/>
    <externalReference r:id="rId72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  <c r="E66" i="1"/>
  <c r="D66" i="1"/>
  <c r="N4" i="271"/>
  <c r="L4" i="271"/>
  <c r="M4" i="271" s="1"/>
  <c r="O4" i="271" s="1"/>
  <c r="K4" i="271"/>
  <c r="O11" i="237" l="1"/>
  <c r="O14" i="222"/>
  <c r="D56" i="1"/>
  <c r="N4" i="270"/>
  <c r="L4" i="270"/>
  <c r="M4" i="270" s="1"/>
  <c r="O4" i="270" s="1"/>
  <c r="K4" i="270"/>
  <c r="D63" i="1"/>
  <c r="N4" i="269"/>
  <c r="L4" i="269"/>
  <c r="M4" i="269" s="1"/>
  <c r="F63" i="1" s="1"/>
  <c r="K4" i="269"/>
  <c r="D43" i="1"/>
  <c r="N4" i="268"/>
  <c r="L4" i="268"/>
  <c r="M4" i="268" s="1"/>
  <c r="O4" i="268" s="1"/>
  <c r="K4" i="268"/>
  <c r="D8" i="225"/>
  <c r="C8" i="225"/>
  <c r="L10" i="252"/>
  <c r="M10" i="252" s="1"/>
  <c r="O10" i="252" s="1"/>
  <c r="L20" i="255"/>
  <c r="M20" i="255" s="1"/>
  <c r="O20" i="255" s="1"/>
  <c r="E67" i="1"/>
  <c r="N5" i="267"/>
  <c r="L5" i="267"/>
  <c r="K5" i="267"/>
  <c r="D67" i="1" s="1"/>
  <c r="L9" i="252"/>
  <c r="L12" i="252" s="1"/>
  <c r="E8" i="1" s="1"/>
  <c r="K9" i="252"/>
  <c r="K12" i="252" s="1"/>
  <c r="D8" i="1" s="1"/>
  <c r="L19" i="255"/>
  <c r="K19" i="255"/>
  <c r="K24" i="255" s="1"/>
  <c r="D7" i="1" s="1"/>
  <c r="O4" i="252"/>
  <c r="L10" i="234"/>
  <c r="M10" i="234" s="1"/>
  <c r="O10" i="234" s="1"/>
  <c r="N10" i="241"/>
  <c r="L10" i="241"/>
  <c r="K10" i="241"/>
  <c r="D42" i="1"/>
  <c r="N4" i="266"/>
  <c r="L4" i="266"/>
  <c r="E42" i="1" s="1"/>
  <c r="K4" i="266"/>
  <c r="N10" i="265"/>
  <c r="L10" i="265"/>
  <c r="E35" i="1" s="1"/>
  <c r="K10" i="265"/>
  <c r="D35" i="1" s="1"/>
  <c r="N5" i="264"/>
  <c r="L5" i="264"/>
  <c r="K5" i="264"/>
  <c r="D71" i="1" s="1"/>
  <c r="E37" i="1"/>
  <c r="N4" i="263"/>
  <c r="L4" i="263"/>
  <c r="K4" i="263"/>
  <c r="D37" i="1" s="1"/>
  <c r="O7" i="238"/>
  <c r="O7" i="243"/>
  <c r="O7" i="237"/>
  <c r="O7" i="241"/>
  <c r="O7" i="233"/>
  <c r="O10" i="222"/>
  <c r="N5" i="262"/>
  <c r="L5" i="262"/>
  <c r="E65" i="1" s="1"/>
  <c r="K5" i="262"/>
  <c r="D65" i="1" s="1"/>
  <c r="N4" i="261"/>
  <c r="L4" i="261"/>
  <c r="M4" i="261" s="1"/>
  <c r="F39" i="1" s="1"/>
  <c r="K4" i="261"/>
  <c r="D39" i="1" s="1"/>
  <c r="N4" i="260"/>
  <c r="L4" i="260"/>
  <c r="K4" i="260"/>
  <c r="D45" i="1" s="1"/>
  <c r="N4" i="259"/>
  <c r="L4" i="259"/>
  <c r="E60" i="1" s="1"/>
  <c r="K4" i="259"/>
  <c r="D60" i="1" s="1"/>
  <c r="N4" i="258"/>
  <c r="L4" i="258"/>
  <c r="E64" i="1" s="1"/>
  <c r="K4" i="258"/>
  <c r="D64" i="1" s="1"/>
  <c r="N4" i="257"/>
  <c r="L4" i="257"/>
  <c r="E40" i="1" s="1"/>
  <c r="K4" i="257"/>
  <c r="D40" i="1" s="1"/>
  <c r="N6" i="256"/>
  <c r="L6" i="256"/>
  <c r="E68" i="1" s="1"/>
  <c r="K6" i="256"/>
  <c r="D68" i="1" s="1"/>
  <c r="N24" i="255"/>
  <c r="L24" i="255"/>
  <c r="E7" i="1" s="1"/>
  <c r="N4" i="254"/>
  <c r="L4" i="254"/>
  <c r="E58" i="1" s="1"/>
  <c r="K4" i="254"/>
  <c r="D58" i="1" s="1"/>
  <c r="N4" i="253"/>
  <c r="L4" i="253"/>
  <c r="E72" i="1" s="1"/>
  <c r="K4" i="253"/>
  <c r="D72" i="1" s="1"/>
  <c r="N12" i="252"/>
  <c r="N6" i="251"/>
  <c r="L6" i="251"/>
  <c r="E57" i="1" s="1"/>
  <c r="K6" i="251"/>
  <c r="D57" i="1" s="1"/>
  <c r="N11" i="196"/>
  <c r="L11" i="196"/>
  <c r="E61" i="1" s="1"/>
  <c r="K11" i="196"/>
  <c r="D73" i="1"/>
  <c r="N5" i="250"/>
  <c r="L5" i="250"/>
  <c r="E73" i="1" s="1"/>
  <c r="K5" i="250"/>
  <c r="N6" i="249"/>
  <c r="L6" i="249"/>
  <c r="E59" i="1" s="1"/>
  <c r="K6" i="249"/>
  <c r="D59" i="1" s="1"/>
  <c r="K34" i="217"/>
  <c r="D23" i="1" s="1"/>
  <c r="N7" i="248"/>
  <c r="L7" i="248"/>
  <c r="E49" i="1" s="1"/>
  <c r="K7" i="248"/>
  <c r="D49" i="1" s="1"/>
  <c r="K2" i="247"/>
  <c r="K10" i="247" s="1"/>
  <c r="D31" i="1" s="1"/>
  <c r="L2" i="247"/>
  <c r="L10" i="247" s="1"/>
  <c r="E31" i="1" s="1"/>
  <c r="N10" i="247"/>
  <c r="N5" i="246"/>
  <c r="L5" i="246"/>
  <c r="E69" i="1" s="1"/>
  <c r="K5" i="246"/>
  <c r="D69" i="1" s="1"/>
  <c r="N8" i="213"/>
  <c r="L8" i="213"/>
  <c r="E70" i="1" s="1"/>
  <c r="K8" i="213"/>
  <c r="N4" i="245"/>
  <c r="L4" i="245"/>
  <c r="E75" i="1" s="1"/>
  <c r="K4" i="245"/>
  <c r="D75" i="1" s="1"/>
  <c r="N6" i="244"/>
  <c r="L6" i="244"/>
  <c r="E46" i="1" s="1"/>
  <c r="K6" i="244"/>
  <c r="D46" i="1" s="1"/>
  <c r="N9" i="243"/>
  <c r="L9" i="243"/>
  <c r="E17" i="1" s="1"/>
  <c r="K9" i="243"/>
  <c r="D17" i="1" s="1"/>
  <c r="N8" i="242"/>
  <c r="L8" i="242"/>
  <c r="K8" i="242"/>
  <c r="D19" i="1" s="1"/>
  <c r="D9" i="1"/>
  <c r="N4" i="240"/>
  <c r="L4" i="240"/>
  <c r="E55" i="1" s="1"/>
  <c r="K4" i="240"/>
  <c r="D55" i="1" s="1"/>
  <c r="N4" i="239"/>
  <c r="L4" i="239"/>
  <c r="E54" i="1" s="1"/>
  <c r="K4" i="239"/>
  <c r="D54" i="1" s="1"/>
  <c r="N11" i="238"/>
  <c r="L11" i="238"/>
  <c r="E22" i="1" s="1"/>
  <c r="K11" i="238"/>
  <c r="D22" i="1" s="1"/>
  <c r="N14" i="237"/>
  <c r="L14" i="237"/>
  <c r="E11" i="1" s="1"/>
  <c r="K14" i="237"/>
  <c r="D11" i="1" s="1"/>
  <c r="N4" i="236"/>
  <c r="L4" i="236"/>
  <c r="E41" i="1" s="1"/>
  <c r="K4" i="236"/>
  <c r="D41" i="1" s="1"/>
  <c r="L2" i="235"/>
  <c r="L6" i="235" s="1"/>
  <c r="E44" i="1" s="1"/>
  <c r="N6" i="235"/>
  <c r="K6" i="235"/>
  <c r="D44" i="1" s="1"/>
  <c r="N18" i="234"/>
  <c r="K18" i="234"/>
  <c r="D6" i="1" s="1"/>
  <c r="L3" i="234"/>
  <c r="M3" i="234" s="1"/>
  <c r="N13" i="218"/>
  <c r="L13" i="218"/>
  <c r="E29" i="1" s="1"/>
  <c r="K13" i="218"/>
  <c r="D29" i="1" s="1"/>
  <c r="N11" i="233"/>
  <c r="L11" i="233"/>
  <c r="K11" i="233"/>
  <c r="D10" i="1" s="1"/>
  <c r="N4" i="232"/>
  <c r="L4" i="232"/>
  <c r="E48" i="1" s="1"/>
  <c r="K4" i="232"/>
  <c r="D48" i="1" s="1"/>
  <c r="N8" i="231"/>
  <c r="L8" i="231"/>
  <c r="E32" i="1" s="1"/>
  <c r="K8" i="231"/>
  <c r="D32" i="1" s="1"/>
  <c r="N6" i="227"/>
  <c r="L6" i="227"/>
  <c r="E52" i="1" s="1"/>
  <c r="K6" i="227"/>
  <c r="D52" i="1" s="1"/>
  <c r="N36" i="230"/>
  <c r="L36" i="230"/>
  <c r="E16" i="1" s="1"/>
  <c r="K36" i="230"/>
  <c r="D16" i="1" s="1"/>
  <c r="N5" i="229"/>
  <c r="L5" i="229"/>
  <c r="K5" i="229"/>
  <c r="D74" i="1" s="1"/>
  <c r="N9" i="228"/>
  <c r="L9" i="228"/>
  <c r="E26" i="1" s="1"/>
  <c r="K9" i="228"/>
  <c r="D26" i="1" s="1"/>
  <c r="N11" i="226"/>
  <c r="L11" i="226"/>
  <c r="E13" i="1" s="1"/>
  <c r="K11" i="226"/>
  <c r="D13" i="1" s="1"/>
  <c r="N10" i="225"/>
  <c r="L10" i="225"/>
  <c r="E20" i="1" s="1"/>
  <c r="K10" i="225"/>
  <c r="D20" i="1" s="1"/>
  <c r="N41" i="224"/>
  <c r="L41" i="224"/>
  <c r="E14" i="1" s="1"/>
  <c r="K41" i="224"/>
  <c r="D14" i="1" s="1"/>
  <c r="N4" i="223"/>
  <c r="L4" i="223"/>
  <c r="E51" i="1" s="1"/>
  <c r="K4" i="223"/>
  <c r="D51" i="1" s="1"/>
  <c r="N16" i="222"/>
  <c r="L16" i="222"/>
  <c r="K16" i="222"/>
  <c r="D15" i="1" s="1"/>
  <c r="N4" i="191"/>
  <c r="L4" i="191"/>
  <c r="K4" i="191"/>
  <c r="D62" i="1" s="1"/>
  <c r="N4" i="189"/>
  <c r="L4" i="189"/>
  <c r="E50" i="1" s="1"/>
  <c r="K4" i="189"/>
  <c r="D50" i="1" s="1"/>
  <c r="D70" i="1"/>
  <c r="N4" i="208"/>
  <c r="L4" i="208"/>
  <c r="K4" i="208"/>
  <c r="D38" i="1" s="1"/>
  <c r="N10" i="221"/>
  <c r="L10" i="221"/>
  <c r="E18" i="1" s="1"/>
  <c r="K10" i="221"/>
  <c r="D18" i="1" s="1"/>
  <c r="N18" i="220"/>
  <c r="L18" i="220"/>
  <c r="E34" i="1" s="1"/>
  <c r="K18" i="220"/>
  <c r="D34" i="1" s="1"/>
  <c r="N5" i="219"/>
  <c r="L5" i="219"/>
  <c r="E53" i="1" s="1"/>
  <c r="K5" i="219"/>
  <c r="D53" i="1" s="1"/>
  <c r="N34" i="217"/>
  <c r="L34" i="217"/>
  <c r="E23" i="1" s="1"/>
  <c r="N25" i="216"/>
  <c r="L25" i="216"/>
  <c r="E21" i="1" s="1"/>
  <c r="K25" i="216"/>
  <c r="D21" i="1" s="1"/>
  <c r="N4" i="215"/>
  <c r="L4" i="215"/>
  <c r="K4" i="215"/>
  <c r="D47" i="1" s="1"/>
  <c r="N9" i="184"/>
  <c r="L9" i="184"/>
  <c r="E33" i="1" s="1"/>
  <c r="K9" i="184"/>
  <c r="D33" i="1" s="1"/>
  <c r="N8" i="183"/>
  <c r="L8" i="183"/>
  <c r="E12" i="1" s="1"/>
  <c r="K8" i="183"/>
  <c r="D12" i="1" s="1"/>
  <c r="N13" i="167"/>
  <c r="L13" i="167"/>
  <c r="E28" i="1" s="1"/>
  <c r="K13" i="167"/>
  <c r="D28" i="1" s="1"/>
  <c r="N31" i="162"/>
  <c r="L31" i="162"/>
  <c r="E27" i="1" s="1"/>
  <c r="K31" i="162"/>
  <c r="D27" i="1" s="1"/>
  <c r="N24" i="161"/>
  <c r="L24" i="161"/>
  <c r="E24" i="1" s="1"/>
  <c r="K24" i="161"/>
  <c r="D24" i="1" s="1"/>
  <c r="N20" i="151"/>
  <c r="L20" i="151"/>
  <c r="E30" i="1" s="1"/>
  <c r="K20" i="151"/>
  <c r="D30" i="1" s="1"/>
  <c r="N22" i="148"/>
  <c r="L22" i="148"/>
  <c r="E25" i="1" s="1"/>
  <c r="K22" i="148"/>
  <c r="D25" i="1" s="1"/>
  <c r="E43" i="1" l="1"/>
  <c r="E63" i="1"/>
  <c r="E56" i="1"/>
  <c r="M4" i="260"/>
  <c r="O4" i="260" s="1"/>
  <c r="M5" i="264"/>
  <c r="F43" i="1"/>
  <c r="F56" i="1"/>
  <c r="O4" i="269"/>
  <c r="M19" i="255"/>
  <c r="O19" i="255" s="1"/>
  <c r="M5" i="267"/>
  <c r="M9" i="252"/>
  <c r="O9" i="252" s="1"/>
  <c r="E71" i="1"/>
  <c r="O5" i="264"/>
  <c r="F71" i="1"/>
  <c r="M4" i="266"/>
  <c r="M10" i="265"/>
  <c r="M4" i="263"/>
  <c r="M5" i="262"/>
  <c r="M8" i="242"/>
  <c r="O8" i="242" s="1"/>
  <c r="E45" i="1"/>
  <c r="E39" i="1"/>
  <c r="O4" i="261"/>
  <c r="M16" i="222"/>
  <c r="O16" i="222" s="1"/>
  <c r="M10" i="241"/>
  <c r="F9" i="1" s="1"/>
  <c r="M11" i="196"/>
  <c r="F61" i="1" s="1"/>
  <c r="M4" i="259"/>
  <c r="M4" i="258"/>
  <c r="M4" i="257"/>
  <c r="M6" i="256"/>
  <c r="M24" i="255"/>
  <c r="M4" i="254"/>
  <c r="M4" i="253"/>
  <c r="M2" i="247"/>
  <c r="O2" i="247" s="1"/>
  <c r="M12" i="252"/>
  <c r="M4" i="215"/>
  <c r="M5" i="229"/>
  <c r="M11" i="233"/>
  <c r="F10" i="1" s="1"/>
  <c r="E74" i="1"/>
  <c r="E9" i="1"/>
  <c r="E19" i="1"/>
  <c r="M5" i="250"/>
  <c r="M6" i="251"/>
  <c r="F57" i="1" s="1"/>
  <c r="E47" i="1"/>
  <c r="M6" i="235"/>
  <c r="M6" i="249"/>
  <c r="M7" i="248"/>
  <c r="M10" i="247"/>
  <c r="M5" i="246"/>
  <c r="M4" i="245"/>
  <c r="E10" i="1"/>
  <c r="M6" i="244"/>
  <c r="M9" i="243"/>
  <c r="L18" i="234"/>
  <c r="E6" i="1" s="1"/>
  <c r="M4" i="240"/>
  <c r="M4" i="239"/>
  <c r="M11" i="238"/>
  <c r="D61" i="1"/>
  <c r="M14" i="237"/>
  <c r="M4" i="236"/>
  <c r="M2" i="235"/>
  <c r="E15" i="1"/>
  <c r="M4" i="232"/>
  <c r="M8" i="231"/>
  <c r="M4" i="191"/>
  <c r="F62" i="1" s="1"/>
  <c r="E62" i="1"/>
  <c r="M4" i="208"/>
  <c r="F38" i="1" s="1"/>
  <c r="E38" i="1"/>
  <c r="M36" i="230"/>
  <c r="F16" i="1" s="1"/>
  <c r="M9" i="228"/>
  <c r="F26" i="1" s="1"/>
  <c r="M6" i="227"/>
  <c r="F52" i="1" s="1"/>
  <c r="M11" i="226"/>
  <c r="F13" i="1" s="1"/>
  <c r="M10" i="225"/>
  <c r="F20" i="1" s="1"/>
  <c r="M41" i="224"/>
  <c r="F14" i="1" s="1"/>
  <c r="M4" i="223"/>
  <c r="M5" i="219"/>
  <c r="F53" i="1" s="1"/>
  <c r="O4" i="191"/>
  <c r="M4" i="189"/>
  <c r="F50" i="1" s="1"/>
  <c r="M8" i="213"/>
  <c r="F70" i="1" s="1"/>
  <c r="M10" i="221"/>
  <c r="F18" i="1" s="1"/>
  <c r="M18" i="220"/>
  <c r="F34" i="1" s="1"/>
  <c r="M13" i="218"/>
  <c r="F29" i="1" s="1"/>
  <c r="M34" i="217"/>
  <c r="F23" i="1" s="1"/>
  <c r="M25" i="216"/>
  <c r="F21" i="1" s="1"/>
  <c r="M8" i="183"/>
  <c r="F12" i="1" s="1"/>
  <c r="M9" i="184"/>
  <c r="F33" i="1" s="1"/>
  <c r="M13" i="167"/>
  <c r="F28" i="1" s="1"/>
  <c r="M31" i="162"/>
  <c r="F27" i="1" s="1"/>
  <c r="M24" i="161"/>
  <c r="F24" i="1" s="1"/>
  <c r="M20" i="151"/>
  <c r="F30" i="1" s="1"/>
  <c r="M22" i="148"/>
  <c r="F25" i="1" s="1"/>
  <c r="O5" i="262" l="1"/>
  <c r="F65" i="1"/>
  <c r="F45" i="1"/>
  <c r="O4" i="266"/>
  <c r="F42" i="1"/>
  <c r="O4" i="263"/>
  <c r="F37" i="1"/>
  <c r="O5" i="267"/>
  <c r="F67" i="1"/>
  <c r="F19" i="1"/>
  <c r="O11" i="196"/>
  <c r="O10" i="265"/>
  <c r="F35" i="1"/>
  <c r="F15" i="1"/>
  <c r="O10" i="241"/>
  <c r="O24" i="255"/>
  <c r="F7" i="1"/>
  <c r="O4" i="259"/>
  <c r="F60" i="1"/>
  <c r="O6" i="256"/>
  <c r="F68" i="1"/>
  <c r="O4" i="253"/>
  <c r="F72" i="1"/>
  <c r="O4" i="257"/>
  <c r="F40" i="1"/>
  <c r="O4" i="254"/>
  <c r="F58" i="1"/>
  <c r="O4" i="258"/>
  <c r="F64" i="1"/>
  <c r="O11" i="233"/>
  <c r="O12" i="252"/>
  <c r="F8" i="1"/>
  <c r="O6" i="251"/>
  <c r="O5" i="246"/>
  <c r="F69" i="1"/>
  <c r="O10" i="247"/>
  <c r="F31" i="1"/>
  <c r="O6" i="235"/>
  <c r="F44" i="1"/>
  <c r="O5" i="250"/>
  <c r="F73" i="1"/>
  <c r="O4" i="240"/>
  <c r="F55" i="1"/>
  <c r="O7" i="248"/>
  <c r="F49" i="1"/>
  <c r="O5" i="229"/>
  <c r="F74" i="1"/>
  <c r="O4" i="232"/>
  <c r="F48" i="1"/>
  <c r="O6" i="244"/>
  <c r="F46" i="1"/>
  <c r="O4" i="223"/>
  <c r="F51" i="1"/>
  <c r="O4" i="236"/>
  <c r="F41" i="1"/>
  <c r="O4" i="239"/>
  <c r="F54" i="1"/>
  <c r="O9" i="243"/>
  <c r="F17" i="1"/>
  <c r="O4" i="245"/>
  <c r="F75" i="1"/>
  <c r="O6" i="249"/>
  <c r="F59" i="1"/>
  <c r="O4" i="215"/>
  <c r="F47" i="1"/>
  <c r="O11" i="238"/>
  <c r="F22" i="1"/>
  <c r="O14" i="237"/>
  <c r="F11" i="1"/>
  <c r="M18" i="234"/>
  <c r="F6" i="1" s="1"/>
  <c r="O8" i="231"/>
  <c r="F32" i="1"/>
  <c r="O36" i="230"/>
  <c r="O9" i="228"/>
  <c r="O6" i="227"/>
  <c r="O11" i="226"/>
  <c r="O10" i="225"/>
  <c r="O41" i="224"/>
  <c r="O10" i="221"/>
  <c r="O8" i="183"/>
  <c r="O8" i="213"/>
  <c r="O4" i="208"/>
  <c r="O4" i="189"/>
  <c r="O34" i="217"/>
  <c r="O18" i="220"/>
  <c r="O25" i="216"/>
  <c r="O13" i="218"/>
  <c r="O5" i="219"/>
  <c r="O9" i="184"/>
  <c r="O13" i="167"/>
  <c r="O20" i="151"/>
  <c r="O24" i="161"/>
  <c r="O31" i="162"/>
  <c r="O22" i="148"/>
  <c r="O18" i="234" l="1"/>
</calcChain>
</file>

<file path=xl/sharedStrings.xml><?xml version="1.0" encoding="utf-8"?>
<sst xmlns="http://schemas.openxmlformats.org/spreadsheetml/2006/main" count="2681" uniqueCount="132">
  <si>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</si>
  <si>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</si>
  <si>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</si>
  <si>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</si>
  <si>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</si>
  <si>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</si>
  <si>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</si>
  <si>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</si>
  <si>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</si>
  <si>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</si>
  <si>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</si>
  <si>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</si>
  <si>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</si>
  <si>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</si>
  <si>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</si>
  <si>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</si>
  <si>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</si>
  <si>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</si>
  <si>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</si>
  <si>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Back to Ranking</t>
  </si>
  <si>
    <t>Elberton, GA #2</t>
  </si>
  <si>
    <t>Elberton, GA</t>
  </si>
  <si>
    <t>Dave Eisenschmied</t>
  </si>
  <si>
    <t>Roger Snider</t>
  </si>
  <si>
    <t>Factory</t>
  </si>
  <si>
    <t xml:space="preserve"> Factory</t>
  </si>
  <si>
    <t>San Angelo, TX</t>
  </si>
  <si>
    <t>Ken Osmond</t>
  </si>
  <si>
    <t>Tony Carruth</t>
  </si>
  <si>
    <t>Belton, SC</t>
  </si>
  <si>
    <t>Ernest Converse</t>
  </si>
  <si>
    <t>Ernie Converse</t>
  </si>
  <si>
    <t>Boerne, TX</t>
  </si>
  <si>
    <t>Jerry Willeford</t>
  </si>
  <si>
    <t>Jim Stewart</t>
  </si>
  <si>
    <t>Adult Factory</t>
  </si>
  <si>
    <t>Laurel, MS</t>
  </si>
  <si>
    <t>Bob Bass</t>
  </si>
  <si>
    <t>Katie Noland</t>
  </si>
  <si>
    <t>Robert Benoit II</t>
  </si>
  <si>
    <t>Iowa, LA</t>
  </si>
  <si>
    <t>Belton SC</t>
  </si>
  <si>
    <t>Eric Smith</t>
  </si>
  <si>
    <t>James Soileau</t>
  </si>
  <si>
    <t>Robby King</t>
  </si>
  <si>
    <t>Howard Wilson</t>
  </si>
  <si>
    <t>Lynn Sonnenberg</t>
  </si>
  <si>
    <t>Carolyn Wilson</t>
  </si>
  <si>
    <t>Audrey Holland</t>
  </si>
  <si>
    <t>Linda Williams</t>
  </si>
  <si>
    <t>Brian Vincent</t>
  </si>
  <si>
    <t xml:space="preserve">Factory </t>
  </si>
  <si>
    <t>Bill Meyer</t>
  </si>
  <si>
    <t>Delphos, OH</t>
  </si>
  <si>
    <t>Brandon Eversole</t>
  </si>
  <si>
    <t>Jackson, KY</t>
  </si>
  <si>
    <t>Chris Bradley</t>
  </si>
  <si>
    <t>Somerset, KY</t>
  </si>
  <si>
    <t>Frank Baird</t>
  </si>
  <si>
    <t>Max Dixon</t>
  </si>
  <si>
    <t>Wilmore,KY</t>
  </si>
  <si>
    <t>Nancy Eversole</t>
  </si>
  <si>
    <t>Rob Johns</t>
  </si>
  <si>
    <t>Shelly Moormon</t>
  </si>
  <si>
    <t>Steve Gillam</t>
  </si>
  <si>
    <t>Mt. Sterling, KY</t>
  </si>
  <si>
    <t>ABRA National Factory Rankings 2022</t>
  </si>
  <si>
    <t>Annette McClure</t>
  </si>
  <si>
    <t>Benji Matoy</t>
  </si>
  <si>
    <t>Madisonville, TN</t>
  </si>
  <si>
    <t>Bob Blaine</t>
  </si>
  <si>
    <t>Charles Miller</t>
  </si>
  <si>
    <t>Bristol VA</t>
  </si>
  <si>
    <t>Dale Cauthen</t>
  </si>
  <si>
    <t>Dean Dixon</t>
  </si>
  <si>
    <t>John Joseph</t>
  </si>
  <si>
    <t>Roger Blaine</t>
  </si>
  <si>
    <t>Wade Moore</t>
  </si>
  <si>
    <t>Brad Mueller</t>
  </si>
  <si>
    <t>Celina, OH</t>
  </si>
  <si>
    <t>Boerne, Tx</t>
  </si>
  <si>
    <t>Doug Gates</t>
  </si>
  <si>
    <t>Windber,PA</t>
  </si>
  <si>
    <t>Jeff Lloyd</t>
  </si>
  <si>
    <t>Pam Gates</t>
  </si>
  <si>
    <t>Scott Borelle</t>
  </si>
  <si>
    <t>Charles Dohring</t>
  </si>
  <si>
    <t>Bristol,VA</t>
  </si>
  <si>
    <t>Joey Kimbrell</t>
  </si>
  <si>
    <t>New Haven, KY</t>
  </si>
  <si>
    <t>Jud Denniston</t>
  </si>
  <si>
    <t>Somerset KY</t>
  </si>
  <si>
    <t>Kyle Ashlock</t>
  </si>
  <si>
    <t>Mike Gross</t>
  </si>
  <si>
    <t>Randy Kimbrell</t>
  </si>
  <si>
    <t>Robert Benoit</t>
  </si>
  <si>
    <t>Steve Ewry</t>
  </si>
  <si>
    <t xml:space="preserve"> </t>
  </si>
  <si>
    <t>Cody Dockery</t>
  </si>
  <si>
    <t>Dale Cathen</t>
  </si>
  <si>
    <t>Bill Debany</t>
  </si>
  <si>
    <t>Blaine Roger</t>
  </si>
  <si>
    <t>Bob Dunkin</t>
  </si>
  <si>
    <t>Chuck Miller</t>
  </si>
  <si>
    <t>Boerne Texas</t>
  </si>
  <si>
    <t>Philip Beekley</t>
  </si>
  <si>
    <t>Sam Carlin</t>
  </si>
  <si>
    <t>Shelly Moorman</t>
  </si>
  <si>
    <t>Stan Hall</t>
  </si>
  <si>
    <t>Scott McClure</t>
  </si>
  <si>
    <t>Bret Cavins</t>
  </si>
  <si>
    <t>Bristol, VA</t>
  </si>
  <si>
    <t>Tanner  Lawson</t>
  </si>
  <si>
    <t>Tanner Lawson</t>
  </si>
  <si>
    <t>Steve Gilliam</t>
  </si>
  <si>
    <t>Mike Rorer</t>
  </si>
  <si>
    <t>Brushy Mtn,  VA</t>
  </si>
  <si>
    <t>Bristol, VA Outdoor</t>
  </si>
  <si>
    <t>Bristol VA OD</t>
  </si>
  <si>
    <t>Bill Cordle</t>
  </si>
  <si>
    <t>Chance Heath</t>
  </si>
  <si>
    <t>Glen Stinson</t>
  </si>
  <si>
    <t>Josh Kite</t>
  </si>
  <si>
    <t>Bristol VA-Outdoor</t>
  </si>
  <si>
    <t>Glenn Stinson</t>
  </si>
  <si>
    <t>Ronald Borden</t>
  </si>
  <si>
    <t>Mnt Sterling</t>
  </si>
  <si>
    <t>James Braddy</t>
  </si>
  <si>
    <t>Matthew Strong</t>
  </si>
  <si>
    <t>Steve Huebinger</t>
  </si>
  <si>
    <t>Bruce Badding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</si>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</sst>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wrapText="1" shrinkToFit="1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1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 shrinkToFit="1"/>
    </xf>
    <xf numFmtId="2" fontId="2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 shrinkToFit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1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wrapText="1"/>
    </xf>
    <xf numFmtId="0" fontId="7" fillId="0" borderId="0" xfId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wrapText="1" shrinkToFit="1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0" applyFont="1"/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0" fontId="13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Alignment="1">
      <alignment horizontal="center"/>
    </xf>
    <xf numFmtId="0" fontId="7" fillId="6" borderId="0" xfId="1" applyFont="1" applyFill="1" applyAlignment="1">
      <alignment horizontal="center"/>
    </xf>
    <xf numFmtId="1" fontId="8" fillId="6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479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ational%20Youth%20%20Rankings%20%202022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Youth"/>
      <sheetName val="Brayden Bolt"/>
      <sheetName val="Brody McKelvie"/>
      <sheetName val="Caleb Radwanski"/>
      <sheetName val="Cason Buckley"/>
      <sheetName val="Cruz Frymier"/>
      <sheetName val="Charlie Fortson"/>
      <sheetName val="Colton Buckley"/>
      <sheetName val="Colton Keller"/>
      <sheetName val="Corey Moorman"/>
      <sheetName val=" Cooper McGaha"/>
      <sheetName val="Elias Hintz"/>
      <sheetName val=" Ethan Viands"/>
      <sheetName val="Isaiah Spencer"/>
      <sheetName val="Jack Schulze"/>
      <sheetName val="Jake Skaggs"/>
      <sheetName val="Kaylyn Craig"/>
      <sheetName val="Luke Helton"/>
      <sheetName val="Macey Dixon"/>
      <sheetName val="Matthew Dixon"/>
      <sheetName val="Parker Bolt"/>
      <sheetName val="Rylee Dockery"/>
      <sheetName val="Sam Merritt"/>
      <sheetName val="Seth Ferguson"/>
      <sheetName val="Sheldon Fetter"/>
      <sheetName val="Timothy Carruth"/>
      <sheetName val="Timothy Velazqu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C26">
            <v>44849</v>
          </cell>
          <cell r="D26" t="str">
            <v>Bristol VA-Outdoor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B75"/>
  <sheetViews>
    <sheetView tabSelected="1" workbookViewId="0">
      <selection activeCell="H10" sqref="H10"/>
    </sheetView>
  </sheetViews>
  <sheetFormatPr defaultRowHeight="14.4" x14ac:dyDescent="0.3"/>
  <cols>
    <col min="1" max="1" width="9.21875" style="9"/>
    <col min="2" max="2" width="16.5546875" style="9" customWidth="1"/>
    <col min="3" max="3" width="22.77734375" style="9" customWidth="1"/>
    <col min="4" max="4" width="15.77734375" style="9" bestFit="1" customWidth="1"/>
    <col min="5" max="5" width="16.21875" style="9" bestFit="1" customWidth="1"/>
    <col min="6" max="6" width="16.109375" style="19" customWidth="1"/>
  </cols>
  <sheetData>
    <row r="1" spans="1:6 16382:16382" x14ac:dyDescent="0.3">
      <c r="A1" s="11"/>
      <c r="B1" s="11"/>
      <c r="C1" s="11"/>
      <c r="D1" s="11"/>
      <c r="E1" s="11"/>
      <c r="F1" s="18"/>
    </row>
    <row r="2" spans="1:6 16382:16382" ht="25.8" x14ac:dyDescent="0.5">
      <c r="A2" s="11"/>
      <c r="B2" s="11"/>
      <c r="C2" s="38"/>
      <c r="D2" s="87" t="s">
        <v>66</v>
      </c>
      <c r="E2" s="38"/>
      <c r="F2" s="18"/>
    </row>
    <row r="3" spans="1:6 16382:16382" ht="21" x14ac:dyDescent="0.4">
      <c r="A3" s="11"/>
      <c r="B3" s="11"/>
      <c r="C3" s="38"/>
      <c r="D3" s="38" t="s">
        <v>131</v>
      </c>
      <c r="E3" s="38"/>
      <c r="F3" s="18"/>
    </row>
    <row r="4" spans="1:6 16382:16382" ht="24.6" customHeight="1" x14ac:dyDescent="0.4">
      <c r="A4" s="11"/>
      <c r="B4" s="11"/>
      <c r="C4" s="38"/>
      <c r="D4" s="38"/>
      <c r="E4" s="38"/>
      <c r="F4" s="18"/>
    </row>
    <row r="5" spans="1:6 16382:16382" x14ac:dyDescent="0.3">
      <c r="A5" s="25" t="s">
        <v>0</v>
      </c>
      <c r="B5" s="25" t="s">
        <v>1</v>
      </c>
      <c r="C5" s="41" t="s">
        <v>2</v>
      </c>
      <c r="D5" s="41" t="s">
        <v>18</v>
      </c>
      <c r="E5" s="41" t="s">
        <v>16</v>
      </c>
      <c r="F5" s="43" t="s">
        <v>17</v>
      </c>
    </row>
    <row r="6" spans="1:6 16382:16382" x14ac:dyDescent="0.3">
      <c r="A6" s="25">
        <v>1</v>
      </c>
      <c r="B6" s="25" t="s">
        <v>24</v>
      </c>
      <c r="C6" s="39" t="s">
        <v>71</v>
      </c>
      <c r="D6" s="42">
        <f>SUM('Charles Miller'!K18)</f>
        <v>68</v>
      </c>
      <c r="E6" s="42">
        <f>SUM('Charles Miller'!L18)</f>
        <v>12982.003000000001</v>
      </c>
      <c r="F6" s="43">
        <f>SUM('Charles Miller'!M18)</f>
        <v>190.91180882352941</v>
      </c>
    </row>
    <row r="7" spans="1:6 16382:16382" x14ac:dyDescent="0.3">
      <c r="A7" s="25">
        <v>2</v>
      </c>
      <c r="B7" s="25" t="s">
        <v>24</v>
      </c>
      <c r="C7" s="39" t="s">
        <v>103</v>
      </c>
      <c r="D7" s="42">
        <f>SUM('Chuck Miller'!K24)</f>
        <v>87</v>
      </c>
      <c r="E7" s="42">
        <f>SUM('Chuck Miller'!L24)</f>
        <v>16344.001</v>
      </c>
      <c r="F7" s="43">
        <f>SUM('Chuck Miller'!M24)</f>
        <v>187.86208045977011</v>
      </c>
    </row>
    <row r="8" spans="1:6 16382:16382" x14ac:dyDescent="0.3">
      <c r="A8" s="25">
        <v>3</v>
      </c>
      <c r="B8" s="25" t="s">
        <v>24</v>
      </c>
      <c r="C8" s="39" t="s">
        <v>98</v>
      </c>
      <c r="D8" s="64">
        <f>SUM('Cody Dockery'!K12)</f>
        <v>36</v>
      </c>
      <c r="E8" s="64">
        <f>SUM('Cody Dockery'!L12)</f>
        <v>6731.0010000000002</v>
      </c>
      <c r="F8" s="65">
        <f>SUM('Cody Dockery'!M12)</f>
        <v>186.97225</v>
      </c>
    </row>
    <row r="9" spans="1:6 16382:16382" x14ac:dyDescent="0.3">
      <c r="A9" s="25">
        <v>4</v>
      </c>
      <c r="B9" s="25" t="s">
        <v>24</v>
      </c>
      <c r="C9" s="39" t="s">
        <v>81</v>
      </c>
      <c r="D9" s="42">
        <f>SUM('Doug Gates'!K10)</f>
        <v>36</v>
      </c>
      <c r="E9" s="42">
        <f>SUM('Doug Gates'!L10)</f>
        <v>6722.0210000000006</v>
      </c>
      <c r="F9" s="43">
        <f>SUM('Doug Gates'!M10)</f>
        <v>186.72280555555557</v>
      </c>
      <c r="XFB9" s="10"/>
    </row>
    <row r="10" spans="1:6 16382:16382" x14ac:dyDescent="0.3">
      <c r="A10" s="25">
        <v>5</v>
      </c>
      <c r="B10" s="25" t="s">
        <v>24</v>
      </c>
      <c r="C10" s="39" t="s">
        <v>70</v>
      </c>
      <c r="D10" s="42">
        <f>SUM('Bob Blaine'!K11)</f>
        <v>38</v>
      </c>
      <c r="E10" s="42">
        <f>SUM('Bob Blaine'!L11)</f>
        <v>7082</v>
      </c>
      <c r="F10" s="43">
        <f>SUM('Bob Blaine'!M11)</f>
        <v>186.36842105263159</v>
      </c>
    </row>
    <row r="11" spans="1:6 16382:16382" x14ac:dyDescent="0.3">
      <c r="A11" s="25">
        <v>6</v>
      </c>
      <c r="B11" s="25" t="s">
        <v>24</v>
      </c>
      <c r="C11" s="39" t="s">
        <v>75</v>
      </c>
      <c r="D11" s="42">
        <f>SUM('John Joseph'!K14)</f>
        <v>50</v>
      </c>
      <c r="E11" s="42">
        <f>SUM('John Joseph'!L14)</f>
        <v>9258.2010000000009</v>
      </c>
      <c r="F11" s="43">
        <f>SUM('John Joseph'!M14)</f>
        <v>185.16402000000002</v>
      </c>
    </row>
    <row r="12" spans="1:6 16382:16382" x14ac:dyDescent="0.3">
      <c r="A12" s="25">
        <v>7</v>
      </c>
      <c r="B12" s="25" t="s">
        <v>24</v>
      </c>
      <c r="C12" s="62" t="s">
        <v>33</v>
      </c>
      <c r="D12" s="42">
        <f>SUM('Jerry Willeford'!K8)</f>
        <v>22</v>
      </c>
      <c r="E12" s="42">
        <f>SUM('Jerry Willeford'!L8)</f>
        <v>4062</v>
      </c>
      <c r="F12" s="43">
        <f>SUM('Jerry Willeford'!M8)</f>
        <v>184.63636363636363</v>
      </c>
      <c r="XFB12" s="10"/>
    </row>
    <row r="13" spans="1:6 16382:16382" x14ac:dyDescent="0.3">
      <c r="A13" s="25">
        <v>8</v>
      </c>
      <c r="B13" s="25" t="s">
        <v>24</v>
      </c>
      <c r="C13" s="62" t="s">
        <v>59</v>
      </c>
      <c r="D13" s="42">
        <f>SUM('Max Dixon'!K11)</f>
        <v>36</v>
      </c>
      <c r="E13" s="42">
        <f>SUM('Max Dixon'!L11)</f>
        <v>6613.0020000000004</v>
      </c>
      <c r="F13" s="43">
        <f>SUM('Max Dixon'!M11)</f>
        <v>183.69450000000001</v>
      </c>
    </row>
    <row r="14" spans="1:6 16382:16382" x14ac:dyDescent="0.3">
      <c r="A14" s="25">
        <v>9</v>
      </c>
      <c r="B14" s="25" t="s">
        <v>24</v>
      </c>
      <c r="C14" s="62" t="s">
        <v>56</v>
      </c>
      <c r="D14" s="42">
        <f>SUM('Chris Bradley'!K41)</f>
        <v>160</v>
      </c>
      <c r="E14" s="42">
        <f>SUM('Chris Bradley'!L41)</f>
        <v>29318.007100000003</v>
      </c>
      <c r="F14" s="43">
        <f>SUM('Chris Bradley'!M41)</f>
        <v>183.23754437500003</v>
      </c>
    </row>
    <row r="15" spans="1:6 16382:16382" x14ac:dyDescent="0.3">
      <c r="A15" s="25">
        <v>10</v>
      </c>
      <c r="B15" s="25" t="s">
        <v>24</v>
      </c>
      <c r="C15" s="62" t="s">
        <v>52</v>
      </c>
      <c r="D15" s="42">
        <f>SUM('Bill Meyer'!K16)</f>
        <v>58</v>
      </c>
      <c r="E15" s="42">
        <f>SUM('Bill Meyer'!L16)</f>
        <v>10623.001</v>
      </c>
      <c r="F15" s="43">
        <f>SUM('Bill Meyer'!M16)</f>
        <v>183.15518965517242</v>
      </c>
    </row>
    <row r="16" spans="1:6 16382:16382" x14ac:dyDescent="0.3">
      <c r="A16" s="25">
        <v>11</v>
      </c>
      <c r="B16" s="25" t="s">
        <v>24</v>
      </c>
      <c r="C16" s="62" t="s">
        <v>64</v>
      </c>
      <c r="D16" s="42">
        <f>SUM('Steve Gillam'!K36)</f>
        <v>144</v>
      </c>
      <c r="E16" s="42">
        <f>SUM('Steve Gillam'!L36)</f>
        <v>26315.011000000002</v>
      </c>
      <c r="F16" s="43">
        <f>SUM('Steve Gillam'!M36)</f>
        <v>182.74313194444446</v>
      </c>
    </row>
    <row r="17" spans="1:6" x14ac:dyDescent="0.3">
      <c r="A17" s="25">
        <v>12</v>
      </c>
      <c r="B17" s="25" t="s">
        <v>24</v>
      </c>
      <c r="C17" s="39" t="s">
        <v>84</v>
      </c>
      <c r="D17" s="42">
        <f>SUM('Pam Gates'!K9)</f>
        <v>32</v>
      </c>
      <c r="E17" s="42">
        <f>SUM('Pam Gates'!L9)</f>
        <v>5842.0210000000006</v>
      </c>
      <c r="F17" s="43">
        <f>SUM('Pam Gates'!M9)</f>
        <v>182.56315625000002</v>
      </c>
    </row>
    <row r="18" spans="1:6" x14ac:dyDescent="0.3">
      <c r="A18" s="25">
        <v>13</v>
      </c>
      <c r="B18" s="25" t="s">
        <v>24</v>
      </c>
      <c r="C18" s="62" t="s">
        <v>50</v>
      </c>
      <c r="D18" s="42">
        <f>SUM('Brian Vincent'!K10)</f>
        <v>34</v>
      </c>
      <c r="E18" s="42">
        <f>SUM('Brian Vincent'!L10)</f>
        <v>6207</v>
      </c>
      <c r="F18" s="43">
        <f>SUM('Brian Vincent'!M10)</f>
        <v>182.55882352941177</v>
      </c>
    </row>
    <row r="19" spans="1:6" x14ac:dyDescent="0.3">
      <c r="A19" s="25">
        <v>14</v>
      </c>
      <c r="B19" s="25" t="s">
        <v>24</v>
      </c>
      <c r="C19" s="39" t="s">
        <v>83</v>
      </c>
      <c r="D19" s="42">
        <f>SUM('Jeff Lloyd'!K8)</f>
        <v>24</v>
      </c>
      <c r="E19" s="42">
        <f>SUM('Jeff Lloyd'!L8)</f>
        <v>4361.01</v>
      </c>
      <c r="F19" s="43">
        <f>SUM('Jeff Lloyd'!M8)</f>
        <v>181.70875000000001</v>
      </c>
    </row>
    <row r="20" spans="1:6" x14ac:dyDescent="0.3">
      <c r="A20" s="25">
        <v>15</v>
      </c>
      <c r="B20" s="25" t="s">
        <v>24</v>
      </c>
      <c r="C20" s="62" t="s">
        <v>58</v>
      </c>
      <c r="D20" s="42">
        <f>SUM('Frank Baird'!K10)</f>
        <v>27</v>
      </c>
      <c r="E20" s="42">
        <f>SUM('Frank Baird'!L10)</f>
        <v>4905.0002999999997</v>
      </c>
      <c r="F20" s="43">
        <f>SUM('Frank Baird'!M10)</f>
        <v>181.66667777777778</v>
      </c>
    </row>
    <row r="21" spans="1:6" x14ac:dyDescent="0.3">
      <c r="A21" s="25">
        <v>16</v>
      </c>
      <c r="B21" s="25" t="s">
        <v>24</v>
      </c>
      <c r="C21" s="62" t="s">
        <v>45</v>
      </c>
      <c r="D21" s="42">
        <f>SUM('Howard Wilson'!K25)</f>
        <v>94</v>
      </c>
      <c r="E21" s="42">
        <f>SUM('Howard Wilson'!L25)</f>
        <v>17071.007000000001</v>
      </c>
      <c r="F21" s="43">
        <f>SUM('Howard Wilson'!M25)</f>
        <v>181.60645744680852</v>
      </c>
    </row>
    <row r="22" spans="1:6" x14ac:dyDescent="0.3">
      <c r="A22" s="25">
        <v>17</v>
      </c>
      <c r="B22" s="25" t="s">
        <v>24</v>
      </c>
      <c r="C22" s="39" t="s">
        <v>76</v>
      </c>
      <c r="D22" s="42">
        <f>SUM('Roger Blaine'!K11)</f>
        <v>38</v>
      </c>
      <c r="E22" s="42">
        <f>SUM('Roger Blaine'!L11)</f>
        <v>6893</v>
      </c>
      <c r="F22" s="43">
        <f>SUM('Roger Blaine'!M11)</f>
        <v>181.39473684210526</v>
      </c>
    </row>
    <row r="23" spans="1:6" x14ac:dyDescent="0.3">
      <c r="A23" s="25">
        <v>18</v>
      </c>
      <c r="B23" s="25" t="s">
        <v>24</v>
      </c>
      <c r="C23" s="62" t="s">
        <v>46</v>
      </c>
      <c r="D23" s="42">
        <f>SUM('Lynn Sonnenberg'!K34)</f>
        <v>136</v>
      </c>
      <c r="E23" s="42">
        <f>SUM('Lynn Sonnenberg'!L34)</f>
        <v>24437.003000000001</v>
      </c>
      <c r="F23" s="43">
        <f>SUM('Lynn Sonnenberg'!M34)</f>
        <v>179.6838455882353</v>
      </c>
    </row>
    <row r="24" spans="1:6" x14ac:dyDescent="0.3">
      <c r="A24" s="25">
        <v>19</v>
      </c>
      <c r="B24" s="25" t="s">
        <v>24</v>
      </c>
      <c r="C24" s="62" t="s">
        <v>27</v>
      </c>
      <c r="D24" s="42">
        <f>SUM('Ken Osmond'!K24)</f>
        <v>88</v>
      </c>
      <c r="E24" s="42">
        <f>SUM('Ken Osmond'!L24)</f>
        <v>15806.003000000001</v>
      </c>
      <c r="F24" s="43">
        <f>SUM('Ken Osmond'!M24)</f>
        <v>179.61367045454546</v>
      </c>
    </row>
    <row r="25" spans="1:6" x14ac:dyDescent="0.3">
      <c r="A25" s="25">
        <v>20</v>
      </c>
      <c r="B25" s="25" t="s">
        <v>24</v>
      </c>
      <c r="C25" s="62" t="s">
        <v>22</v>
      </c>
      <c r="D25" s="42">
        <f>SUM('Dave Eisenschmied'!K22)</f>
        <v>85</v>
      </c>
      <c r="E25" s="42">
        <f>SUM('Dave Eisenschmied'!L22)</f>
        <v>15254.001</v>
      </c>
      <c r="F25" s="43">
        <f>SUM('Dave Eisenschmied'!M22)</f>
        <v>179.45883529411765</v>
      </c>
    </row>
    <row r="26" spans="1:6" x14ac:dyDescent="0.3">
      <c r="A26" s="25">
        <v>21</v>
      </c>
      <c r="B26" s="25" t="s">
        <v>24</v>
      </c>
      <c r="C26" s="62" t="s">
        <v>62</v>
      </c>
      <c r="D26" s="42">
        <f>SUM('Rob Johns'!K9)</f>
        <v>26</v>
      </c>
      <c r="E26" s="42">
        <f>SUM('Rob Johns'!L9)</f>
        <v>4649</v>
      </c>
      <c r="F26" s="43">
        <f>SUM('Rob Johns'!M9)</f>
        <v>178.80769230769232</v>
      </c>
    </row>
    <row r="27" spans="1:6" x14ac:dyDescent="0.3">
      <c r="A27" s="25">
        <v>22</v>
      </c>
      <c r="B27" s="25" t="s">
        <v>24</v>
      </c>
      <c r="C27" s="62" t="s">
        <v>28</v>
      </c>
      <c r="D27" s="42">
        <f>SUM('Tony Carruth'!K31)</f>
        <v>118</v>
      </c>
      <c r="E27" s="42">
        <f>SUM('Tony Carruth'!L31)</f>
        <v>21098.009000000002</v>
      </c>
      <c r="F27" s="43">
        <f>SUM('Tony Carruth'!M31)</f>
        <v>178.79668644067797</v>
      </c>
    </row>
    <row r="28" spans="1:6" x14ac:dyDescent="0.3">
      <c r="A28" s="25">
        <v>23</v>
      </c>
      <c r="B28" s="25" t="s">
        <v>24</v>
      </c>
      <c r="C28" s="40" t="s">
        <v>30</v>
      </c>
      <c r="D28" s="42">
        <f>SUM('Ernest Converse'!K13)</f>
        <v>42</v>
      </c>
      <c r="E28" s="42">
        <f>SUM('Ernest Converse'!L13)</f>
        <v>7506</v>
      </c>
      <c r="F28" s="43">
        <f>SUM('Ernest Converse'!M13)</f>
        <v>178.71428571428572</v>
      </c>
    </row>
    <row r="29" spans="1:6" x14ac:dyDescent="0.3">
      <c r="A29" s="25">
        <v>24</v>
      </c>
      <c r="B29" s="25" t="s">
        <v>24</v>
      </c>
      <c r="C29" s="62" t="s">
        <v>47</v>
      </c>
      <c r="D29" s="42">
        <f>SUM('Carolyn Wilson'!K13)</f>
        <v>42</v>
      </c>
      <c r="E29" s="42">
        <f>SUM('Carolyn Wilson'!L13)</f>
        <v>7331.0020000000004</v>
      </c>
      <c r="F29" s="43">
        <f>SUM('Carolyn Wilson'!M13)</f>
        <v>174.54766666666669</v>
      </c>
    </row>
    <row r="30" spans="1:6" x14ac:dyDescent="0.3">
      <c r="A30" s="25">
        <v>25</v>
      </c>
      <c r="B30" s="25" t="s">
        <v>24</v>
      </c>
      <c r="C30" s="62" t="s">
        <v>23</v>
      </c>
      <c r="D30" s="42">
        <f>SUM('Roger Snider'!K20)</f>
        <v>74</v>
      </c>
      <c r="E30" s="42">
        <f>SUM('Roger Snider'!L20)</f>
        <v>12876.001</v>
      </c>
      <c r="F30" s="43">
        <f>SUM('Roger Snider'!M20)</f>
        <v>174.00001351351352</v>
      </c>
    </row>
    <row r="31" spans="1:6" x14ac:dyDescent="0.3">
      <c r="A31" s="25">
        <v>26</v>
      </c>
      <c r="B31" s="25" t="s">
        <v>24</v>
      </c>
      <c r="C31" s="39" t="s">
        <v>90</v>
      </c>
      <c r="D31" s="42">
        <f>SUM('Jud Denniston'!K10)</f>
        <v>28</v>
      </c>
      <c r="E31" s="42">
        <f>SUM('Jud Denniston'!L10)</f>
        <v>4855</v>
      </c>
      <c r="F31" s="43">
        <f>SUM('Jud Denniston'!M10)</f>
        <v>173.39285714285714</v>
      </c>
    </row>
    <row r="32" spans="1:6" x14ac:dyDescent="0.3">
      <c r="A32" s="25">
        <v>27</v>
      </c>
      <c r="B32" s="25" t="s">
        <v>24</v>
      </c>
      <c r="C32" s="39" t="s">
        <v>67</v>
      </c>
      <c r="D32" s="42">
        <f>SUM('Annette McClure'!K8)</f>
        <v>20</v>
      </c>
      <c r="E32" s="42">
        <f>SUM('Annette McClure'!L8)</f>
        <v>3460</v>
      </c>
      <c r="F32" s="43">
        <f>SUM('Annette McClure'!M8)</f>
        <v>173</v>
      </c>
    </row>
    <row r="33" spans="1:6 16382:16382" x14ac:dyDescent="0.3">
      <c r="A33" s="25">
        <v>28</v>
      </c>
      <c r="B33" s="25" t="s">
        <v>24</v>
      </c>
      <c r="C33" s="62" t="s">
        <v>34</v>
      </c>
      <c r="D33" s="42">
        <f>SUM('Jim Stewart'!K9)</f>
        <v>24</v>
      </c>
      <c r="E33" s="42">
        <f>SUM('Jim Stewart'!L9)</f>
        <v>4094</v>
      </c>
      <c r="F33" s="43">
        <f>SUM('Jim Stewart'!M9)</f>
        <v>170.58333333333334</v>
      </c>
    </row>
    <row r="34" spans="1:6 16382:16382" x14ac:dyDescent="0.3">
      <c r="A34" s="25">
        <v>29</v>
      </c>
      <c r="B34" s="25" t="s">
        <v>24</v>
      </c>
      <c r="C34" s="62" t="s">
        <v>49</v>
      </c>
      <c r="D34" s="42">
        <f>SUM('Linda Williams'!K18)</f>
        <v>62</v>
      </c>
      <c r="E34" s="42">
        <f>SUM('Linda Williams'!L18)</f>
        <v>9969.0030000000006</v>
      </c>
      <c r="F34" s="43">
        <f>SUM('Linda Williams'!M18)</f>
        <v>160.79037096774195</v>
      </c>
    </row>
    <row r="35" spans="1:6 16382:16382" x14ac:dyDescent="0.3">
      <c r="A35" s="25">
        <v>30</v>
      </c>
      <c r="B35" s="25" t="s">
        <v>24</v>
      </c>
      <c r="C35" s="39" t="s">
        <v>121</v>
      </c>
      <c r="D35" s="42">
        <f>SUM('Glen Stinson'!K10)</f>
        <v>30</v>
      </c>
      <c r="E35" s="42">
        <f>SUM('Glen Stinson'!L10)</f>
        <v>4806.0020000000004</v>
      </c>
      <c r="F35" s="43">
        <f>SUM('Glen Stinson'!M10)</f>
        <v>160.20006666666669</v>
      </c>
    </row>
    <row r="36" spans="1:6 16382:16382" x14ac:dyDescent="0.3">
      <c r="A36" s="83"/>
      <c r="B36" s="83"/>
      <c r="C36" s="84"/>
      <c r="D36" s="85"/>
      <c r="E36" s="85"/>
      <c r="F36" s="86"/>
    </row>
    <row r="37" spans="1:6 16382:16382" x14ac:dyDescent="0.3">
      <c r="A37" s="25">
        <v>31</v>
      </c>
      <c r="B37" s="25" t="s">
        <v>24</v>
      </c>
      <c r="C37" s="39" t="s">
        <v>119</v>
      </c>
      <c r="D37" s="42">
        <f>SUM('Bill Cordle'!K4)</f>
        <v>3</v>
      </c>
      <c r="E37" s="42">
        <f>SUM('Bill Cordle'!L4)</f>
        <v>554</v>
      </c>
      <c r="F37" s="43">
        <f>SUM('Bill Cordle'!M4)</f>
        <v>184.66666666666666</v>
      </c>
      <c r="XFB37" s="10"/>
    </row>
    <row r="38" spans="1:6 16382:16382" x14ac:dyDescent="0.3">
      <c r="A38" s="25">
        <v>32</v>
      </c>
      <c r="B38" s="25" t="s">
        <v>24</v>
      </c>
      <c r="C38" s="62" t="s">
        <v>42</v>
      </c>
      <c r="D38" s="42">
        <f>SUM('Eric Smith'!K4)</f>
        <v>2</v>
      </c>
      <c r="E38" s="42">
        <f>SUM('Eric Smith'!L4)</f>
        <v>369</v>
      </c>
      <c r="F38" s="43">
        <f>SUM('Eric Smith'!M4)</f>
        <v>184.5</v>
      </c>
    </row>
    <row r="39" spans="1:6 16382:16382" x14ac:dyDescent="0.3">
      <c r="A39" s="25">
        <v>33</v>
      </c>
      <c r="B39" s="41" t="s">
        <v>24</v>
      </c>
      <c r="C39" s="66" t="s">
        <v>112</v>
      </c>
      <c r="D39" s="64">
        <f>SUM('Tanner Lawson'!K4)</f>
        <v>4</v>
      </c>
      <c r="E39" s="64">
        <f>SUM('Tanner Lawson'!L4)</f>
        <v>733</v>
      </c>
      <c r="F39" s="65">
        <f>SUM('Tanner Lawson'!M4)</f>
        <v>183.25</v>
      </c>
    </row>
    <row r="40" spans="1:6 16382:16382" x14ac:dyDescent="0.3">
      <c r="A40" s="25">
        <v>34</v>
      </c>
      <c r="B40" s="25" t="s">
        <v>24</v>
      </c>
      <c r="C40" s="39" t="s">
        <v>106</v>
      </c>
      <c r="D40" s="42">
        <f>SUM('Sam Carlin'!K4)</f>
        <v>4</v>
      </c>
      <c r="E40" s="42">
        <f>SUM('Sam Carlin'!L4)</f>
        <v>729</v>
      </c>
      <c r="F40" s="43">
        <f>SUM('Sam Carlin'!M4)</f>
        <v>182.25</v>
      </c>
    </row>
    <row r="41" spans="1:6 16382:16382" x14ac:dyDescent="0.3">
      <c r="A41" s="25">
        <v>35</v>
      </c>
      <c r="B41" s="41" t="s">
        <v>24</v>
      </c>
      <c r="C41" s="39" t="s">
        <v>74</v>
      </c>
      <c r="D41" s="42">
        <f>SUM('Dean Dixon'!K4)</f>
        <v>4</v>
      </c>
      <c r="E41" s="42">
        <f>SUM('Dean Dixon'!L4)</f>
        <v>726.00199999999995</v>
      </c>
      <c r="F41" s="43">
        <f>SUM('Dean Dixon'!M4)</f>
        <v>181.50049999999999</v>
      </c>
    </row>
    <row r="42" spans="1:6 16382:16382" x14ac:dyDescent="0.3">
      <c r="A42" s="25">
        <v>36</v>
      </c>
      <c r="B42" s="25" t="s">
        <v>24</v>
      </c>
      <c r="C42" s="39" t="s">
        <v>122</v>
      </c>
      <c r="D42" s="42">
        <f>SUM('Josh Kite'!K4)</f>
        <v>3</v>
      </c>
      <c r="E42" s="42">
        <f>SUM('Josh Kite'!L4)</f>
        <v>542</v>
      </c>
      <c r="F42" s="43">
        <f>SUM('Josh Kite'!M4)</f>
        <v>180.66666666666666</v>
      </c>
    </row>
    <row r="43" spans="1:6 16382:16382" x14ac:dyDescent="0.3">
      <c r="A43" s="41">
        <v>37</v>
      </c>
      <c r="B43" s="25" t="s">
        <v>24</v>
      </c>
      <c r="C43" s="39" t="s">
        <v>127</v>
      </c>
      <c r="D43" s="42">
        <f>SUM('James Braddy'!K4)</f>
        <v>4</v>
      </c>
      <c r="E43" s="42">
        <f>SUM('James Braddy'!L4)</f>
        <v>721.00099999999998</v>
      </c>
      <c r="F43" s="43">
        <f>SUM('James Braddy'!M4)</f>
        <v>180.25024999999999</v>
      </c>
    </row>
    <row r="44" spans="1:6 16382:16382" x14ac:dyDescent="0.3">
      <c r="A44" s="25">
        <v>38</v>
      </c>
      <c r="B44" s="25" t="s">
        <v>24</v>
      </c>
      <c r="C44" s="39" t="s">
        <v>73</v>
      </c>
      <c r="D44" s="42">
        <f>SUM('Dale Cauthen'!K6)</f>
        <v>9</v>
      </c>
      <c r="E44" s="42">
        <f>SUM('Dale Cauthen'!L6)</f>
        <v>1609</v>
      </c>
      <c r="F44" s="43">
        <f>SUM('Dale Cauthen'!M6)</f>
        <v>178.77777777777777</v>
      </c>
    </row>
    <row r="45" spans="1:6 16382:16382" x14ac:dyDescent="0.3">
      <c r="A45" s="25">
        <v>39</v>
      </c>
      <c r="B45" s="25" t="s">
        <v>24</v>
      </c>
      <c r="C45" s="66" t="s">
        <v>110</v>
      </c>
      <c r="D45" s="64">
        <f>SUM('Bret Cavins'!K4)</f>
        <v>4</v>
      </c>
      <c r="E45" s="64">
        <f>SUM('Bret Cavins'!L4)</f>
        <v>709</v>
      </c>
      <c r="F45" s="65">
        <f>SUM('Bret Cavins'!M4)</f>
        <v>177.25</v>
      </c>
    </row>
    <row r="46" spans="1:6 16382:16382" x14ac:dyDescent="0.3">
      <c r="A46" s="25">
        <v>40</v>
      </c>
      <c r="B46" s="25" t="s">
        <v>24</v>
      </c>
      <c r="C46" s="39" t="s">
        <v>85</v>
      </c>
      <c r="D46" s="42">
        <f>SUM('Scott Borelle'!K6)</f>
        <v>14</v>
      </c>
      <c r="E46" s="42">
        <f>SUM('Scott Borelle'!L6)</f>
        <v>2476</v>
      </c>
      <c r="F46" s="43">
        <f>SUM('Scott Borelle'!M6)</f>
        <v>176.85714285714286</v>
      </c>
    </row>
    <row r="47" spans="1:6 16382:16382" x14ac:dyDescent="0.3">
      <c r="A47" s="25">
        <v>41</v>
      </c>
      <c r="B47" s="25" t="s">
        <v>24</v>
      </c>
      <c r="C47" s="62" t="s">
        <v>44</v>
      </c>
      <c r="D47" s="42">
        <f>SUM('Robby King'!K4)</f>
        <v>4</v>
      </c>
      <c r="E47" s="42">
        <f>SUM('Robby King'!L4)</f>
        <v>702</v>
      </c>
      <c r="F47" s="43">
        <f>SUM('Robby King'!M4)</f>
        <v>175.5</v>
      </c>
    </row>
    <row r="48" spans="1:6 16382:16382" x14ac:dyDescent="0.3">
      <c r="A48" s="25">
        <v>42</v>
      </c>
      <c r="B48" s="41" t="s">
        <v>24</v>
      </c>
      <c r="C48" s="39" t="s">
        <v>68</v>
      </c>
      <c r="D48" s="42">
        <f>SUM('Benji Matoy'!K4)</f>
        <v>4</v>
      </c>
      <c r="E48" s="42">
        <f>SUM('Benji Matoy'!L4)</f>
        <v>695</v>
      </c>
      <c r="F48" s="43">
        <f>SUM('Benji Matoy'!M4)</f>
        <v>173.75</v>
      </c>
    </row>
    <row r="49" spans="1:6" x14ac:dyDescent="0.3">
      <c r="A49" s="25">
        <v>43</v>
      </c>
      <c r="B49" s="41" t="s">
        <v>24</v>
      </c>
      <c r="C49" s="39" t="s">
        <v>92</v>
      </c>
      <c r="D49" s="42">
        <f>SUM('Kyle Ashlock'!K7)</f>
        <v>12</v>
      </c>
      <c r="E49" s="42">
        <f>SUM('Kyle Ashlock'!L7)</f>
        <v>2076</v>
      </c>
      <c r="F49" s="43">
        <f>SUM('Kyle Ashlock'!M7)</f>
        <v>173</v>
      </c>
    </row>
    <row r="50" spans="1:6" x14ac:dyDescent="0.3">
      <c r="A50" s="25">
        <v>44</v>
      </c>
      <c r="B50" s="41" t="s">
        <v>24</v>
      </c>
      <c r="C50" s="62" t="s">
        <v>37</v>
      </c>
      <c r="D50" s="42">
        <f>SUM('Bob Bass'!K4)</f>
        <v>4</v>
      </c>
      <c r="E50" s="42">
        <f>SUM('Bob Bass'!L4)</f>
        <v>691</v>
      </c>
      <c r="F50" s="43">
        <f>SUM('Bob Bass'!M4)</f>
        <v>172.75</v>
      </c>
    </row>
    <row r="51" spans="1:6" x14ac:dyDescent="0.3">
      <c r="A51" s="25">
        <v>45</v>
      </c>
      <c r="B51" s="41" t="s">
        <v>24</v>
      </c>
      <c r="C51" s="62" t="s">
        <v>54</v>
      </c>
      <c r="D51" s="42">
        <f>SUM('Brandon Eversole'!K4)</f>
        <v>4</v>
      </c>
      <c r="E51" s="42">
        <f>SUM('Brandon Eversole'!L4)</f>
        <v>682.00099999999998</v>
      </c>
      <c r="F51" s="43">
        <f>SUM('Brandon Eversole'!M4)</f>
        <v>170.50024999999999</v>
      </c>
    </row>
    <row r="52" spans="1:6" x14ac:dyDescent="0.3">
      <c r="A52" s="25">
        <v>46</v>
      </c>
      <c r="B52" s="41" t="s">
        <v>24</v>
      </c>
      <c r="C52" s="62" t="s">
        <v>61</v>
      </c>
      <c r="D52" s="42">
        <f>SUM('Nancy Eversole'!K6)</f>
        <v>12</v>
      </c>
      <c r="E52" s="42">
        <f>SUM('Nancy Eversole'!L6)</f>
        <v>2044</v>
      </c>
      <c r="F52" s="43">
        <f>SUM('Nancy Eversole'!M6)</f>
        <v>170.33333333333334</v>
      </c>
    </row>
    <row r="53" spans="1:6" x14ac:dyDescent="0.3">
      <c r="A53" s="25">
        <v>47</v>
      </c>
      <c r="B53" s="25" t="s">
        <v>24</v>
      </c>
      <c r="C53" s="62" t="s">
        <v>48</v>
      </c>
      <c r="D53" s="42">
        <f>SUM('Audrey Holland'!K5)</f>
        <v>8</v>
      </c>
      <c r="E53" s="42">
        <f>SUM('Audrey Holland'!L5)</f>
        <v>1354.001</v>
      </c>
      <c r="F53" s="43">
        <f>SUM('Audrey Holland'!M5)</f>
        <v>169.250125</v>
      </c>
    </row>
    <row r="54" spans="1:6" x14ac:dyDescent="0.3">
      <c r="A54" s="25">
        <v>48</v>
      </c>
      <c r="B54" s="41" t="s">
        <v>24</v>
      </c>
      <c r="C54" s="39" t="s">
        <v>77</v>
      </c>
      <c r="D54" s="42">
        <f>SUM('Wade Moore'!K4)</f>
        <v>4</v>
      </c>
      <c r="E54" s="42">
        <f>SUM('Wade Moore'!L4)</f>
        <v>675</v>
      </c>
      <c r="F54" s="43">
        <f>SUM('Wade Moore'!M4)</f>
        <v>168.75</v>
      </c>
    </row>
    <row r="55" spans="1:6" x14ac:dyDescent="0.3">
      <c r="A55" s="25">
        <v>49</v>
      </c>
      <c r="B55" s="25" t="s">
        <v>24</v>
      </c>
      <c r="C55" s="39" t="s">
        <v>78</v>
      </c>
      <c r="D55" s="42">
        <f>SUM('Brad Mueller'!K4)</f>
        <v>4</v>
      </c>
      <c r="E55" s="42">
        <f>SUM('Brad Mueller'!L4)</f>
        <v>675</v>
      </c>
      <c r="F55" s="43">
        <f>SUM('Brad Mueller'!M4)</f>
        <v>168.75</v>
      </c>
    </row>
    <row r="56" spans="1:6" x14ac:dyDescent="0.3">
      <c r="A56" s="25">
        <v>50</v>
      </c>
      <c r="B56" s="25" t="s">
        <v>24</v>
      </c>
      <c r="C56" s="39" t="s">
        <v>129</v>
      </c>
      <c r="D56" s="42">
        <f>SUM('Steve Huebinger'!K4)</f>
        <v>4</v>
      </c>
      <c r="E56" s="42">
        <f>SUM('Steve Huebinger'!L4)</f>
        <v>674</v>
      </c>
      <c r="F56" s="43">
        <f>SUM('Steve Huebinger'!M4)</f>
        <v>168.5</v>
      </c>
    </row>
    <row r="57" spans="1:6" s="67" customFormat="1" ht="13.8" x14ac:dyDescent="0.25">
      <c r="A57" s="41">
        <v>51</v>
      </c>
      <c r="B57" s="41" t="s">
        <v>24</v>
      </c>
      <c r="C57" s="39" t="s">
        <v>96</v>
      </c>
      <c r="D57" s="42">
        <f>SUM('Steve Ewry'!K6)</f>
        <v>12</v>
      </c>
      <c r="E57" s="42">
        <f>SUM('Steve Ewry'!L6)</f>
        <v>2010</v>
      </c>
      <c r="F57" s="43">
        <f>SUM('Steve Ewry'!M6)</f>
        <v>167.5</v>
      </c>
    </row>
    <row r="58" spans="1:6" s="67" customFormat="1" ht="13.8" x14ac:dyDescent="0.25">
      <c r="A58" s="41">
        <v>52</v>
      </c>
      <c r="B58" s="41" t="s">
        <v>24</v>
      </c>
      <c r="C58" s="39" t="s">
        <v>102</v>
      </c>
      <c r="D58" s="42">
        <f>SUM('Bob Dunkin'!K4)</f>
        <v>4</v>
      </c>
      <c r="E58" s="42">
        <f>SUM('Bob Dunkin'!L4)</f>
        <v>664</v>
      </c>
      <c r="F58" s="43">
        <f>SUM('Bob Dunkin'!M4)</f>
        <v>166</v>
      </c>
    </row>
    <row r="59" spans="1:6" s="67" customFormat="1" ht="13.8" x14ac:dyDescent="0.25">
      <c r="A59" s="41">
        <v>53</v>
      </c>
      <c r="B59" s="25" t="s">
        <v>24</v>
      </c>
      <c r="C59" s="39" t="s">
        <v>93</v>
      </c>
      <c r="D59" s="42">
        <f>SUM('Mike Gross'!K6)</f>
        <v>12</v>
      </c>
      <c r="E59" s="42">
        <f>SUM('Mike Gross'!L6)</f>
        <v>1991</v>
      </c>
      <c r="F59" s="43">
        <f>SUM('Mike Gross'!M6)</f>
        <v>165.91666666666666</v>
      </c>
    </row>
    <row r="60" spans="1:6" s="67" customFormat="1" ht="13.8" x14ac:dyDescent="0.25">
      <c r="A60" s="41">
        <v>54</v>
      </c>
      <c r="B60" s="25" t="s">
        <v>24</v>
      </c>
      <c r="C60" s="66" t="s">
        <v>109</v>
      </c>
      <c r="D60" s="42">
        <f>SUM('Scott McClure'!K4)</f>
        <v>4</v>
      </c>
      <c r="E60" s="42">
        <f>SUM('Scott McClure'!L4)</f>
        <v>663</v>
      </c>
      <c r="F60" s="43">
        <f>SUM('Scott McClure'!M4)</f>
        <v>165.75</v>
      </c>
    </row>
    <row r="61" spans="1:6" s="67" customFormat="1" ht="13.8" x14ac:dyDescent="0.25">
      <c r="A61" s="41">
        <v>55</v>
      </c>
      <c r="B61" s="25" t="s">
        <v>24</v>
      </c>
      <c r="C61" s="62" t="s">
        <v>39</v>
      </c>
      <c r="D61" s="42">
        <f>SUM('Robert Benoit II'!K11)</f>
        <v>16</v>
      </c>
      <c r="E61" s="42">
        <f>SUM('Robert Benoit II'!L11)</f>
        <v>2646</v>
      </c>
      <c r="F61" s="43">
        <f>SUM('Robert Benoit II'!M11)</f>
        <v>165.375</v>
      </c>
    </row>
    <row r="62" spans="1:6" s="67" customFormat="1" ht="13.8" x14ac:dyDescent="0.25">
      <c r="A62" s="41">
        <v>56</v>
      </c>
      <c r="B62" s="41" t="s">
        <v>24</v>
      </c>
      <c r="C62" s="62" t="s">
        <v>38</v>
      </c>
      <c r="D62" s="42">
        <f>SUM('Katie Noland'!K4)</f>
        <v>4</v>
      </c>
      <c r="E62" s="42">
        <f>SUM('Katie Noland'!L4)</f>
        <v>655</v>
      </c>
      <c r="F62" s="43">
        <f>SUM('Katie Noland'!M4)</f>
        <v>163.75</v>
      </c>
    </row>
    <row r="63" spans="1:6" s="67" customFormat="1" ht="13.8" x14ac:dyDescent="0.25">
      <c r="A63" s="41">
        <v>57</v>
      </c>
      <c r="B63" s="25" t="s">
        <v>24</v>
      </c>
      <c r="C63" s="39" t="s">
        <v>128</v>
      </c>
      <c r="D63" s="42">
        <f>SUM('Matthew Strong'!K4)</f>
        <v>4</v>
      </c>
      <c r="E63" s="42">
        <f>SUM('Matthew Strong'!L4)</f>
        <v>649</v>
      </c>
      <c r="F63" s="43">
        <f>SUM('Matthew Strong'!M4)</f>
        <v>162.25</v>
      </c>
    </row>
    <row r="64" spans="1:6" x14ac:dyDescent="0.3">
      <c r="A64" s="25">
        <v>58</v>
      </c>
      <c r="B64" s="41" t="s">
        <v>24</v>
      </c>
      <c r="C64" s="39" t="s">
        <v>108</v>
      </c>
      <c r="D64" s="42">
        <f>SUM('Stan Hall'!K4)</f>
        <v>4</v>
      </c>
      <c r="E64" s="42">
        <f>SUM('Stan Hall'!L4)</f>
        <v>647</v>
      </c>
      <c r="F64" s="43">
        <f>SUM('Stan Hall'!M4)</f>
        <v>161.75</v>
      </c>
    </row>
    <row r="65" spans="1:6 16382:16382" x14ac:dyDescent="0.3">
      <c r="A65" s="25">
        <v>59</v>
      </c>
      <c r="B65" s="41" t="s">
        <v>24</v>
      </c>
      <c r="C65" s="66" t="s">
        <v>115</v>
      </c>
      <c r="D65" s="64">
        <f>SUM('Mike Rorer'!K5)</f>
        <v>6</v>
      </c>
      <c r="E65" s="64">
        <f>SUM('Mike Rorer'!L5)</f>
        <v>945</v>
      </c>
      <c r="F65" s="65">
        <f>SUM('Mike Rorer'!M5)</f>
        <v>157.5</v>
      </c>
    </row>
    <row r="66" spans="1:6 16382:16382" x14ac:dyDescent="0.3">
      <c r="A66" s="25">
        <v>60</v>
      </c>
      <c r="B66" s="41" t="s">
        <v>24</v>
      </c>
      <c r="C66" s="39" t="s">
        <v>130</v>
      </c>
      <c r="D66" s="64">
        <f>SUM('Bruce Badding'!K4)</f>
        <v>6</v>
      </c>
      <c r="E66" s="64">
        <f>SUM('Bruce Badding'!L4)</f>
        <v>937</v>
      </c>
      <c r="F66" s="65">
        <f>SUM('Bruce Badding'!M4)</f>
        <v>156.16666666666666</v>
      </c>
    </row>
    <row r="67" spans="1:6 16382:16382" s="67" customFormat="1" ht="13.8" x14ac:dyDescent="0.25">
      <c r="A67" s="41">
        <v>61</v>
      </c>
      <c r="B67" s="25" t="s">
        <v>24</v>
      </c>
      <c r="C67" s="39" t="s">
        <v>125</v>
      </c>
      <c r="D67" s="64">
        <f>SUM('Ronald Borden'!K5)</f>
        <v>8</v>
      </c>
      <c r="E67" s="64">
        <f>SUM('Ronald Borden'!L5)</f>
        <v>1247</v>
      </c>
      <c r="F67" s="65">
        <f>SUM('Ronald Borden'!M5)</f>
        <v>155.875</v>
      </c>
    </row>
    <row r="68" spans="1:6 16382:16382" s="67" customFormat="1" ht="13.8" x14ac:dyDescent="0.25">
      <c r="A68" s="41">
        <v>62</v>
      </c>
      <c r="B68" s="25" t="s">
        <v>24</v>
      </c>
      <c r="C68" s="39" t="s">
        <v>105</v>
      </c>
      <c r="D68" s="42">
        <f>SUM('Philip Beekley'!K6)</f>
        <v>12</v>
      </c>
      <c r="E68" s="42">
        <f>SUM('Philip Beekley'!L6)</f>
        <v>1866</v>
      </c>
      <c r="F68" s="43">
        <f>SUM('Philip Beekley'!M6)</f>
        <v>155.5</v>
      </c>
    </row>
    <row r="69" spans="1:6 16382:16382" s="67" customFormat="1" ht="13.8" x14ac:dyDescent="0.25">
      <c r="A69" s="41">
        <v>63</v>
      </c>
      <c r="B69" s="25" t="s">
        <v>24</v>
      </c>
      <c r="C69" s="39" t="s">
        <v>88</v>
      </c>
      <c r="D69" s="42">
        <f>SUM('Joey Kimbrell'!K5)</f>
        <v>6</v>
      </c>
      <c r="E69" s="42">
        <f>SUM('Joey Kimbrell'!L5)</f>
        <v>831</v>
      </c>
      <c r="F69" s="43">
        <f>SUM('Joey Kimbrell'!M5)</f>
        <v>138.5</v>
      </c>
      <c r="XFB69" s="42"/>
    </row>
    <row r="70" spans="1:6 16382:16382" s="67" customFormat="1" ht="13.8" x14ac:dyDescent="0.25">
      <c r="A70" s="41">
        <v>64</v>
      </c>
      <c r="B70" s="41" t="s">
        <v>24</v>
      </c>
      <c r="C70" s="62" t="s">
        <v>43</v>
      </c>
      <c r="D70" s="42">
        <f>SUM('James Soileau'!K8)</f>
        <v>10</v>
      </c>
      <c r="E70" s="42">
        <f>SUM('James Soileau'!L8)</f>
        <v>1379</v>
      </c>
      <c r="F70" s="43">
        <f>SUM('James Soileau'!M8)</f>
        <v>137.9</v>
      </c>
    </row>
    <row r="71" spans="1:6 16382:16382" s="80" customFormat="1" ht="13.8" x14ac:dyDescent="0.25">
      <c r="A71" s="25">
        <v>65</v>
      </c>
      <c r="B71" s="25" t="s">
        <v>24</v>
      </c>
      <c r="C71" s="39" t="s">
        <v>120</v>
      </c>
      <c r="D71" s="42">
        <f>SUM('Chance Heath'!K5)</f>
        <v>4</v>
      </c>
      <c r="E71" s="42">
        <f>SUM('Chance Heath'!L5)</f>
        <v>542</v>
      </c>
      <c r="F71" s="43">
        <f>SUM('Chance Heath'!M5)</f>
        <v>135.5</v>
      </c>
    </row>
    <row r="72" spans="1:6 16382:16382" s="67" customFormat="1" x14ac:dyDescent="0.3">
      <c r="A72" s="41">
        <v>66</v>
      </c>
      <c r="B72" s="25" t="s">
        <v>24</v>
      </c>
      <c r="C72" s="66" t="s">
        <v>100</v>
      </c>
      <c r="D72" s="10">
        <f>SUM('Bill Debany'!K4)</f>
        <v>4</v>
      </c>
      <c r="E72" s="64">
        <f>SUM('Bill Debany'!L4)</f>
        <v>537</v>
      </c>
      <c r="F72" s="65">
        <f>SUM('Bill Debany'!M4)</f>
        <v>134.25</v>
      </c>
    </row>
    <row r="73" spans="1:6 16382:16382" s="67" customFormat="1" ht="13.8" x14ac:dyDescent="0.25">
      <c r="A73" s="41">
        <v>67</v>
      </c>
      <c r="B73" s="25" t="s">
        <v>24</v>
      </c>
      <c r="C73" s="39" t="s">
        <v>94</v>
      </c>
      <c r="D73" s="42">
        <f>SUM('Randy Kimbrell'!K5)</f>
        <v>6</v>
      </c>
      <c r="E73" s="42">
        <f>SUM('Randy Kimbrell'!L5)</f>
        <v>676</v>
      </c>
      <c r="F73" s="43">
        <f>SUM('Randy Kimbrell'!M5)</f>
        <v>112.66666666666667</v>
      </c>
    </row>
    <row r="74" spans="1:6 16382:16382" s="67" customFormat="1" ht="13.8" x14ac:dyDescent="0.25">
      <c r="A74" s="41">
        <v>68</v>
      </c>
      <c r="B74" s="25" t="s">
        <v>24</v>
      </c>
      <c r="C74" s="62" t="s">
        <v>63</v>
      </c>
      <c r="D74" s="42">
        <f>SUM('Shelly Moormon'!K5)</f>
        <v>7</v>
      </c>
      <c r="E74" s="42">
        <f>SUM('Shelly Moormon'!L5)</f>
        <v>648</v>
      </c>
      <c r="F74" s="43">
        <f>SUM('Shelly Moormon'!M5)</f>
        <v>92.571428571428569</v>
      </c>
    </row>
    <row r="75" spans="1:6 16382:16382" s="80" customFormat="1" ht="13.8" x14ac:dyDescent="0.25">
      <c r="A75" s="25">
        <v>69</v>
      </c>
      <c r="B75" s="25" t="s">
        <v>24</v>
      </c>
      <c r="C75" s="39" t="s">
        <v>86</v>
      </c>
      <c r="D75" s="42">
        <f>SUM('Charles Dohring'!K4)</f>
        <v>6</v>
      </c>
      <c r="E75" s="42">
        <f>SUM('Charles Dohring'!L4)</f>
        <v>439</v>
      </c>
      <c r="F75" s="43">
        <f>SUM('Charles Dohring'!M4)</f>
        <v>73.166666666666671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C32" name="Range1_8_1"/>
    <protectedRange algorithmName="SHA-512" hashValue="ON39YdpmFHfN9f47KpiRvqrKx0V9+erV1CNkpWzYhW/Qyc6aT8rEyCrvauWSYGZK2ia3o7vd3akF07acHAFpOA==" saltValue="yVW9XmDwTqEnmpSGai0KYg==" spinCount="100000" sqref="C6:C9" name="Range1_17_1_1"/>
    <protectedRange algorithmName="SHA-512" hashValue="ON39YdpmFHfN9f47KpiRvqrKx0V9+erV1CNkpWzYhW/Qyc6aT8rEyCrvauWSYGZK2ia3o7vd3akF07acHAFpOA==" saltValue="yVW9XmDwTqEnmpSGai0KYg==" spinCount="100000" sqref="C10" name="Range1_18_1_1"/>
    <protectedRange algorithmName="SHA-512" hashValue="ON39YdpmFHfN9f47KpiRvqrKx0V9+erV1CNkpWzYhW/Qyc6aT8rEyCrvauWSYGZK2ia3o7vd3akF07acHAFpOA==" saltValue="yVW9XmDwTqEnmpSGai0KYg==" spinCount="100000" sqref="C11" name="Range1_19_1_1"/>
    <protectedRange algorithmName="SHA-512" hashValue="ON39YdpmFHfN9f47KpiRvqrKx0V9+erV1CNkpWzYhW/Qyc6aT8rEyCrvauWSYGZK2ia3o7vd3akF07acHAFpOA==" saltValue="yVW9XmDwTqEnmpSGai0KYg==" spinCount="100000" sqref="C12:C16" name="Range1_20_1_1"/>
    <protectedRange algorithmName="SHA-512" hashValue="ON39YdpmFHfN9f47KpiRvqrKx0V9+erV1CNkpWzYhW/Qyc6aT8rEyCrvauWSYGZK2ia3o7vd3akF07acHAFpOA==" saltValue="yVW9XmDwTqEnmpSGai0KYg==" spinCount="100000" sqref="C17" name="Range1_21_1_1"/>
    <protectedRange algorithmName="SHA-512" hashValue="ON39YdpmFHfN9f47KpiRvqrKx0V9+erV1CNkpWzYhW/Qyc6aT8rEyCrvauWSYGZK2ia3o7vd3akF07acHAFpOA==" saltValue="yVW9XmDwTqEnmpSGai0KYg==" spinCount="100000" sqref="C18" name="Range1_22_1_1"/>
    <protectedRange algorithmName="SHA-512" hashValue="ON39YdpmFHfN9f47KpiRvqrKx0V9+erV1CNkpWzYhW/Qyc6aT8rEyCrvauWSYGZK2ia3o7vd3akF07acHAFpOA==" saltValue="yVW9XmDwTqEnmpSGai0KYg==" spinCount="100000" sqref="C19:C20" name="Range1_23_1_1"/>
    <protectedRange algorithmName="SHA-512" hashValue="ON39YdpmFHfN9f47KpiRvqrKx0V9+erV1CNkpWzYhW/Qyc6aT8rEyCrvauWSYGZK2ia3o7vd3akF07acHAFpOA==" saltValue="yVW9XmDwTqEnmpSGai0KYg==" spinCount="100000" sqref="C21:C24" name="Range1_19_2"/>
    <protectedRange algorithmName="SHA-512" hashValue="ON39YdpmFHfN9f47KpiRvqrKx0V9+erV1CNkpWzYhW/Qyc6aT8rEyCrvauWSYGZK2ia3o7vd3akF07acHAFpOA==" saltValue="yVW9XmDwTqEnmpSGai0KYg==" spinCount="100000" sqref="C25:C30" name="Range1_21_2"/>
  </protectedRanges>
  <sortState xmlns:xlrd2="http://schemas.microsoft.com/office/spreadsheetml/2017/richdata2" ref="C37:F75">
    <sortCondition descending="1" ref="F6:F75"/>
  </sortState>
  <hyperlinks>
    <hyperlink ref="C25" location="'Dave Eisenschmied'!A1" display="Dave Eisenschmied" xr:uid="{DA805245-131C-41D5-99AE-A2A4268DC83E}"/>
    <hyperlink ref="C27" location="'Tony Carruth'!A1" display="Tony Carruth" xr:uid="{4BE8EA04-DB77-46C9-B153-9A36C4438B89}"/>
    <hyperlink ref="C30" location="'Roger Snider'!A1" display="Roger Snider" xr:uid="{359C5BD9-BC41-4B67-8A42-DE29FEF980CC}"/>
    <hyperlink ref="C12" location="'Jerry Willeford'!A1" display="Jerry Willeford" xr:uid="{6AEBC2E7-B05F-4DF7-8624-33BFC3E562CF}"/>
    <hyperlink ref="C24" location="'Ken Osmond'!A1" display="Ken Osmond" xr:uid="{D1064F4D-DDF2-4BF8-A50E-6C8C7911D7F8}"/>
    <hyperlink ref="C38" location="'Eric Smith'!A1" display="Eric Smith" xr:uid="{0D400956-B21D-436B-B905-B0D7FFF61417}"/>
    <hyperlink ref="C21" location="'Howard Wilson'!A1" display="Howard Wilson" xr:uid="{40DDDB76-20F5-4855-8FFE-4ACE46B9F55D}"/>
    <hyperlink ref="C13" location="'Max Dixon'!A1" display="Max Dixon" xr:uid="{97145FA6-40A7-4835-BCF8-2F633EC37C61}"/>
    <hyperlink ref="C15" location="'Bill Meyer'!A1" display="Bill Meyer" xr:uid="{01454DA0-DAF1-44C6-B228-E958A1FFF4B4}"/>
    <hyperlink ref="C70" location="'James Soileau'!A1" display="James Soileau" xr:uid="{5569D48C-8EE9-440C-8307-83A75BE263B2}"/>
    <hyperlink ref="C34" location="'Linda Williams'!A1" display="Linda Williams" xr:uid="{CF291944-21FE-400D-A17E-5148D3D1721E}"/>
    <hyperlink ref="C74" location="'Shelly Moormon'!A1" display="Shelly Moormon" xr:uid="{77AC7BF3-7B14-473E-831D-20A74928C304}"/>
    <hyperlink ref="C61" location="'Robert Benoit II'!A1" display="Robert Benoit II" xr:uid="{9E835C7D-22F9-4D84-AFE2-D482C8C8BC57}"/>
    <hyperlink ref="C62" location="'Katie Noland'!A1" display="Katie Noland" xr:uid="{418DA8DF-F67A-4AA2-ADDF-A6BE154179B2}"/>
    <hyperlink ref="C53" location="'Audrey Holland'!A1" display="Audrey Holland" xr:uid="{C2225A1E-03D1-4335-9362-285355911311}"/>
    <hyperlink ref="C33" location="'Jim Stewart'!A1" display="Jim Stewart" xr:uid="{FF49D641-4A90-4A59-9B1B-491E46B14F78}"/>
    <hyperlink ref="C20" location="'Frank Baird'!A1" display="Frank Baird" xr:uid="{AA778AC3-4CC9-462C-B099-096DF159C8D7}"/>
    <hyperlink ref="C14" location="'Chris Bradley'!A1" display="Chris Bradley" xr:uid="{035200C2-75FB-4F88-9741-876DE9D4BFCB}"/>
    <hyperlink ref="C29" location="'Carolyn Wilson'!A1" display="Carolyn Wilson" xr:uid="{7548A5A4-2DA1-4872-AEFD-F5A1906334A6}"/>
    <hyperlink ref="C47" location="'Robby King'!A1" display="Robby King" xr:uid="{143E0AD8-F7DF-4A04-BDEF-6E07F7A9BC37}"/>
    <hyperlink ref="C51" location="'Brandon Eversole'!A1" display="Brandon Eversole" xr:uid="{6837CBA8-11A6-4C3D-887D-D10893648143}"/>
    <hyperlink ref="C26" location="'Rob Johns'!A1" display="Rob Johns" xr:uid="{61A1FF05-BF55-401F-966A-25ED86150172}"/>
    <hyperlink ref="C52" location="'Nancy Eversole'!A1" display="Nancy Eversole" xr:uid="{491BB6CE-7476-4754-B4E3-5188B94D112B}"/>
    <hyperlink ref="C50" location="'Bob Bass'!A1" display="Bob Bass" xr:uid="{C79B4A83-B3B1-4645-9442-696F394F6BA5}"/>
    <hyperlink ref="C23" location="'Lynn Sonnenberg'!A1" display="Lynn Sonnenberg" xr:uid="{F0272056-9BA1-4875-8F3D-FF29D3ADF132}"/>
    <hyperlink ref="C16" location="'Steve Gillam'!A1" display="Steve Gillam" xr:uid="{5490E32B-7919-46D7-8DEF-E4A52BBE0A0D}"/>
    <hyperlink ref="C18" location="'Brian Vincent'!A1" display="Brian Vincent" xr:uid="{94ADF017-A188-48AF-8D7B-13F72C26C692}"/>
    <hyperlink ref="C32" location="'Annette McClure'!A1" display="Annette McClure" xr:uid="{4D38C582-81C3-4783-9455-8F41D3ECF09D}"/>
    <hyperlink ref="C48" location="'Benji Matoy'!A1" display="Benji Matoy" xr:uid="{EEC223F0-1B81-4658-B0B9-8E65EDD99258}"/>
    <hyperlink ref="C10" location="'Bob Blaine'!A1" display="Bob Blaine" xr:uid="{C7ECA6F4-B6A7-442D-931C-55A08D30F591}"/>
    <hyperlink ref="C6" location="'Charles Miller'!A1" display="Charles Miller" xr:uid="{43E597E8-3F8F-4A53-9615-7B51E1AE825D}"/>
    <hyperlink ref="C44" location="'Dale Cauthen'!A1" display="Dale Cauthen" xr:uid="{6E430066-E8EF-42F9-807F-8CBC22DEB3D7}"/>
    <hyperlink ref="C41" location="'Dean Dixon'!A1" display="Dean Dixon" xr:uid="{96399228-889C-4731-8DDF-F822D3DB6859}"/>
    <hyperlink ref="C11" location="'John Joseph'!A1" display="John Joseph" xr:uid="{75590C29-B870-4E39-A6E9-928D9E13344B}"/>
    <hyperlink ref="C22" location="'Roger Blaine'!A1" display="Roger Blaine" xr:uid="{B7F09E69-ED94-4CE6-8A6D-55615BA4A963}"/>
    <hyperlink ref="C28" location="'Ernest Converse'!A1" display="Ernest Converse" xr:uid="{4872EB21-5B86-47DA-93F9-8751FE7766C4}"/>
    <hyperlink ref="C54" location="'Wade Moore'!A1" display="Wade Moore" xr:uid="{462D1743-3208-4CF1-8EF9-61A8488D9503}"/>
    <hyperlink ref="C55" location="'Brad Mueller'!A1" display="Brad Mueller" xr:uid="{222FADE5-FBD5-4281-8BD5-B8E132B72388}"/>
    <hyperlink ref="C9" location="'Doug Gates'!A1" display="Doug Gates" xr:uid="{FB6330D7-5802-4431-A3D5-8A42DC8C2522}"/>
    <hyperlink ref="C19" location="'Jeff Lloyd'!A1" display="Jeff Lloyd" xr:uid="{39187254-7908-4882-8088-420BF84A87BB}"/>
    <hyperlink ref="C17" location="'Pam Gates'!A1" display="Pam Gates" xr:uid="{DAF16486-0DE8-4BB0-AD24-63CDCBA5454E}"/>
    <hyperlink ref="C46" location="'Scott Borelle'!A1" display="Scott Borelle" xr:uid="{82C13FCE-AB77-4239-8CD1-13E62D7D06BF}"/>
    <hyperlink ref="C75" location="'Charles Dohring'!A1" display="Charles Dohring" xr:uid="{55130784-928E-4065-BCA4-FBF87821AFAC}"/>
    <hyperlink ref="C69" location="'Joey Kimbrell'!A1" display="Joey Kimbrell" xr:uid="{D0A579DD-0F89-49EA-ACF1-95D18DA00C77}"/>
    <hyperlink ref="C31" location="'Jud Denniston'!A1" display="Jud Denniston" xr:uid="{A43CA3C8-565B-41CE-8A1C-03CC5841F24E}"/>
    <hyperlink ref="C49" location="'Kyle Ashlock'!A1" display="Kyle Ashlock" xr:uid="{CDAFE3CC-3DB3-43AB-B081-11718DB5CA58}"/>
    <hyperlink ref="C59" location="'Mike Gross'!A1" display="Mike Gross" xr:uid="{89FA0120-2766-4E77-BC44-240130F9F187}"/>
    <hyperlink ref="C73" location="'Randy Kimbrell'!A1" display="Randy Kimbrell" xr:uid="{41E25FC6-5767-4CDD-872D-AD2E76583F46}"/>
    <hyperlink ref="C57" location="'Steve Ewry'!A1" display="Steve Ewry" xr:uid="{207EB6D4-0B5B-478D-9C65-B3C5371555EC}"/>
    <hyperlink ref="C8" location="'Cody Dockery'!A1" display="Cody Dockery" xr:uid="{AE617E9E-3E41-44C4-9026-E11452816560}"/>
    <hyperlink ref="C72" location="'Bill Debany'!A1" display="Bill Debany" xr:uid="{C8349B51-3D12-44E5-92C3-3F2AB50373F5}"/>
    <hyperlink ref="C58" location="'Bob Dunkin'!A1" display="Bob Dunkin" xr:uid="{9040A58A-224B-4B9E-A8E4-A30D27B81C42}"/>
    <hyperlink ref="C7" location="'Chuck Miller'!A1" display="Chuck Miller" xr:uid="{5AA82479-92D2-4189-A9AC-EA351511A44C}"/>
    <hyperlink ref="C68" location="'Philip Beekley'!A1" display="Philip Beekley" xr:uid="{F981DA04-03AA-405A-B0F0-E51F1E16E85C}"/>
    <hyperlink ref="C40" location="'Sam Carlin'!A1" display="Sam Carlin" xr:uid="{8A883B19-B45F-4CD0-997A-FF2685EFB767}"/>
    <hyperlink ref="C64" location="'Stan Hall'!A1" display="Stan Hall" xr:uid="{76A7A02D-CD55-4759-AE48-4FD2EBE49694}"/>
    <hyperlink ref="C60" location="'Scott McClure'!A1" display="Scott McClure" xr:uid="{BD69BF25-FB73-4329-8468-C408978CC425}"/>
    <hyperlink ref="C45" location="'Bret Cavins'!A1" display="Bret Cavins" xr:uid="{61DDBC4A-D1DD-4688-8A6D-0B69AC186447}"/>
    <hyperlink ref="C39" location="'Tanner Lawson'!A1" display="Tanner  Lawson" xr:uid="{4B57B2F8-72E9-4F76-8101-5F7D6FFE4453}"/>
    <hyperlink ref="C65" location="'Mike Rorer'!A1" display="Mike Rorer" xr:uid="{E068C8D3-882D-47F6-AFDE-B90F8527225A}"/>
    <hyperlink ref="C71" location="'Chance Heath'!A1" display="Chance Heath" xr:uid="{FD23006D-C8BA-4D30-AC55-347DAA411821}"/>
    <hyperlink ref="C37" location="'Bill Cordle'!A1" display="Bill Cordle" xr:uid="{68F1C386-2E61-4851-AE2C-0F9819E3AE09}"/>
    <hyperlink ref="C35" location="'Glen Stinson'!A1" display="Glen Stinson" xr:uid="{D67823C3-6EB7-4C9F-9A9F-4328A5EC0A69}"/>
    <hyperlink ref="C42" location="'Josh Kite'!A1" display="Josh Kite" xr:uid="{A4936318-CA42-4A30-A197-976E911D260C}"/>
    <hyperlink ref="C67" location="'Ronald Borden'!A1" display="Ronald Borden" xr:uid="{998A6D5C-76DC-4255-A0E2-CA72EDA83A12}"/>
    <hyperlink ref="C43" location="'James Braddy'!A1" display="James Braddy" xr:uid="{5F39F72C-ABF7-4052-B787-207E335DAF32}"/>
    <hyperlink ref="C63" location="'Matthew Strong'!A1" display="Matthew Strong" xr:uid="{038533B8-BDAD-4EAB-AF45-40AF49B55A2B}"/>
    <hyperlink ref="C56" location="'Steve Huebinger'!A1" display="Steve Huebinger" xr:uid="{3B13B21C-A3DE-4E95-9A19-B6546AC84C40}"/>
    <hyperlink ref="C66" location="'Bruce Badding'!A1" display="Bruce Badding" xr:uid="{612802AB-D7CE-4B51-897E-F57780F7BFE9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3BC85-E6E5-428A-8CC2-7B8820890DEE}">
  <dimension ref="A1:Q4"/>
  <sheetViews>
    <sheetView workbookViewId="0">
      <selection activeCell="C30" sqref="C3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102</v>
      </c>
      <c r="C2" s="15">
        <v>44752</v>
      </c>
      <c r="D2" s="16" t="s">
        <v>53</v>
      </c>
      <c r="E2" s="17">
        <v>156</v>
      </c>
      <c r="F2" s="17">
        <v>143</v>
      </c>
      <c r="G2" s="17">
        <v>187</v>
      </c>
      <c r="H2" s="17">
        <v>178</v>
      </c>
      <c r="I2" s="17"/>
      <c r="J2" s="17"/>
      <c r="K2" s="20">
        <v>4</v>
      </c>
      <c r="L2" s="20">
        <v>664</v>
      </c>
      <c r="M2" s="21">
        <v>166</v>
      </c>
      <c r="N2" s="22">
        <v>2</v>
      </c>
      <c r="O2" s="23">
        <v>168</v>
      </c>
    </row>
    <row r="4" spans="1:17" x14ac:dyDescent="0.3">
      <c r="K4" s="8">
        <f>SUM(K2:K3)</f>
        <v>4</v>
      </c>
      <c r="L4" s="8">
        <f>SUM(L2:L3)</f>
        <v>664</v>
      </c>
      <c r="M4" s="7">
        <f>SUM(L4/K4)</f>
        <v>166</v>
      </c>
      <c r="N4" s="8">
        <f>SUM(N2:N3)</f>
        <v>2</v>
      </c>
      <c r="O4" s="12">
        <f>SUM(M4+N4)</f>
        <v>168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2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2"/>
  </protectedRanges>
  <conditionalFormatting sqref="E2:J2">
    <cfRule type="cellIs" dxfId="2275" priority="1" operator="greaterThanOrEqual">
      <formula>200</formula>
    </cfRule>
  </conditionalFormatting>
  <conditionalFormatting sqref="F2">
    <cfRule type="top10" dxfId="2274" priority="2" rank="1"/>
  </conditionalFormatting>
  <conditionalFormatting sqref="I2">
    <cfRule type="top10" dxfId="2273" priority="3" rank="1"/>
    <cfRule type="top10" dxfId="2272" priority="4" rank="1"/>
  </conditionalFormatting>
  <conditionalFormatting sqref="E2">
    <cfRule type="top10" dxfId="2271" priority="5" rank="1"/>
  </conditionalFormatting>
  <conditionalFormatting sqref="G2">
    <cfRule type="top10" dxfId="2270" priority="6" rank="1"/>
  </conditionalFormatting>
  <conditionalFormatting sqref="H2">
    <cfRule type="top10" dxfId="2269" priority="7" rank="1"/>
  </conditionalFormatting>
  <conditionalFormatting sqref="J2">
    <cfRule type="top10" dxfId="2268" priority="8" rank="1"/>
  </conditionalFormatting>
  <hyperlinks>
    <hyperlink ref="Q1" location="'National Rankings'!A1" display="Back to Ranking" xr:uid="{51FE1535-686C-4465-9BD1-9CAEC3559D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AD14D1-8FD8-45AC-8DBE-950E2CD374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F035-B8E7-471C-8872-88A5588AC440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78</v>
      </c>
      <c r="C2" s="15">
        <v>44698</v>
      </c>
      <c r="D2" s="16" t="s">
        <v>32</v>
      </c>
      <c r="E2" s="17">
        <v>171</v>
      </c>
      <c r="F2" s="17">
        <v>164</v>
      </c>
      <c r="G2" s="17">
        <v>175</v>
      </c>
      <c r="H2" s="17">
        <v>165</v>
      </c>
      <c r="I2" s="17"/>
      <c r="J2" s="17"/>
      <c r="K2" s="20">
        <v>4</v>
      </c>
      <c r="L2" s="20">
        <v>675</v>
      </c>
      <c r="M2" s="21">
        <v>168.75</v>
      </c>
      <c r="N2" s="22">
        <v>4</v>
      </c>
      <c r="O2" s="23">
        <v>172.75</v>
      </c>
    </row>
    <row r="4" spans="1:17" x14ac:dyDescent="0.3">
      <c r="K4" s="8">
        <f>SUM(K2:K3)</f>
        <v>4</v>
      </c>
      <c r="L4" s="8">
        <f>SUM(L2:L3)</f>
        <v>675</v>
      </c>
      <c r="M4" s="7">
        <f>SUM(L4/K4)</f>
        <v>168.75</v>
      </c>
      <c r="N4" s="8">
        <f>SUM(N2:N3)</f>
        <v>4</v>
      </c>
      <c r="O4" s="12">
        <f>SUM(M4+N4)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_1_1"/>
  </protectedRanges>
  <conditionalFormatting sqref="F2">
    <cfRule type="top10" dxfId="2267" priority="1" rank="1"/>
  </conditionalFormatting>
  <conditionalFormatting sqref="G2">
    <cfRule type="top10" dxfId="2266" priority="2" rank="1"/>
  </conditionalFormatting>
  <conditionalFormatting sqref="H2">
    <cfRule type="top10" dxfId="2265" priority="3" rank="1"/>
  </conditionalFormatting>
  <conditionalFormatting sqref="I2">
    <cfRule type="top10" dxfId="2264" priority="4" rank="1"/>
  </conditionalFormatting>
  <conditionalFormatting sqref="J2">
    <cfRule type="top10" dxfId="2263" priority="5" rank="1"/>
  </conditionalFormatting>
  <conditionalFormatting sqref="E2">
    <cfRule type="top10" dxfId="2262" priority="6" rank="1"/>
  </conditionalFormatting>
  <hyperlinks>
    <hyperlink ref="Q1" location="'National Rankings'!A1" display="Back to Ranking" xr:uid="{FF296C23-46D9-4F38-B676-518F2AEAF8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2A23B5-E990-4ED4-A45B-C5D0E7611E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4749-6FD0-4BB4-AB10-E355FAA66AF8}">
  <sheetPr codeName="Sheet88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54</v>
      </c>
      <c r="C2" s="15">
        <v>44671</v>
      </c>
      <c r="D2" s="16" t="s">
        <v>55</v>
      </c>
      <c r="E2" s="17">
        <v>162</v>
      </c>
      <c r="F2" s="17">
        <v>168</v>
      </c>
      <c r="G2" s="17">
        <v>175.001</v>
      </c>
      <c r="H2" s="17">
        <v>177</v>
      </c>
      <c r="I2" s="17"/>
      <c r="J2" s="17"/>
      <c r="K2" s="20">
        <v>4</v>
      </c>
      <c r="L2" s="20">
        <v>682.00099999999998</v>
      </c>
      <c r="M2" s="21">
        <v>170.50024999999999</v>
      </c>
      <c r="N2" s="22">
        <v>11</v>
      </c>
      <c r="O2" s="23">
        <v>181.50024999999999</v>
      </c>
    </row>
    <row r="4" spans="1:17" x14ac:dyDescent="0.3">
      <c r="K4" s="8">
        <f>SUM(K2:K3)</f>
        <v>4</v>
      </c>
      <c r="L4" s="8">
        <f>SUM(L2:L3)</f>
        <v>682.00099999999998</v>
      </c>
      <c r="M4" s="7">
        <f>SUM(L4/K4)</f>
        <v>170.50024999999999</v>
      </c>
      <c r="N4" s="8">
        <f>SUM(N2:N3)</f>
        <v>11</v>
      </c>
      <c r="O4" s="12">
        <f>SUM(M4+N4)</f>
        <v>181.50024999999999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2261" priority="1" rank="1"/>
  </conditionalFormatting>
  <conditionalFormatting sqref="G2">
    <cfRule type="top10" dxfId="2260" priority="2" rank="1"/>
  </conditionalFormatting>
  <conditionalFormatting sqref="H2">
    <cfRule type="top10" dxfId="2259" priority="3" rank="1"/>
  </conditionalFormatting>
  <conditionalFormatting sqref="I2">
    <cfRule type="top10" dxfId="2258" priority="4" rank="1"/>
  </conditionalFormatting>
  <conditionalFormatting sqref="J2">
    <cfRule type="top10" dxfId="2257" priority="5" rank="1"/>
  </conditionalFormatting>
  <conditionalFormatting sqref="E2">
    <cfRule type="top10" dxfId="2256" priority="6" rank="1"/>
  </conditionalFormatting>
  <hyperlinks>
    <hyperlink ref="Q1" location="'National Rankings'!A1" display="Back to Ranking" xr:uid="{B3A75DA1-4029-412C-A2F0-299336A3C9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2552A2-0E81-4781-9A46-286F19163F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B01A-EF53-49EC-93BC-6723D320A721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110</v>
      </c>
      <c r="C2" s="15">
        <v>44780</v>
      </c>
      <c r="D2" s="16" t="s">
        <v>60</v>
      </c>
      <c r="E2" s="17">
        <v>178</v>
      </c>
      <c r="F2" s="17">
        <v>182</v>
      </c>
      <c r="G2" s="17">
        <v>171</v>
      </c>
      <c r="H2" s="17">
        <v>178</v>
      </c>
      <c r="I2" s="17"/>
      <c r="J2" s="17"/>
      <c r="K2" s="20">
        <v>4</v>
      </c>
      <c r="L2" s="20">
        <v>709</v>
      </c>
      <c r="M2" s="21">
        <v>177.25</v>
      </c>
      <c r="N2" s="22">
        <v>3</v>
      </c>
      <c r="O2" s="23">
        <v>180.25</v>
      </c>
    </row>
    <row r="4" spans="1:17" x14ac:dyDescent="0.3">
      <c r="K4" s="8">
        <f>SUM(K2:K3)</f>
        <v>4</v>
      </c>
      <c r="L4" s="8">
        <f>SUM(L2:L3)</f>
        <v>709</v>
      </c>
      <c r="M4" s="7">
        <f>SUM(L4/K4)</f>
        <v>177.25</v>
      </c>
      <c r="N4" s="8">
        <f>SUM(N2:N3)</f>
        <v>3</v>
      </c>
      <c r="O4" s="12">
        <f>SUM(M4+N4)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1_2"/>
    <protectedRange sqref="D2" name="Range1_1_1_1"/>
    <protectedRange sqref="E2:H2" name="Range1_3_1"/>
  </protectedRanges>
  <conditionalFormatting sqref="F2">
    <cfRule type="top10" dxfId="2255" priority="1" rank="1"/>
  </conditionalFormatting>
  <conditionalFormatting sqref="G2">
    <cfRule type="top10" dxfId="2254" priority="2" rank="1"/>
  </conditionalFormatting>
  <conditionalFormatting sqref="H2">
    <cfRule type="top10" dxfId="2253" priority="3" rank="1"/>
  </conditionalFormatting>
  <conditionalFormatting sqref="I2">
    <cfRule type="top10" dxfId="2252" priority="4" rank="1"/>
  </conditionalFormatting>
  <conditionalFormatting sqref="J2">
    <cfRule type="top10" dxfId="2251" priority="5" rank="1"/>
  </conditionalFormatting>
  <conditionalFormatting sqref="E2">
    <cfRule type="top10" dxfId="2250" priority="6" rank="1"/>
  </conditionalFormatting>
  <hyperlinks>
    <hyperlink ref="Q1" location="'National Rankings'!A1" display="Back to Ranking" xr:uid="{80E267B9-6DF9-456A-8810-C26EA4AFAE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5229A1-5EA6-45CB-9E82-274DD08E7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4211-6633-4B09-AF03-DB8C05E11987}">
  <sheetPr codeName="Sheet54"/>
  <dimension ref="A1:Q10"/>
  <sheetViews>
    <sheetView workbookViewId="0">
      <selection activeCell="A7" sqref="A7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50</v>
      </c>
      <c r="C2" s="15">
        <v>44647</v>
      </c>
      <c r="D2" s="16" t="s">
        <v>32</v>
      </c>
      <c r="E2" s="17">
        <v>181</v>
      </c>
      <c r="F2" s="17">
        <v>184</v>
      </c>
      <c r="G2" s="17">
        <v>189</v>
      </c>
      <c r="H2" s="17">
        <v>188</v>
      </c>
      <c r="I2" s="17"/>
      <c r="J2" s="17"/>
      <c r="K2" s="20">
        <v>4</v>
      </c>
      <c r="L2" s="20">
        <v>742</v>
      </c>
      <c r="M2" s="21">
        <v>185.5</v>
      </c>
      <c r="N2" s="22">
        <v>6</v>
      </c>
      <c r="O2" s="23">
        <v>191.5</v>
      </c>
    </row>
    <row r="3" spans="1:17" x14ac:dyDescent="0.3">
      <c r="A3" s="13" t="s">
        <v>51</v>
      </c>
      <c r="B3" s="14" t="s">
        <v>50</v>
      </c>
      <c r="C3" s="15">
        <v>44675</v>
      </c>
      <c r="D3" s="16" t="s">
        <v>32</v>
      </c>
      <c r="E3" s="17">
        <v>181</v>
      </c>
      <c r="F3" s="17">
        <v>180</v>
      </c>
      <c r="G3" s="17">
        <v>187</v>
      </c>
      <c r="H3" s="17">
        <v>190</v>
      </c>
      <c r="I3" s="17"/>
      <c r="J3" s="17"/>
      <c r="K3" s="20">
        <v>4</v>
      </c>
      <c r="L3" s="20">
        <v>738</v>
      </c>
      <c r="M3" s="21">
        <v>184.5</v>
      </c>
      <c r="N3" s="22">
        <v>11</v>
      </c>
      <c r="O3" s="23">
        <v>195.5</v>
      </c>
    </row>
    <row r="4" spans="1:17" x14ac:dyDescent="0.3">
      <c r="A4" s="45" t="s">
        <v>24</v>
      </c>
      <c r="B4" s="45" t="s">
        <v>50</v>
      </c>
      <c r="C4" s="48">
        <v>44710</v>
      </c>
      <c r="D4" s="45" t="s">
        <v>80</v>
      </c>
      <c r="E4" s="47">
        <v>183</v>
      </c>
      <c r="F4" s="45">
        <v>186</v>
      </c>
      <c r="G4" s="45">
        <v>175</v>
      </c>
      <c r="H4" s="47">
        <v>181</v>
      </c>
      <c r="I4" s="46"/>
      <c r="J4" s="46"/>
      <c r="K4" s="45">
        <v>4</v>
      </c>
      <c r="L4" s="45">
        <v>725</v>
      </c>
      <c r="M4" s="44">
        <v>181.25</v>
      </c>
      <c r="N4" s="45">
        <v>8</v>
      </c>
      <c r="O4" s="44">
        <v>189.25</v>
      </c>
    </row>
    <row r="5" spans="1:17" x14ac:dyDescent="0.3">
      <c r="A5" s="13" t="s">
        <v>51</v>
      </c>
      <c r="B5" s="14" t="s">
        <v>50</v>
      </c>
      <c r="C5" s="15">
        <v>44773</v>
      </c>
      <c r="D5" s="16" t="s">
        <v>104</v>
      </c>
      <c r="E5" s="17">
        <v>191</v>
      </c>
      <c r="F5" s="17">
        <v>180</v>
      </c>
      <c r="G5" s="17">
        <v>186</v>
      </c>
      <c r="H5" s="17">
        <v>179</v>
      </c>
      <c r="I5" s="17"/>
      <c r="J5" s="17"/>
      <c r="K5" s="20">
        <v>4</v>
      </c>
      <c r="L5" s="20">
        <v>736</v>
      </c>
      <c r="M5" s="21">
        <v>184</v>
      </c>
      <c r="N5" s="22">
        <v>6</v>
      </c>
      <c r="O5" s="23">
        <v>190</v>
      </c>
    </row>
    <row r="6" spans="1:17" x14ac:dyDescent="0.3">
      <c r="A6" s="13" t="s">
        <v>24</v>
      </c>
      <c r="B6" s="14" t="s">
        <v>50</v>
      </c>
      <c r="C6" s="15">
        <v>44807</v>
      </c>
      <c r="D6" s="16" t="s">
        <v>117</v>
      </c>
      <c r="E6" s="17">
        <v>183</v>
      </c>
      <c r="F6" s="17">
        <v>183</v>
      </c>
      <c r="G6" s="17">
        <v>183</v>
      </c>
      <c r="H6" s="17">
        <v>189</v>
      </c>
      <c r="I6" s="17">
        <v>185</v>
      </c>
      <c r="J6" s="17">
        <v>174</v>
      </c>
      <c r="K6" s="20">
        <v>6</v>
      </c>
      <c r="L6" s="20">
        <v>1097</v>
      </c>
      <c r="M6" s="21">
        <v>182.83333333333334</v>
      </c>
      <c r="N6" s="22">
        <v>4</v>
      </c>
      <c r="O6" s="23">
        <v>186.83333333333334</v>
      </c>
    </row>
    <row r="7" spans="1:17" x14ac:dyDescent="0.3">
      <c r="A7" s="13" t="s">
        <v>51</v>
      </c>
      <c r="B7" s="14" t="s">
        <v>50</v>
      </c>
      <c r="C7" s="15">
        <v>44857</v>
      </c>
      <c r="D7" s="16" t="s">
        <v>32</v>
      </c>
      <c r="E7" s="17">
        <v>180</v>
      </c>
      <c r="F7" s="17">
        <v>184</v>
      </c>
      <c r="G7" s="17">
        <v>180</v>
      </c>
      <c r="H7" s="17">
        <v>179</v>
      </c>
      <c r="I7" s="17">
        <v>180</v>
      </c>
      <c r="J7" s="17">
        <v>177</v>
      </c>
      <c r="K7" s="20">
        <v>6</v>
      </c>
      <c r="L7" s="20">
        <v>1080</v>
      </c>
      <c r="M7" s="21">
        <v>180</v>
      </c>
      <c r="N7" s="22">
        <v>12</v>
      </c>
      <c r="O7" s="23">
        <v>192</v>
      </c>
    </row>
    <row r="8" spans="1:17" x14ac:dyDescent="0.3">
      <c r="A8" s="13" t="s">
        <v>51</v>
      </c>
      <c r="B8" s="14" t="s">
        <v>50</v>
      </c>
      <c r="C8" s="15">
        <v>44856</v>
      </c>
      <c r="D8" s="16" t="s">
        <v>32</v>
      </c>
      <c r="E8" s="17">
        <v>185</v>
      </c>
      <c r="F8" s="17">
        <v>176</v>
      </c>
      <c r="G8" s="17">
        <v>182</v>
      </c>
      <c r="H8" s="17">
        <v>183</v>
      </c>
      <c r="I8" s="17">
        <v>179</v>
      </c>
      <c r="J8" s="17">
        <v>184</v>
      </c>
      <c r="K8" s="20">
        <v>6</v>
      </c>
      <c r="L8" s="20">
        <v>1089</v>
      </c>
      <c r="M8" s="21">
        <v>181.5</v>
      </c>
      <c r="N8" s="22">
        <v>20</v>
      </c>
      <c r="O8" s="23">
        <v>201.5</v>
      </c>
    </row>
    <row r="10" spans="1:17" x14ac:dyDescent="0.3">
      <c r="K10" s="8">
        <f>SUM(K2:K9)</f>
        <v>34</v>
      </c>
      <c r="L10" s="8">
        <f>SUM(L2:L9)</f>
        <v>6207</v>
      </c>
      <c r="M10" s="7">
        <f>SUM(L10/K10)</f>
        <v>182.55882352941177</v>
      </c>
      <c r="N10" s="8">
        <f>SUM(N2:N9)</f>
        <v>67</v>
      </c>
      <c r="O10" s="12">
        <f>SUM(M10+N10)</f>
        <v>249.55882352941177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27"/>
    <protectedRange algorithmName="SHA-512" hashValue="ON39YdpmFHfN9f47KpiRvqrKx0V9+erV1CNkpWzYhW/Qyc6aT8rEyCrvauWSYGZK2ia3o7vd3akF07acHAFpOA==" saltValue="yVW9XmDwTqEnmpSGai0KYg==" spinCount="100000" sqref="D3" name="Range1_1_24"/>
    <protectedRange algorithmName="SHA-512" hashValue="ON39YdpmFHfN9f47KpiRvqrKx0V9+erV1CNkpWzYhW/Qyc6aT8rEyCrvauWSYGZK2ia3o7vd3akF07acHAFpOA==" saltValue="yVW9XmDwTqEnmpSGai0KYg==" spinCount="100000" sqref="B4:C4 I4:J4" name="Range1_3_7_1"/>
    <protectedRange algorithmName="SHA-512" hashValue="ON39YdpmFHfN9f47KpiRvqrKx0V9+erV1CNkpWzYhW/Qyc6aT8rEyCrvauWSYGZK2ia3o7vd3akF07acHAFpOA==" saltValue="yVW9XmDwTqEnmpSGai0KYg==" spinCount="100000" sqref="D4" name="Range1_1_6_2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B5:C5 I5:J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E7:H8" name="Range1_3_1"/>
  </protectedRanges>
  <conditionalFormatting sqref="I2">
    <cfRule type="top10" dxfId="2249" priority="38" rank="1"/>
  </conditionalFormatting>
  <conditionalFormatting sqref="H2">
    <cfRule type="top10" dxfId="2248" priority="34" rank="1"/>
  </conditionalFormatting>
  <conditionalFormatting sqref="J2">
    <cfRule type="top10" dxfId="2247" priority="35" rank="1"/>
  </conditionalFormatting>
  <conditionalFormatting sqref="G2">
    <cfRule type="top10" dxfId="2246" priority="37" rank="1"/>
  </conditionalFormatting>
  <conditionalFormatting sqref="F2">
    <cfRule type="top10" dxfId="2245" priority="36" rank="1"/>
  </conditionalFormatting>
  <conditionalFormatting sqref="E2">
    <cfRule type="top10" dxfId="2244" priority="33" rank="1"/>
  </conditionalFormatting>
  <conditionalFormatting sqref="I3">
    <cfRule type="top10" dxfId="2243" priority="32" rank="1"/>
  </conditionalFormatting>
  <conditionalFormatting sqref="H3">
    <cfRule type="top10" dxfId="2242" priority="28" rank="1"/>
  </conditionalFormatting>
  <conditionalFormatting sqref="J3">
    <cfRule type="top10" dxfId="2241" priority="29" rank="1"/>
  </conditionalFormatting>
  <conditionalFormatting sqref="G3">
    <cfRule type="top10" dxfId="2240" priority="31" rank="1"/>
  </conditionalFormatting>
  <conditionalFormatting sqref="F3">
    <cfRule type="top10" dxfId="2239" priority="30" rank="1"/>
  </conditionalFormatting>
  <conditionalFormatting sqref="E3">
    <cfRule type="top10" dxfId="2238" priority="27" rank="1"/>
  </conditionalFormatting>
  <conditionalFormatting sqref="F4">
    <cfRule type="top10" dxfId="2237" priority="25" rank="1"/>
  </conditionalFormatting>
  <conditionalFormatting sqref="G4">
    <cfRule type="top10" dxfId="2236" priority="24" rank="1"/>
  </conditionalFormatting>
  <conditionalFormatting sqref="H4">
    <cfRule type="top10" dxfId="2235" priority="23" rank="1"/>
  </conditionalFormatting>
  <conditionalFormatting sqref="I4">
    <cfRule type="top10" dxfId="2234" priority="21" rank="1"/>
  </conditionalFormatting>
  <conditionalFormatting sqref="J4">
    <cfRule type="top10" dxfId="2233" priority="22" rank="1"/>
  </conditionalFormatting>
  <conditionalFormatting sqref="E4">
    <cfRule type="top10" dxfId="2232" priority="26" rank="1"/>
  </conditionalFormatting>
  <conditionalFormatting sqref="F5">
    <cfRule type="top10" dxfId="2231" priority="18" rank="1"/>
  </conditionalFormatting>
  <conditionalFormatting sqref="I5">
    <cfRule type="top10" dxfId="2230" priority="15" rank="1"/>
    <cfRule type="top10" dxfId="2229" priority="20" rank="1"/>
  </conditionalFormatting>
  <conditionalFormatting sqref="E5">
    <cfRule type="top10" dxfId="2228" priority="19" rank="1"/>
  </conditionalFormatting>
  <conditionalFormatting sqref="G5">
    <cfRule type="top10" dxfId="2227" priority="17" rank="1"/>
  </conditionalFormatting>
  <conditionalFormatting sqref="H5">
    <cfRule type="top10" dxfId="2226" priority="16" rank="1"/>
  </conditionalFormatting>
  <conditionalFormatting sqref="J5">
    <cfRule type="top10" dxfId="2225" priority="14" rank="1"/>
  </conditionalFormatting>
  <conditionalFormatting sqref="E5:J5">
    <cfRule type="cellIs" dxfId="2224" priority="13" operator="greaterThanOrEqual">
      <formula>200</formula>
    </cfRule>
  </conditionalFormatting>
  <conditionalFormatting sqref="J6">
    <cfRule type="top10" dxfId="2223" priority="7" rank="1"/>
  </conditionalFormatting>
  <conditionalFormatting sqref="I6">
    <cfRule type="top10" dxfId="2222" priority="8" rank="1"/>
  </conditionalFormatting>
  <conditionalFormatting sqref="H6">
    <cfRule type="top10" dxfId="2221" priority="9" rank="1"/>
  </conditionalFormatting>
  <conditionalFormatting sqref="G6">
    <cfRule type="top10" dxfId="2220" priority="10" rank="1"/>
  </conditionalFormatting>
  <conditionalFormatting sqref="F6">
    <cfRule type="top10" dxfId="2219" priority="11" rank="1"/>
  </conditionalFormatting>
  <conditionalFormatting sqref="E6">
    <cfRule type="top10" dxfId="2218" priority="12" rank="1"/>
  </conditionalFormatting>
  <conditionalFormatting sqref="F7:F8">
    <cfRule type="top10" dxfId="2217" priority="1" rank="1"/>
  </conditionalFormatting>
  <conditionalFormatting sqref="G7:G8">
    <cfRule type="top10" dxfId="2216" priority="2" rank="1"/>
  </conditionalFormatting>
  <conditionalFormatting sqref="H7:H8">
    <cfRule type="top10" dxfId="2215" priority="3" rank="1"/>
  </conditionalFormatting>
  <conditionalFormatting sqref="I7:I8">
    <cfRule type="top10" dxfId="2214" priority="4" rank="1"/>
  </conditionalFormatting>
  <conditionalFormatting sqref="J7:J8">
    <cfRule type="top10" dxfId="2213" priority="5" rank="1"/>
  </conditionalFormatting>
  <conditionalFormatting sqref="E7:E8">
    <cfRule type="top10" dxfId="2212" priority="6" rank="1"/>
  </conditionalFormatting>
  <hyperlinks>
    <hyperlink ref="Q1" location="'National Rankings'!A1" display="Back to Ranking" xr:uid="{24AE2DDE-F0C8-4677-9AE8-92D2F63F57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47DC09-2196-47C9-B07C-7DB85E2088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5081-197F-47AF-A262-C551EB84FD9B}">
  <dimension ref="A1:Q4"/>
  <sheetViews>
    <sheetView workbookViewId="0">
      <selection activeCell="B11" sqref="B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35</v>
      </c>
      <c r="B2" s="14" t="s">
        <v>130</v>
      </c>
      <c r="C2" s="15">
        <v>44870</v>
      </c>
      <c r="D2" s="16" t="s">
        <v>29</v>
      </c>
      <c r="E2" s="17">
        <v>151</v>
      </c>
      <c r="F2" s="17">
        <v>159</v>
      </c>
      <c r="G2" s="17">
        <v>167</v>
      </c>
      <c r="H2" s="17">
        <v>153</v>
      </c>
      <c r="I2" s="17">
        <v>149</v>
      </c>
      <c r="J2" s="17">
        <v>158</v>
      </c>
      <c r="K2" s="20">
        <v>6</v>
      </c>
      <c r="L2" s="20">
        <v>937</v>
      </c>
      <c r="M2" s="21">
        <v>156.16666666666666</v>
      </c>
      <c r="N2" s="22">
        <v>8</v>
      </c>
      <c r="O2" s="23">
        <v>164.16666666666666</v>
      </c>
    </row>
    <row r="4" spans="1:17" x14ac:dyDescent="0.3">
      <c r="K4" s="8">
        <f>SUM(K2:K3)</f>
        <v>6</v>
      </c>
      <c r="L4" s="8">
        <f>SUM(L2:L3)</f>
        <v>937</v>
      </c>
      <c r="M4" s="7">
        <f>SUM(L4/K4)</f>
        <v>156.16666666666666</v>
      </c>
      <c r="N4" s="8">
        <f>SUM(N2:N3)</f>
        <v>8</v>
      </c>
      <c r="O4" s="12">
        <f>SUM(M4+N4)</f>
        <v>164.16666666666666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_1_1_1"/>
    <protectedRange algorithmName="SHA-512" hashValue="ON39YdpmFHfN9f47KpiRvqrKx0V9+erV1CNkpWzYhW/Qyc6aT8rEyCrvauWSYGZK2ia3o7vd3akF07acHAFpOA==" saltValue="yVW9XmDwTqEnmpSGai0KYg==" spinCount="100000" sqref="D2" name="Range1_1_6_1_1_1_1"/>
  </protectedRanges>
  <conditionalFormatting sqref="E2">
    <cfRule type="top10" dxfId="2211" priority="6" rank="1"/>
  </conditionalFormatting>
  <conditionalFormatting sqref="F2">
    <cfRule type="top10" dxfId="2210" priority="5" rank="1"/>
  </conditionalFormatting>
  <conditionalFormatting sqref="G2">
    <cfRule type="top10" dxfId="2209" priority="4" rank="1"/>
  </conditionalFormatting>
  <conditionalFormatting sqref="H2">
    <cfRule type="top10" dxfId="2208" priority="3" rank="1"/>
  </conditionalFormatting>
  <conditionalFormatting sqref="I2">
    <cfRule type="top10" dxfId="2207" priority="2" rank="1"/>
  </conditionalFormatting>
  <conditionalFormatting sqref="J2">
    <cfRule type="top10" dxfId="2206" priority="1" rank="1"/>
  </conditionalFormatting>
  <hyperlinks>
    <hyperlink ref="Q1" location="'National Rankings'!A1" display="Back to Ranking" xr:uid="{FE1539CC-2C32-4028-B7C7-84C5B0CF01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9EE3F3-2DF3-4D15-B5B6-92F4FBB3FA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4AAD-14D6-478E-BA47-BA74596CC251}">
  <sheetPr codeName="Sheet57"/>
  <dimension ref="A1:Q13"/>
  <sheetViews>
    <sheetView workbookViewId="0">
      <selection activeCell="A11" sqref="A11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47</v>
      </c>
      <c r="C2" s="15">
        <v>44646</v>
      </c>
      <c r="D2" s="16" t="s">
        <v>26</v>
      </c>
      <c r="E2" s="17">
        <v>170</v>
      </c>
      <c r="F2" s="17">
        <v>172</v>
      </c>
      <c r="G2" s="17">
        <v>164</v>
      </c>
      <c r="H2" s="17">
        <v>178</v>
      </c>
      <c r="I2" s="17"/>
      <c r="J2" s="17"/>
      <c r="K2" s="20">
        <v>4</v>
      </c>
      <c r="L2" s="20">
        <v>684</v>
      </c>
      <c r="M2" s="21">
        <v>171</v>
      </c>
      <c r="N2" s="22">
        <v>4</v>
      </c>
      <c r="O2" s="23">
        <v>175</v>
      </c>
    </row>
    <row r="3" spans="1:17" x14ac:dyDescent="0.3">
      <c r="A3" s="13" t="s">
        <v>24</v>
      </c>
      <c r="B3" s="14" t="s">
        <v>47</v>
      </c>
      <c r="C3" s="15">
        <v>44660</v>
      </c>
      <c r="D3" s="16" t="s">
        <v>26</v>
      </c>
      <c r="E3" s="17">
        <v>175.001</v>
      </c>
      <c r="F3" s="17">
        <v>172</v>
      </c>
      <c r="G3" s="17">
        <v>170</v>
      </c>
      <c r="H3" s="17">
        <v>166</v>
      </c>
      <c r="I3" s="17"/>
      <c r="J3" s="17"/>
      <c r="K3" s="20">
        <v>4</v>
      </c>
      <c r="L3" s="20">
        <v>683.00099999999998</v>
      </c>
      <c r="M3" s="21">
        <v>170.75024999999999</v>
      </c>
      <c r="N3" s="22">
        <v>6</v>
      </c>
      <c r="O3" s="23">
        <v>176.75024999999999</v>
      </c>
    </row>
    <row r="4" spans="1:17" x14ac:dyDescent="0.3">
      <c r="A4" s="13" t="s">
        <v>24</v>
      </c>
      <c r="B4" s="14" t="s">
        <v>47</v>
      </c>
      <c r="C4" s="15">
        <v>44684</v>
      </c>
      <c r="D4" s="16" t="s">
        <v>26</v>
      </c>
      <c r="E4" s="17">
        <v>176</v>
      </c>
      <c r="F4" s="17">
        <v>176</v>
      </c>
      <c r="G4" s="17">
        <v>175</v>
      </c>
      <c r="H4" s="17">
        <v>176</v>
      </c>
      <c r="I4" s="17"/>
      <c r="J4" s="17"/>
      <c r="K4" s="20">
        <v>4</v>
      </c>
      <c r="L4" s="20">
        <v>703</v>
      </c>
      <c r="M4" s="21">
        <v>175.75</v>
      </c>
      <c r="N4" s="22">
        <v>2</v>
      </c>
      <c r="O4" s="23">
        <v>177.75</v>
      </c>
    </row>
    <row r="5" spans="1:17" x14ac:dyDescent="0.3">
      <c r="A5" s="13" t="s">
        <v>24</v>
      </c>
      <c r="B5" s="14" t="s">
        <v>47</v>
      </c>
      <c r="C5" s="15">
        <v>44695</v>
      </c>
      <c r="D5" s="16" t="s">
        <v>26</v>
      </c>
      <c r="E5" s="17">
        <v>171</v>
      </c>
      <c r="F5" s="17">
        <v>171</v>
      </c>
      <c r="G5" s="17">
        <v>164</v>
      </c>
      <c r="H5" s="17">
        <v>173</v>
      </c>
      <c r="I5" s="17"/>
      <c r="J5" s="17"/>
      <c r="K5" s="20">
        <v>4</v>
      </c>
      <c r="L5" s="20">
        <v>679</v>
      </c>
      <c r="M5" s="21">
        <v>169.75</v>
      </c>
      <c r="N5" s="22">
        <v>2</v>
      </c>
      <c r="O5" s="23">
        <v>171.75</v>
      </c>
    </row>
    <row r="6" spans="1:17" x14ac:dyDescent="0.3">
      <c r="A6" s="13" t="s">
        <v>24</v>
      </c>
      <c r="B6" s="14" t="s">
        <v>47</v>
      </c>
      <c r="C6" s="15">
        <v>44709</v>
      </c>
      <c r="D6" s="16" t="s">
        <v>26</v>
      </c>
      <c r="E6" s="17">
        <v>159</v>
      </c>
      <c r="F6" s="17">
        <v>173</v>
      </c>
      <c r="G6" s="17">
        <v>179</v>
      </c>
      <c r="H6" s="17">
        <v>172</v>
      </c>
      <c r="I6" s="17"/>
      <c r="J6" s="17"/>
      <c r="K6" s="20">
        <v>4</v>
      </c>
      <c r="L6" s="20">
        <v>683</v>
      </c>
      <c r="M6" s="21">
        <v>170.75</v>
      </c>
      <c r="N6" s="22">
        <v>3</v>
      </c>
      <c r="O6" s="23">
        <v>173.75</v>
      </c>
    </row>
    <row r="7" spans="1:17" x14ac:dyDescent="0.3">
      <c r="A7" s="13" t="s">
        <v>24</v>
      </c>
      <c r="B7" s="14" t="s">
        <v>47</v>
      </c>
      <c r="C7" s="15">
        <v>44775</v>
      </c>
      <c r="D7" s="16" t="s">
        <v>26</v>
      </c>
      <c r="E7" s="17">
        <v>168</v>
      </c>
      <c r="F7" s="17">
        <v>175</v>
      </c>
      <c r="G7" s="17">
        <v>172</v>
      </c>
      <c r="H7" s="17">
        <v>187</v>
      </c>
      <c r="I7" s="17"/>
      <c r="J7" s="17"/>
      <c r="K7" s="20">
        <v>4</v>
      </c>
      <c r="L7" s="20">
        <v>702</v>
      </c>
      <c r="M7" s="21">
        <v>175.5</v>
      </c>
      <c r="N7" s="22">
        <v>4</v>
      </c>
      <c r="O7" s="23">
        <v>179.5</v>
      </c>
    </row>
    <row r="8" spans="1:17" x14ac:dyDescent="0.3">
      <c r="A8" s="13" t="s">
        <v>24</v>
      </c>
      <c r="B8" s="14" t="s">
        <v>47</v>
      </c>
      <c r="C8" s="15">
        <v>44786</v>
      </c>
      <c r="D8" s="16" t="s">
        <v>26</v>
      </c>
      <c r="E8" s="17">
        <v>187</v>
      </c>
      <c r="F8" s="17">
        <v>172</v>
      </c>
      <c r="G8" s="17">
        <v>180</v>
      </c>
      <c r="H8" s="17">
        <v>181</v>
      </c>
      <c r="I8" s="17"/>
      <c r="J8" s="17"/>
      <c r="K8" s="20">
        <v>4</v>
      </c>
      <c r="L8" s="20">
        <v>720</v>
      </c>
      <c r="M8" s="21">
        <v>180</v>
      </c>
      <c r="N8" s="22">
        <v>5</v>
      </c>
      <c r="O8" s="23">
        <v>185</v>
      </c>
    </row>
    <row r="9" spans="1:17" x14ac:dyDescent="0.3">
      <c r="A9" s="13" t="s">
        <v>24</v>
      </c>
      <c r="B9" s="14" t="s">
        <v>47</v>
      </c>
      <c r="C9" s="15">
        <v>44814</v>
      </c>
      <c r="D9" s="16" t="s">
        <v>26</v>
      </c>
      <c r="E9" s="17">
        <v>169</v>
      </c>
      <c r="F9" s="17">
        <v>181</v>
      </c>
      <c r="G9" s="17">
        <v>176</v>
      </c>
      <c r="H9" s="17">
        <v>182</v>
      </c>
      <c r="I9" s="17"/>
      <c r="J9" s="17"/>
      <c r="K9" s="20">
        <v>4</v>
      </c>
      <c r="L9" s="20">
        <v>708</v>
      </c>
      <c r="M9" s="21">
        <v>177</v>
      </c>
      <c r="N9" s="22">
        <v>2</v>
      </c>
      <c r="O9" s="23">
        <v>179</v>
      </c>
    </row>
    <row r="10" spans="1:17" x14ac:dyDescent="0.3">
      <c r="A10" s="13" t="s">
        <v>24</v>
      </c>
      <c r="B10" s="14" t="s">
        <v>47</v>
      </c>
      <c r="C10" s="15">
        <v>44870</v>
      </c>
      <c r="D10" s="16" t="s">
        <v>26</v>
      </c>
      <c r="E10" s="17">
        <v>174</v>
      </c>
      <c r="F10" s="17">
        <v>183</v>
      </c>
      <c r="G10" s="17">
        <v>173</v>
      </c>
      <c r="H10" s="17">
        <v>153</v>
      </c>
      <c r="I10" s="17"/>
      <c r="J10" s="17"/>
      <c r="K10" s="20">
        <v>4</v>
      </c>
      <c r="L10" s="20">
        <v>683</v>
      </c>
      <c r="M10" s="21">
        <v>170.75</v>
      </c>
      <c r="N10" s="22">
        <v>2</v>
      </c>
      <c r="O10" s="23">
        <v>172.75</v>
      </c>
    </row>
    <row r="11" spans="1:17" x14ac:dyDescent="0.3">
      <c r="A11" s="13" t="s">
        <v>24</v>
      </c>
      <c r="B11" s="14" t="s">
        <v>47</v>
      </c>
      <c r="C11" s="15">
        <v>44876</v>
      </c>
      <c r="D11" s="16" t="s">
        <v>26</v>
      </c>
      <c r="E11" s="17">
        <v>184</v>
      </c>
      <c r="F11" s="17">
        <v>186</v>
      </c>
      <c r="G11" s="17">
        <v>185</v>
      </c>
      <c r="H11" s="17">
        <v>171</v>
      </c>
      <c r="I11" s="17">
        <v>179.001</v>
      </c>
      <c r="J11" s="17">
        <v>181</v>
      </c>
      <c r="K11" s="20">
        <v>6</v>
      </c>
      <c r="L11" s="20">
        <v>1086.001</v>
      </c>
      <c r="M11" s="21">
        <v>181.00016666666667</v>
      </c>
      <c r="N11" s="22">
        <v>4</v>
      </c>
      <c r="O11" s="23">
        <v>185.00016666666667</v>
      </c>
    </row>
    <row r="12" spans="1:17" x14ac:dyDescent="0.3">
      <c r="A12" s="27"/>
      <c r="B12" s="26"/>
      <c r="C12" s="28"/>
      <c r="D12" s="29"/>
      <c r="E12" s="30"/>
      <c r="F12" s="30"/>
      <c r="G12" s="30"/>
      <c r="H12" s="30"/>
      <c r="I12" s="30"/>
      <c r="J12" s="30"/>
      <c r="K12" s="31"/>
      <c r="L12" s="31"/>
      <c r="M12" s="32"/>
      <c r="N12" s="33"/>
      <c r="O12" s="34"/>
    </row>
    <row r="13" spans="1:17" x14ac:dyDescent="0.3">
      <c r="K13" s="8">
        <f>SUM(K2:K12)</f>
        <v>42</v>
      </c>
      <c r="L13" s="8">
        <f>SUM(L2:L12)</f>
        <v>7331.0020000000004</v>
      </c>
      <c r="M13" s="7">
        <f>SUM(L13/K13)</f>
        <v>174.54766666666669</v>
      </c>
      <c r="N13" s="8">
        <f>SUM(N2:N12)</f>
        <v>34</v>
      </c>
      <c r="O13" s="12">
        <f>SUM(M13+N13)</f>
        <v>208.54766666666669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B4:C5 I4:J5 B12:C12 I12:J12" name="Range1_8_1"/>
    <protectedRange algorithmName="SHA-512" hashValue="ON39YdpmFHfN9f47KpiRvqrKx0V9+erV1CNkpWzYhW/Qyc6aT8rEyCrvauWSYGZK2ia3o7vd3akF07acHAFpOA==" saltValue="yVW9XmDwTqEnmpSGai0KYg==" spinCount="100000" sqref="B6:C6 I6:J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_2_1"/>
    <protectedRange algorithmName="SHA-512" hashValue="ON39YdpmFHfN9f47KpiRvqrKx0V9+erV1CNkpWzYhW/Qyc6aT8rEyCrvauWSYGZK2ia3o7vd3akF07acHAFpOA==" saltValue="yVW9XmDwTqEnmpSGai0KYg==" spinCount="100000" sqref="I7:J7 B7:C7" name="Range1_3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H7" name="Range1_3_1"/>
    <protectedRange sqref="I8:J8 B8:C8" name="Range1_1_3"/>
    <protectedRange sqref="D8" name="Range1_1_1_1"/>
    <protectedRange sqref="E8:H8" name="Range1_3_2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E10:H10" name="Range1_3_3"/>
    <protectedRange algorithmName="SHA-512" hashValue="ON39YdpmFHfN9f47KpiRvqrKx0V9+erV1CNkpWzYhW/Qyc6aT8rEyCrvauWSYGZK2ia3o7vd3akF07acHAFpOA==" saltValue="yVW9XmDwTqEnmpSGai0KYg==" spinCount="100000" sqref="E11:J11 B11:C11" name="Range1_5_15"/>
    <protectedRange algorithmName="SHA-512" hashValue="ON39YdpmFHfN9f47KpiRvqrKx0V9+erV1CNkpWzYhW/Qyc6aT8rEyCrvauWSYGZK2ia3o7vd3akF07acHAFpOA==" saltValue="yVW9XmDwTqEnmpSGai0KYg==" spinCount="100000" sqref="D11" name="Range1_1_3_15"/>
  </protectedRanges>
  <conditionalFormatting sqref="I2">
    <cfRule type="top10" dxfId="2205" priority="58" rank="1"/>
  </conditionalFormatting>
  <conditionalFormatting sqref="H2">
    <cfRule type="top10" dxfId="2204" priority="54" rank="1"/>
  </conditionalFormatting>
  <conditionalFormatting sqref="J2">
    <cfRule type="top10" dxfId="2203" priority="55" rank="1"/>
  </conditionalFormatting>
  <conditionalFormatting sqref="G2">
    <cfRule type="top10" dxfId="2202" priority="57" rank="1"/>
  </conditionalFormatting>
  <conditionalFormatting sqref="F2">
    <cfRule type="top10" dxfId="2201" priority="56" rank="1"/>
  </conditionalFormatting>
  <conditionalFormatting sqref="E2">
    <cfRule type="top10" dxfId="2200" priority="53" rank="1"/>
  </conditionalFormatting>
  <conditionalFormatting sqref="J3">
    <cfRule type="top10" dxfId="2199" priority="47" rank="1"/>
  </conditionalFormatting>
  <conditionalFormatting sqref="I3">
    <cfRule type="top10" dxfId="2198" priority="48" rank="1"/>
  </conditionalFormatting>
  <conditionalFormatting sqref="H3">
    <cfRule type="top10" dxfId="2197" priority="49" rank="1"/>
  </conditionalFormatting>
  <conditionalFormatting sqref="G3">
    <cfRule type="top10" dxfId="2196" priority="50" rank="1"/>
  </conditionalFormatting>
  <conditionalFormatting sqref="F3">
    <cfRule type="top10" dxfId="2195" priority="51" rank="1"/>
  </conditionalFormatting>
  <conditionalFormatting sqref="E3">
    <cfRule type="top10" dxfId="2194" priority="52" rank="1"/>
  </conditionalFormatting>
  <conditionalFormatting sqref="E4:J5 E12:J12">
    <cfRule type="cellIs" dxfId="2193" priority="39" operator="greaterThanOrEqual">
      <formula>200</formula>
    </cfRule>
  </conditionalFormatting>
  <conditionalFormatting sqref="F12 F4:F5">
    <cfRule type="top10" dxfId="2192" priority="116" rank="1"/>
  </conditionalFormatting>
  <conditionalFormatting sqref="I12 I4:I5">
    <cfRule type="top10" dxfId="2191" priority="118" rank="1"/>
    <cfRule type="top10" dxfId="2190" priority="119" rank="1"/>
  </conditionalFormatting>
  <conditionalFormatting sqref="E12 E4:E5">
    <cfRule type="top10" dxfId="2189" priority="122" rank="1"/>
  </conditionalFormatting>
  <conditionalFormatting sqref="G12 G4:G5">
    <cfRule type="top10" dxfId="2188" priority="124" rank="1"/>
  </conditionalFormatting>
  <conditionalFormatting sqref="H12 H4:H5">
    <cfRule type="top10" dxfId="2187" priority="126" rank="1"/>
  </conditionalFormatting>
  <conditionalFormatting sqref="J12 J4:J5">
    <cfRule type="top10" dxfId="2186" priority="128" rank="1"/>
  </conditionalFormatting>
  <conditionalFormatting sqref="F6">
    <cfRule type="top10" dxfId="2185" priority="33" rank="1"/>
  </conditionalFormatting>
  <conditionalFormatting sqref="G6">
    <cfRule type="top10" dxfId="2184" priority="34" rank="1"/>
  </conditionalFormatting>
  <conditionalFormatting sqref="H6">
    <cfRule type="top10" dxfId="2183" priority="35" rank="1"/>
  </conditionalFormatting>
  <conditionalFormatting sqref="I6">
    <cfRule type="top10" dxfId="2182" priority="36" rank="1"/>
  </conditionalFormatting>
  <conditionalFormatting sqref="J6">
    <cfRule type="top10" dxfId="2181" priority="37" rank="1"/>
  </conditionalFormatting>
  <conditionalFormatting sqref="E6">
    <cfRule type="top10" dxfId="2180" priority="38" rank="1"/>
  </conditionalFormatting>
  <conditionalFormatting sqref="F7">
    <cfRule type="top10" dxfId="2179" priority="30" rank="1"/>
  </conditionalFormatting>
  <conditionalFormatting sqref="I7">
    <cfRule type="top10" dxfId="2178" priority="27" rank="1"/>
    <cfRule type="top10" dxfId="2177" priority="32" rank="1"/>
  </conditionalFormatting>
  <conditionalFormatting sqref="E7">
    <cfRule type="top10" dxfId="2176" priority="31" rank="1"/>
  </conditionalFormatting>
  <conditionalFormatting sqref="G7">
    <cfRule type="top10" dxfId="2175" priority="29" rank="1"/>
  </conditionalFormatting>
  <conditionalFormatting sqref="H7">
    <cfRule type="top10" dxfId="2174" priority="28" rank="1"/>
  </conditionalFormatting>
  <conditionalFormatting sqref="J7">
    <cfRule type="top10" dxfId="2173" priority="26" rank="1"/>
  </conditionalFormatting>
  <conditionalFormatting sqref="E7:J7">
    <cfRule type="cellIs" dxfId="2172" priority="25" operator="greaterThanOrEqual">
      <formula>200</formula>
    </cfRule>
  </conditionalFormatting>
  <conditionalFormatting sqref="F8">
    <cfRule type="top10" dxfId="2171" priority="19" rank="1"/>
  </conditionalFormatting>
  <conditionalFormatting sqref="G8">
    <cfRule type="top10" dxfId="2170" priority="20" rank="1"/>
  </conditionalFormatting>
  <conditionalFormatting sqref="H8">
    <cfRule type="top10" dxfId="2169" priority="21" rank="1"/>
  </conditionalFormatting>
  <conditionalFormatting sqref="I8">
    <cfRule type="top10" dxfId="2168" priority="22" rank="1"/>
  </conditionalFormatting>
  <conditionalFormatting sqref="J8">
    <cfRule type="top10" dxfId="2167" priority="23" rank="1"/>
  </conditionalFormatting>
  <conditionalFormatting sqref="E8">
    <cfRule type="top10" dxfId="2166" priority="24" rank="1"/>
  </conditionalFormatting>
  <conditionalFormatting sqref="E9">
    <cfRule type="top10" dxfId="2165" priority="13" rank="1"/>
  </conditionalFormatting>
  <conditionalFormatting sqref="F9">
    <cfRule type="top10" dxfId="2164" priority="14" rank="1"/>
  </conditionalFormatting>
  <conditionalFormatting sqref="G9">
    <cfRule type="top10" dxfId="2163" priority="15" rank="1"/>
  </conditionalFormatting>
  <conditionalFormatting sqref="H9">
    <cfRule type="top10" dxfId="2162" priority="16" rank="1"/>
  </conditionalFormatting>
  <conditionalFormatting sqref="I9">
    <cfRule type="top10" dxfId="2161" priority="17" rank="1"/>
  </conditionalFormatting>
  <conditionalFormatting sqref="J9">
    <cfRule type="top10" dxfId="2160" priority="18" rank="1"/>
  </conditionalFormatting>
  <conditionalFormatting sqref="F10">
    <cfRule type="top10" dxfId="2159" priority="7" rank="1"/>
  </conditionalFormatting>
  <conditionalFormatting sqref="G10">
    <cfRule type="top10" dxfId="2158" priority="8" rank="1"/>
  </conditionalFormatting>
  <conditionalFormatting sqref="H10">
    <cfRule type="top10" dxfId="2157" priority="9" rank="1"/>
  </conditionalFormatting>
  <conditionalFormatting sqref="I10">
    <cfRule type="top10" dxfId="2156" priority="10" rank="1"/>
  </conditionalFormatting>
  <conditionalFormatting sqref="J10">
    <cfRule type="top10" dxfId="2155" priority="11" rank="1"/>
  </conditionalFormatting>
  <conditionalFormatting sqref="E10">
    <cfRule type="top10" dxfId="2154" priority="12" rank="1"/>
  </conditionalFormatting>
  <conditionalFormatting sqref="I11">
    <cfRule type="top10" dxfId="2153" priority="6" rank="1"/>
  </conditionalFormatting>
  <conditionalFormatting sqref="H11">
    <cfRule type="top10" dxfId="2152" priority="2" rank="1"/>
  </conditionalFormatting>
  <conditionalFormatting sqref="J11">
    <cfRule type="top10" dxfId="2151" priority="3" rank="1"/>
  </conditionalFormatting>
  <conditionalFormatting sqref="G11">
    <cfRule type="top10" dxfId="2150" priority="5" rank="1"/>
  </conditionalFormatting>
  <conditionalFormatting sqref="F11">
    <cfRule type="top10" dxfId="2149" priority="4" rank="1"/>
  </conditionalFormatting>
  <conditionalFormatting sqref="E11">
    <cfRule type="top10" dxfId="2148" priority="1" rank="1"/>
  </conditionalFormatting>
  <hyperlinks>
    <hyperlink ref="Q1" location="'National Rankings'!A1" display="Back to Ranking" xr:uid="{71042A71-9894-47A8-8B28-55EDBEF68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027EF-4819-421D-92A1-3D3FEF89C5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EB5D-84CB-4947-9EB5-7708A84F6471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49" t="s">
        <v>25</v>
      </c>
      <c r="B2" s="14" t="s">
        <v>86</v>
      </c>
      <c r="C2" s="15">
        <v>44716</v>
      </c>
      <c r="D2" s="16" t="s">
        <v>29</v>
      </c>
      <c r="E2" s="17">
        <v>149</v>
      </c>
      <c r="F2" s="17">
        <v>157</v>
      </c>
      <c r="G2" s="17">
        <v>133</v>
      </c>
      <c r="H2" s="17">
        <v>0</v>
      </c>
      <c r="I2" s="17">
        <v>0</v>
      </c>
      <c r="J2" s="17">
        <v>0</v>
      </c>
      <c r="K2" s="20">
        <v>6</v>
      </c>
      <c r="L2" s="20">
        <v>439</v>
      </c>
      <c r="M2" s="21">
        <v>73.166666666666671</v>
      </c>
      <c r="N2" s="22">
        <v>6</v>
      </c>
      <c r="O2" s="23">
        <v>79.166666666666671</v>
      </c>
    </row>
    <row r="4" spans="1:17" x14ac:dyDescent="0.3">
      <c r="K4" s="8">
        <f>SUM(K2:K3)</f>
        <v>6</v>
      </c>
      <c r="L4" s="8">
        <f>SUM(L2:L3)</f>
        <v>439</v>
      </c>
      <c r="M4" s="7">
        <f>SUM(L4/K4)</f>
        <v>73.166666666666671</v>
      </c>
      <c r="N4" s="8">
        <f>SUM(N2:N3)</f>
        <v>6</v>
      </c>
      <c r="O4" s="12">
        <f>SUM(M4+N4)</f>
        <v>79.166666666666671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E1708B3-6BCB-4349-B911-FDEBFADCF7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F30DC1-409B-41AD-A3B3-6F647C02FC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4675-57F4-4AAE-AFE5-608832545D66}">
  <dimension ref="A1:Q18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71</v>
      </c>
      <c r="C2" s="15">
        <v>44675</v>
      </c>
      <c r="D2" s="16" t="s">
        <v>69</v>
      </c>
      <c r="E2" s="17">
        <v>184</v>
      </c>
      <c r="F2" s="17">
        <v>179</v>
      </c>
      <c r="G2" s="17">
        <v>184</v>
      </c>
      <c r="H2" s="17">
        <v>181</v>
      </c>
      <c r="I2" s="17"/>
      <c r="J2" s="17"/>
      <c r="K2" s="20">
        <v>4</v>
      </c>
      <c r="L2" s="20">
        <v>728</v>
      </c>
      <c r="M2" s="21">
        <v>182</v>
      </c>
      <c r="N2" s="22">
        <v>13</v>
      </c>
      <c r="O2" s="23">
        <v>195</v>
      </c>
    </row>
    <row r="3" spans="1:17" x14ac:dyDescent="0.3">
      <c r="A3" s="13" t="s">
        <v>51</v>
      </c>
      <c r="B3" s="14" t="s">
        <v>71</v>
      </c>
      <c r="C3" s="15">
        <v>44691</v>
      </c>
      <c r="D3" s="16" t="s">
        <v>72</v>
      </c>
      <c r="E3" s="17">
        <v>189</v>
      </c>
      <c r="F3" s="17">
        <v>189</v>
      </c>
      <c r="G3" s="17">
        <v>195</v>
      </c>
      <c r="H3" s="17"/>
      <c r="I3" s="17"/>
      <c r="J3" s="17"/>
      <c r="K3" s="20">
        <v>3</v>
      </c>
      <c r="L3" s="20">
        <f>SUM(E3:G3)</f>
        <v>573</v>
      </c>
      <c r="M3" s="21">
        <f>SUM(L3/K3)</f>
        <v>191</v>
      </c>
      <c r="N3" s="22">
        <v>10</v>
      </c>
      <c r="O3" s="23">
        <v>201</v>
      </c>
    </row>
    <row r="4" spans="1:17" x14ac:dyDescent="0.3">
      <c r="A4" s="13" t="s">
        <v>51</v>
      </c>
      <c r="B4" s="14" t="s">
        <v>71</v>
      </c>
      <c r="C4" s="15">
        <v>44709</v>
      </c>
      <c r="D4" s="16" t="s">
        <v>69</v>
      </c>
      <c r="E4" s="17">
        <v>186</v>
      </c>
      <c r="F4" s="17">
        <v>198</v>
      </c>
      <c r="G4" s="17">
        <v>192</v>
      </c>
      <c r="H4" s="17">
        <v>194</v>
      </c>
      <c r="I4" s="17">
        <v>194</v>
      </c>
      <c r="J4" s="17">
        <v>198</v>
      </c>
      <c r="K4" s="20">
        <v>6</v>
      </c>
      <c r="L4" s="20">
        <v>1162</v>
      </c>
      <c r="M4" s="21">
        <v>193.66666666666666</v>
      </c>
      <c r="N4" s="22">
        <v>10</v>
      </c>
      <c r="O4" s="23">
        <v>203.66666666666666</v>
      </c>
    </row>
    <row r="5" spans="1:17" x14ac:dyDescent="0.3">
      <c r="A5" s="13" t="s">
        <v>51</v>
      </c>
      <c r="B5" s="14" t="s">
        <v>71</v>
      </c>
      <c r="C5" s="15">
        <v>44710</v>
      </c>
      <c r="D5" s="16" t="s">
        <v>69</v>
      </c>
      <c r="E5" s="17">
        <v>187</v>
      </c>
      <c r="F5" s="17">
        <v>190</v>
      </c>
      <c r="G5" s="17">
        <v>190</v>
      </c>
      <c r="H5" s="17">
        <v>186</v>
      </c>
      <c r="I5" s="17"/>
      <c r="J5" s="17"/>
      <c r="K5" s="20">
        <v>4</v>
      </c>
      <c r="L5" s="20">
        <v>753</v>
      </c>
      <c r="M5" s="21">
        <v>188.25</v>
      </c>
      <c r="N5" s="22">
        <v>5</v>
      </c>
      <c r="O5" s="23">
        <v>193.25</v>
      </c>
    </row>
    <row r="6" spans="1:17" x14ac:dyDescent="0.3">
      <c r="A6" s="49" t="s">
        <v>25</v>
      </c>
      <c r="B6" s="14" t="s">
        <v>71</v>
      </c>
      <c r="C6" s="15">
        <v>44712</v>
      </c>
      <c r="D6" s="16" t="s">
        <v>87</v>
      </c>
      <c r="E6" s="17">
        <v>189</v>
      </c>
      <c r="F6" s="17">
        <v>193</v>
      </c>
      <c r="G6" s="17">
        <v>189</v>
      </c>
      <c r="H6" s="17"/>
      <c r="I6" s="17"/>
      <c r="J6" s="17"/>
      <c r="K6" s="20">
        <v>3</v>
      </c>
      <c r="L6" s="20">
        <v>571</v>
      </c>
      <c r="M6" s="21">
        <v>190.33333333333334</v>
      </c>
      <c r="N6" s="22">
        <v>5</v>
      </c>
      <c r="O6" s="23">
        <v>195.33333333333334</v>
      </c>
    </row>
    <row r="7" spans="1:17" x14ac:dyDescent="0.3">
      <c r="A7" s="13" t="s">
        <v>51</v>
      </c>
      <c r="B7" s="14" t="s">
        <v>71</v>
      </c>
      <c r="C7" s="15">
        <v>44740</v>
      </c>
      <c r="D7" s="16" t="s">
        <v>72</v>
      </c>
      <c r="E7" s="17">
        <v>191</v>
      </c>
      <c r="F7" s="17">
        <v>191</v>
      </c>
      <c r="G7" s="17">
        <v>195</v>
      </c>
      <c r="H7" s="17"/>
      <c r="I7" s="17"/>
      <c r="J7" s="17"/>
      <c r="K7" s="20">
        <v>3</v>
      </c>
      <c r="L7" s="20">
        <v>577</v>
      </c>
      <c r="M7" s="21">
        <v>192.33333333333334</v>
      </c>
      <c r="N7" s="22">
        <v>11</v>
      </c>
      <c r="O7" s="23">
        <v>203.33333333333334</v>
      </c>
    </row>
    <row r="8" spans="1:17" x14ac:dyDescent="0.3">
      <c r="A8" s="13" t="s">
        <v>51</v>
      </c>
      <c r="B8" s="14" t="s">
        <v>71</v>
      </c>
      <c r="C8" s="15">
        <v>44737</v>
      </c>
      <c r="D8" s="16" t="s">
        <v>69</v>
      </c>
      <c r="E8" s="17">
        <v>195</v>
      </c>
      <c r="F8" s="17">
        <v>193</v>
      </c>
      <c r="G8" s="17">
        <v>192</v>
      </c>
      <c r="H8" s="17">
        <v>194</v>
      </c>
      <c r="I8" s="17"/>
      <c r="J8" s="17"/>
      <c r="K8" s="20">
        <v>4</v>
      </c>
      <c r="L8" s="20">
        <v>774</v>
      </c>
      <c r="M8" s="21">
        <v>193.5</v>
      </c>
      <c r="N8" s="22">
        <v>5</v>
      </c>
      <c r="O8" s="23">
        <v>198.5</v>
      </c>
    </row>
    <row r="9" spans="1:17" x14ac:dyDescent="0.3">
      <c r="A9" s="13" t="s">
        <v>51</v>
      </c>
      <c r="B9" s="14" t="s">
        <v>71</v>
      </c>
      <c r="C9" s="15">
        <v>44733</v>
      </c>
      <c r="D9" s="16" t="s">
        <v>72</v>
      </c>
      <c r="E9" s="17">
        <v>194</v>
      </c>
      <c r="F9" s="17">
        <v>196</v>
      </c>
      <c r="G9" s="17">
        <v>195</v>
      </c>
      <c r="H9" s="17"/>
      <c r="I9" s="17"/>
      <c r="J9" s="17"/>
      <c r="K9" s="20">
        <v>3</v>
      </c>
      <c r="L9" s="20">
        <v>585</v>
      </c>
      <c r="M9" s="21">
        <v>195</v>
      </c>
      <c r="N9" s="22">
        <v>11</v>
      </c>
      <c r="O9" s="23">
        <v>206</v>
      </c>
    </row>
    <row r="10" spans="1:17" x14ac:dyDescent="0.3">
      <c r="A10" s="13" t="s">
        <v>51</v>
      </c>
      <c r="B10" s="14" t="s">
        <v>71</v>
      </c>
      <c r="C10" s="15">
        <v>44763</v>
      </c>
      <c r="D10" s="16" t="s">
        <v>72</v>
      </c>
      <c r="E10" s="17">
        <v>192</v>
      </c>
      <c r="F10" s="17">
        <v>191</v>
      </c>
      <c r="G10" s="17">
        <v>188.001</v>
      </c>
      <c r="H10" s="17">
        <v>189</v>
      </c>
      <c r="I10" s="17">
        <v>192</v>
      </c>
      <c r="J10" s="17">
        <v>191</v>
      </c>
      <c r="K10" s="20">
        <v>6</v>
      </c>
      <c r="L10" s="20">
        <f>SUM(E10:J10)</f>
        <v>1143.001</v>
      </c>
      <c r="M10" s="21">
        <f>SUM(L10/6)</f>
        <v>190.50016666666667</v>
      </c>
      <c r="N10" s="22">
        <v>30</v>
      </c>
      <c r="O10" s="23">
        <f>SUM(M10+N10)</f>
        <v>220.50016666666667</v>
      </c>
    </row>
    <row r="11" spans="1:17" x14ac:dyDescent="0.3">
      <c r="A11" s="13" t="s">
        <v>51</v>
      </c>
      <c r="B11" s="14" t="s">
        <v>71</v>
      </c>
      <c r="C11" s="15">
        <v>44765</v>
      </c>
      <c r="D11" s="16" t="s">
        <v>69</v>
      </c>
      <c r="E11" s="17">
        <v>189</v>
      </c>
      <c r="F11" s="17">
        <v>191</v>
      </c>
      <c r="G11" s="17">
        <v>192.001</v>
      </c>
      <c r="H11" s="17">
        <v>194</v>
      </c>
      <c r="I11" s="17">
        <v>194</v>
      </c>
      <c r="J11" s="17">
        <v>192</v>
      </c>
      <c r="K11" s="20">
        <v>6</v>
      </c>
      <c r="L11" s="20">
        <v>1152.001</v>
      </c>
      <c r="M11" s="21">
        <v>192.00016666666667</v>
      </c>
      <c r="N11" s="22">
        <v>22</v>
      </c>
      <c r="O11" s="23">
        <v>214.00016666666667</v>
      </c>
    </row>
    <row r="12" spans="1:17" x14ac:dyDescent="0.3">
      <c r="A12" s="13" t="s">
        <v>51</v>
      </c>
      <c r="B12" s="68" t="s">
        <v>71</v>
      </c>
      <c r="C12" s="15">
        <v>44793</v>
      </c>
      <c r="D12" s="16" t="s">
        <v>55</v>
      </c>
      <c r="E12" s="17">
        <v>192</v>
      </c>
      <c r="F12" s="17">
        <v>186</v>
      </c>
      <c r="G12" s="17">
        <v>189</v>
      </c>
      <c r="H12" s="17">
        <v>191</v>
      </c>
      <c r="I12" s="17">
        <v>194</v>
      </c>
      <c r="J12" s="17">
        <v>189</v>
      </c>
      <c r="K12" s="20">
        <v>6</v>
      </c>
      <c r="L12" s="20">
        <v>1141</v>
      </c>
      <c r="M12" s="21">
        <v>190.16666666666666</v>
      </c>
      <c r="N12" s="22">
        <v>12</v>
      </c>
      <c r="O12" s="23">
        <v>202.16666666666666</v>
      </c>
    </row>
    <row r="13" spans="1:17" x14ac:dyDescent="0.3">
      <c r="A13" s="13" t="s">
        <v>24</v>
      </c>
      <c r="B13" s="14" t="s">
        <v>71</v>
      </c>
      <c r="C13" s="15">
        <v>44807</v>
      </c>
      <c r="D13" s="16" t="s">
        <v>117</v>
      </c>
      <c r="E13" s="17">
        <v>194</v>
      </c>
      <c r="F13" s="17">
        <v>186</v>
      </c>
      <c r="G13" s="17">
        <v>192</v>
      </c>
      <c r="H13" s="17">
        <v>191</v>
      </c>
      <c r="I13" s="17">
        <v>196</v>
      </c>
      <c r="J13" s="17">
        <v>191</v>
      </c>
      <c r="K13" s="20">
        <v>6</v>
      </c>
      <c r="L13" s="20">
        <v>1150</v>
      </c>
      <c r="M13" s="21">
        <v>191.66666666666666</v>
      </c>
      <c r="N13" s="22">
        <v>18</v>
      </c>
      <c r="O13" s="23">
        <v>209.66666666666666</v>
      </c>
    </row>
    <row r="14" spans="1:17" x14ac:dyDescent="0.3">
      <c r="A14" s="13" t="s">
        <v>51</v>
      </c>
      <c r="B14" s="14" t="s">
        <v>71</v>
      </c>
      <c r="C14" s="15">
        <v>44801</v>
      </c>
      <c r="D14" s="16" t="s">
        <v>69</v>
      </c>
      <c r="E14" s="17">
        <v>192</v>
      </c>
      <c r="F14" s="17">
        <v>182</v>
      </c>
      <c r="G14" s="17">
        <v>188</v>
      </c>
      <c r="H14" s="17">
        <v>187</v>
      </c>
      <c r="I14" s="17"/>
      <c r="J14" s="17"/>
      <c r="K14" s="20">
        <v>4</v>
      </c>
      <c r="L14" s="20">
        <v>749</v>
      </c>
      <c r="M14" s="21">
        <v>187.25</v>
      </c>
      <c r="N14" s="22">
        <v>11</v>
      </c>
      <c r="O14" s="23">
        <v>198.25</v>
      </c>
    </row>
    <row r="15" spans="1:17" x14ac:dyDescent="0.3">
      <c r="A15" s="13" t="s">
        <v>51</v>
      </c>
      <c r="B15" s="14" t="s">
        <v>71</v>
      </c>
      <c r="C15" s="15">
        <v>44800</v>
      </c>
      <c r="D15" s="16" t="s">
        <v>69</v>
      </c>
      <c r="E15" s="17">
        <v>193</v>
      </c>
      <c r="F15" s="17">
        <v>193</v>
      </c>
      <c r="G15" s="17">
        <v>185</v>
      </c>
      <c r="H15" s="17">
        <v>192</v>
      </c>
      <c r="I15" s="17"/>
      <c r="J15" s="17"/>
      <c r="K15" s="20">
        <v>4</v>
      </c>
      <c r="L15" s="20">
        <v>763</v>
      </c>
      <c r="M15" s="21">
        <v>190.75</v>
      </c>
      <c r="N15" s="22">
        <v>13</v>
      </c>
      <c r="O15" s="23">
        <v>203.75</v>
      </c>
    </row>
    <row r="16" spans="1:17" x14ac:dyDescent="0.3">
      <c r="A16" s="13" t="s">
        <v>51</v>
      </c>
      <c r="B16" s="14" t="s">
        <v>71</v>
      </c>
      <c r="C16" s="15">
        <v>44828</v>
      </c>
      <c r="D16" s="16" t="s">
        <v>69</v>
      </c>
      <c r="E16" s="17">
        <v>192</v>
      </c>
      <c r="F16" s="17">
        <v>195</v>
      </c>
      <c r="G16" s="17">
        <v>194</v>
      </c>
      <c r="H16" s="17">
        <v>191.001</v>
      </c>
      <c r="I16" s="17">
        <v>194</v>
      </c>
      <c r="J16" s="17">
        <v>195</v>
      </c>
      <c r="K16" s="20">
        <v>6</v>
      </c>
      <c r="L16" s="20">
        <v>1161.001</v>
      </c>
      <c r="M16" s="21">
        <v>193.50016666666667</v>
      </c>
      <c r="N16" s="22">
        <v>34</v>
      </c>
      <c r="O16" s="23">
        <v>227.50016666666667</v>
      </c>
    </row>
    <row r="18" spans="11:15" x14ac:dyDescent="0.3">
      <c r="K18" s="8">
        <f>SUM(K2:K17)</f>
        <v>68</v>
      </c>
      <c r="L18" s="8">
        <f>SUM(L2:L17)</f>
        <v>12982.003000000001</v>
      </c>
      <c r="M18" s="7">
        <f>SUM(L18/K18)</f>
        <v>190.91180882352941</v>
      </c>
      <c r="N18" s="8">
        <f>SUM(N2:N17)</f>
        <v>210</v>
      </c>
      <c r="O18" s="12">
        <f>SUM(M18+N18)</f>
        <v>400.91180882352944</v>
      </c>
    </row>
  </sheetData>
  <protectedRanges>
    <protectedRange algorithmName="SHA-512" hashValue="ON39YdpmFHfN9f47KpiRvqrKx0V9+erV1CNkpWzYhW/Qyc6aT8rEyCrvauWSYGZK2ia3o7vd3akF07acHAFpOA==" saltValue="yVW9XmDwTqEnmpSGai0KYg==" spinCount="100000" sqref="I2:J3 B2:C3" name="Range1_8_2"/>
    <protectedRange algorithmName="SHA-512" hashValue="ON39YdpmFHfN9f47KpiRvqrKx0V9+erV1CNkpWzYhW/Qyc6aT8rEyCrvauWSYGZK2ia3o7vd3akF07acHAFpOA==" saltValue="yVW9XmDwTqEnmpSGai0KYg==" spinCount="100000" sqref="I4:J5 B4:C5" name="Range1_3_7_1"/>
    <protectedRange algorithmName="SHA-512" hashValue="ON39YdpmFHfN9f47KpiRvqrKx0V9+erV1CNkpWzYhW/Qyc6aT8rEyCrvauWSYGZK2ia3o7vd3akF07acHAFpOA==" saltValue="yVW9XmDwTqEnmpSGai0KYg==" spinCount="100000" sqref="D4:D5" name="Range1_1_6_2"/>
    <protectedRange algorithmName="SHA-512" hashValue="ON39YdpmFHfN9f47KpiRvqrKx0V9+erV1CNkpWzYhW/Qyc6aT8rEyCrvauWSYGZK2ia3o7vd3akF07acHAFpOA==" saltValue="yVW9XmDwTqEnmpSGai0KYg==" spinCount="100000" sqref="E4:H5" name="Range1_3_2_1_1"/>
    <protectedRange algorithmName="SHA-512" hashValue="ON39YdpmFHfN9f47KpiRvqrKx0V9+erV1CNkpWzYhW/Qyc6aT8rEyCrvauWSYGZK2ia3o7vd3akF07acHAFpOA==" saltValue="yVW9XmDwTqEnmpSGai0KYg==" spinCount="100000" sqref="I9:J9 B9:C9" name="Range1_12_1"/>
    <protectedRange algorithmName="SHA-512" hashValue="ON39YdpmFHfN9f47KpiRvqrKx0V9+erV1CNkpWzYhW/Qyc6aT8rEyCrvauWSYGZK2ia3o7vd3akF07acHAFpOA==" saltValue="yVW9XmDwTqEnmpSGai0KYg==" spinCount="100000" sqref="E9:H9" name="Range1_3_3_1"/>
    <protectedRange algorithmName="SHA-512" hashValue="ON39YdpmFHfN9f47KpiRvqrKx0V9+erV1CNkpWzYhW/Qyc6aT8rEyCrvauWSYGZK2ia3o7vd3akF07acHAFpOA==" saltValue="yVW9XmDwTqEnmpSGai0KYg==" spinCount="100000" sqref="D9" name="Range1_1_4_2"/>
    <protectedRange algorithmName="SHA-512" hashValue="ON39YdpmFHfN9f47KpiRvqrKx0V9+erV1CNkpWzYhW/Qyc6aT8rEyCrvauWSYGZK2ia3o7vd3akF07acHAFpOA==" saltValue="yVW9XmDwTqEnmpSGai0KYg==" spinCount="100000" sqref="B11:C11 I11:J11" name="Range1"/>
    <protectedRange algorithmName="SHA-512" hashValue="ON39YdpmFHfN9f47KpiRvqrKx0V9+erV1CNkpWzYhW/Qyc6aT8rEyCrvauWSYGZK2ia3o7vd3akF07acHAFpOA==" saltValue="yVW9XmDwTqEnmpSGai0KYg==" spinCount="100000" sqref="D11" name="Range1_1"/>
    <protectedRange algorithmName="SHA-512" hashValue="ON39YdpmFHfN9f47KpiRvqrKx0V9+erV1CNkpWzYhW/Qyc6aT8rEyCrvauWSYGZK2ia3o7vd3akF07acHAFpOA==" saltValue="yVW9XmDwTqEnmpSGai0KYg==" spinCount="100000" sqref="E11:H11" name="Range1_3"/>
    <protectedRange algorithmName="SHA-512" hashValue="ON39YdpmFHfN9f47KpiRvqrKx0V9+erV1CNkpWzYhW/Qyc6aT8rEyCrvauWSYGZK2ia3o7vd3akF07acHAFpOA==" saltValue="yVW9XmDwTqEnmpSGai0KYg==" spinCount="100000" sqref="I12:J12 B12:C12" name="Range1_2"/>
    <protectedRange algorithmName="SHA-512" hashValue="ON39YdpmFHfN9f47KpiRvqrKx0V9+erV1CNkpWzYhW/Qyc6aT8rEyCrvauWSYGZK2ia3o7vd3akF07acHAFpOA==" saltValue="yVW9XmDwTqEnmpSGai0KYg==" spinCount="100000" sqref="D12" name="Range1_1_1"/>
    <protectedRange algorithmName="SHA-512" hashValue="ON39YdpmFHfN9f47KpiRvqrKx0V9+erV1CNkpWzYhW/Qyc6aT8rEyCrvauWSYGZK2ia3o7vd3akF07acHAFpOA==" saltValue="yVW9XmDwTqEnmpSGai0KYg==" spinCount="100000" sqref="E12:H12" name="Range1_3_1"/>
    <protectedRange algorithmName="SHA-512" hashValue="ON39YdpmFHfN9f47KpiRvqrKx0V9+erV1CNkpWzYhW/Qyc6aT8rEyCrvauWSYGZK2ia3o7vd3akF07acHAFpOA==" saltValue="yVW9XmDwTqEnmpSGai0KYg==" spinCount="100000" sqref="E14:J15 B14:C15" name="Range1_4"/>
    <protectedRange algorithmName="SHA-512" hashValue="ON39YdpmFHfN9f47KpiRvqrKx0V9+erV1CNkpWzYhW/Qyc6aT8rEyCrvauWSYGZK2ia3o7vd3akF07acHAFpOA==" saltValue="yVW9XmDwTqEnmpSGai0KYg==" spinCount="100000" sqref="D14:D15" name="Range1_1_2"/>
    <protectedRange algorithmName="SHA-512" hashValue="ON39YdpmFHfN9f47KpiRvqrKx0V9+erV1CNkpWzYhW/Qyc6aT8rEyCrvauWSYGZK2ia3o7vd3akF07acHAFpOA==" saltValue="yVW9XmDwTqEnmpSGai0KYg==" spinCount="100000" sqref="E16:J16 B16:C16" name="Range1_5"/>
    <protectedRange algorithmName="SHA-512" hashValue="ON39YdpmFHfN9f47KpiRvqrKx0V9+erV1CNkpWzYhW/Qyc6aT8rEyCrvauWSYGZK2ia3o7vd3akF07acHAFpOA==" saltValue="yVW9XmDwTqEnmpSGai0KYg==" spinCount="100000" sqref="D16" name="Range1_1_3"/>
  </protectedRanges>
  <sortState xmlns:xlrd2="http://schemas.microsoft.com/office/spreadsheetml/2017/richdata2" ref="B2:O5">
    <sortCondition ref="C2:C5"/>
  </sortState>
  <conditionalFormatting sqref="F2:F3">
    <cfRule type="top10" dxfId="2147" priority="98" rank="1"/>
  </conditionalFormatting>
  <conditionalFormatting sqref="I2:I3">
    <cfRule type="top10" dxfId="2146" priority="95" rank="1"/>
    <cfRule type="top10" dxfId="2145" priority="100" rank="1"/>
  </conditionalFormatting>
  <conditionalFormatting sqref="E2:E3">
    <cfRule type="top10" dxfId="2144" priority="99" rank="1"/>
  </conditionalFormatting>
  <conditionalFormatting sqref="G2:G3">
    <cfRule type="top10" dxfId="2143" priority="97" rank="1"/>
  </conditionalFormatting>
  <conditionalFormatting sqref="H2:H3">
    <cfRule type="top10" dxfId="2142" priority="96" rank="1"/>
  </conditionalFormatting>
  <conditionalFormatting sqref="J2:J3">
    <cfRule type="top10" dxfId="2141" priority="94" rank="1"/>
  </conditionalFormatting>
  <conditionalFormatting sqref="E2:J3">
    <cfRule type="cellIs" dxfId="2140" priority="93" operator="greaterThanOrEqual">
      <formula>200</formula>
    </cfRule>
  </conditionalFormatting>
  <conditionalFormatting sqref="F4:F5">
    <cfRule type="top10" dxfId="2139" priority="91" rank="1"/>
  </conditionalFormatting>
  <conditionalFormatting sqref="G4:G5">
    <cfRule type="top10" dxfId="2138" priority="90" rank="1"/>
  </conditionalFormatting>
  <conditionalFormatting sqref="H4:H5">
    <cfRule type="top10" dxfId="2137" priority="89" rank="1"/>
  </conditionalFormatting>
  <conditionalFormatting sqref="I4:I5">
    <cfRule type="top10" dxfId="2136" priority="87" rank="1"/>
  </conditionalFormatting>
  <conditionalFormatting sqref="J4:J5">
    <cfRule type="top10" dxfId="2135" priority="88" rank="1"/>
  </conditionalFormatting>
  <conditionalFormatting sqref="E4:E5">
    <cfRule type="top10" dxfId="2134" priority="92" rank="1"/>
  </conditionalFormatting>
  <conditionalFormatting sqref="E6">
    <cfRule type="top10" dxfId="2133" priority="86" rank="1"/>
  </conditionalFormatting>
  <conditionalFormatting sqref="F6">
    <cfRule type="top10" dxfId="2132" priority="85" rank="1"/>
  </conditionalFormatting>
  <conditionalFormatting sqref="G6">
    <cfRule type="top10" dxfId="2131" priority="84" rank="1"/>
  </conditionalFormatting>
  <conditionalFormatting sqref="H6">
    <cfRule type="top10" dxfId="2130" priority="83" rank="1"/>
  </conditionalFormatting>
  <conditionalFormatting sqref="I6">
    <cfRule type="top10" dxfId="2129" priority="82" rank="1"/>
  </conditionalFormatting>
  <conditionalFormatting sqref="J6">
    <cfRule type="top10" dxfId="2128" priority="81" rank="1"/>
  </conditionalFormatting>
  <conditionalFormatting sqref="F7:F8">
    <cfRule type="top10" dxfId="2127" priority="78" rank="1"/>
  </conditionalFormatting>
  <conditionalFormatting sqref="I7:I8">
    <cfRule type="top10" dxfId="2126" priority="75" rank="1"/>
    <cfRule type="top10" dxfId="2125" priority="80" rank="1"/>
  </conditionalFormatting>
  <conditionalFormatting sqref="E7:E8">
    <cfRule type="top10" dxfId="2124" priority="79" rank="1"/>
  </conditionalFormatting>
  <conditionalFormatting sqref="G7:G8">
    <cfRule type="top10" dxfId="2123" priority="77" rank="1"/>
  </conditionalFormatting>
  <conditionalFormatting sqref="H7:H8">
    <cfRule type="top10" dxfId="2122" priority="76" rank="1"/>
  </conditionalFormatting>
  <conditionalFormatting sqref="J7:J8">
    <cfRule type="top10" dxfId="2121" priority="74" rank="1"/>
  </conditionalFormatting>
  <conditionalFormatting sqref="E7:J8">
    <cfRule type="cellIs" dxfId="2120" priority="73" operator="greaterThanOrEqual">
      <formula>200</formula>
    </cfRule>
  </conditionalFormatting>
  <conditionalFormatting sqref="F9">
    <cfRule type="top10" dxfId="2119" priority="70" rank="1"/>
  </conditionalFormatting>
  <conditionalFormatting sqref="I9">
    <cfRule type="top10" dxfId="2118" priority="67" rank="1"/>
    <cfRule type="top10" dxfId="2117" priority="72" rank="1"/>
  </conditionalFormatting>
  <conditionalFormatting sqref="E9">
    <cfRule type="top10" dxfId="2116" priority="71" rank="1"/>
  </conditionalFormatting>
  <conditionalFormatting sqref="G9">
    <cfRule type="top10" dxfId="2115" priority="69" rank="1"/>
  </conditionalFormatting>
  <conditionalFormatting sqref="H9">
    <cfRule type="top10" dxfId="2114" priority="68" rank="1"/>
  </conditionalFormatting>
  <conditionalFormatting sqref="J9">
    <cfRule type="top10" dxfId="2113" priority="66" rank="1"/>
  </conditionalFormatting>
  <conditionalFormatting sqref="E9:J9">
    <cfRule type="cellIs" dxfId="2112" priority="65" operator="greaterThanOrEqual">
      <formula>200</formula>
    </cfRule>
  </conditionalFormatting>
  <conditionalFormatting sqref="F11">
    <cfRule type="top10" dxfId="2111" priority="47" rank="1"/>
  </conditionalFormatting>
  <conditionalFormatting sqref="I11">
    <cfRule type="top10" dxfId="2110" priority="44" rank="1"/>
    <cfRule type="top10" dxfId="2109" priority="49" rank="1"/>
  </conditionalFormatting>
  <conditionalFormatting sqref="E11">
    <cfRule type="top10" dxfId="2108" priority="48" rank="1"/>
  </conditionalFormatting>
  <conditionalFormatting sqref="G11">
    <cfRule type="top10" dxfId="2107" priority="46" rank="1"/>
  </conditionalFormatting>
  <conditionalFormatting sqref="H11">
    <cfRule type="top10" dxfId="2106" priority="45" rank="1"/>
  </conditionalFormatting>
  <conditionalFormatting sqref="J11">
    <cfRule type="top10" dxfId="2105" priority="43" rank="1"/>
  </conditionalFormatting>
  <conditionalFormatting sqref="E11:J11">
    <cfRule type="cellIs" dxfId="2104" priority="42" operator="greaterThanOrEqual">
      <formula>200</formula>
    </cfRule>
  </conditionalFormatting>
  <conditionalFormatting sqref="F12">
    <cfRule type="top10" dxfId="2103" priority="39" rank="1"/>
  </conditionalFormatting>
  <conditionalFormatting sqref="I12">
    <cfRule type="top10" dxfId="2102" priority="36" rank="1"/>
    <cfRule type="top10" dxfId="2101" priority="41" rank="1"/>
  </conditionalFormatting>
  <conditionalFormatting sqref="E12">
    <cfRule type="top10" dxfId="2100" priority="40" rank="1"/>
  </conditionalFormatting>
  <conditionalFormatting sqref="G12">
    <cfRule type="top10" dxfId="2099" priority="38" rank="1"/>
  </conditionalFormatting>
  <conditionalFormatting sqref="H12">
    <cfRule type="top10" dxfId="2098" priority="37" rank="1"/>
  </conditionalFormatting>
  <conditionalFormatting sqref="J12">
    <cfRule type="top10" dxfId="2097" priority="35" rank="1"/>
  </conditionalFormatting>
  <conditionalFormatting sqref="E12:J12">
    <cfRule type="cellIs" dxfId="2096" priority="34" operator="greaterThanOrEqual">
      <formula>200</formula>
    </cfRule>
  </conditionalFormatting>
  <conditionalFormatting sqref="J13">
    <cfRule type="top10" dxfId="2095" priority="28" rank="1"/>
  </conditionalFormatting>
  <conditionalFormatting sqref="I13">
    <cfRule type="top10" dxfId="2094" priority="29" rank="1"/>
  </conditionalFormatting>
  <conditionalFormatting sqref="H13">
    <cfRule type="top10" dxfId="2093" priority="30" rank="1"/>
  </conditionalFormatting>
  <conditionalFormatting sqref="G13">
    <cfRule type="top10" dxfId="2092" priority="31" rank="1"/>
  </conditionalFormatting>
  <conditionalFormatting sqref="F13">
    <cfRule type="top10" dxfId="2091" priority="32" rank="1"/>
  </conditionalFormatting>
  <conditionalFormatting sqref="E13">
    <cfRule type="top10" dxfId="2090" priority="33" rank="1"/>
  </conditionalFormatting>
  <conditionalFormatting sqref="F10">
    <cfRule type="top10" dxfId="2089" priority="22" rank="1"/>
  </conditionalFormatting>
  <conditionalFormatting sqref="G10">
    <cfRule type="top10" dxfId="2088" priority="23" rank="1"/>
  </conditionalFormatting>
  <conditionalFormatting sqref="H10">
    <cfRule type="top10" dxfId="2087" priority="24" rank="1"/>
  </conditionalFormatting>
  <conditionalFormatting sqref="I10">
    <cfRule type="top10" dxfId="2086" priority="25" rank="1"/>
  </conditionalFormatting>
  <conditionalFormatting sqref="J10">
    <cfRule type="top10" dxfId="2085" priority="26" rank="1"/>
  </conditionalFormatting>
  <conditionalFormatting sqref="E10">
    <cfRule type="top10" dxfId="2084" priority="27" rank="1"/>
  </conditionalFormatting>
  <conditionalFormatting sqref="E10:J10">
    <cfRule type="cellIs" dxfId="2083" priority="21" operator="equal">
      <formula>200</formula>
    </cfRule>
  </conditionalFormatting>
  <conditionalFormatting sqref="E14:E15">
    <cfRule type="top10" dxfId="2082" priority="9" rank="1"/>
  </conditionalFormatting>
  <conditionalFormatting sqref="F14:F15">
    <cfRule type="top10" dxfId="2081" priority="10" rank="1"/>
  </conditionalFormatting>
  <conditionalFormatting sqref="G14:G15">
    <cfRule type="top10" dxfId="2080" priority="11" rank="1"/>
  </conditionalFormatting>
  <conditionalFormatting sqref="H14:H15">
    <cfRule type="top10" dxfId="2079" priority="12" rank="1"/>
  </conditionalFormatting>
  <conditionalFormatting sqref="I14:I15">
    <cfRule type="top10" dxfId="2078" priority="13" rank="1"/>
  </conditionalFormatting>
  <conditionalFormatting sqref="J14:J15">
    <cfRule type="top10" dxfId="2077" priority="14" rank="1"/>
  </conditionalFormatting>
  <conditionalFormatting sqref="I16">
    <cfRule type="top10" dxfId="2076" priority="15" rank="1"/>
  </conditionalFormatting>
  <conditionalFormatting sqref="H16">
    <cfRule type="top10" dxfId="2075" priority="16" rank="1"/>
  </conditionalFormatting>
  <conditionalFormatting sqref="J16">
    <cfRule type="top10" dxfId="2074" priority="17" rank="1"/>
  </conditionalFormatting>
  <conditionalFormatting sqref="G16">
    <cfRule type="top10" dxfId="2073" priority="18" rank="1"/>
  </conditionalFormatting>
  <conditionalFormatting sqref="F16">
    <cfRule type="top10" dxfId="2072" priority="19" rank="1"/>
  </conditionalFormatting>
  <conditionalFormatting sqref="E16">
    <cfRule type="top10" dxfId="2071" priority="20" rank="1"/>
  </conditionalFormatting>
  <hyperlinks>
    <hyperlink ref="Q1" location="'National Rankings'!A1" display="Back to Ranking" xr:uid="{F6547F3A-A2F8-4382-94A5-2F99080B98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F7082B-8AFB-4C64-AD9F-0A09B7DFCFDB}">
          <x14:formula1>
            <xm:f>'C:\Users\abra2\Desktop\ABRA Files and More\AUTO BENCH REST ASSOCIATION FILE\ABRA 2019\Georgia\[Georgia Results 01 19 20.xlsm]DATA SHEET'!#REF!</xm:f>
          </x14:formula1>
          <xm:sqref>B1:B13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D1E1-C943-490F-B603-235770A56B40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120</v>
      </c>
      <c r="C2" s="15">
        <v>44793</v>
      </c>
      <c r="D2" s="16" t="s">
        <v>40</v>
      </c>
      <c r="E2" s="17">
        <v>152</v>
      </c>
      <c r="F2" s="17">
        <v>160</v>
      </c>
      <c r="G2" s="17"/>
      <c r="H2" s="17"/>
      <c r="I2" s="17"/>
      <c r="J2" s="17"/>
      <c r="K2" s="20">
        <v>2</v>
      </c>
      <c r="L2" s="20">
        <v>312</v>
      </c>
      <c r="M2" s="21">
        <v>156</v>
      </c>
      <c r="N2" s="22">
        <v>4</v>
      </c>
      <c r="O2" s="23">
        <v>160</v>
      </c>
    </row>
    <row r="3" spans="1:17" x14ac:dyDescent="0.3">
      <c r="A3" s="72" t="s">
        <v>51</v>
      </c>
      <c r="B3" s="14" t="s">
        <v>120</v>
      </c>
      <c r="C3" s="15">
        <v>44821</v>
      </c>
      <c r="D3" s="16" t="s">
        <v>40</v>
      </c>
      <c r="E3" s="17">
        <v>86</v>
      </c>
      <c r="F3" s="17">
        <v>144</v>
      </c>
      <c r="G3" s="17"/>
      <c r="H3" s="17"/>
      <c r="I3" s="17"/>
      <c r="J3" s="17"/>
      <c r="K3" s="20">
        <v>2</v>
      </c>
      <c r="L3" s="20">
        <v>230</v>
      </c>
      <c r="M3" s="21">
        <v>115</v>
      </c>
      <c r="N3" s="22">
        <v>3</v>
      </c>
      <c r="O3" s="23">
        <v>118</v>
      </c>
    </row>
    <row r="5" spans="1:17" x14ac:dyDescent="0.3">
      <c r="K5" s="8">
        <f>SUM(K2:K4)</f>
        <v>4</v>
      </c>
      <c r="L5" s="8">
        <f>SUM(L2:L4)</f>
        <v>542</v>
      </c>
      <c r="M5" s="7">
        <f>SUM(L5/K5)</f>
        <v>135.5</v>
      </c>
      <c r="N5" s="8">
        <f>SUM(N2:N4)</f>
        <v>7</v>
      </c>
      <c r="O5" s="12">
        <f>SUM(M5+N5)</f>
        <v>142.5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J2">
    <cfRule type="top10" dxfId="2070" priority="7" rank="1"/>
  </conditionalFormatting>
  <conditionalFormatting sqref="I2">
    <cfRule type="top10" dxfId="2069" priority="8" rank="1"/>
  </conditionalFormatting>
  <conditionalFormatting sqref="H2">
    <cfRule type="top10" dxfId="2068" priority="9" rank="1"/>
  </conditionalFormatting>
  <conditionalFormatting sqref="G2">
    <cfRule type="top10" dxfId="2067" priority="10" rank="1"/>
  </conditionalFormatting>
  <conditionalFormatting sqref="F2">
    <cfRule type="top10" dxfId="2066" priority="11" rank="1"/>
  </conditionalFormatting>
  <conditionalFormatting sqref="E2">
    <cfRule type="top10" dxfId="2065" priority="12" rank="1"/>
  </conditionalFormatting>
  <conditionalFormatting sqref="E3">
    <cfRule type="top10" dxfId="2064" priority="1" rank="1"/>
  </conditionalFormatting>
  <conditionalFormatting sqref="F3">
    <cfRule type="top10" dxfId="2063" priority="2" rank="1"/>
  </conditionalFormatting>
  <conditionalFormatting sqref="G3">
    <cfRule type="top10" dxfId="2062" priority="3" rank="1"/>
  </conditionalFormatting>
  <conditionalFormatting sqref="H3">
    <cfRule type="top10" dxfId="2061" priority="4" rank="1"/>
  </conditionalFormatting>
  <conditionalFormatting sqref="I3">
    <cfRule type="top10" dxfId="2060" priority="5" rank="1"/>
  </conditionalFormatting>
  <conditionalFormatting sqref="J3">
    <cfRule type="top10" dxfId="2059" priority="6" rank="1"/>
  </conditionalFormatting>
  <hyperlinks>
    <hyperlink ref="Q1" location="'National Rankings'!A1" display="Back to Ranking" xr:uid="{0A8C8CE5-6B1A-4CC7-89EC-1E20388024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7FE7CE-6ADB-4106-914C-E4F46F0382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46B1-57BB-40A6-9022-208632BF35E3}">
  <sheetPr codeName="Sheet51"/>
  <dimension ref="A1:Q5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48</v>
      </c>
      <c r="C2" s="15">
        <v>44646</v>
      </c>
      <c r="D2" s="16" t="s">
        <v>26</v>
      </c>
      <c r="E2" s="17">
        <v>167</v>
      </c>
      <c r="F2" s="17">
        <v>166</v>
      </c>
      <c r="G2" s="17">
        <v>178</v>
      </c>
      <c r="H2" s="17">
        <v>172.001</v>
      </c>
      <c r="I2" s="17"/>
      <c r="J2" s="17"/>
      <c r="K2" s="20">
        <v>4</v>
      </c>
      <c r="L2" s="20">
        <v>683.00099999999998</v>
      </c>
      <c r="M2" s="21">
        <v>170.75024999999999</v>
      </c>
      <c r="N2" s="22">
        <v>2</v>
      </c>
      <c r="O2" s="23">
        <v>172.75024999999999</v>
      </c>
    </row>
    <row r="3" spans="1:17" x14ac:dyDescent="0.3">
      <c r="A3" s="36" t="s">
        <v>25</v>
      </c>
      <c r="B3" s="26" t="s">
        <v>48</v>
      </c>
      <c r="C3" s="35">
        <v>44660</v>
      </c>
      <c r="D3" s="16" t="s">
        <v>26</v>
      </c>
      <c r="E3" s="17">
        <v>157</v>
      </c>
      <c r="F3" s="17">
        <v>168</v>
      </c>
      <c r="G3" s="17">
        <v>174</v>
      </c>
      <c r="H3" s="17">
        <v>172</v>
      </c>
      <c r="I3" s="17"/>
      <c r="J3" s="17"/>
      <c r="K3" s="20">
        <v>4</v>
      </c>
      <c r="L3" s="20">
        <v>671</v>
      </c>
      <c r="M3" s="21">
        <v>167.75</v>
      </c>
      <c r="N3" s="22">
        <v>2</v>
      </c>
      <c r="O3" s="23">
        <v>169.75</v>
      </c>
    </row>
    <row r="5" spans="1:17" x14ac:dyDescent="0.3">
      <c r="K5" s="8">
        <f>SUM(K2:K4)</f>
        <v>8</v>
      </c>
      <c r="L5" s="8">
        <f>SUM(L2:L4)</f>
        <v>1354.001</v>
      </c>
      <c r="M5" s="7">
        <f>SUM(L5/K5)</f>
        <v>169.250125</v>
      </c>
      <c r="N5" s="8">
        <f>SUM(N2:N4)</f>
        <v>4</v>
      </c>
      <c r="O5" s="12">
        <f>SUM(M5+N5)</f>
        <v>173.250125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I2">
    <cfRule type="top10" dxfId="2478" priority="12" rank="1"/>
  </conditionalFormatting>
  <conditionalFormatting sqref="H2">
    <cfRule type="top10" dxfId="2477" priority="8" rank="1"/>
  </conditionalFormatting>
  <conditionalFormatting sqref="J2">
    <cfRule type="top10" dxfId="2476" priority="9" rank="1"/>
  </conditionalFormatting>
  <conditionalFormatting sqref="G2">
    <cfRule type="top10" dxfId="2475" priority="11" rank="1"/>
  </conditionalFormatting>
  <conditionalFormatting sqref="F2">
    <cfRule type="top10" dxfId="2474" priority="10" rank="1"/>
  </conditionalFormatting>
  <conditionalFormatting sqref="E2">
    <cfRule type="top10" dxfId="2473" priority="7" rank="1"/>
  </conditionalFormatting>
  <conditionalFormatting sqref="F3">
    <cfRule type="top10" dxfId="2472" priority="5" rank="1"/>
  </conditionalFormatting>
  <conditionalFormatting sqref="G3">
    <cfRule type="top10" dxfId="2471" priority="4" rank="1"/>
  </conditionalFormatting>
  <conditionalFormatting sqref="H3">
    <cfRule type="top10" dxfId="2470" priority="3" rank="1"/>
  </conditionalFormatting>
  <conditionalFormatting sqref="I3">
    <cfRule type="top10" dxfId="2469" priority="1" rank="1"/>
  </conditionalFormatting>
  <conditionalFormatting sqref="J3">
    <cfRule type="top10" dxfId="2468" priority="2" rank="1"/>
  </conditionalFormatting>
  <conditionalFormatting sqref="E3">
    <cfRule type="top10" dxfId="2467" priority="6" rank="1"/>
  </conditionalFormatting>
  <hyperlinks>
    <hyperlink ref="Q1" location="'National Rankings'!A1" display="Back to Ranking" xr:uid="{9D06C1DD-AECA-4ABB-9690-9A4DF9F708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F6FDB-DF1D-4D3E-A4DE-01E8A3AC41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C4D4-6451-4ECE-AB0B-A32203A74612}">
  <sheetPr codeName="Sheet89"/>
  <dimension ref="A1:Q41"/>
  <sheetViews>
    <sheetView topLeftCell="A21" workbookViewId="0">
      <selection activeCell="A38" sqref="A38:O3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56</v>
      </c>
      <c r="C2" s="15">
        <v>44660</v>
      </c>
      <c r="D2" s="16" t="s">
        <v>57</v>
      </c>
      <c r="E2" s="17">
        <v>162</v>
      </c>
      <c r="F2" s="17">
        <v>166</v>
      </c>
      <c r="G2" s="17">
        <v>156</v>
      </c>
      <c r="H2" s="17">
        <v>170</v>
      </c>
      <c r="I2" s="17"/>
      <c r="J2" s="17"/>
      <c r="K2" s="20">
        <v>4</v>
      </c>
      <c r="L2" s="20">
        <v>654</v>
      </c>
      <c r="M2" s="21">
        <v>163.5</v>
      </c>
      <c r="N2" s="22">
        <v>5</v>
      </c>
      <c r="O2" s="23">
        <v>168.5</v>
      </c>
    </row>
    <row r="3" spans="1:17" x14ac:dyDescent="0.3">
      <c r="A3" s="13" t="s">
        <v>24</v>
      </c>
      <c r="B3" s="14" t="s">
        <v>56</v>
      </c>
      <c r="C3" s="15">
        <v>44664</v>
      </c>
      <c r="D3" s="16" t="s">
        <v>55</v>
      </c>
      <c r="E3" s="17">
        <v>178</v>
      </c>
      <c r="F3" s="17">
        <v>171</v>
      </c>
      <c r="G3" s="17">
        <v>173</v>
      </c>
      <c r="H3" s="17">
        <v>158</v>
      </c>
      <c r="I3" s="17"/>
      <c r="J3" s="17"/>
      <c r="K3" s="20">
        <v>4</v>
      </c>
      <c r="L3" s="20">
        <v>680</v>
      </c>
      <c r="M3" s="21">
        <v>170</v>
      </c>
      <c r="N3" s="22">
        <v>8</v>
      </c>
      <c r="O3" s="23">
        <v>178</v>
      </c>
    </row>
    <row r="4" spans="1:17" x14ac:dyDescent="0.3">
      <c r="A4" s="13" t="s">
        <v>51</v>
      </c>
      <c r="B4" s="14" t="s">
        <v>56</v>
      </c>
      <c r="C4" s="15">
        <v>44678</v>
      </c>
      <c r="D4" s="16" t="s">
        <v>60</v>
      </c>
      <c r="E4" s="17">
        <v>176</v>
      </c>
      <c r="F4" s="17">
        <v>185.001</v>
      </c>
      <c r="G4" s="17">
        <v>172</v>
      </c>
      <c r="H4" s="17">
        <v>183</v>
      </c>
      <c r="I4" s="17"/>
      <c r="J4" s="17"/>
      <c r="K4" s="20">
        <v>4</v>
      </c>
      <c r="L4" s="20">
        <v>716.00099999999998</v>
      </c>
      <c r="M4" s="21">
        <v>179.00024999999999</v>
      </c>
      <c r="N4" s="22">
        <v>6</v>
      </c>
      <c r="O4" s="23">
        <v>185.00024999999999</v>
      </c>
    </row>
    <row r="5" spans="1:17" x14ac:dyDescent="0.3">
      <c r="A5" s="13" t="s">
        <v>51</v>
      </c>
      <c r="B5" s="14" t="s">
        <v>56</v>
      </c>
      <c r="C5" s="15">
        <v>44685</v>
      </c>
      <c r="D5" s="16" t="s">
        <v>55</v>
      </c>
      <c r="E5" s="17">
        <v>187</v>
      </c>
      <c r="F5" s="17">
        <v>183</v>
      </c>
      <c r="G5" s="17">
        <v>183.001</v>
      </c>
      <c r="H5" s="17">
        <v>187</v>
      </c>
      <c r="I5" s="17"/>
      <c r="J5" s="17"/>
      <c r="K5" s="20">
        <v>4</v>
      </c>
      <c r="L5" s="20">
        <v>740.00099999999998</v>
      </c>
      <c r="M5" s="21">
        <v>185.00024999999999</v>
      </c>
      <c r="N5" s="22">
        <v>11</v>
      </c>
      <c r="O5" s="23">
        <v>196.00024999999999</v>
      </c>
    </row>
    <row r="6" spans="1:17" x14ac:dyDescent="0.3">
      <c r="A6" s="13" t="s">
        <v>51</v>
      </c>
      <c r="B6" s="14" t="s">
        <v>56</v>
      </c>
      <c r="C6" s="15">
        <v>44692</v>
      </c>
      <c r="D6" s="16" t="s">
        <v>55</v>
      </c>
      <c r="E6" s="17">
        <v>181</v>
      </c>
      <c r="F6" s="17">
        <v>189</v>
      </c>
      <c r="G6" s="17">
        <v>183</v>
      </c>
      <c r="H6" s="17">
        <v>181</v>
      </c>
      <c r="I6" s="17"/>
      <c r="J6" s="17"/>
      <c r="K6" s="20">
        <v>4</v>
      </c>
      <c r="L6" s="20">
        <v>734</v>
      </c>
      <c r="M6" s="21">
        <v>183.5</v>
      </c>
      <c r="N6" s="22">
        <v>5</v>
      </c>
      <c r="O6" s="23">
        <v>188.5</v>
      </c>
    </row>
    <row r="7" spans="1:17" x14ac:dyDescent="0.3">
      <c r="A7" s="13" t="s">
        <v>51</v>
      </c>
      <c r="B7" s="14" t="s">
        <v>56</v>
      </c>
      <c r="C7" s="15">
        <v>44706</v>
      </c>
      <c r="D7" s="16" t="s">
        <v>60</v>
      </c>
      <c r="E7" s="17">
        <v>176</v>
      </c>
      <c r="F7" s="17">
        <v>179</v>
      </c>
      <c r="G7" s="17">
        <v>180</v>
      </c>
      <c r="H7" s="17">
        <v>187</v>
      </c>
      <c r="I7" s="17"/>
      <c r="J7" s="17"/>
      <c r="K7" s="20">
        <v>4</v>
      </c>
      <c r="L7" s="20">
        <v>722</v>
      </c>
      <c r="M7" s="21">
        <v>180.5</v>
      </c>
      <c r="N7" s="22">
        <v>5</v>
      </c>
      <c r="O7" s="23">
        <v>185.5</v>
      </c>
    </row>
    <row r="8" spans="1:17" x14ac:dyDescent="0.3">
      <c r="A8" s="49" t="s">
        <v>25</v>
      </c>
      <c r="B8" s="14" t="s">
        <v>56</v>
      </c>
      <c r="C8" s="15">
        <v>44713</v>
      </c>
      <c r="D8" s="16" t="s">
        <v>55</v>
      </c>
      <c r="E8" s="17">
        <v>180</v>
      </c>
      <c r="F8" s="17">
        <v>175</v>
      </c>
      <c r="G8" s="17">
        <v>175</v>
      </c>
      <c r="H8" s="17">
        <v>175</v>
      </c>
      <c r="I8" s="17"/>
      <c r="J8" s="17"/>
      <c r="K8" s="20">
        <v>4</v>
      </c>
      <c r="L8" s="20">
        <v>705</v>
      </c>
      <c r="M8" s="21">
        <v>176.25</v>
      </c>
      <c r="N8" s="22">
        <v>5</v>
      </c>
      <c r="O8" s="23">
        <v>181.25</v>
      </c>
    </row>
    <row r="9" spans="1:17" x14ac:dyDescent="0.3">
      <c r="A9" s="49" t="s">
        <v>25</v>
      </c>
      <c r="B9" s="14" t="s">
        <v>56</v>
      </c>
      <c r="C9" s="15">
        <v>44720</v>
      </c>
      <c r="D9" s="16" t="s">
        <v>55</v>
      </c>
      <c r="E9" s="17">
        <v>180</v>
      </c>
      <c r="F9" s="17">
        <v>181</v>
      </c>
      <c r="G9" s="17">
        <v>175</v>
      </c>
      <c r="H9" s="17">
        <v>176</v>
      </c>
      <c r="I9" s="17"/>
      <c r="J9" s="17"/>
      <c r="K9" s="20">
        <v>4</v>
      </c>
      <c r="L9" s="20">
        <v>712</v>
      </c>
      <c r="M9" s="21">
        <v>178</v>
      </c>
      <c r="N9" s="22">
        <v>13</v>
      </c>
      <c r="O9" s="23">
        <v>191</v>
      </c>
    </row>
    <row r="10" spans="1:17" x14ac:dyDescent="0.3">
      <c r="A10" s="13" t="s">
        <v>51</v>
      </c>
      <c r="B10" s="14" t="s">
        <v>56</v>
      </c>
      <c r="C10" s="15">
        <v>44741</v>
      </c>
      <c r="D10" s="16" t="s">
        <v>55</v>
      </c>
      <c r="E10" s="17">
        <v>181.0001</v>
      </c>
      <c r="F10" s="17">
        <v>183</v>
      </c>
      <c r="G10" s="17">
        <v>181</v>
      </c>
      <c r="H10" s="17">
        <v>177</v>
      </c>
      <c r="I10" s="17"/>
      <c r="J10" s="17"/>
      <c r="K10" s="20">
        <v>4</v>
      </c>
      <c r="L10" s="20">
        <v>722.00009999999997</v>
      </c>
      <c r="M10" s="21">
        <v>180.50002499999999</v>
      </c>
      <c r="N10" s="22">
        <v>13</v>
      </c>
      <c r="O10" s="23">
        <v>193.50002499999999</v>
      </c>
    </row>
    <row r="11" spans="1:17" x14ac:dyDescent="0.3">
      <c r="A11" s="13" t="s">
        <v>51</v>
      </c>
      <c r="B11" s="14" t="s">
        <v>56</v>
      </c>
      <c r="C11" s="15">
        <v>44734</v>
      </c>
      <c r="D11" s="16" t="s">
        <v>60</v>
      </c>
      <c r="E11" s="17">
        <v>176</v>
      </c>
      <c r="F11" s="17">
        <v>185</v>
      </c>
      <c r="G11" s="17">
        <v>180</v>
      </c>
      <c r="H11" s="17">
        <v>183</v>
      </c>
      <c r="I11" s="17"/>
      <c r="J11" s="17"/>
      <c r="K11" s="20">
        <v>4</v>
      </c>
      <c r="L11" s="20">
        <v>724</v>
      </c>
      <c r="M11" s="21">
        <v>181</v>
      </c>
      <c r="N11" s="22">
        <v>5</v>
      </c>
      <c r="O11" s="23">
        <v>186</v>
      </c>
    </row>
    <row r="12" spans="1:17" x14ac:dyDescent="0.3">
      <c r="A12" s="13" t="s">
        <v>51</v>
      </c>
      <c r="B12" s="14" t="s">
        <v>56</v>
      </c>
      <c r="C12" s="15">
        <v>44727</v>
      </c>
      <c r="D12" s="16" t="s">
        <v>55</v>
      </c>
      <c r="E12" s="17">
        <v>185</v>
      </c>
      <c r="F12" s="17">
        <v>177</v>
      </c>
      <c r="G12" s="17">
        <v>167</v>
      </c>
      <c r="H12" s="17">
        <v>177</v>
      </c>
      <c r="I12" s="17"/>
      <c r="J12" s="17"/>
      <c r="K12" s="20">
        <v>4</v>
      </c>
      <c r="L12" s="20">
        <v>706</v>
      </c>
      <c r="M12" s="21">
        <v>176.5</v>
      </c>
      <c r="N12" s="22">
        <v>11</v>
      </c>
      <c r="O12" s="23">
        <v>187.5</v>
      </c>
    </row>
    <row r="13" spans="1:17" x14ac:dyDescent="0.3">
      <c r="A13" s="13" t="s">
        <v>51</v>
      </c>
      <c r="B13" s="14" t="s">
        <v>56</v>
      </c>
      <c r="C13" s="15">
        <v>44744</v>
      </c>
      <c r="D13" s="16" t="s">
        <v>57</v>
      </c>
      <c r="E13" s="17">
        <v>173</v>
      </c>
      <c r="F13" s="17">
        <v>181</v>
      </c>
      <c r="G13" s="17">
        <v>168</v>
      </c>
      <c r="H13" s="17">
        <v>179</v>
      </c>
      <c r="I13" s="17"/>
      <c r="J13" s="17"/>
      <c r="K13" s="20">
        <v>4</v>
      </c>
      <c r="L13" s="20">
        <v>701</v>
      </c>
      <c r="M13" s="21">
        <v>175.25</v>
      </c>
      <c r="N13" s="22">
        <v>11</v>
      </c>
      <c r="O13" s="23">
        <v>186.25</v>
      </c>
    </row>
    <row r="14" spans="1:17" x14ac:dyDescent="0.3">
      <c r="A14" s="13" t="s">
        <v>24</v>
      </c>
      <c r="B14" s="14" t="s">
        <v>56</v>
      </c>
      <c r="C14" s="15">
        <v>44748</v>
      </c>
      <c r="D14" s="16" t="s">
        <v>55</v>
      </c>
      <c r="E14" s="17">
        <v>184</v>
      </c>
      <c r="F14" s="17">
        <v>185</v>
      </c>
      <c r="G14" s="17">
        <v>189</v>
      </c>
      <c r="H14" s="17">
        <v>189</v>
      </c>
      <c r="I14" s="17"/>
      <c r="J14" s="17"/>
      <c r="K14" s="20">
        <v>4</v>
      </c>
      <c r="L14" s="20">
        <v>747</v>
      </c>
      <c r="M14" s="21">
        <v>186.75</v>
      </c>
      <c r="N14" s="22">
        <v>13</v>
      </c>
      <c r="O14" s="23">
        <v>199.75</v>
      </c>
    </row>
    <row r="15" spans="1:17" x14ac:dyDescent="0.3">
      <c r="A15" s="13" t="s">
        <v>51</v>
      </c>
      <c r="B15" s="14" t="s">
        <v>56</v>
      </c>
      <c r="C15" s="15">
        <v>44755</v>
      </c>
      <c r="D15" s="16" t="s">
        <v>55</v>
      </c>
      <c r="E15" s="17">
        <v>187</v>
      </c>
      <c r="F15" s="17">
        <v>186</v>
      </c>
      <c r="G15" s="17">
        <v>190</v>
      </c>
      <c r="H15" s="17">
        <v>192</v>
      </c>
      <c r="I15" s="17"/>
      <c r="J15" s="17"/>
      <c r="K15" s="20">
        <v>4</v>
      </c>
      <c r="L15" s="20">
        <v>755</v>
      </c>
      <c r="M15" s="21">
        <v>188.75</v>
      </c>
      <c r="N15" s="22">
        <v>13</v>
      </c>
      <c r="O15" s="23">
        <v>201.75</v>
      </c>
    </row>
    <row r="16" spans="1:17" x14ac:dyDescent="0.3">
      <c r="A16" s="13" t="s">
        <v>51</v>
      </c>
      <c r="B16" s="14" t="s">
        <v>56</v>
      </c>
      <c r="C16" s="15">
        <v>44762</v>
      </c>
      <c r="D16" s="16" t="s">
        <v>55</v>
      </c>
      <c r="E16" s="17">
        <v>192</v>
      </c>
      <c r="F16" s="17">
        <v>189</v>
      </c>
      <c r="G16" s="17">
        <v>194</v>
      </c>
      <c r="H16" s="17">
        <v>192</v>
      </c>
      <c r="I16" s="17"/>
      <c r="J16" s="17"/>
      <c r="K16" s="20">
        <v>4</v>
      </c>
      <c r="L16" s="20">
        <v>767</v>
      </c>
      <c r="M16" s="21">
        <v>191.75</v>
      </c>
      <c r="N16" s="22">
        <v>13</v>
      </c>
      <c r="O16" s="23">
        <v>204.75</v>
      </c>
    </row>
    <row r="17" spans="1:15" x14ac:dyDescent="0.3">
      <c r="A17" s="13" t="s">
        <v>51</v>
      </c>
      <c r="B17" s="14" t="s">
        <v>56</v>
      </c>
      <c r="C17" s="15">
        <v>44776</v>
      </c>
      <c r="D17" s="16" t="s">
        <v>55</v>
      </c>
      <c r="E17" s="17">
        <v>186</v>
      </c>
      <c r="F17" s="17">
        <v>191</v>
      </c>
      <c r="G17" s="17">
        <v>186</v>
      </c>
      <c r="H17" s="17">
        <v>184</v>
      </c>
      <c r="I17" s="17"/>
      <c r="J17" s="17"/>
      <c r="K17" s="20">
        <v>4</v>
      </c>
      <c r="L17" s="20">
        <v>747</v>
      </c>
      <c r="M17" s="21">
        <v>186.75</v>
      </c>
      <c r="N17" s="22">
        <v>5</v>
      </c>
      <c r="O17" s="23">
        <v>191.75</v>
      </c>
    </row>
    <row r="18" spans="1:15" x14ac:dyDescent="0.3">
      <c r="A18" s="13" t="s">
        <v>51</v>
      </c>
      <c r="B18" s="14" t="s">
        <v>56</v>
      </c>
      <c r="C18" s="15">
        <v>44783</v>
      </c>
      <c r="D18" s="16" t="s">
        <v>55</v>
      </c>
      <c r="E18" s="17">
        <v>177</v>
      </c>
      <c r="F18" s="17">
        <v>185</v>
      </c>
      <c r="G18" s="17">
        <v>188</v>
      </c>
      <c r="H18" s="17">
        <v>184</v>
      </c>
      <c r="I18" s="17"/>
      <c r="J18" s="17"/>
      <c r="K18" s="20">
        <v>4</v>
      </c>
      <c r="L18" s="20">
        <v>734</v>
      </c>
      <c r="M18" s="21">
        <v>183.5</v>
      </c>
      <c r="N18" s="22">
        <v>11</v>
      </c>
      <c r="O18" s="23">
        <v>194.5</v>
      </c>
    </row>
    <row r="19" spans="1:15" x14ac:dyDescent="0.3">
      <c r="A19" s="13" t="s">
        <v>51</v>
      </c>
      <c r="B19" s="14" t="s">
        <v>56</v>
      </c>
      <c r="C19" s="15">
        <v>44790</v>
      </c>
      <c r="D19" s="16" t="s">
        <v>55</v>
      </c>
      <c r="E19" s="17">
        <v>188</v>
      </c>
      <c r="F19" s="17">
        <v>181</v>
      </c>
      <c r="G19" s="17">
        <v>186</v>
      </c>
      <c r="H19" s="17">
        <v>183</v>
      </c>
      <c r="I19" s="17"/>
      <c r="J19" s="17"/>
      <c r="K19" s="20">
        <v>4</v>
      </c>
      <c r="L19" s="20">
        <v>738</v>
      </c>
      <c r="M19" s="21">
        <v>184.5</v>
      </c>
      <c r="N19" s="22">
        <v>8</v>
      </c>
      <c r="O19" s="23">
        <v>192.5</v>
      </c>
    </row>
    <row r="20" spans="1:15" x14ac:dyDescent="0.3">
      <c r="A20" s="13" t="s">
        <v>51</v>
      </c>
      <c r="B20" s="14" t="s">
        <v>56</v>
      </c>
      <c r="C20" s="15">
        <v>44779</v>
      </c>
      <c r="D20" s="16" t="s">
        <v>57</v>
      </c>
      <c r="E20" s="17">
        <v>178</v>
      </c>
      <c r="F20" s="17">
        <v>183</v>
      </c>
      <c r="G20" s="17">
        <v>182</v>
      </c>
      <c r="H20" s="17">
        <v>177</v>
      </c>
      <c r="I20" s="17"/>
      <c r="J20" s="17"/>
      <c r="K20" s="20">
        <v>4</v>
      </c>
      <c r="L20" s="20">
        <v>720</v>
      </c>
      <c r="M20" s="21">
        <v>180</v>
      </c>
      <c r="N20" s="22">
        <v>5</v>
      </c>
      <c r="O20" s="23">
        <v>185</v>
      </c>
    </row>
    <row r="21" spans="1:15" x14ac:dyDescent="0.3">
      <c r="A21" s="13" t="s">
        <v>51</v>
      </c>
      <c r="B21" s="69" t="s">
        <v>56</v>
      </c>
      <c r="C21" s="15">
        <v>44793</v>
      </c>
      <c r="D21" s="16" t="s">
        <v>55</v>
      </c>
      <c r="E21" s="17">
        <v>187</v>
      </c>
      <c r="F21" s="17">
        <v>183</v>
      </c>
      <c r="G21" s="17">
        <v>174</v>
      </c>
      <c r="H21" s="17">
        <v>184</v>
      </c>
      <c r="I21" s="17">
        <v>181</v>
      </c>
      <c r="J21" s="17">
        <v>189.001</v>
      </c>
      <c r="K21" s="20">
        <v>6</v>
      </c>
      <c r="L21" s="20">
        <v>1098.001</v>
      </c>
      <c r="M21" s="21">
        <v>183.00016666666667</v>
      </c>
      <c r="N21" s="22">
        <v>8</v>
      </c>
      <c r="O21" s="23">
        <v>191.00016666666667</v>
      </c>
    </row>
    <row r="22" spans="1:15" x14ac:dyDescent="0.3">
      <c r="A22" s="13" t="s">
        <v>51</v>
      </c>
      <c r="B22" s="14" t="s">
        <v>56</v>
      </c>
      <c r="C22" s="15">
        <v>44804</v>
      </c>
      <c r="D22" s="16" t="s">
        <v>55</v>
      </c>
      <c r="E22" s="17">
        <v>178</v>
      </c>
      <c r="F22" s="17">
        <v>188</v>
      </c>
      <c r="G22" s="17">
        <v>186</v>
      </c>
      <c r="H22" s="17">
        <v>184</v>
      </c>
      <c r="I22" s="17"/>
      <c r="J22" s="17"/>
      <c r="K22" s="20">
        <v>4</v>
      </c>
      <c r="L22" s="20">
        <v>736</v>
      </c>
      <c r="M22" s="21">
        <v>184</v>
      </c>
      <c r="N22" s="22">
        <v>13</v>
      </c>
      <c r="O22" s="23">
        <v>197</v>
      </c>
    </row>
    <row r="23" spans="1:15" x14ac:dyDescent="0.3">
      <c r="A23" s="13" t="s">
        <v>51</v>
      </c>
      <c r="B23" s="14" t="s">
        <v>56</v>
      </c>
      <c r="C23" s="15">
        <v>44811</v>
      </c>
      <c r="D23" s="16" t="s">
        <v>55</v>
      </c>
      <c r="E23" s="17">
        <v>184</v>
      </c>
      <c r="F23" s="17">
        <v>191.001</v>
      </c>
      <c r="G23" s="17">
        <v>187</v>
      </c>
      <c r="H23" s="17">
        <v>187.001</v>
      </c>
      <c r="I23" s="17"/>
      <c r="J23" s="17"/>
      <c r="K23" s="20">
        <v>4</v>
      </c>
      <c r="L23" s="20">
        <v>749.00199999999995</v>
      </c>
      <c r="M23" s="21">
        <v>187.25049999999999</v>
      </c>
      <c r="N23" s="22">
        <v>11</v>
      </c>
      <c r="O23" s="23">
        <v>198.25049999999999</v>
      </c>
    </row>
    <row r="24" spans="1:15" x14ac:dyDescent="0.3">
      <c r="A24" s="13" t="s">
        <v>51</v>
      </c>
      <c r="B24" s="14" t="s">
        <v>56</v>
      </c>
      <c r="C24" s="15">
        <v>44825</v>
      </c>
      <c r="D24" s="16" t="s">
        <v>55</v>
      </c>
      <c r="E24" s="17">
        <v>178</v>
      </c>
      <c r="F24" s="17">
        <v>182</v>
      </c>
      <c r="G24" s="17">
        <v>188</v>
      </c>
      <c r="H24" s="17">
        <v>188</v>
      </c>
      <c r="I24" s="17"/>
      <c r="J24" s="17"/>
      <c r="K24" s="20">
        <v>4</v>
      </c>
      <c r="L24" s="20">
        <v>736</v>
      </c>
      <c r="M24" s="21">
        <v>184</v>
      </c>
      <c r="N24" s="22">
        <v>5</v>
      </c>
      <c r="O24" s="23">
        <v>189</v>
      </c>
    </row>
    <row r="25" spans="1:15" x14ac:dyDescent="0.3">
      <c r="A25" s="13" t="s">
        <v>51</v>
      </c>
      <c r="B25" s="14" t="s">
        <v>56</v>
      </c>
      <c r="C25" s="15">
        <v>44818</v>
      </c>
      <c r="D25" s="16" t="s">
        <v>55</v>
      </c>
      <c r="E25" s="17">
        <v>190</v>
      </c>
      <c r="F25" s="17">
        <v>187</v>
      </c>
      <c r="G25" s="17">
        <v>187</v>
      </c>
      <c r="H25" s="17">
        <v>189</v>
      </c>
      <c r="I25" s="17"/>
      <c r="J25" s="17"/>
      <c r="K25" s="20">
        <v>4</v>
      </c>
      <c r="L25" s="20">
        <v>753</v>
      </c>
      <c r="M25" s="21">
        <v>188.25</v>
      </c>
      <c r="N25" s="22">
        <v>11</v>
      </c>
      <c r="O25" s="23">
        <v>199.25</v>
      </c>
    </row>
    <row r="26" spans="1:15" x14ac:dyDescent="0.3">
      <c r="A26" s="13" t="s">
        <v>51</v>
      </c>
      <c r="B26" s="14" t="s">
        <v>56</v>
      </c>
      <c r="C26" s="15">
        <v>44815</v>
      </c>
      <c r="D26" s="16" t="s">
        <v>60</v>
      </c>
      <c r="E26" s="17">
        <v>190</v>
      </c>
      <c r="F26" s="17">
        <v>185</v>
      </c>
      <c r="G26" s="17">
        <v>185</v>
      </c>
      <c r="H26" s="17">
        <v>186</v>
      </c>
      <c r="I26" s="17">
        <v>186</v>
      </c>
      <c r="J26" s="17">
        <v>185</v>
      </c>
      <c r="K26" s="20">
        <v>6</v>
      </c>
      <c r="L26" s="20">
        <v>1117</v>
      </c>
      <c r="M26" s="21">
        <v>186.16666666666666</v>
      </c>
      <c r="N26" s="22">
        <v>8</v>
      </c>
      <c r="O26" s="23">
        <v>194.16666666666666</v>
      </c>
    </row>
    <row r="27" spans="1:15" x14ac:dyDescent="0.3">
      <c r="A27" s="13" t="s">
        <v>51</v>
      </c>
      <c r="B27" s="14" t="s">
        <v>56</v>
      </c>
      <c r="C27" s="15">
        <v>44828</v>
      </c>
      <c r="D27" s="16" t="s">
        <v>57</v>
      </c>
      <c r="E27" s="17">
        <v>186</v>
      </c>
      <c r="F27" s="17">
        <v>185</v>
      </c>
      <c r="G27" s="17">
        <v>186</v>
      </c>
      <c r="H27" s="17">
        <v>185</v>
      </c>
      <c r="I27" s="17">
        <v>185</v>
      </c>
      <c r="J27" s="17">
        <v>188</v>
      </c>
      <c r="K27" s="20">
        <v>6</v>
      </c>
      <c r="L27" s="20">
        <v>1115</v>
      </c>
      <c r="M27" s="21">
        <v>185.83333333333334</v>
      </c>
      <c r="N27" s="22">
        <v>10</v>
      </c>
      <c r="O27" s="23">
        <v>195.83333333333334</v>
      </c>
    </row>
    <row r="28" spans="1:15" x14ac:dyDescent="0.3">
      <c r="A28" s="13" t="s">
        <v>51</v>
      </c>
      <c r="B28" s="14" t="s">
        <v>56</v>
      </c>
      <c r="C28" s="15">
        <v>44846</v>
      </c>
      <c r="D28" s="16" t="s">
        <v>55</v>
      </c>
      <c r="E28" s="17">
        <v>176</v>
      </c>
      <c r="F28" s="17">
        <v>184</v>
      </c>
      <c r="G28" s="17">
        <v>186</v>
      </c>
      <c r="H28" s="17">
        <v>187</v>
      </c>
      <c r="I28" s="17"/>
      <c r="J28" s="17"/>
      <c r="K28" s="20">
        <v>4</v>
      </c>
      <c r="L28" s="20">
        <v>733</v>
      </c>
      <c r="M28" s="21">
        <v>183.25</v>
      </c>
      <c r="N28" s="22">
        <v>13</v>
      </c>
      <c r="O28" s="23">
        <v>196.25</v>
      </c>
    </row>
    <row r="29" spans="1:15" x14ac:dyDescent="0.3">
      <c r="A29" s="13" t="s">
        <v>51</v>
      </c>
      <c r="B29" s="81" t="s">
        <v>56</v>
      </c>
      <c r="C29" s="15">
        <v>44839</v>
      </c>
      <c r="D29" s="16" t="s">
        <v>55</v>
      </c>
      <c r="E29" s="17">
        <v>184</v>
      </c>
      <c r="F29" s="17">
        <v>181</v>
      </c>
      <c r="G29" s="17">
        <v>186</v>
      </c>
      <c r="H29" s="17">
        <v>178</v>
      </c>
      <c r="I29" s="17"/>
      <c r="J29" s="17"/>
      <c r="K29" s="20">
        <v>4</v>
      </c>
      <c r="L29" s="20">
        <v>729</v>
      </c>
      <c r="M29" s="21">
        <v>182.25</v>
      </c>
      <c r="N29" s="22">
        <v>13</v>
      </c>
      <c r="O29" s="23">
        <v>195.25</v>
      </c>
    </row>
    <row r="30" spans="1:15" x14ac:dyDescent="0.3">
      <c r="A30" s="13" t="s">
        <v>51</v>
      </c>
      <c r="B30" s="14" t="s">
        <v>56</v>
      </c>
      <c r="C30" s="15">
        <v>44832</v>
      </c>
      <c r="D30" s="16" t="s">
        <v>60</v>
      </c>
      <c r="E30" s="17">
        <v>181</v>
      </c>
      <c r="F30" s="17">
        <v>180</v>
      </c>
      <c r="G30" s="17">
        <v>191</v>
      </c>
      <c r="H30" s="17">
        <v>188</v>
      </c>
      <c r="I30" s="17"/>
      <c r="J30" s="17"/>
      <c r="K30" s="20">
        <v>4</v>
      </c>
      <c r="L30" s="20">
        <v>740</v>
      </c>
      <c r="M30" s="21">
        <v>185</v>
      </c>
      <c r="N30" s="22">
        <v>13</v>
      </c>
      <c r="O30" s="23">
        <v>198</v>
      </c>
    </row>
    <row r="31" spans="1:15" x14ac:dyDescent="0.3">
      <c r="A31" s="13" t="s">
        <v>51</v>
      </c>
      <c r="B31" s="14" t="s">
        <v>56</v>
      </c>
      <c r="C31" s="15">
        <v>44850</v>
      </c>
      <c r="D31" s="16" t="s">
        <v>126</v>
      </c>
      <c r="E31" s="17">
        <v>186</v>
      </c>
      <c r="F31" s="17">
        <v>192</v>
      </c>
      <c r="G31" s="17">
        <v>190</v>
      </c>
      <c r="H31" s="17">
        <v>188.001</v>
      </c>
      <c r="I31" s="17">
        <v>189.001</v>
      </c>
      <c r="J31" s="17">
        <v>186</v>
      </c>
      <c r="K31" s="20">
        <v>6</v>
      </c>
      <c r="L31" s="20">
        <v>1131.002</v>
      </c>
      <c r="M31" s="21">
        <v>188.50033333333332</v>
      </c>
      <c r="N31" s="22">
        <v>26</v>
      </c>
      <c r="O31" s="23">
        <v>214.50033333333332</v>
      </c>
    </row>
    <row r="32" spans="1:15" x14ac:dyDescent="0.3">
      <c r="A32" s="13" t="s">
        <v>51</v>
      </c>
      <c r="B32" s="14" t="s">
        <v>56</v>
      </c>
      <c r="C32" s="15">
        <v>44853</v>
      </c>
      <c r="D32" s="16" t="s">
        <v>55</v>
      </c>
      <c r="E32" s="17">
        <v>184</v>
      </c>
      <c r="F32" s="17">
        <v>188</v>
      </c>
      <c r="G32" s="17">
        <v>189</v>
      </c>
      <c r="H32" s="17">
        <v>190</v>
      </c>
      <c r="I32" s="17"/>
      <c r="J32" s="17"/>
      <c r="K32" s="20">
        <v>4</v>
      </c>
      <c r="L32" s="20">
        <v>751</v>
      </c>
      <c r="M32" s="21">
        <v>187.75</v>
      </c>
      <c r="N32" s="22">
        <v>13</v>
      </c>
      <c r="O32" s="23">
        <v>200.75</v>
      </c>
    </row>
    <row r="33" spans="1:15" x14ac:dyDescent="0.3">
      <c r="A33" s="13" t="s">
        <v>51</v>
      </c>
      <c r="B33" s="14" t="s">
        <v>56</v>
      </c>
      <c r="C33" s="15">
        <v>44867</v>
      </c>
      <c r="D33" s="16" t="s">
        <v>55</v>
      </c>
      <c r="E33" s="17">
        <v>179</v>
      </c>
      <c r="F33" s="17">
        <v>187</v>
      </c>
      <c r="G33" s="17">
        <v>179</v>
      </c>
      <c r="H33" s="17">
        <v>191</v>
      </c>
      <c r="I33" s="17"/>
      <c r="J33" s="17"/>
      <c r="K33" s="20">
        <v>4</v>
      </c>
      <c r="L33" s="20">
        <v>736</v>
      </c>
      <c r="M33" s="21">
        <v>184</v>
      </c>
      <c r="N33" s="22">
        <v>9</v>
      </c>
      <c r="O33" s="23">
        <v>193</v>
      </c>
    </row>
    <row r="34" spans="1:15" x14ac:dyDescent="0.3">
      <c r="A34" s="13" t="s">
        <v>51</v>
      </c>
      <c r="B34" s="14" t="s">
        <v>56</v>
      </c>
      <c r="C34" s="15">
        <v>44856</v>
      </c>
      <c r="D34" s="16" t="s">
        <v>57</v>
      </c>
      <c r="E34" s="17">
        <v>181</v>
      </c>
      <c r="F34" s="17">
        <v>190</v>
      </c>
      <c r="G34" s="17">
        <v>187</v>
      </c>
      <c r="H34" s="17">
        <v>189</v>
      </c>
      <c r="I34" s="17"/>
      <c r="J34" s="17"/>
      <c r="K34" s="20">
        <v>4</v>
      </c>
      <c r="L34" s="20">
        <v>747</v>
      </c>
      <c r="M34" s="21">
        <v>186.75</v>
      </c>
      <c r="N34" s="22">
        <v>11</v>
      </c>
      <c r="O34" s="23">
        <v>197.75</v>
      </c>
    </row>
    <row r="35" spans="1:15" x14ac:dyDescent="0.3">
      <c r="A35" s="13" t="s">
        <v>51</v>
      </c>
      <c r="B35" s="14" t="s">
        <v>56</v>
      </c>
      <c r="C35" s="15">
        <v>44871</v>
      </c>
      <c r="D35" s="16" t="s">
        <v>60</v>
      </c>
      <c r="E35" s="17">
        <v>186</v>
      </c>
      <c r="F35" s="17">
        <v>181</v>
      </c>
      <c r="G35" s="17">
        <v>190</v>
      </c>
      <c r="H35" s="17">
        <v>192</v>
      </c>
      <c r="I35" s="17"/>
      <c r="J35" s="17"/>
      <c r="K35" s="20">
        <v>4</v>
      </c>
      <c r="L35" s="20">
        <v>749</v>
      </c>
      <c r="M35" s="21">
        <v>187.25</v>
      </c>
      <c r="N35" s="22">
        <v>11</v>
      </c>
      <c r="O35" s="23">
        <v>198.25</v>
      </c>
    </row>
    <row r="36" spans="1:15" x14ac:dyDescent="0.3">
      <c r="A36" s="13" t="s">
        <v>51</v>
      </c>
      <c r="B36" s="14" t="s">
        <v>56</v>
      </c>
      <c r="C36" s="15">
        <v>44874</v>
      </c>
      <c r="D36" s="16" t="s">
        <v>55</v>
      </c>
      <c r="E36" s="17">
        <v>185</v>
      </c>
      <c r="F36" s="17">
        <v>185</v>
      </c>
      <c r="G36" s="17">
        <v>188</v>
      </c>
      <c r="H36" s="17">
        <v>190</v>
      </c>
      <c r="I36" s="17"/>
      <c r="J36" s="17"/>
      <c r="K36" s="20">
        <v>4</v>
      </c>
      <c r="L36" s="20">
        <v>748</v>
      </c>
      <c r="M36" s="21">
        <v>187</v>
      </c>
      <c r="N36" s="22">
        <v>8</v>
      </c>
      <c r="O36" s="23">
        <v>195</v>
      </c>
    </row>
    <row r="37" spans="1:15" x14ac:dyDescent="0.3">
      <c r="A37" s="13" t="s">
        <v>51</v>
      </c>
      <c r="B37" s="14" t="s">
        <v>56</v>
      </c>
      <c r="C37" s="15">
        <v>44881</v>
      </c>
      <c r="D37" s="16" t="s">
        <v>55</v>
      </c>
      <c r="E37" s="17">
        <v>181</v>
      </c>
      <c r="F37" s="17">
        <v>187</v>
      </c>
      <c r="G37" s="17">
        <v>183</v>
      </c>
      <c r="H37" s="17">
        <v>187</v>
      </c>
      <c r="I37" s="17"/>
      <c r="J37" s="17"/>
      <c r="K37" s="20">
        <v>4</v>
      </c>
      <c r="L37" s="20">
        <v>738</v>
      </c>
      <c r="M37" s="21">
        <v>184.5</v>
      </c>
      <c r="N37" s="22">
        <v>5</v>
      </c>
      <c r="O37" s="23">
        <v>189.5</v>
      </c>
    </row>
    <row r="38" spans="1:15" x14ac:dyDescent="0.3">
      <c r="A38" s="13" t="s">
        <v>51</v>
      </c>
      <c r="B38" s="14" t="s">
        <v>56</v>
      </c>
      <c r="C38" s="15">
        <v>44888</v>
      </c>
      <c r="D38" s="16" t="s">
        <v>55</v>
      </c>
      <c r="E38" s="17">
        <v>193</v>
      </c>
      <c r="F38" s="17">
        <v>186</v>
      </c>
      <c r="G38" s="17">
        <v>193</v>
      </c>
      <c r="H38" s="17">
        <v>184</v>
      </c>
      <c r="I38" s="17"/>
      <c r="J38" s="17"/>
      <c r="K38" s="20">
        <v>4</v>
      </c>
      <c r="L38" s="20">
        <v>756</v>
      </c>
      <c r="M38" s="21">
        <v>189</v>
      </c>
      <c r="N38" s="22">
        <v>13</v>
      </c>
      <c r="O38" s="23">
        <v>202</v>
      </c>
    </row>
    <row r="39" spans="1:15" x14ac:dyDescent="0.3">
      <c r="A39" s="13" t="s">
        <v>51</v>
      </c>
      <c r="B39" s="14" t="s">
        <v>56</v>
      </c>
      <c r="C39" s="15">
        <v>44895</v>
      </c>
      <c r="D39" s="16" t="s">
        <v>55</v>
      </c>
      <c r="E39" s="17">
        <v>187</v>
      </c>
      <c r="F39" s="17">
        <v>181</v>
      </c>
      <c r="G39" s="17">
        <v>182</v>
      </c>
      <c r="H39" s="17">
        <v>182</v>
      </c>
      <c r="I39" s="17"/>
      <c r="J39" s="17"/>
      <c r="K39" s="20">
        <v>4</v>
      </c>
      <c r="L39" s="20">
        <v>732</v>
      </c>
      <c r="M39" s="21">
        <v>183</v>
      </c>
      <c r="N39" s="22">
        <v>5</v>
      </c>
      <c r="O39" s="23">
        <v>188</v>
      </c>
    </row>
    <row r="40" spans="1:15" x14ac:dyDescent="0.3">
      <c r="A40" s="27"/>
    </row>
    <row r="41" spans="1:15" x14ac:dyDescent="0.3">
      <c r="K41" s="8">
        <f>SUM(K2:K40)</f>
        <v>160</v>
      </c>
      <c r="L41" s="8">
        <f>SUM(L2:L40)</f>
        <v>29318.007100000003</v>
      </c>
      <c r="M41" s="7">
        <f>SUM(L41/K41)</f>
        <v>183.23754437500003</v>
      </c>
      <c r="N41" s="8">
        <f>SUM(N2:N40)</f>
        <v>372</v>
      </c>
      <c r="O41" s="12">
        <f>SUM(M41+N41)</f>
        <v>555.23754437499997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4"/>
    <protectedRange algorithmName="SHA-512" hashValue="ON39YdpmFHfN9f47KpiRvqrKx0V9+erV1CNkpWzYhW/Qyc6aT8rEyCrvauWSYGZK2ia3o7vd3akF07acHAFpOA==" saltValue="yVW9XmDwTqEnmpSGai0KYg==" spinCount="100000" sqref="D2:D3" name="Range1_1_2"/>
    <protectedRange algorithmName="SHA-512" hashValue="ON39YdpmFHfN9f47KpiRvqrKx0V9+erV1CNkpWzYhW/Qyc6aT8rEyCrvauWSYGZK2ia3o7vd3akF07acHAFpOA==" saltValue="yVW9XmDwTqEnmpSGai0KYg==" spinCount="100000" sqref="B4:C6 I4:J6" name="Range1_8"/>
    <protectedRange algorithmName="SHA-512" hashValue="ON39YdpmFHfN9f47KpiRvqrKx0V9+erV1CNkpWzYhW/Qyc6aT8rEyCrvauWSYGZK2ia3o7vd3akF07acHAFpOA==" saltValue="yVW9XmDwTqEnmpSGai0KYg==" spinCount="100000" sqref="E7:J7 B7:C7" name="Range1_8_2"/>
    <protectedRange algorithmName="SHA-512" hashValue="ON39YdpmFHfN9f47KpiRvqrKx0V9+erV1CNkpWzYhW/Qyc6aT8rEyCrvauWSYGZK2ia3o7vd3akF07acHAFpOA==" saltValue="yVW9XmDwTqEnmpSGai0KYg==" spinCount="100000" sqref="D7" name="Range1_1_7_2"/>
    <protectedRange algorithmName="SHA-512" hashValue="ON39YdpmFHfN9f47KpiRvqrKx0V9+erV1CNkpWzYhW/Qyc6aT8rEyCrvauWSYGZK2ia3o7vd3akF07acHAFpOA==" saltValue="yVW9XmDwTqEnmpSGai0KYg==" spinCount="100000" sqref="B13:C13 E13:J13" name="Range1_40"/>
    <protectedRange algorithmName="SHA-512" hashValue="ON39YdpmFHfN9f47KpiRvqrKx0V9+erV1CNkpWzYhW/Qyc6aT8rEyCrvauWSYGZK2ia3o7vd3akF07acHAFpOA==" saltValue="yVW9XmDwTqEnmpSGai0KYg==" spinCount="100000" sqref="D13" name="Range1_1_40"/>
    <protectedRange algorithmName="SHA-512" hashValue="ON39YdpmFHfN9f47KpiRvqrKx0V9+erV1CNkpWzYhW/Qyc6aT8rEyCrvauWSYGZK2ia3o7vd3akF07acHAFpOA==" saltValue="yVW9XmDwTqEnmpSGai0KYg==" spinCount="100000" sqref="B14:C14 I14:J14" name="Range1_7_1"/>
    <protectedRange algorithmName="SHA-512" hashValue="ON39YdpmFHfN9f47KpiRvqrKx0V9+erV1CNkpWzYhW/Qyc6aT8rEyCrvauWSYGZK2ia3o7vd3akF07acHAFpOA==" saltValue="yVW9XmDwTqEnmpSGai0KYg==" spinCount="100000" sqref="D14" name="Range1_1_5_1"/>
    <protectedRange algorithmName="SHA-512" hashValue="ON39YdpmFHfN9f47KpiRvqrKx0V9+erV1CNkpWzYhW/Qyc6aT8rEyCrvauWSYGZK2ia3o7vd3akF07acHAFpOA==" saltValue="yVW9XmDwTqEnmpSGai0KYg==" spinCount="100000" sqref="E14:H14" name="Range1_3_3_1"/>
    <protectedRange algorithmName="SHA-512" hashValue="ON39YdpmFHfN9f47KpiRvqrKx0V9+erV1CNkpWzYhW/Qyc6aT8rEyCrvauWSYGZK2ia3o7vd3akF07acHAFpOA==" saltValue="yVW9XmDwTqEnmpSGai0KYg==" spinCount="100000" sqref="B15:C16 I15:J16" name="Range1_8_2_1"/>
    <protectedRange algorithmName="SHA-512" hashValue="ON39YdpmFHfN9f47KpiRvqrKx0V9+erV1CNkpWzYhW/Qyc6aT8rEyCrvauWSYGZK2ia3o7vd3akF07acHAFpOA==" saltValue="yVW9XmDwTqEnmpSGai0KYg==" spinCount="100000" sqref="D15:D16" name="Range1_1_4_1"/>
    <protectedRange algorithmName="SHA-512" hashValue="ON39YdpmFHfN9f47KpiRvqrKx0V9+erV1CNkpWzYhW/Qyc6aT8rEyCrvauWSYGZK2ia3o7vd3akF07acHAFpOA==" saltValue="yVW9XmDwTqEnmpSGai0KYg==" spinCount="100000" sqref="E15:H16" name="Range1_3_1_2"/>
    <protectedRange algorithmName="SHA-512" hashValue="ON39YdpmFHfN9f47KpiRvqrKx0V9+erV1CNkpWzYhW/Qyc6aT8rEyCrvauWSYGZK2ia3o7vd3akF07acHAFpOA==" saltValue="yVW9XmDwTqEnmpSGai0KYg==" spinCount="100000" sqref="I17:J17 B17:C17" name="Range1"/>
    <protectedRange algorithmName="SHA-512" hashValue="ON39YdpmFHfN9f47KpiRvqrKx0V9+erV1CNkpWzYhW/Qyc6aT8rEyCrvauWSYGZK2ia3o7vd3akF07acHAFpOA==" saltValue="yVW9XmDwTqEnmpSGai0KYg==" spinCount="100000" sqref="D17" name="Range1_1"/>
    <protectedRange algorithmName="SHA-512" hashValue="ON39YdpmFHfN9f47KpiRvqrKx0V9+erV1CNkpWzYhW/Qyc6aT8rEyCrvauWSYGZK2ia3o7vd3akF07acHAFpOA==" saltValue="yVW9XmDwTqEnmpSGai0KYg==" spinCount="100000" sqref="E17:H17" name="Range1_3"/>
    <protectedRange sqref="I18:J19 B18:C20" name="Range1_1_1"/>
    <protectedRange sqref="D18:D20" name="Range1_1_1_1"/>
    <protectedRange sqref="E20:J20 E18:H19" name="Range1_3_1"/>
    <protectedRange algorithmName="SHA-512" hashValue="ON39YdpmFHfN9f47KpiRvqrKx0V9+erV1CNkpWzYhW/Qyc6aT8rEyCrvauWSYGZK2ia3o7vd3akF07acHAFpOA==" saltValue="yVW9XmDwTqEnmpSGai0KYg==" spinCount="100000" sqref="B21:C21 I21:J21" name="Range1_5"/>
    <protectedRange algorithmName="SHA-512" hashValue="ON39YdpmFHfN9f47KpiRvqrKx0V9+erV1CNkpWzYhW/Qyc6aT8rEyCrvauWSYGZK2ia3o7vd3akF07acHAFpOA==" saltValue="yVW9XmDwTqEnmpSGai0KYg==" spinCount="100000" sqref="D21" name="Range1_1_3"/>
    <protectedRange algorithmName="SHA-512" hashValue="ON39YdpmFHfN9f47KpiRvqrKx0V9+erV1CNkpWzYhW/Qyc6aT8rEyCrvauWSYGZK2ia3o7vd3akF07acHAFpOA==" saltValue="yVW9XmDwTqEnmpSGai0KYg==" spinCount="100000" sqref="E21:H21" name="Range1_3_2"/>
    <protectedRange algorithmName="SHA-512" hashValue="ON39YdpmFHfN9f47KpiRvqrKx0V9+erV1CNkpWzYhW/Qyc6aT8rEyCrvauWSYGZK2ia3o7vd3akF07acHAFpOA==" saltValue="yVW9XmDwTqEnmpSGai0KYg==" spinCount="100000" sqref="B24:C27 E24:J27" name="Range1_5_1"/>
    <protectedRange algorithmName="SHA-512" hashValue="ON39YdpmFHfN9f47KpiRvqrKx0V9+erV1CNkpWzYhW/Qyc6aT8rEyCrvauWSYGZK2ia3o7vd3akF07acHAFpOA==" saltValue="yVW9XmDwTqEnmpSGai0KYg==" spinCount="100000" sqref="D24:D27" name="Range1_1_3_1"/>
    <protectedRange algorithmName="SHA-512" hashValue="ON39YdpmFHfN9f47KpiRvqrKx0V9+erV1CNkpWzYhW/Qyc6aT8rEyCrvauWSYGZK2ia3o7vd3akF07acHAFpOA==" saltValue="yVW9XmDwTqEnmpSGai0KYg==" spinCount="100000" sqref="B28:C31 I28:J31" name="Range1_6"/>
    <protectedRange algorithmName="SHA-512" hashValue="ON39YdpmFHfN9f47KpiRvqrKx0V9+erV1CNkpWzYhW/Qyc6aT8rEyCrvauWSYGZK2ia3o7vd3akF07acHAFpOA==" saltValue="yVW9XmDwTqEnmpSGai0KYg==" spinCount="100000" sqref="D28:D31" name="Range1_1_1_2"/>
    <protectedRange algorithmName="SHA-512" hashValue="ON39YdpmFHfN9f47KpiRvqrKx0V9+erV1CNkpWzYhW/Qyc6aT8rEyCrvauWSYGZK2ia3o7vd3akF07acHAFpOA==" saltValue="yVW9XmDwTqEnmpSGai0KYg==" spinCount="100000" sqref="E28:H31" name="Range1_3_3"/>
    <protectedRange algorithmName="SHA-512" hashValue="ON39YdpmFHfN9f47KpiRvqrKx0V9+erV1CNkpWzYhW/Qyc6aT8rEyCrvauWSYGZK2ia3o7vd3akF07acHAFpOA==" saltValue="yVW9XmDwTqEnmpSGai0KYg==" spinCount="100000" sqref="B32:C32 E32:J32" name="Range1_79"/>
    <protectedRange algorithmName="SHA-512" hashValue="ON39YdpmFHfN9f47KpiRvqrKx0V9+erV1CNkpWzYhW/Qyc6aT8rEyCrvauWSYGZK2ia3o7vd3akF07acHAFpOA==" saltValue="yVW9XmDwTqEnmpSGai0KYg==" spinCount="100000" sqref="D32" name="Range1_1_77"/>
    <protectedRange algorithmName="SHA-512" hashValue="ON39YdpmFHfN9f47KpiRvqrKx0V9+erV1CNkpWzYhW/Qyc6aT8rEyCrvauWSYGZK2ia3o7vd3akF07acHAFpOA==" saltValue="yVW9XmDwTqEnmpSGai0KYg==" spinCount="100000" sqref="D33" name="Range1_1_2_1"/>
    <protectedRange algorithmName="SHA-512" hashValue="ON39YdpmFHfN9f47KpiRvqrKx0V9+erV1CNkpWzYhW/Qyc6aT8rEyCrvauWSYGZK2ia3o7vd3akF07acHAFpOA==" saltValue="yVW9XmDwTqEnmpSGai0KYg==" spinCount="100000" sqref="B35:C35" name="Range1_1_2_1_1"/>
    <protectedRange algorithmName="SHA-512" hashValue="ON39YdpmFHfN9f47KpiRvqrKx0V9+erV1CNkpWzYhW/Qyc6aT8rEyCrvauWSYGZK2ia3o7vd3akF07acHAFpOA==" saltValue="yVW9XmDwTqEnmpSGai0KYg==" spinCount="100000" sqref="D35" name="Range1_1_1_2_1"/>
    <protectedRange algorithmName="SHA-512" hashValue="ON39YdpmFHfN9f47KpiRvqrKx0V9+erV1CNkpWzYhW/Qyc6aT8rEyCrvauWSYGZK2ia3o7vd3akF07acHAFpOA==" saltValue="yVW9XmDwTqEnmpSGai0KYg==" spinCount="100000" sqref="E35:J35" name="Range1_4_1"/>
    <protectedRange algorithmName="SHA-512" hashValue="ON39YdpmFHfN9f47KpiRvqrKx0V9+erV1CNkpWzYhW/Qyc6aT8rEyCrvauWSYGZK2ia3o7vd3akF07acHAFpOA==" saltValue="yVW9XmDwTqEnmpSGai0KYg==" spinCount="100000" sqref="E36:J36 B36:C36" name="Range1_21"/>
    <protectedRange algorithmName="SHA-512" hashValue="ON39YdpmFHfN9f47KpiRvqrKx0V9+erV1CNkpWzYhW/Qyc6aT8rEyCrvauWSYGZK2ia3o7vd3akF07acHAFpOA==" saltValue="yVW9XmDwTqEnmpSGai0KYg==" spinCount="100000" sqref="D36" name="Range1_1_19"/>
    <protectedRange algorithmName="SHA-512" hashValue="ON39YdpmFHfN9f47KpiRvqrKx0V9+erV1CNkpWzYhW/Qyc6aT8rEyCrvauWSYGZK2ia3o7vd3akF07acHAFpOA==" saltValue="yVW9XmDwTqEnmpSGai0KYg==" spinCount="100000" sqref="B37:C37 E37:J37" name="Range1_89"/>
    <protectedRange algorithmName="SHA-512" hashValue="ON39YdpmFHfN9f47KpiRvqrKx0V9+erV1CNkpWzYhW/Qyc6aT8rEyCrvauWSYGZK2ia3o7vd3akF07acHAFpOA==" saltValue="yVW9XmDwTqEnmpSGai0KYg==" spinCount="100000" sqref="D37" name="Range1_1_86"/>
    <protectedRange algorithmName="SHA-512" hashValue="ON39YdpmFHfN9f47KpiRvqrKx0V9+erV1CNkpWzYhW/Qyc6aT8rEyCrvauWSYGZK2ia3o7vd3akF07acHAFpOA==" saltValue="yVW9XmDwTqEnmpSGai0KYg==" spinCount="100000" sqref="E39:J39 B39:C39" name="Range1_2_1_1_3"/>
    <protectedRange algorithmName="SHA-512" hashValue="ON39YdpmFHfN9f47KpiRvqrKx0V9+erV1CNkpWzYhW/Qyc6aT8rEyCrvauWSYGZK2ia3o7vd3akF07acHAFpOA==" saltValue="yVW9XmDwTqEnmpSGai0KYg==" spinCount="100000" sqref="D39" name="Range1_1_3_1_1_3"/>
  </protectedRanges>
  <sortState xmlns:xlrd2="http://schemas.microsoft.com/office/spreadsheetml/2017/richdata2" ref="B2:O7">
    <sortCondition ref="C2:C7"/>
  </sortState>
  <conditionalFormatting sqref="E2:E3">
    <cfRule type="top10" dxfId="2058" priority="150" rank="1"/>
  </conditionalFormatting>
  <conditionalFormatting sqref="F2:F3">
    <cfRule type="top10" dxfId="2057" priority="149" rank="1"/>
  </conditionalFormatting>
  <conditionalFormatting sqref="G2:G3">
    <cfRule type="top10" dxfId="2056" priority="148" rank="1"/>
  </conditionalFormatting>
  <conditionalFormatting sqref="H2:H3">
    <cfRule type="top10" dxfId="2055" priority="147" rank="1"/>
  </conditionalFormatting>
  <conditionalFormatting sqref="I2:I3">
    <cfRule type="top10" dxfId="2054" priority="146" rank="1"/>
  </conditionalFormatting>
  <conditionalFormatting sqref="J2:J3">
    <cfRule type="top10" dxfId="2053" priority="145" rank="1"/>
  </conditionalFormatting>
  <conditionalFormatting sqref="F4:F6">
    <cfRule type="top10" dxfId="2052" priority="142" rank="1"/>
  </conditionalFormatting>
  <conditionalFormatting sqref="I4:I6">
    <cfRule type="top10" dxfId="2051" priority="139" rank="1"/>
    <cfRule type="top10" dxfId="2050" priority="144" rank="1"/>
  </conditionalFormatting>
  <conditionalFormatting sqref="E4:E6">
    <cfRule type="top10" dxfId="2049" priority="143" rank="1"/>
  </conditionalFormatting>
  <conditionalFormatting sqref="G4:G6">
    <cfRule type="top10" dxfId="2048" priority="141" rank="1"/>
  </conditionalFormatting>
  <conditionalFormatting sqref="H4:H6">
    <cfRule type="top10" dxfId="2047" priority="140" rank="1"/>
  </conditionalFormatting>
  <conditionalFormatting sqref="J4:J6">
    <cfRule type="top10" dxfId="2046" priority="138" rank="1"/>
  </conditionalFormatting>
  <conditionalFormatting sqref="E4:J6">
    <cfRule type="cellIs" dxfId="2045" priority="137" operator="greaterThanOrEqual">
      <formula>200</formula>
    </cfRule>
  </conditionalFormatting>
  <conditionalFormatting sqref="J7">
    <cfRule type="top10" dxfId="2044" priority="131" rank="1"/>
  </conditionalFormatting>
  <conditionalFormatting sqref="I7">
    <cfRule type="top10" dxfId="2043" priority="132" rank="1"/>
  </conditionalFormatting>
  <conditionalFormatting sqref="H7">
    <cfRule type="top10" dxfId="2042" priority="133" rank="1"/>
  </conditionalFormatting>
  <conditionalFormatting sqref="G7">
    <cfRule type="top10" dxfId="2041" priority="134" rank="1"/>
  </conditionalFormatting>
  <conditionalFormatting sqref="F7">
    <cfRule type="top10" dxfId="2040" priority="135" rank="1"/>
  </conditionalFormatting>
  <conditionalFormatting sqref="E7">
    <cfRule type="top10" dxfId="2039" priority="136" rank="1"/>
  </conditionalFormatting>
  <conditionalFormatting sqref="E8:E9">
    <cfRule type="top10" dxfId="2038" priority="130" rank="1"/>
  </conditionalFormatting>
  <conditionalFormatting sqref="F8:F9">
    <cfRule type="top10" dxfId="2037" priority="129" rank="1"/>
  </conditionalFormatting>
  <conditionalFormatting sqref="G8:G9">
    <cfRule type="top10" dxfId="2036" priority="128" rank="1"/>
  </conditionalFormatting>
  <conditionalFormatting sqref="H8:H9">
    <cfRule type="top10" dxfId="2035" priority="127" rank="1"/>
  </conditionalFormatting>
  <conditionalFormatting sqref="I8:I9">
    <cfRule type="top10" dxfId="2034" priority="126" rank="1"/>
  </conditionalFormatting>
  <conditionalFormatting sqref="J8:J9">
    <cfRule type="top10" dxfId="2033" priority="125" rank="1"/>
  </conditionalFormatting>
  <conditionalFormatting sqref="F10:F12">
    <cfRule type="top10" dxfId="2032" priority="122" rank="1"/>
  </conditionalFormatting>
  <conditionalFormatting sqref="I10:I12">
    <cfRule type="top10" dxfId="2031" priority="119" rank="1"/>
    <cfRule type="top10" dxfId="2030" priority="124" rank="1"/>
  </conditionalFormatting>
  <conditionalFormatting sqref="E10:E12">
    <cfRule type="top10" dxfId="2029" priority="123" rank="1"/>
  </conditionalFormatting>
  <conditionalFormatting sqref="G10:G12">
    <cfRule type="top10" dxfId="2028" priority="121" rank="1"/>
  </conditionalFormatting>
  <conditionalFormatting sqref="H10:H12">
    <cfRule type="top10" dxfId="2027" priority="120" rank="1"/>
  </conditionalFormatting>
  <conditionalFormatting sqref="J10:J12">
    <cfRule type="top10" dxfId="2026" priority="118" rank="1"/>
  </conditionalFormatting>
  <conditionalFormatting sqref="E10:J12">
    <cfRule type="cellIs" dxfId="2025" priority="117" operator="greaterThanOrEqual">
      <formula>200</formula>
    </cfRule>
  </conditionalFormatting>
  <conditionalFormatting sqref="F13">
    <cfRule type="top10" dxfId="2024" priority="111" rank="1"/>
  </conditionalFormatting>
  <conditionalFormatting sqref="G13">
    <cfRule type="top10" dxfId="2023" priority="112" rank="1"/>
  </conditionalFormatting>
  <conditionalFormatting sqref="H13">
    <cfRule type="top10" dxfId="2022" priority="113" rank="1"/>
  </conditionalFormatting>
  <conditionalFormatting sqref="I13">
    <cfRule type="top10" dxfId="2021" priority="114" rank="1"/>
  </conditionalFormatting>
  <conditionalFormatting sqref="J13">
    <cfRule type="top10" dxfId="2020" priority="115" rank="1"/>
  </conditionalFormatting>
  <conditionalFormatting sqref="E13">
    <cfRule type="top10" dxfId="2019" priority="116" rank="1"/>
  </conditionalFormatting>
  <conditionalFormatting sqref="E13:J13">
    <cfRule type="cellIs" dxfId="2018" priority="110" operator="equal">
      <formula>200</formula>
    </cfRule>
  </conditionalFormatting>
  <conditionalFormatting sqref="F14">
    <cfRule type="top10" dxfId="2017" priority="107" rank="1"/>
  </conditionalFormatting>
  <conditionalFormatting sqref="I14">
    <cfRule type="top10" dxfId="2016" priority="104" rank="1"/>
    <cfRule type="top10" dxfId="2015" priority="109" rank="1"/>
  </conditionalFormatting>
  <conditionalFormatting sqref="E14">
    <cfRule type="top10" dxfId="2014" priority="108" rank="1"/>
  </conditionalFormatting>
  <conditionalFormatting sqref="G14">
    <cfRule type="top10" dxfId="2013" priority="106" rank="1"/>
  </conditionalFormatting>
  <conditionalFormatting sqref="H14">
    <cfRule type="top10" dxfId="2012" priority="105" rank="1"/>
  </conditionalFormatting>
  <conditionalFormatting sqref="J14">
    <cfRule type="top10" dxfId="2011" priority="103" rank="1"/>
  </conditionalFormatting>
  <conditionalFormatting sqref="E14:J14">
    <cfRule type="cellIs" dxfId="2010" priority="102" operator="greaterThanOrEqual">
      <formula>200</formula>
    </cfRule>
  </conditionalFormatting>
  <conditionalFormatting sqref="E15:J16">
    <cfRule type="cellIs" dxfId="2009" priority="94" operator="greaterThanOrEqual">
      <formula>200</formula>
    </cfRule>
  </conditionalFormatting>
  <conditionalFormatting sqref="F15:F16">
    <cfRule type="top10" dxfId="2008" priority="95" rank="1"/>
  </conditionalFormatting>
  <conditionalFormatting sqref="I15:I16">
    <cfRule type="top10" dxfId="2007" priority="96" rank="1"/>
    <cfRule type="top10" dxfId="2006" priority="97" rank="1"/>
  </conditionalFormatting>
  <conditionalFormatting sqref="E15:E16">
    <cfRule type="top10" dxfId="2005" priority="98" rank="1"/>
  </conditionalFormatting>
  <conditionalFormatting sqref="G15:G16">
    <cfRule type="top10" dxfId="2004" priority="99" rank="1"/>
  </conditionalFormatting>
  <conditionalFormatting sqref="H15:H16">
    <cfRule type="top10" dxfId="2003" priority="100" rank="1"/>
  </conditionalFormatting>
  <conditionalFormatting sqref="J15:J16">
    <cfRule type="top10" dxfId="2002" priority="101" rank="1"/>
  </conditionalFormatting>
  <conditionalFormatting sqref="F17">
    <cfRule type="top10" dxfId="2001" priority="91" rank="1"/>
  </conditionalFormatting>
  <conditionalFormatting sqref="I17">
    <cfRule type="top10" dxfId="2000" priority="88" rank="1"/>
    <cfRule type="top10" dxfId="1999" priority="93" rank="1"/>
  </conditionalFormatting>
  <conditionalFormatting sqref="E17">
    <cfRule type="top10" dxfId="1998" priority="92" rank="1"/>
  </conditionalFormatting>
  <conditionalFormatting sqref="G17">
    <cfRule type="top10" dxfId="1997" priority="90" rank="1"/>
  </conditionalFormatting>
  <conditionalFormatting sqref="H17">
    <cfRule type="top10" dxfId="1996" priority="89" rank="1"/>
  </conditionalFormatting>
  <conditionalFormatting sqref="J17">
    <cfRule type="top10" dxfId="1995" priority="87" rank="1"/>
  </conditionalFormatting>
  <conditionalFormatting sqref="E17:J17">
    <cfRule type="cellIs" dxfId="1994" priority="86" operator="greaterThanOrEqual">
      <formula>200</formula>
    </cfRule>
  </conditionalFormatting>
  <conditionalFormatting sqref="F18:F20">
    <cfRule type="top10" dxfId="1993" priority="80" rank="1"/>
  </conditionalFormatting>
  <conditionalFormatting sqref="G18:G20">
    <cfRule type="top10" dxfId="1992" priority="81" rank="1"/>
  </conditionalFormatting>
  <conditionalFormatting sqref="H18:H20">
    <cfRule type="top10" dxfId="1991" priority="82" rank="1"/>
  </conditionalFormatting>
  <conditionalFormatting sqref="I18:I20">
    <cfRule type="top10" dxfId="1990" priority="83" rank="1"/>
  </conditionalFormatting>
  <conditionalFormatting sqref="J18:J20">
    <cfRule type="top10" dxfId="1989" priority="84" rank="1"/>
  </conditionalFormatting>
  <conditionalFormatting sqref="E18:E20">
    <cfRule type="top10" dxfId="1988" priority="85" rank="1"/>
  </conditionalFormatting>
  <conditionalFormatting sqref="F21">
    <cfRule type="top10" dxfId="1987" priority="77" rank="1"/>
  </conditionalFormatting>
  <conditionalFormatting sqref="I21">
    <cfRule type="top10" dxfId="1986" priority="74" rank="1"/>
    <cfRule type="top10" dxfId="1985" priority="79" rank="1"/>
  </conditionalFormatting>
  <conditionalFormatting sqref="E21">
    <cfRule type="top10" dxfId="1984" priority="78" rank="1"/>
  </conditionalFormatting>
  <conditionalFormatting sqref="G21">
    <cfRule type="top10" dxfId="1983" priority="76" rank="1"/>
  </conditionalFormatting>
  <conditionalFormatting sqref="H21">
    <cfRule type="top10" dxfId="1982" priority="75" rank="1"/>
  </conditionalFormatting>
  <conditionalFormatting sqref="J21">
    <cfRule type="top10" dxfId="1981" priority="73" rank="1"/>
  </conditionalFormatting>
  <conditionalFormatting sqref="E21:J21">
    <cfRule type="cellIs" dxfId="1980" priority="72" operator="greaterThanOrEqual">
      <formula>200</formula>
    </cfRule>
  </conditionalFormatting>
  <conditionalFormatting sqref="E22:E23">
    <cfRule type="top10" dxfId="1979" priority="71" rank="1"/>
  </conditionalFormatting>
  <conditionalFormatting sqref="F22:F23">
    <cfRule type="top10" dxfId="1978" priority="70" rank="1"/>
  </conditionalFormatting>
  <conditionalFormatting sqref="G22:G23">
    <cfRule type="top10" dxfId="1977" priority="69" rank="1"/>
  </conditionalFormatting>
  <conditionalFormatting sqref="H22:H23">
    <cfRule type="top10" dxfId="1976" priority="68" rank="1"/>
  </conditionalFormatting>
  <conditionalFormatting sqref="I22:I23">
    <cfRule type="top10" dxfId="1975" priority="67" rank="1"/>
  </conditionalFormatting>
  <conditionalFormatting sqref="J22:J23">
    <cfRule type="top10" dxfId="1974" priority="66" rank="1"/>
  </conditionalFormatting>
  <conditionalFormatting sqref="I24:I27">
    <cfRule type="top10" dxfId="1973" priority="60" rank="1"/>
  </conditionalFormatting>
  <conditionalFormatting sqref="H24:H27">
    <cfRule type="top10" dxfId="1972" priority="61" rank="1"/>
  </conditionalFormatting>
  <conditionalFormatting sqref="J24:J27">
    <cfRule type="top10" dxfId="1971" priority="62" rank="1"/>
  </conditionalFormatting>
  <conditionalFormatting sqref="G24:G27">
    <cfRule type="top10" dxfId="1970" priority="63" rank="1"/>
  </conditionalFormatting>
  <conditionalFormatting sqref="F24:F27">
    <cfRule type="top10" dxfId="1969" priority="64" rank="1"/>
  </conditionalFormatting>
  <conditionalFormatting sqref="E24:E27">
    <cfRule type="top10" dxfId="1968" priority="65" rank="1"/>
  </conditionalFormatting>
  <conditionalFormatting sqref="E28:J31">
    <cfRule type="cellIs" dxfId="1967" priority="52" operator="greaterThanOrEqual">
      <formula>200</formula>
    </cfRule>
  </conditionalFormatting>
  <conditionalFormatting sqref="F28:F31">
    <cfRule type="top10" dxfId="1966" priority="53" rank="1"/>
  </conditionalFormatting>
  <conditionalFormatting sqref="I28:I31">
    <cfRule type="top10" dxfId="1965" priority="54" rank="1"/>
    <cfRule type="top10" dxfId="1964" priority="55" rank="1"/>
  </conditionalFormatting>
  <conditionalFormatting sqref="E28:E31">
    <cfRule type="top10" dxfId="1963" priority="56" rank="1"/>
  </conditionalFormatting>
  <conditionalFormatting sqref="G28:G31">
    <cfRule type="top10" dxfId="1962" priority="57" rank="1"/>
  </conditionalFormatting>
  <conditionalFormatting sqref="H28:H31">
    <cfRule type="top10" dxfId="1961" priority="58" rank="1"/>
  </conditionalFormatting>
  <conditionalFormatting sqref="J28:J31">
    <cfRule type="top10" dxfId="1960" priority="59" rank="1"/>
  </conditionalFormatting>
  <conditionalFormatting sqref="F32">
    <cfRule type="top10" dxfId="1959" priority="46" rank="1"/>
  </conditionalFormatting>
  <conditionalFormatting sqref="G32">
    <cfRule type="top10" dxfId="1958" priority="47" rank="1"/>
  </conditionalFormatting>
  <conditionalFormatting sqref="H32">
    <cfRule type="top10" dxfId="1957" priority="48" rank="1"/>
  </conditionalFormatting>
  <conditionalFormatting sqref="I32">
    <cfRule type="top10" dxfId="1956" priority="49" rank="1"/>
  </conditionalFormatting>
  <conditionalFormatting sqref="J32">
    <cfRule type="top10" dxfId="1955" priority="50" rank="1"/>
  </conditionalFormatting>
  <conditionalFormatting sqref="E32">
    <cfRule type="top10" dxfId="1954" priority="51" rank="1"/>
  </conditionalFormatting>
  <conditionalFormatting sqref="E32:J32">
    <cfRule type="cellIs" dxfId="1953" priority="45" operator="equal">
      <formula>200</formula>
    </cfRule>
  </conditionalFormatting>
  <conditionalFormatting sqref="J33">
    <cfRule type="top10" dxfId="1952" priority="39" rank="1"/>
  </conditionalFormatting>
  <conditionalFormatting sqref="I33">
    <cfRule type="top10" dxfId="1951" priority="40" rank="1"/>
  </conditionalFormatting>
  <conditionalFormatting sqref="H33">
    <cfRule type="top10" dxfId="1950" priority="41" rank="1"/>
  </conditionalFormatting>
  <conditionalFormatting sqref="G33">
    <cfRule type="top10" dxfId="1949" priority="42" rank="1"/>
  </conditionalFormatting>
  <conditionalFormatting sqref="F33">
    <cfRule type="top10" dxfId="1948" priority="43" rank="1"/>
  </conditionalFormatting>
  <conditionalFormatting sqref="E33">
    <cfRule type="top10" dxfId="1947" priority="44" rank="1"/>
  </conditionalFormatting>
  <conditionalFormatting sqref="I34">
    <cfRule type="top10" dxfId="1946" priority="38" rank="1"/>
  </conditionalFormatting>
  <conditionalFormatting sqref="H34">
    <cfRule type="top10" dxfId="1945" priority="34" rank="1"/>
  </conditionalFormatting>
  <conditionalFormatting sqref="J34">
    <cfRule type="top10" dxfId="1944" priority="35" rank="1"/>
  </conditionalFormatting>
  <conditionalFormatting sqref="G34">
    <cfRule type="top10" dxfId="1943" priority="37" rank="1"/>
  </conditionalFormatting>
  <conditionalFormatting sqref="F34">
    <cfRule type="top10" dxfId="1942" priority="36" rank="1"/>
  </conditionalFormatting>
  <conditionalFormatting sqref="E34">
    <cfRule type="top10" dxfId="1941" priority="33" rank="1"/>
  </conditionalFormatting>
  <conditionalFormatting sqref="F35">
    <cfRule type="top10" dxfId="1940" priority="31" rank="1"/>
  </conditionalFormatting>
  <conditionalFormatting sqref="H35">
    <cfRule type="top10" dxfId="1939" priority="30" rank="1"/>
  </conditionalFormatting>
  <conditionalFormatting sqref="G35">
    <cfRule type="top10" dxfId="1938" priority="28" rank="1"/>
  </conditionalFormatting>
  <conditionalFormatting sqref="I35">
    <cfRule type="top10" dxfId="1937" priority="29" rank="1"/>
  </conditionalFormatting>
  <conditionalFormatting sqref="J35">
    <cfRule type="top10" dxfId="1936" priority="27" rank="1"/>
  </conditionalFormatting>
  <conditionalFormatting sqref="E35">
    <cfRule type="top10" dxfId="1935" priority="32" rank="1"/>
  </conditionalFormatting>
  <conditionalFormatting sqref="F36">
    <cfRule type="top10" dxfId="1934" priority="21" rank="1"/>
  </conditionalFormatting>
  <conditionalFormatting sqref="G36">
    <cfRule type="top10" dxfId="1933" priority="22" rank="1"/>
  </conditionalFormatting>
  <conditionalFormatting sqref="H36">
    <cfRule type="top10" dxfId="1932" priority="23" rank="1"/>
  </conditionalFormatting>
  <conditionalFormatting sqref="I36">
    <cfRule type="top10" dxfId="1931" priority="24" rank="1"/>
  </conditionalFormatting>
  <conditionalFormatting sqref="J36">
    <cfRule type="top10" dxfId="1930" priority="25" rank="1"/>
  </conditionalFormatting>
  <conditionalFormatting sqref="E36">
    <cfRule type="top10" dxfId="1929" priority="26" rank="1"/>
  </conditionalFormatting>
  <conditionalFormatting sqref="E36:J36">
    <cfRule type="cellIs" dxfId="1928" priority="20" operator="equal">
      <formula>200</formula>
    </cfRule>
  </conditionalFormatting>
  <conditionalFormatting sqref="F37">
    <cfRule type="top10" dxfId="1927" priority="14" rank="1"/>
  </conditionalFormatting>
  <conditionalFormatting sqref="G37">
    <cfRule type="top10" dxfId="1926" priority="15" rank="1"/>
  </conditionalFormatting>
  <conditionalFormatting sqref="H37">
    <cfRule type="top10" dxfId="1925" priority="16" rank="1"/>
  </conditionalFormatting>
  <conditionalFormatting sqref="I37">
    <cfRule type="top10" dxfId="1924" priority="17" rank="1"/>
  </conditionalFormatting>
  <conditionalFormatting sqref="J37">
    <cfRule type="top10" dxfId="1923" priority="18" rank="1"/>
  </conditionalFormatting>
  <conditionalFormatting sqref="E37">
    <cfRule type="top10" dxfId="1922" priority="19" rank="1"/>
  </conditionalFormatting>
  <conditionalFormatting sqref="E37:J37">
    <cfRule type="cellIs" dxfId="1921" priority="13" operator="equal">
      <formula>200</formula>
    </cfRule>
  </conditionalFormatting>
  <conditionalFormatting sqref="E38">
    <cfRule type="top10" dxfId="1920" priority="12" rank="1"/>
  </conditionalFormatting>
  <conditionalFormatting sqref="F38">
    <cfRule type="top10" dxfId="1919" priority="11" rank="1"/>
  </conditionalFormatting>
  <conditionalFormatting sqref="G38">
    <cfRule type="top10" dxfId="1918" priority="10" rank="1"/>
  </conditionalFormatting>
  <conditionalFormatting sqref="H38">
    <cfRule type="top10" dxfId="1917" priority="9" rank="1"/>
  </conditionalFormatting>
  <conditionalFormatting sqref="I38">
    <cfRule type="top10" dxfId="1916" priority="8" rank="1"/>
  </conditionalFormatting>
  <conditionalFormatting sqref="J38">
    <cfRule type="top10" dxfId="1915" priority="7" rank="1"/>
  </conditionalFormatting>
  <conditionalFormatting sqref="E39">
    <cfRule type="top10" dxfId="1914" priority="6" rank="1"/>
  </conditionalFormatting>
  <conditionalFormatting sqref="F39">
    <cfRule type="top10" dxfId="1913" priority="5" rank="1"/>
  </conditionalFormatting>
  <conditionalFormatting sqref="G39">
    <cfRule type="top10" dxfId="1912" priority="4" rank="1"/>
  </conditionalFormatting>
  <conditionalFormatting sqref="H39">
    <cfRule type="top10" dxfId="1911" priority="3" rank="1"/>
  </conditionalFormatting>
  <conditionalFormatting sqref="I39">
    <cfRule type="top10" dxfId="1910" priority="2" rank="1"/>
  </conditionalFormatting>
  <conditionalFormatting sqref="J39">
    <cfRule type="top10" dxfId="1909" priority="1" rank="1"/>
  </conditionalFormatting>
  <hyperlinks>
    <hyperlink ref="Q1" location="'National Rankings'!A1" display="Back to Ranking" xr:uid="{4615E7D3-64B6-4C53-923A-A836074DD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7EC4F7-92A7-495E-8823-B49D5E364E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7190-8E24-4E2E-A226-23F6BC2B72A2}">
  <dimension ref="A1:Q24"/>
  <sheetViews>
    <sheetView topLeftCell="A12" workbookViewId="0">
      <selection activeCell="A22" sqref="A22:O2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103</v>
      </c>
      <c r="C2" s="15">
        <v>44761</v>
      </c>
      <c r="D2" s="16" t="s">
        <v>72</v>
      </c>
      <c r="E2" s="17">
        <v>152</v>
      </c>
      <c r="F2" s="17">
        <v>177</v>
      </c>
      <c r="G2" s="17">
        <v>173</v>
      </c>
      <c r="H2" s="17"/>
      <c r="I2" s="17"/>
      <c r="J2" s="17"/>
      <c r="K2" s="20">
        <v>3</v>
      </c>
      <c r="L2" s="20">
        <v>502</v>
      </c>
      <c r="M2" s="21">
        <v>167.33333333333334</v>
      </c>
      <c r="N2" s="22">
        <v>5</v>
      </c>
      <c r="O2" s="23">
        <v>172.33333333333334</v>
      </c>
    </row>
    <row r="3" spans="1:17" x14ac:dyDescent="0.3">
      <c r="A3" s="13" t="s">
        <v>51</v>
      </c>
      <c r="B3" s="14" t="s">
        <v>103</v>
      </c>
      <c r="C3" s="15">
        <v>44763</v>
      </c>
      <c r="D3" s="16" t="s">
        <v>72</v>
      </c>
      <c r="E3" s="17">
        <v>186</v>
      </c>
      <c r="F3" s="17">
        <v>188</v>
      </c>
      <c r="G3" s="17">
        <v>187</v>
      </c>
      <c r="H3" s="17">
        <v>184</v>
      </c>
      <c r="I3" s="17">
        <v>168</v>
      </c>
      <c r="J3" s="17">
        <v>188</v>
      </c>
      <c r="K3" s="20">
        <v>6</v>
      </c>
      <c r="L3" s="20">
        <v>1101</v>
      </c>
      <c r="M3" s="21">
        <v>183.5</v>
      </c>
      <c r="N3" s="22">
        <v>6</v>
      </c>
      <c r="O3" s="23">
        <v>189.5</v>
      </c>
    </row>
    <row r="4" spans="1:17" x14ac:dyDescent="0.3">
      <c r="A4" s="13" t="s">
        <v>51</v>
      </c>
      <c r="B4" s="14" t="s">
        <v>103</v>
      </c>
      <c r="C4" s="15">
        <v>44765</v>
      </c>
      <c r="D4" s="16" t="s">
        <v>69</v>
      </c>
      <c r="E4" s="17">
        <v>183</v>
      </c>
      <c r="F4" s="17">
        <v>194</v>
      </c>
      <c r="G4" s="17">
        <v>192</v>
      </c>
      <c r="H4" s="17">
        <v>195</v>
      </c>
      <c r="I4" s="17">
        <v>192</v>
      </c>
      <c r="J4" s="17">
        <v>193</v>
      </c>
      <c r="K4" s="20">
        <v>6</v>
      </c>
      <c r="L4" s="20">
        <v>1149</v>
      </c>
      <c r="M4" s="21">
        <v>191.5</v>
      </c>
      <c r="N4" s="22">
        <v>20</v>
      </c>
      <c r="O4" s="23">
        <v>211.5</v>
      </c>
    </row>
    <row r="5" spans="1:17" x14ac:dyDescent="0.3">
      <c r="A5" s="13" t="s">
        <v>51</v>
      </c>
      <c r="B5" s="14" t="s">
        <v>103</v>
      </c>
      <c r="C5" s="15">
        <v>44768</v>
      </c>
      <c r="D5" s="16" t="s">
        <v>72</v>
      </c>
      <c r="E5" s="17">
        <v>188</v>
      </c>
      <c r="F5" s="17">
        <v>188</v>
      </c>
      <c r="G5" s="17">
        <v>194</v>
      </c>
      <c r="H5" s="17"/>
      <c r="I5" s="17"/>
      <c r="J5" s="17"/>
      <c r="K5" s="20">
        <v>3</v>
      </c>
      <c r="L5" s="20">
        <v>570</v>
      </c>
      <c r="M5" s="21">
        <v>190</v>
      </c>
      <c r="N5" s="22">
        <v>5</v>
      </c>
      <c r="O5" s="23">
        <v>195</v>
      </c>
    </row>
    <row r="6" spans="1:17" x14ac:dyDescent="0.3">
      <c r="A6" s="13" t="s">
        <v>51</v>
      </c>
      <c r="B6" s="14" t="s">
        <v>103</v>
      </c>
      <c r="C6" s="15">
        <v>44775</v>
      </c>
      <c r="D6" s="16" t="s">
        <v>72</v>
      </c>
      <c r="E6" s="17">
        <v>189</v>
      </c>
      <c r="F6" s="17">
        <v>186</v>
      </c>
      <c r="G6" s="17">
        <v>185</v>
      </c>
      <c r="H6" s="17"/>
      <c r="I6" s="17"/>
      <c r="J6" s="17"/>
      <c r="K6" s="20">
        <v>3</v>
      </c>
      <c r="L6" s="20">
        <v>560</v>
      </c>
      <c r="M6" s="21">
        <v>186.66666666666666</v>
      </c>
      <c r="N6" s="22">
        <v>5</v>
      </c>
      <c r="O6" s="23">
        <v>191.66666666666666</v>
      </c>
    </row>
    <row r="7" spans="1:17" x14ac:dyDescent="0.3">
      <c r="A7" s="13" t="s">
        <v>51</v>
      </c>
      <c r="B7" s="14" t="s">
        <v>103</v>
      </c>
      <c r="C7" s="15">
        <v>44789</v>
      </c>
      <c r="D7" s="16" t="s">
        <v>111</v>
      </c>
      <c r="E7" s="17">
        <v>190</v>
      </c>
      <c r="F7" s="17">
        <v>187</v>
      </c>
      <c r="G7" s="17">
        <v>192</v>
      </c>
      <c r="H7" s="17"/>
      <c r="I7" s="17"/>
      <c r="J7" s="17"/>
      <c r="K7" s="20">
        <v>3</v>
      </c>
      <c r="L7" s="20">
        <v>569</v>
      </c>
      <c r="M7" s="21">
        <v>189.66666666666666</v>
      </c>
      <c r="N7" s="22">
        <v>5</v>
      </c>
      <c r="O7" s="23">
        <v>194.66666666666666</v>
      </c>
    </row>
    <row r="8" spans="1:17" x14ac:dyDescent="0.3">
      <c r="A8" s="13" t="s">
        <v>51</v>
      </c>
      <c r="B8" s="70" t="s">
        <v>103</v>
      </c>
      <c r="C8" s="15">
        <v>44793</v>
      </c>
      <c r="D8" s="16" t="s">
        <v>55</v>
      </c>
      <c r="E8" s="17">
        <v>193</v>
      </c>
      <c r="F8" s="17">
        <v>192</v>
      </c>
      <c r="G8" s="17">
        <v>196</v>
      </c>
      <c r="H8" s="17">
        <v>195</v>
      </c>
      <c r="I8" s="17">
        <v>193</v>
      </c>
      <c r="J8" s="17">
        <v>189</v>
      </c>
      <c r="K8" s="20">
        <v>6</v>
      </c>
      <c r="L8" s="20">
        <v>1158</v>
      </c>
      <c r="M8" s="21">
        <v>193</v>
      </c>
      <c r="N8" s="22">
        <v>26</v>
      </c>
      <c r="O8" s="23">
        <v>219</v>
      </c>
    </row>
    <row r="9" spans="1:17" x14ac:dyDescent="0.3">
      <c r="A9" s="13" t="s">
        <v>24</v>
      </c>
      <c r="B9" s="14" t="s">
        <v>103</v>
      </c>
      <c r="C9" s="15">
        <v>44807</v>
      </c>
      <c r="D9" s="16" t="s">
        <v>117</v>
      </c>
      <c r="E9" s="17">
        <v>186</v>
      </c>
      <c r="F9" s="17">
        <v>190</v>
      </c>
      <c r="G9" s="17">
        <v>192.001</v>
      </c>
      <c r="H9" s="17">
        <v>188</v>
      </c>
      <c r="I9" s="17">
        <v>192</v>
      </c>
      <c r="J9" s="17">
        <v>190</v>
      </c>
      <c r="K9" s="20">
        <v>6</v>
      </c>
      <c r="L9" s="20">
        <v>1138.001</v>
      </c>
      <c r="M9" s="21">
        <v>189.66683333333333</v>
      </c>
      <c r="N9" s="22">
        <v>12</v>
      </c>
      <c r="O9" s="23">
        <v>201.66683333333333</v>
      </c>
    </row>
    <row r="10" spans="1:17" x14ac:dyDescent="0.3">
      <c r="A10" s="13" t="s">
        <v>51</v>
      </c>
      <c r="B10" s="14" t="s">
        <v>103</v>
      </c>
      <c r="C10" s="15">
        <v>44782</v>
      </c>
      <c r="D10" s="16" t="s">
        <v>118</v>
      </c>
      <c r="E10" s="17">
        <v>193</v>
      </c>
      <c r="F10" s="17">
        <v>189</v>
      </c>
      <c r="G10" s="17">
        <v>192</v>
      </c>
      <c r="H10" s="17"/>
      <c r="I10" s="17"/>
      <c r="J10" s="17"/>
      <c r="K10" s="20">
        <v>3</v>
      </c>
      <c r="L10" s="20">
        <v>574</v>
      </c>
      <c r="M10" s="21">
        <v>191.33333333333334</v>
      </c>
      <c r="N10" s="22">
        <v>9</v>
      </c>
      <c r="O10" s="23">
        <v>200.33333333333334</v>
      </c>
    </row>
    <row r="11" spans="1:17" x14ac:dyDescent="0.3">
      <c r="A11" s="13" t="s">
        <v>51</v>
      </c>
      <c r="B11" s="14" t="s">
        <v>103</v>
      </c>
      <c r="C11" s="15">
        <v>44796</v>
      </c>
      <c r="D11" s="16" t="s">
        <v>118</v>
      </c>
      <c r="E11" s="17">
        <v>190</v>
      </c>
      <c r="F11" s="17">
        <v>185</v>
      </c>
      <c r="G11" s="17">
        <v>194</v>
      </c>
      <c r="H11" s="17"/>
      <c r="I11" s="17"/>
      <c r="J11" s="17"/>
      <c r="K11" s="20">
        <v>3</v>
      </c>
      <c r="L11" s="20">
        <v>569</v>
      </c>
      <c r="M11" s="21">
        <v>189.66666666666666</v>
      </c>
      <c r="N11" s="22">
        <v>5</v>
      </c>
      <c r="O11" s="23">
        <v>194.66666666666666</v>
      </c>
    </row>
    <row r="12" spans="1:17" x14ac:dyDescent="0.3">
      <c r="A12" s="13" t="s">
        <v>51</v>
      </c>
      <c r="B12" s="14" t="s">
        <v>103</v>
      </c>
      <c r="C12" s="15">
        <v>44803</v>
      </c>
      <c r="D12" s="16" t="s">
        <v>118</v>
      </c>
      <c r="E12" s="17">
        <v>188</v>
      </c>
      <c r="F12" s="17">
        <v>188</v>
      </c>
      <c r="G12" s="17">
        <v>194</v>
      </c>
      <c r="H12" s="17"/>
      <c r="I12" s="17"/>
      <c r="J12" s="17"/>
      <c r="K12" s="20">
        <v>3</v>
      </c>
      <c r="L12" s="20">
        <v>570</v>
      </c>
      <c r="M12" s="21">
        <v>190</v>
      </c>
      <c r="N12" s="22">
        <v>5</v>
      </c>
      <c r="O12" s="23">
        <v>195</v>
      </c>
    </row>
    <row r="13" spans="1:17" x14ac:dyDescent="0.3">
      <c r="A13" s="13" t="s">
        <v>51</v>
      </c>
      <c r="B13" s="14" t="s">
        <v>103</v>
      </c>
      <c r="C13" s="15">
        <v>44810</v>
      </c>
      <c r="D13" s="16" t="s">
        <v>118</v>
      </c>
      <c r="E13" s="17">
        <v>185</v>
      </c>
      <c r="F13" s="17">
        <v>185</v>
      </c>
      <c r="G13" s="17">
        <v>191</v>
      </c>
      <c r="H13" s="17"/>
      <c r="I13" s="17"/>
      <c r="J13" s="17"/>
      <c r="K13" s="20">
        <v>3</v>
      </c>
      <c r="L13" s="20">
        <v>561</v>
      </c>
      <c r="M13" s="21">
        <v>187</v>
      </c>
      <c r="N13" s="22">
        <v>9</v>
      </c>
      <c r="O13" s="23">
        <v>196</v>
      </c>
    </row>
    <row r="14" spans="1:17" x14ac:dyDescent="0.3">
      <c r="A14" s="13" t="s">
        <v>51</v>
      </c>
      <c r="B14" s="14" t="s">
        <v>103</v>
      </c>
      <c r="C14" s="15">
        <v>44801</v>
      </c>
      <c r="D14" s="16" t="s">
        <v>69</v>
      </c>
      <c r="E14" s="17">
        <v>186</v>
      </c>
      <c r="F14" s="17">
        <v>181</v>
      </c>
      <c r="G14" s="17">
        <v>191</v>
      </c>
      <c r="H14" s="17">
        <v>183</v>
      </c>
      <c r="I14" s="17"/>
      <c r="J14" s="17"/>
      <c r="K14" s="20">
        <v>4</v>
      </c>
      <c r="L14" s="20">
        <v>741</v>
      </c>
      <c r="M14" s="21">
        <v>185.25</v>
      </c>
      <c r="N14" s="22">
        <v>6</v>
      </c>
      <c r="O14" s="23">
        <v>191.25</v>
      </c>
    </row>
    <row r="15" spans="1:17" x14ac:dyDescent="0.3">
      <c r="A15" s="13" t="s">
        <v>51</v>
      </c>
      <c r="B15" s="14" t="s">
        <v>103</v>
      </c>
      <c r="C15" s="15">
        <v>44800</v>
      </c>
      <c r="D15" s="16" t="s">
        <v>69</v>
      </c>
      <c r="E15" s="17">
        <v>188</v>
      </c>
      <c r="F15" s="17">
        <v>189</v>
      </c>
      <c r="G15" s="17">
        <v>183</v>
      </c>
      <c r="H15" s="17">
        <v>190</v>
      </c>
      <c r="I15" s="17"/>
      <c r="J15" s="17"/>
      <c r="K15" s="20">
        <v>4</v>
      </c>
      <c r="L15" s="20">
        <v>750</v>
      </c>
      <c r="M15" s="21">
        <v>187.5</v>
      </c>
      <c r="N15" s="22">
        <v>4</v>
      </c>
      <c r="O15" s="23">
        <v>191.5</v>
      </c>
    </row>
    <row r="16" spans="1:17" x14ac:dyDescent="0.3">
      <c r="A16" s="13" t="s">
        <v>51</v>
      </c>
      <c r="B16" s="14" t="s">
        <v>103</v>
      </c>
      <c r="C16" s="15">
        <v>44828</v>
      </c>
      <c r="D16" s="16" t="s">
        <v>69</v>
      </c>
      <c r="E16" s="17">
        <v>187</v>
      </c>
      <c r="F16" s="17">
        <v>186</v>
      </c>
      <c r="G16" s="17">
        <v>192</v>
      </c>
      <c r="H16" s="17">
        <v>191</v>
      </c>
      <c r="I16" s="17">
        <v>190</v>
      </c>
      <c r="J16" s="17">
        <v>186</v>
      </c>
      <c r="K16" s="20">
        <v>6</v>
      </c>
      <c r="L16" s="20">
        <v>1132</v>
      </c>
      <c r="M16" s="21">
        <v>188.66666666666666</v>
      </c>
      <c r="N16" s="22">
        <v>8</v>
      </c>
      <c r="O16" s="23">
        <v>196.66666666666666</v>
      </c>
    </row>
    <row r="17" spans="1:15" x14ac:dyDescent="0.3">
      <c r="A17" s="13" t="s">
        <v>51</v>
      </c>
      <c r="B17" s="14" t="s">
        <v>103</v>
      </c>
      <c r="C17" s="15">
        <v>44824</v>
      </c>
      <c r="D17" s="16" t="s">
        <v>123</v>
      </c>
      <c r="E17" s="17">
        <v>184</v>
      </c>
      <c r="F17" s="17">
        <v>192</v>
      </c>
      <c r="G17" s="17">
        <v>189</v>
      </c>
      <c r="H17" s="17"/>
      <c r="I17" s="17"/>
      <c r="J17" s="17"/>
      <c r="K17" s="20">
        <v>3</v>
      </c>
      <c r="L17" s="20">
        <v>565</v>
      </c>
      <c r="M17" s="21">
        <v>188.33333333333334</v>
      </c>
      <c r="N17" s="22">
        <v>11</v>
      </c>
      <c r="O17" s="23">
        <v>199.33333333333334</v>
      </c>
    </row>
    <row r="18" spans="1:15" x14ac:dyDescent="0.3">
      <c r="A18" s="13" t="s">
        <v>51</v>
      </c>
      <c r="B18" s="14" t="s">
        <v>103</v>
      </c>
      <c r="C18" s="15">
        <v>44817</v>
      </c>
      <c r="D18" s="16" t="s">
        <v>123</v>
      </c>
      <c r="E18" s="17">
        <v>192</v>
      </c>
      <c r="F18" s="17">
        <v>190</v>
      </c>
      <c r="G18" s="17">
        <v>195</v>
      </c>
      <c r="H18" s="17"/>
      <c r="I18" s="17"/>
      <c r="J18" s="17"/>
      <c r="K18" s="20">
        <v>3</v>
      </c>
      <c r="L18" s="20">
        <v>577</v>
      </c>
      <c r="M18" s="21">
        <v>192.33333333333334</v>
      </c>
      <c r="N18" s="22">
        <v>9</v>
      </c>
      <c r="O18" s="23">
        <v>201.33333333333334</v>
      </c>
    </row>
    <row r="19" spans="1:15" x14ac:dyDescent="0.3">
      <c r="A19" s="72" t="s">
        <v>51</v>
      </c>
      <c r="B19" s="73" t="s">
        <v>103</v>
      </c>
      <c r="C19" s="74">
        <v>44814</v>
      </c>
      <c r="D19" s="72" t="s">
        <v>111</v>
      </c>
      <c r="E19" s="75">
        <v>191</v>
      </c>
      <c r="F19" s="75">
        <v>187</v>
      </c>
      <c r="G19" s="76">
        <v>187</v>
      </c>
      <c r="H19" s="76">
        <v>192</v>
      </c>
      <c r="I19" s="75">
        <v>184</v>
      </c>
      <c r="J19" s="76">
        <v>186</v>
      </c>
      <c r="K19" s="77">
        <f>COUNT(E19:J19)</f>
        <v>6</v>
      </c>
      <c r="L19" s="77">
        <f>SUM(E19:J19)</f>
        <v>1127</v>
      </c>
      <c r="M19" s="78">
        <f>IFERROR(L19/K19,0)</f>
        <v>187.83333333333334</v>
      </c>
      <c r="N19" s="75">
        <v>20</v>
      </c>
      <c r="O19" s="79">
        <f>SUM(M19+N19)</f>
        <v>207.83333333333334</v>
      </c>
    </row>
    <row r="20" spans="1:15" x14ac:dyDescent="0.3">
      <c r="A20" s="13" t="s">
        <v>24</v>
      </c>
      <c r="B20" s="14" t="s">
        <v>103</v>
      </c>
      <c r="C20" s="15">
        <v>44831</v>
      </c>
      <c r="D20" s="16" t="s">
        <v>72</v>
      </c>
      <c r="E20" s="82">
        <v>184</v>
      </c>
      <c r="F20" s="17">
        <v>179</v>
      </c>
      <c r="G20" s="17">
        <v>181</v>
      </c>
      <c r="H20" s="17"/>
      <c r="I20" s="17"/>
      <c r="J20" s="17"/>
      <c r="K20" s="20">
        <v>3</v>
      </c>
      <c r="L20" s="20">
        <f>SUM(E20:J20)</f>
        <v>544</v>
      </c>
      <c r="M20" s="21">
        <f>IFERROR(L20/K20,0)</f>
        <v>181.33333333333334</v>
      </c>
      <c r="N20" s="22">
        <v>6</v>
      </c>
      <c r="O20" s="23">
        <f>SUM(M20+N20)</f>
        <v>187.33333333333334</v>
      </c>
    </row>
    <row r="21" spans="1:15" x14ac:dyDescent="0.3">
      <c r="A21" s="13" t="s">
        <v>51</v>
      </c>
      <c r="B21" s="14" t="s">
        <v>103</v>
      </c>
      <c r="C21" s="15">
        <v>44849</v>
      </c>
      <c r="D21" s="16" t="s">
        <v>123</v>
      </c>
      <c r="E21" s="17">
        <v>189</v>
      </c>
      <c r="F21" s="17">
        <v>189</v>
      </c>
      <c r="G21" s="17">
        <v>192</v>
      </c>
      <c r="H21" s="17">
        <v>185</v>
      </c>
      <c r="I21" s="17">
        <v>186</v>
      </c>
      <c r="J21" s="17">
        <v>189</v>
      </c>
      <c r="K21" s="20">
        <v>6</v>
      </c>
      <c r="L21" s="20">
        <v>1130</v>
      </c>
      <c r="M21" s="21">
        <v>188.33333333333334</v>
      </c>
      <c r="N21" s="22">
        <v>10</v>
      </c>
      <c r="O21" s="23">
        <v>188.33</v>
      </c>
    </row>
    <row r="22" spans="1:15" x14ac:dyDescent="0.3">
      <c r="A22" s="13" t="s">
        <v>51</v>
      </c>
      <c r="B22" s="14" t="s">
        <v>103</v>
      </c>
      <c r="C22" s="15">
        <v>44874</v>
      </c>
      <c r="D22" s="16" t="s">
        <v>55</v>
      </c>
      <c r="E22" s="17">
        <v>192</v>
      </c>
      <c r="F22" s="17">
        <v>193</v>
      </c>
      <c r="G22" s="17">
        <v>186</v>
      </c>
      <c r="H22" s="17">
        <v>186</v>
      </c>
      <c r="I22" s="17"/>
      <c r="J22" s="17"/>
      <c r="K22" s="20">
        <v>4</v>
      </c>
      <c r="L22" s="20">
        <v>757</v>
      </c>
      <c r="M22" s="21">
        <v>189.25</v>
      </c>
      <c r="N22" s="22">
        <v>9</v>
      </c>
      <c r="O22" s="23">
        <v>198.25</v>
      </c>
    </row>
    <row r="24" spans="1:15" x14ac:dyDescent="0.3">
      <c r="K24" s="8">
        <f>SUM(K2:K23)</f>
        <v>87</v>
      </c>
      <c r="L24" s="8">
        <f>SUM(L2:L23)</f>
        <v>16344.001</v>
      </c>
      <c r="M24" s="7">
        <f>SUM(L24/K24)</f>
        <v>187.86208045977011</v>
      </c>
      <c r="N24" s="8">
        <f>SUM(N2:N23)</f>
        <v>195</v>
      </c>
      <c r="O24" s="12">
        <f>SUM(M24+N24)</f>
        <v>382.86208045977014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8_2_1_1"/>
    <protectedRange algorithmName="SHA-512" hashValue="ON39YdpmFHfN9f47KpiRvqrKx0V9+erV1CNkpWzYhW/Qyc6aT8rEyCrvauWSYGZK2ia3o7vd3akF07acHAFpOA==" saltValue="yVW9XmDwTqEnmpSGai0KYg==" spinCount="100000" sqref="D2:D3" name="Range1_1_4_1_1"/>
    <protectedRange algorithmName="SHA-512" hashValue="ON39YdpmFHfN9f47KpiRvqrKx0V9+erV1CNkpWzYhW/Qyc6aT8rEyCrvauWSYGZK2ia3o7vd3akF07acHAFpOA==" saltValue="yVW9XmDwTqEnmpSGai0KYg==" spinCount="100000" sqref="E2:H3" name="Range1_3_1_2_1"/>
    <protectedRange algorithmName="SHA-512" hashValue="ON39YdpmFHfN9f47KpiRvqrKx0V9+erV1CNkpWzYhW/Qyc6aT8rEyCrvauWSYGZK2ia3o7vd3akF07acHAFpOA==" saltValue="yVW9XmDwTqEnmpSGai0KYg==" spinCount="100000" sqref="B4:C6 I4:J6" name="Range1"/>
    <protectedRange algorithmName="SHA-512" hashValue="ON39YdpmFHfN9f47KpiRvqrKx0V9+erV1CNkpWzYhW/Qyc6aT8rEyCrvauWSYGZK2ia3o7vd3akF07acHAFpOA==" saltValue="yVW9XmDwTqEnmpSGai0KYg==" spinCount="100000" sqref="D4:D6" name="Range1_1"/>
    <protectedRange algorithmName="SHA-512" hashValue="ON39YdpmFHfN9f47KpiRvqrKx0V9+erV1CNkpWzYhW/Qyc6aT8rEyCrvauWSYGZK2ia3o7vd3akF07acHAFpOA==" saltValue="yVW9XmDwTqEnmpSGai0KYg==" spinCount="100000" sqref="E4:H6" name="Range1_3"/>
    <protectedRange sqref="B7:C7" name="Range1_1_1"/>
    <protectedRange sqref="D7" name="Range1_1_1_1"/>
    <protectedRange sqref="E7:J7" name="Range1_3_1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I15:J19 B15:C19" name="Range1_6"/>
    <protectedRange algorithmName="SHA-512" hashValue="ON39YdpmFHfN9f47KpiRvqrKx0V9+erV1CNkpWzYhW/Qyc6aT8rEyCrvauWSYGZK2ia3o7vd3akF07acHAFpOA==" saltValue="yVW9XmDwTqEnmpSGai0KYg==" spinCount="100000" sqref="D15:D19" name="Range1_1_4"/>
    <protectedRange algorithmName="SHA-512" hashValue="ON39YdpmFHfN9f47KpiRvqrKx0V9+erV1CNkpWzYhW/Qyc6aT8rEyCrvauWSYGZK2ia3o7vd3akF07acHAFpOA==" saltValue="yVW9XmDwTqEnmpSGai0KYg==" spinCount="100000" sqref="E15:H19" name="Range1_3_1_1"/>
    <protectedRange algorithmName="SHA-512" hashValue="ON39YdpmFHfN9f47KpiRvqrKx0V9+erV1CNkpWzYhW/Qyc6aT8rEyCrvauWSYGZK2ia3o7vd3akF07acHAFpOA==" saltValue="yVW9XmDwTqEnmpSGai0KYg==" spinCount="100000" sqref="I20:J21 B20:C21" name="Range1_7"/>
    <protectedRange algorithmName="SHA-512" hashValue="ON39YdpmFHfN9f47KpiRvqrKx0V9+erV1CNkpWzYhW/Qyc6aT8rEyCrvauWSYGZK2ia3o7vd3akF07acHAFpOA==" saltValue="yVW9XmDwTqEnmpSGai0KYg==" spinCount="100000" sqref="D20:D21" name="Range1_1_1_2"/>
    <protectedRange algorithmName="SHA-512" hashValue="ON39YdpmFHfN9f47KpiRvqrKx0V9+erV1CNkpWzYhW/Qyc6aT8rEyCrvauWSYGZK2ia3o7vd3akF07acHAFpOA==" saltValue="yVW9XmDwTqEnmpSGai0KYg==" spinCount="100000" sqref="E20:H21" name="Range1_3_3"/>
    <protectedRange algorithmName="SHA-512" hashValue="ON39YdpmFHfN9f47KpiRvqrKx0V9+erV1CNkpWzYhW/Qyc6aT8rEyCrvauWSYGZK2ia3o7vd3akF07acHAFpOA==" saltValue="yVW9XmDwTqEnmpSGai0KYg==" spinCount="100000" sqref="B22:C22 E22:J22" name="Range1_21"/>
    <protectedRange algorithmName="SHA-512" hashValue="ON39YdpmFHfN9f47KpiRvqrKx0V9+erV1CNkpWzYhW/Qyc6aT8rEyCrvauWSYGZK2ia3o7vd3akF07acHAFpOA==" saltValue="yVW9XmDwTqEnmpSGai0KYg==" spinCount="100000" sqref="D22" name="Range1_1_19"/>
  </protectedRanges>
  <conditionalFormatting sqref="E2:J3">
    <cfRule type="cellIs" dxfId="1908" priority="62" operator="greaterThanOrEqual">
      <formula>200</formula>
    </cfRule>
  </conditionalFormatting>
  <conditionalFormatting sqref="F2:F3">
    <cfRule type="top10" dxfId="1907" priority="63" rank="1"/>
  </conditionalFormatting>
  <conditionalFormatting sqref="I2:I3">
    <cfRule type="top10" dxfId="1906" priority="64" rank="1"/>
    <cfRule type="top10" dxfId="1905" priority="65" rank="1"/>
  </conditionalFormatting>
  <conditionalFormatting sqref="E2:E3">
    <cfRule type="top10" dxfId="1904" priority="66" rank="1"/>
  </conditionalFormatting>
  <conditionalFormatting sqref="G2:G3">
    <cfRule type="top10" dxfId="1903" priority="67" rank="1"/>
  </conditionalFormatting>
  <conditionalFormatting sqref="H2:H3">
    <cfRule type="top10" dxfId="1902" priority="68" rank="1"/>
  </conditionalFormatting>
  <conditionalFormatting sqref="J2:J3">
    <cfRule type="top10" dxfId="1901" priority="69" rank="1"/>
  </conditionalFormatting>
  <conditionalFormatting sqref="F4:F6">
    <cfRule type="top10" dxfId="1900" priority="59" rank="1"/>
  </conditionalFormatting>
  <conditionalFormatting sqref="I4:I6">
    <cfRule type="top10" dxfId="1899" priority="56" rank="1"/>
    <cfRule type="top10" dxfId="1898" priority="61" rank="1"/>
  </conditionalFormatting>
  <conditionalFormatting sqref="E4:E6">
    <cfRule type="top10" dxfId="1897" priority="60" rank="1"/>
  </conditionalFormatting>
  <conditionalFormatting sqref="G4:G6">
    <cfRule type="top10" dxfId="1896" priority="58" rank="1"/>
  </conditionalFormatting>
  <conditionalFormatting sqref="H4:H6">
    <cfRule type="top10" dxfId="1895" priority="57" rank="1"/>
  </conditionalFormatting>
  <conditionalFormatting sqref="J4:J6">
    <cfRule type="top10" dxfId="1894" priority="55" rank="1"/>
  </conditionalFormatting>
  <conditionalFormatting sqref="E4:J6">
    <cfRule type="cellIs" dxfId="1893" priority="54" operator="greaterThanOrEqual">
      <formula>200</formula>
    </cfRule>
  </conditionalFormatting>
  <conditionalFormatting sqref="F7">
    <cfRule type="top10" dxfId="1892" priority="48" rank="1"/>
  </conditionalFormatting>
  <conditionalFormatting sqref="G7">
    <cfRule type="top10" dxfId="1891" priority="49" rank="1"/>
  </conditionalFormatting>
  <conditionalFormatting sqref="H7">
    <cfRule type="top10" dxfId="1890" priority="50" rank="1"/>
  </conditionalFormatting>
  <conditionalFormatting sqref="I7">
    <cfRule type="top10" dxfId="1889" priority="51" rank="1"/>
  </conditionalFormatting>
  <conditionalFormatting sqref="J7">
    <cfRule type="top10" dxfId="1888" priority="52" rank="1"/>
  </conditionalFormatting>
  <conditionalFormatting sqref="E7">
    <cfRule type="top10" dxfId="1887" priority="53" rank="1"/>
  </conditionalFormatting>
  <conditionalFormatting sqref="F8">
    <cfRule type="top10" dxfId="1886" priority="45" rank="1"/>
  </conditionalFormatting>
  <conditionalFormatting sqref="I8">
    <cfRule type="top10" dxfId="1885" priority="42" rank="1"/>
    <cfRule type="top10" dxfId="1884" priority="47" rank="1"/>
  </conditionalFormatting>
  <conditionalFormatting sqref="E8">
    <cfRule type="top10" dxfId="1883" priority="46" rank="1"/>
  </conditionalFormatting>
  <conditionalFormatting sqref="G8">
    <cfRule type="top10" dxfId="1882" priority="44" rank="1"/>
  </conditionalFormatting>
  <conditionalFormatting sqref="H8">
    <cfRule type="top10" dxfId="1881" priority="43" rank="1"/>
  </conditionalFormatting>
  <conditionalFormatting sqref="J8">
    <cfRule type="top10" dxfId="1880" priority="41" rank="1"/>
  </conditionalFormatting>
  <conditionalFormatting sqref="E8:J8">
    <cfRule type="cellIs" dxfId="1879" priority="40" operator="greaterThanOrEqual">
      <formula>200</formula>
    </cfRule>
  </conditionalFormatting>
  <conditionalFormatting sqref="E9:E10">
    <cfRule type="top10" dxfId="1878" priority="39" rank="1"/>
  </conditionalFormatting>
  <conditionalFormatting sqref="F9:F10">
    <cfRule type="top10" dxfId="1877" priority="38" rank="1"/>
  </conditionalFormatting>
  <conditionalFormatting sqref="G9:G10">
    <cfRule type="top10" dxfId="1876" priority="37" rank="1"/>
  </conditionalFormatting>
  <conditionalFormatting sqref="H9:H10">
    <cfRule type="top10" dxfId="1875" priority="36" rank="1"/>
  </conditionalFormatting>
  <conditionalFormatting sqref="I9:I10">
    <cfRule type="top10" dxfId="1874" priority="35" rank="1"/>
  </conditionalFormatting>
  <conditionalFormatting sqref="J9:J10">
    <cfRule type="top10" dxfId="1873" priority="34" rank="1"/>
  </conditionalFormatting>
  <conditionalFormatting sqref="I11:I13">
    <cfRule type="top10" dxfId="1872" priority="33" rank="1"/>
  </conditionalFormatting>
  <conditionalFormatting sqref="H11:H13">
    <cfRule type="top10" dxfId="1871" priority="29" rank="1"/>
  </conditionalFormatting>
  <conditionalFormatting sqref="J11:J13">
    <cfRule type="top10" dxfId="1870" priority="30" rank="1"/>
  </conditionalFormatting>
  <conditionalFormatting sqref="G11:G13">
    <cfRule type="top10" dxfId="1869" priority="32" rank="1"/>
  </conditionalFormatting>
  <conditionalFormatting sqref="F11:F13">
    <cfRule type="top10" dxfId="1868" priority="31" rank="1"/>
  </conditionalFormatting>
  <conditionalFormatting sqref="E11:E13">
    <cfRule type="top10" dxfId="1867" priority="28" rank="1"/>
  </conditionalFormatting>
  <conditionalFormatting sqref="F15:F19">
    <cfRule type="top10" dxfId="1866" priority="20" rank="1"/>
  </conditionalFormatting>
  <conditionalFormatting sqref="G15:G19">
    <cfRule type="top10" dxfId="1865" priority="19" rank="1"/>
  </conditionalFormatting>
  <conditionalFormatting sqref="H15:H19">
    <cfRule type="top10" dxfId="1864" priority="18" rank="1"/>
  </conditionalFormatting>
  <conditionalFormatting sqref="I15:I19">
    <cfRule type="top10" dxfId="1863" priority="16" rank="1"/>
  </conditionalFormatting>
  <conditionalFormatting sqref="J15:J19">
    <cfRule type="top10" dxfId="1862" priority="17" rank="1"/>
  </conditionalFormatting>
  <conditionalFormatting sqref="E15:E19">
    <cfRule type="top10" dxfId="1861" priority="21" rank="1"/>
  </conditionalFormatting>
  <conditionalFormatting sqref="I14">
    <cfRule type="top10" dxfId="1860" priority="22" rank="1"/>
  </conditionalFormatting>
  <conditionalFormatting sqref="H14">
    <cfRule type="top10" dxfId="1859" priority="23" rank="1"/>
  </conditionalFormatting>
  <conditionalFormatting sqref="J14">
    <cfRule type="top10" dxfId="1858" priority="24" rank="1"/>
  </conditionalFormatting>
  <conditionalFormatting sqref="G14">
    <cfRule type="top10" dxfId="1857" priority="25" rank="1"/>
  </conditionalFormatting>
  <conditionalFormatting sqref="F14">
    <cfRule type="top10" dxfId="1856" priority="26" rank="1"/>
  </conditionalFormatting>
  <conditionalFormatting sqref="E14">
    <cfRule type="top10" dxfId="1855" priority="27" rank="1"/>
  </conditionalFormatting>
  <conditionalFormatting sqref="E20:J21">
    <cfRule type="cellIs" dxfId="1854" priority="8" operator="greaterThanOrEqual">
      <formula>200</formula>
    </cfRule>
  </conditionalFormatting>
  <conditionalFormatting sqref="F20:F21">
    <cfRule type="top10" dxfId="1853" priority="9" rank="1"/>
  </conditionalFormatting>
  <conditionalFormatting sqref="I20:I21">
    <cfRule type="top10" dxfId="1852" priority="10" rank="1"/>
    <cfRule type="top10" dxfId="1851" priority="11" rank="1"/>
  </conditionalFormatting>
  <conditionalFormatting sqref="E20:E21">
    <cfRule type="top10" dxfId="1850" priority="12" rank="1"/>
  </conditionalFormatting>
  <conditionalFormatting sqref="G20:G21">
    <cfRule type="top10" dxfId="1849" priority="13" rank="1"/>
  </conditionalFormatting>
  <conditionalFormatting sqref="H20:H21">
    <cfRule type="top10" dxfId="1848" priority="14" rank="1"/>
  </conditionalFormatting>
  <conditionalFormatting sqref="J20:J21">
    <cfRule type="top10" dxfId="1847" priority="15" rank="1"/>
  </conditionalFormatting>
  <conditionalFormatting sqref="F22">
    <cfRule type="top10" dxfId="1846" priority="2" rank="1"/>
  </conditionalFormatting>
  <conditionalFormatting sqref="G22">
    <cfRule type="top10" dxfId="1845" priority="3" rank="1"/>
  </conditionalFormatting>
  <conditionalFormatting sqref="H22">
    <cfRule type="top10" dxfId="1844" priority="4" rank="1"/>
  </conditionalFormatting>
  <conditionalFormatting sqref="I22">
    <cfRule type="top10" dxfId="1843" priority="5" rank="1"/>
  </conditionalFormatting>
  <conditionalFormatting sqref="J22">
    <cfRule type="top10" dxfId="1842" priority="6" rank="1"/>
  </conditionalFormatting>
  <conditionalFormatting sqref="E22">
    <cfRule type="top10" dxfId="1841" priority="7" rank="1"/>
  </conditionalFormatting>
  <conditionalFormatting sqref="E22:J22">
    <cfRule type="cellIs" dxfId="1840" priority="1" operator="equal">
      <formula>200</formula>
    </cfRule>
  </conditionalFormatting>
  <hyperlinks>
    <hyperlink ref="Q1" location="'National Rankings'!A1" display="Back to Ranking" xr:uid="{90B9B513-28DA-44EC-9F28-E15F313321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2DB27A-E343-4EF1-8639-97088C0BF97F}">
          <x14:formula1>
            <xm:f>'C:\Users\abra2\Desktop\ABRA Files and More\AUTO BENCH REST ASSOCIATION FILE\ABRA 2019\Georgia\[Georgia Results 01 19 20.xlsm]DATA SHEET'!#REF!</xm:f>
          </x14:formula1>
          <xm:sqref>B1:B13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5CC5-E343-413E-9BF8-23785CC01F3A}"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98</v>
      </c>
      <c r="C2" s="15">
        <v>44740</v>
      </c>
      <c r="D2" s="16" t="s">
        <v>72</v>
      </c>
      <c r="E2" s="17">
        <v>184</v>
      </c>
      <c r="F2" s="17">
        <v>189</v>
      </c>
      <c r="G2" s="17">
        <v>185</v>
      </c>
      <c r="H2" s="17"/>
      <c r="I2" s="17"/>
      <c r="J2" s="17"/>
      <c r="K2" s="20">
        <v>3</v>
      </c>
      <c r="L2" s="20">
        <v>558</v>
      </c>
      <c r="M2" s="21">
        <v>186</v>
      </c>
      <c r="N2" s="22">
        <v>3</v>
      </c>
      <c r="O2" s="23">
        <v>189</v>
      </c>
    </row>
    <row r="3" spans="1:17" x14ac:dyDescent="0.3">
      <c r="A3" s="13" t="s">
        <v>51</v>
      </c>
      <c r="B3" s="14" t="s">
        <v>98</v>
      </c>
      <c r="C3" s="15">
        <v>44733</v>
      </c>
      <c r="D3" s="16" t="s">
        <v>72</v>
      </c>
      <c r="E3" s="17">
        <v>185</v>
      </c>
      <c r="F3" s="17">
        <v>183</v>
      </c>
      <c r="G3" s="17">
        <v>181</v>
      </c>
      <c r="H3" s="17"/>
      <c r="I3" s="17"/>
      <c r="J3" s="17"/>
      <c r="K3" s="20">
        <v>3</v>
      </c>
      <c r="L3" s="20">
        <v>549</v>
      </c>
      <c r="M3" s="21">
        <v>183</v>
      </c>
      <c r="N3" s="22">
        <v>4</v>
      </c>
      <c r="O3" s="23">
        <v>187</v>
      </c>
    </row>
    <row r="4" spans="1:17" x14ac:dyDescent="0.3">
      <c r="A4" s="13" t="s">
        <v>51</v>
      </c>
      <c r="B4" s="14" t="s">
        <v>98</v>
      </c>
      <c r="C4" s="15">
        <v>44763</v>
      </c>
      <c r="D4" s="16" t="s">
        <v>72</v>
      </c>
      <c r="E4" s="17">
        <v>185</v>
      </c>
      <c r="F4" s="17">
        <v>192</v>
      </c>
      <c r="G4" s="17">
        <v>188</v>
      </c>
      <c r="H4" s="17">
        <v>185</v>
      </c>
      <c r="I4" s="17">
        <v>184</v>
      </c>
      <c r="J4" s="17">
        <v>189</v>
      </c>
      <c r="K4" s="20">
        <v>6</v>
      </c>
      <c r="L4" s="20">
        <v>1123</v>
      </c>
      <c r="M4" s="21">
        <v>187.16666666666666</v>
      </c>
      <c r="N4" s="22">
        <v>12</v>
      </c>
      <c r="O4" s="23">
        <f>SUM(M4+N4)</f>
        <v>199.16666666666666</v>
      </c>
    </row>
    <row r="5" spans="1:17" x14ac:dyDescent="0.3">
      <c r="A5" s="13" t="s">
        <v>51</v>
      </c>
      <c r="B5" s="14" t="s">
        <v>98</v>
      </c>
      <c r="C5" s="15">
        <v>44684</v>
      </c>
      <c r="D5" s="16" t="s">
        <v>72</v>
      </c>
      <c r="E5" s="17">
        <v>184</v>
      </c>
      <c r="F5" s="17">
        <v>173</v>
      </c>
      <c r="G5" s="17">
        <v>177</v>
      </c>
      <c r="H5" s="17"/>
      <c r="I5" s="17"/>
      <c r="J5" s="17"/>
      <c r="K5" s="20">
        <v>3</v>
      </c>
      <c r="L5" s="20">
        <v>543</v>
      </c>
      <c r="M5" s="21">
        <v>181</v>
      </c>
      <c r="N5" s="22">
        <v>5</v>
      </c>
      <c r="O5" s="23">
        <v>186</v>
      </c>
    </row>
    <row r="6" spans="1:17" x14ac:dyDescent="0.3">
      <c r="A6" s="13" t="s">
        <v>24</v>
      </c>
      <c r="B6" s="14" t="s">
        <v>98</v>
      </c>
      <c r="C6" s="15">
        <v>44807</v>
      </c>
      <c r="D6" s="16" t="s">
        <v>117</v>
      </c>
      <c r="E6" s="17">
        <v>189</v>
      </c>
      <c r="F6" s="17">
        <v>185</v>
      </c>
      <c r="G6" s="17">
        <v>184</v>
      </c>
      <c r="H6" s="17">
        <v>189</v>
      </c>
      <c r="I6" s="17">
        <v>190</v>
      </c>
      <c r="J6" s="17">
        <v>192.001</v>
      </c>
      <c r="K6" s="20">
        <v>6</v>
      </c>
      <c r="L6" s="20">
        <v>1129.001</v>
      </c>
      <c r="M6" s="21">
        <v>188.16683333333333</v>
      </c>
      <c r="N6" s="22">
        <v>8</v>
      </c>
      <c r="O6" s="23">
        <v>196.16683333333333</v>
      </c>
    </row>
    <row r="7" spans="1:17" x14ac:dyDescent="0.3">
      <c r="A7" s="13" t="s">
        <v>51</v>
      </c>
      <c r="B7" s="14" t="s">
        <v>98</v>
      </c>
      <c r="C7" s="15">
        <v>44782</v>
      </c>
      <c r="D7" s="16" t="s">
        <v>118</v>
      </c>
      <c r="E7" s="17">
        <v>189</v>
      </c>
      <c r="F7" s="17">
        <v>192</v>
      </c>
      <c r="G7" s="17">
        <v>188</v>
      </c>
      <c r="H7" s="17"/>
      <c r="I7" s="17"/>
      <c r="J7" s="17"/>
      <c r="K7" s="20">
        <v>3</v>
      </c>
      <c r="L7" s="20">
        <v>569</v>
      </c>
      <c r="M7" s="21">
        <v>189.66666666666666</v>
      </c>
      <c r="N7" s="22">
        <v>6</v>
      </c>
      <c r="O7" s="23">
        <v>195.66666666666666</v>
      </c>
    </row>
    <row r="8" spans="1:17" x14ac:dyDescent="0.3">
      <c r="A8" s="13" t="s">
        <v>51</v>
      </c>
      <c r="B8" s="14" t="s">
        <v>98</v>
      </c>
      <c r="C8" s="15">
        <v>44817</v>
      </c>
      <c r="D8" s="16" t="s">
        <v>123</v>
      </c>
      <c r="E8" s="17">
        <v>190</v>
      </c>
      <c r="F8" s="17">
        <v>194</v>
      </c>
      <c r="G8" s="17">
        <v>186</v>
      </c>
      <c r="H8" s="17"/>
      <c r="I8" s="17"/>
      <c r="J8" s="17"/>
      <c r="K8" s="20">
        <v>3</v>
      </c>
      <c r="L8" s="20">
        <v>570</v>
      </c>
      <c r="M8" s="21">
        <v>190</v>
      </c>
      <c r="N8" s="22">
        <v>6</v>
      </c>
      <c r="O8" s="23">
        <v>196</v>
      </c>
    </row>
    <row r="9" spans="1:17" x14ac:dyDescent="0.3">
      <c r="A9" s="72" t="s">
        <v>51</v>
      </c>
      <c r="B9" s="73" t="s">
        <v>98</v>
      </c>
      <c r="C9" s="74">
        <v>44814</v>
      </c>
      <c r="D9" s="72" t="s">
        <v>111</v>
      </c>
      <c r="E9" s="76">
        <v>196</v>
      </c>
      <c r="F9" s="76">
        <v>191</v>
      </c>
      <c r="G9" s="75">
        <v>186</v>
      </c>
      <c r="H9" s="75">
        <v>185</v>
      </c>
      <c r="I9" s="76">
        <v>188</v>
      </c>
      <c r="J9" s="75">
        <v>185</v>
      </c>
      <c r="K9" s="77">
        <f>COUNT(E9:J9)</f>
        <v>6</v>
      </c>
      <c r="L9" s="77">
        <f>SUM(E9:J9)</f>
        <v>1131</v>
      </c>
      <c r="M9" s="78">
        <f>IFERROR(L9/K9,0)</f>
        <v>188.5</v>
      </c>
      <c r="N9" s="75">
        <v>22</v>
      </c>
      <c r="O9" s="79">
        <f>SUM(M9+N9)</f>
        <v>210.5</v>
      </c>
    </row>
    <row r="10" spans="1:17" x14ac:dyDescent="0.3">
      <c r="A10" s="13" t="s">
        <v>24</v>
      </c>
      <c r="B10" s="14" t="s">
        <v>98</v>
      </c>
      <c r="C10" s="15">
        <v>44831</v>
      </c>
      <c r="D10" s="16" t="s">
        <v>72</v>
      </c>
      <c r="E10" s="17">
        <v>180</v>
      </c>
      <c r="F10" s="82">
        <v>189</v>
      </c>
      <c r="G10" s="82">
        <v>190</v>
      </c>
      <c r="H10" s="17"/>
      <c r="I10" s="17"/>
      <c r="J10" s="17"/>
      <c r="K10" s="20">
        <v>3</v>
      </c>
      <c r="L10" s="20">
        <f>SUM(E10:J10)</f>
        <v>559</v>
      </c>
      <c r="M10" s="21">
        <f>IFERROR(L10/K10,0)</f>
        <v>186.33333333333334</v>
      </c>
      <c r="N10" s="22">
        <v>9</v>
      </c>
      <c r="O10" s="23">
        <f>SUM(M10+N10)</f>
        <v>195.33333333333334</v>
      </c>
    </row>
    <row r="12" spans="1:17" x14ac:dyDescent="0.3">
      <c r="K12" s="8">
        <f>SUM(K2:K11)</f>
        <v>36</v>
      </c>
      <c r="L12" s="8">
        <f>SUM(L2:L11)</f>
        <v>6731.0010000000002</v>
      </c>
      <c r="M12" s="7">
        <f>SUM(L12/K12)</f>
        <v>186.97225</v>
      </c>
      <c r="N12" s="8">
        <f>SUM(N2:N11)</f>
        <v>75</v>
      </c>
      <c r="O12" s="12">
        <f>SUM(M12+N12)</f>
        <v>261.97225000000003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12_1"/>
    <protectedRange algorithmName="SHA-512" hashValue="ON39YdpmFHfN9f47KpiRvqrKx0V9+erV1CNkpWzYhW/Qyc6aT8rEyCrvauWSYGZK2ia3o7vd3akF07acHAFpOA==" saltValue="yVW9XmDwTqEnmpSGai0KYg==" spinCount="100000" sqref="E3:H3" name="Range1_3_3_1"/>
    <protectedRange algorithmName="SHA-512" hashValue="ON39YdpmFHfN9f47KpiRvqrKx0V9+erV1CNkpWzYhW/Qyc6aT8rEyCrvauWSYGZK2ia3o7vd3akF07acHAFpOA==" saltValue="yVW9XmDwTqEnmpSGai0KYg==" spinCount="100000" sqref="D3" name="Range1_1_4_2"/>
    <protectedRange sqref="B5:C5" name="Range1_1"/>
    <protectedRange sqref="D5" name="Range1_1_1"/>
    <protectedRange sqref="E5:J5" name="Range1_3"/>
    <protectedRange algorithmName="SHA-512" hashValue="ON39YdpmFHfN9f47KpiRvqrKx0V9+erV1CNkpWzYhW/Qyc6aT8rEyCrvauWSYGZK2ia3o7vd3akF07acHAFpOA==" saltValue="yVW9XmDwTqEnmpSGai0KYg==" spinCount="100000" sqref="E8:J9 B8:C9" name="Range1_7"/>
    <protectedRange algorithmName="SHA-512" hashValue="ON39YdpmFHfN9f47KpiRvqrKx0V9+erV1CNkpWzYhW/Qyc6aT8rEyCrvauWSYGZK2ia3o7vd3akF07acHAFpOA==" saltValue="yVW9XmDwTqEnmpSGai0KYg==" spinCount="100000" sqref="D8:D9" name="Range1_1_5"/>
    <protectedRange algorithmName="SHA-512" hashValue="ON39YdpmFHfN9f47KpiRvqrKx0V9+erV1CNkpWzYhW/Qyc6aT8rEyCrvauWSYGZK2ia3o7vd3akF07acHAFpOA==" saltValue="yVW9XmDwTqEnmpSGai0KYg==" spinCount="100000" sqref="B10:C10 I10:J10" name="Range1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0:H10" name="Range1_3_1"/>
  </protectedRanges>
  <conditionalFormatting sqref="F2">
    <cfRule type="top10" dxfId="1839" priority="55" rank="1"/>
  </conditionalFormatting>
  <conditionalFormatting sqref="I2">
    <cfRule type="top10" dxfId="1838" priority="52" rank="1"/>
    <cfRule type="top10" dxfId="1837" priority="57" rank="1"/>
  </conditionalFormatting>
  <conditionalFormatting sqref="E2">
    <cfRule type="top10" dxfId="1836" priority="56" rank="1"/>
  </conditionalFormatting>
  <conditionalFormatting sqref="G2">
    <cfRule type="top10" dxfId="1835" priority="54" rank="1"/>
  </conditionalFormatting>
  <conditionalFormatting sqref="H2">
    <cfRule type="top10" dxfId="1834" priority="53" rank="1"/>
  </conditionalFormatting>
  <conditionalFormatting sqref="J2">
    <cfRule type="top10" dxfId="1833" priority="51" rank="1"/>
  </conditionalFormatting>
  <conditionalFormatting sqref="E2:J2">
    <cfRule type="cellIs" dxfId="1832" priority="50" operator="greaterThanOrEqual">
      <formula>200</formula>
    </cfRule>
  </conditionalFormatting>
  <conditionalFormatting sqref="E3:J3">
    <cfRule type="cellIs" dxfId="1831" priority="42" operator="greaterThanOrEqual">
      <formula>200</formula>
    </cfRule>
  </conditionalFormatting>
  <conditionalFormatting sqref="F3">
    <cfRule type="top10" dxfId="1830" priority="43" rank="1"/>
  </conditionalFormatting>
  <conditionalFormatting sqref="I3">
    <cfRule type="top10" dxfId="1829" priority="44" rank="1"/>
    <cfRule type="top10" dxfId="1828" priority="45" rank="1"/>
  </conditionalFormatting>
  <conditionalFormatting sqref="E3">
    <cfRule type="top10" dxfId="1827" priority="46" rank="1"/>
  </conditionalFormatting>
  <conditionalFormatting sqref="G3">
    <cfRule type="top10" dxfId="1826" priority="47" rank="1"/>
  </conditionalFormatting>
  <conditionalFormatting sqref="H3">
    <cfRule type="top10" dxfId="1825" priority="48" rank="1"/>
  </conditionalFormatting>
  <conditionalFormatting sqref="J3">
    <cfRule type="top10" dxfId="1824" priority="49" rank="1"/>
  </conditionalFormatting>
  <conditionalFormatting sqref="F5">
    <cfRule type="top10" dxfId="1823" priority="28" rank="1"/>
  </conditionalFormatting>
  <conditionalFormatting sqref="G5">
    <cfRule type="top10" dxfId="1822" priority="29" rank="1"/>
  </conditionalFormatting>
  <conditionalFormatting sqref="H5">
    <cfRule type="top10" dxfId="1821" priority="30" rank="1"/>
  </conditionalFormatting>
  <conditionalFormatting sqref="I5">
    <cfRule type="top10" dxfId="1820" priority="31" rank="1"/>
  </conditionalFormatting>
  <conditionalFormatting sqref="J5">
    <cfRule type="top10" dxfId="1819" priority="32" rank="1"/>
  </conditionalFormatting>
  <conditionalFormatting sqref="E5">
    <cfRule type="top10" dxfId="1818" priority="33" rank="1"/>
  </conditionalFormatting>
  <conditionalFormatting sqref="I6:I7">
    <cfRule type="top10" dxfId="1817" priority="27" rank="1"/>
  </conditionalFormatting>
  <conditionalFormatting sqref="H6:H7">
    <cfRule type="top10" dxfId="1816" priority="23" rank="1"/>
  </conditionalFormatting>
  <conditionalFormatting sqref="J6:J7">
    <cfRule type="top10" dxfId="1815" priority="24" rank="1"/>
  </conditionalFormatting>
  <conditionalFormatting sqref="G6:G7">
    <cfRule type="top10" dxfId="1814" priority="26" rank="1"/>
  </conditionalFormatting>
  <conditionalFormatting sqref="F6:F7">
    <cfRule type="top10" dxfId="1813" priority="25" rank="1"/>
  </conditionalFormatting>
  <conditionalFormatting sqref="E6:E7">
    <cfRule type="top10" dxfId="1812" priority="22" rank="1"/>
  </conditionalFormatting>
  <conditionalFormatting sqref="F4">
    <cfRule type="top10" dxfId="1811" priority="16" rank="1"/>
  </conditionalFormatting>
  <conditionalFormatting sqref="G4">
    <cfRule type="top10" dxfId="1810" priority="17" rank="1"/>
  </conditionalFormatting>
  <conditionalFormatting sqref="H4">
    <cfRule type="top10" dxfId="1809" priority="18" rank="1"/>
  </conditionalFormatting>
  <conditionalFormatting sqref="I4">
    <cfRule type="top10" dxfId="1808" priority="19" rank="1"/>
  </conditionalFormatting>
  <conditionalFormatting sqref="J4">
    <cfRule type="top10" dxfId="1807" priority="20" rank="1"/>
  </conditionalFormatting>
  <conditionalFormatting sqref="E4">
    <cfRule type="top10" dxfId="1806" priority="21" rank="1"/>
  </conditionalFormatting>
  <conditionalFormatting sqref="E4:J4">
    <cfRule type="cellIs" dxfId="1805" priority="15" operator="equal">
      <formula>200</formula>
    </cfRule>
  </conditionalFormatting>
  <conditionalFormatting sqref="J8:J9">
    <cfRule type="top10" dxfId="1804" priority="9" rank="1"/>
  </conditionalFormatting>
  <conditionalFormatting sqref="I8:I9">
    <cfRule type="top10" dxfId="1803" priority="10" rank="1"/>
  </conditionalFormatting>
  <conditionalFormatting sqref="H8:H9">
    <cfRule type="top10" dxfId="1802" priority="11" rank="1"/>
  </conditionalFormatting>
  <conditionalFormatting sqref="G8:G9">
    <cfRule type="top10" dxfId="1801" priority="12" rank="1"/>
  </conditionalFormatting>
  <conditionalFormatting sqref="F8:F9">
    <cfRule type="top10" dxfId="1800" priority="13" rank="1"/>
  </conditionalFormatting>
  <conditionalFormatting sqref="E8:E9">
    <cfRule type="top10" dxfId="1799" priority="14" rank="1"/>
  </conditionalFormatting>
  <conditionalFormatting sqref="E10:J10">
    <cfRule type="cellIs" dxfId="1798" priority="1" operator="greaterThanOrEqual">
      <formula>200</formula>
    </cfRule>
  </conditionalFormatting>
  <conditionalFormatting sqref="F10">
    <cfRule type="top10" dxfId="1797" priority="2" rank="1"/>
  </conditionalFormatting>
  <conditionalFormatting sqref="I10">
    <cfRule type="top10" dxfId="1796" priority="3" rank="1"/>
    <cfRule type="top10" dxfId="1795" priority="4" rank="1"/>
  </conditionalFormatting>
  <conditionalFormatting sqref="E10">
    <cfRule type="top10" dxfId="1794" priority="5" rank="1"/>
  </conditionalFormatting>
  <conditionalFormatting sqref="G10">
    <cfRule type="top10" dxfId="1793" priority="6" rank="1"/>
  </conditionalFormatting>
  <conditionalFormatting sqref="H10">
    <cfRule type="top10" dxfId="1792" priority="7" rank="1"/>
  </conditionalFormatting>
  <conditionalFormatting sqref="J10">
    <cfRule type="top10" dxfId="1791" priority="8" rank="1"/>
  </conditionalFormatting>
  <hyperlinks>
    <hyperlink ref="Q1" location="'National Rankings'!A1" display="Back to Ranking" xr:uid="{5638EF25-D45B-4D86-8ED0-2EF4032E07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8D4C3E-2B61-4350-BB5B-D818F211C5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E63F-4E5F-4628-A841-B9FDABEB2982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73</v>
      </c>
      <c r="C2" s="15">
        <v>44691</v>
      </c>
      <c r="D2" s="16" t="s">
        <v>72</v>
      </c>
      <c r="E2" s="17">
        <v>180</v>
      </c>
      <c r="F2" s="17">
        <v>169</v>
      </c>
      <c r="G2" s="17">
        <v>182</v>
      </c>
      <c r="H2" s="17"/>
      <c r="I2" s="17"/>
      <c r="J2" s="17"/>
      <c r="K2" s="20">
        <v>3</v>
      </c>
      <c r="L2" s="20">
        <f>SUM(E2:G2)</f>
        <v>531</v>
      </c>
      <c r="M2" s="21">
        <f>SUM(L2/K2)</f>
        <v>177</v>
      </c>
      <c r="N2" s="22">
        <v>4</v>
      </c>
      <c r="O2" s="23">
        <v>181</v>
      </c>
    </row>
    <row r="3" spans="1:17" x14ac:dyDescent="0.3">
      <c r="A3" s="27" t="s">
        <v>51</v>
      </c>
      <c r="B3" s="26" t="s">
        <v>99</v>
      </c>
      <c r="C3" s="28">
        <v>44740</v>
      </c>
      <c r="D3" s="29" t="s">
        <v>72</v>
      </c>
      <c r="E3" s="30">
        <v>186</v>
      </c>
      <c r="F3" s="30">
        <v>188</v>
      </c>
      <c r="G3" s="30">
        <v>185</v>
      </c>
      <c r="H3" s="30"/>
      <c r="I3" s="30"/>
      <c r="J3" s="30"/>
      <c r="K3" s="31">
        <v>3</v>
      </c>
      <c r="L3" s="31">
        <v>559</v>
      </c>
      <c r="M3" s="32">
        <v>186.33333333333334</v>
      </c>
      <c r="N3" s="33">
        <v>4</v>
      </c>
      <c r="O3" s="34">
        <v>190.33333333333334</v>
      </c>
    </row>
    <row r="4" spans="1:17" x14ac:dyDescent="0.3">
      <c r="A4" s="13" t="s">
        <v>51</v>
      </c>
      <c r="B4" s="14" t="s">
        <v>73</v>
      </c>
      <c r="C4" s="15">
        <v>44824</v>
      </c>
      <c r="D4" s="16" t="s">
        <v>123</v>
      </c>
      <c r="E4" s="17">
        <v>172</v>
      </c>
      <c r="F4" s="17">
        <v>176</v>
      </c>
      <c r="G4" s="17">
        <v>171</v>
      </c>
      <c r="H4" s="17"/>
      <c r="I4" s="17"/>
      <c r="J4" s="17"/>
      <c r="K4" s="20">
        <v>3</v>
      </c>
      <c r="L4" s="20">
        <v>519</v>
      </c>
      <c r="M4" s="21">
        <v>173</v>
      </c>
      <c r="N4" s="22">
        <v>4</v>
      </c>
      <c r="O4" s="23">
        <v>177</v>
      </c>
    </row>
    <row r="6" spans="1:17" x14ac:dyDescent="0.3">
      <c r="K6" s="8">
        <f>SUM(K2:K5)</f>
        <v>9</v>
      </c>
      <c r="L6" s="8">
        <f>SUM(L2:L5)</f>
        <v>1609</v>
      </c>
      <c r="M6" s="7">
        <f>SUM(L6/K6)</f>
        <v>178.77777777777777</v>
      </c>
      <c r="N6" s="8">
        <f>SUM(N2:N5)</f>
        <v>12</v>
      </c>
      <c r="O6" s="12">
        <f>SUM(M6+N6)</f>
        <v>190.77777777777777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B4:C4 E4:J4" name="Range1_7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F2">
    <cfRule type="top10" dxfId="1790" priority="20" rank="1"/>
  </conditionalFormatting>
  <conditionalFormatting sqref="I2">
    <cfRule type="top10" dxfId="1789" priority="17" rank="1"/>
    <cfRule type="top10" dxfId="1788" priority="22" rank="1"/>
  </conditionalFormatting>
  <conditionalFormatting sqref="E2">
    <cfRule type="top10" dxfId="1787" priority="21" rank="1"/>
  </conditionalFormatting>
  <conditionalFormatting sqref="G2">
    <cfRule type="top10" dxfId="1786" priority="19" rank="1"/>
  </conditionalFormatting>
  <conditionalFormatting sqref="H2">
    <cfRule type="top10" dxfId="1785" priority="18" rank="1"/>
  </conditionalFormatting>
  <conditionalFormatting sqref="J2">
    <cfRule type="top10" dxfId="1784" priority="16" rank="1"/>
  </conditionalFormatting>
  <conditionalFormatting sqref="E2:J2">
    <cfRule type="cellIs" dxfId="1783" priority="15" operator="greaterThanOrEqual">
      <formula>200</formula>
    </cfRule>
  </conditionalFormatting>
  <conditionalFormatting sqref="F3">
    <cfRule type="top10" dxfId="1782" priority="12" rank="1"/>
  </conditionalFormatting>
  <conditionalFormatting sqref="I3">
    <cfRule type="top10" dxfId="1781" priority="9" rank="1"/>
    <cfRule type="top10" dxfId="1780" priority="14" rank="1"/>
  </conditionalFormatting>
  <conditionalFormatting sqref="E3">
    <cfRule type="top10" dxfId="1779" priority="13" rank="1"/>
  </conditionalFormatting>
  <conditionalFormatting sqref="G3">
    <cfRule type="top10" dxfId="1778" priority="11" rank="1"/>
  </conditionalFormatting>
  <conditionalFormatting sqref="H3">
    <cfRule type="top10" dxfId="1777" priority="10" rank="1"/>
  </conditionalFormatting>
  <conditionalFormatting sqref="J3">
    <cfRule type="top10" dxfId="1776" priority="8" rank="1"/>
  </conditionalFormatting>
  <conditionalFormatting sqref="E3:J3">
    <cfRule type="cellIs" dxfId="1775" priority="7" operator="greaterThanOrEqual">
      <formula>200</formula>
    </cfRule>
  </conditionalFormatting>
  <conditionalFormatting sqref="J4">
    <cfRule type="top10" dxfId="1774" priority="1" rank="1"/>
  </conditionalFormatting>
  <conditionalFormatting sqref="I4">
    <cfRule type="top10" dxfId="1773" priority="2" rank="1"/>
  </conditionalFormatting>
  <conditionalFormatting sqref="H4">
    <cfRule type="top10" dxfId="1772" priority="3" rank="1"/>
  </conditionalFormatting>
  <conditionalFormatting sqref="G4">
    <cfRule type="top10" dxfId="1771" priority="4" rank="1"/>
  </conditionalFormatting>
  <conditionalFormatting sqref="F4">
    <cfRule type="top10" dxfId="1770" priority="5" rank="1"/>
  </conditionalFormatting>
  <conditionalFormatting sqref="E4">
    <cfRule type="top10" dxfId="1769" priority="6" rank="1"/>
  </conditionalFormatting>
  <hyperlinks>
    <hyperlink ref="Q1" location="'National Rankings'!A1" display="Back to Ranking" xr:uid="{A0B13672-D1BA-43E2-91C1-7C0F3C9368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301986-AB0B-423E-A265-C57C234330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sheetPr codeName="Sheet11"/>
  <dimension ref="A1:Q22"/>
  <sheetViews>
    <sheetView topLeftCell="A6" workbookViewId="0">
      <selection activeCell="A20" sqref="A20:O2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25</v>
      </c>
      <c r="B2" s="14" t="s">
        <v>22</v>
      </c>
      <c r="C2" s="15">
        <v>44611</v>
      </c>
      <c r="D2" s="16" t="s">
        <v>20</v>
      </c>
      <c r="E2" s="17">
        <v>177</v>
      </c>
      <c r="F2" s="17">
        <v>169</v>
      </c>
      <c r="G2" s="17">
        <v>165</v>
      </c>
      <c r="H2" s="17">
        <v>175</v>
      </c>
      <c r="I2" s="17"/>
      <c r="J2" s="17"/>
      <c r="K2" s="20">
        <v>4</v>
      </c>
      <c r="L2" s="20">
        <v>686</v>
      </c>
      <c r="M2" s="21">
        <v>171.5</v>
      </c>
      <c r="N2" s="22">
        <v>5</v>
      </c>
      <c r="O2" s="23">
        <v>176.5</v>
      </c>
    </row>
    <row r="3" spans="1:17" x14ac:dyDescent="0.3">
      <c r="A3" s="13" t="s">
        <v>24</v>
      </c>
      <c r="B3" s="14" t="s">
        <v>22</v>
      </c>
      <c r="C3" s="15">
        <v>44625</v>
      </c>
      <c r="D3" s="16" t="s">
        <v>29</v>
      </c>
      <c r="E3" s="17">
        <v>173</v>
      </c>
      <c r="F3" s="17">
        <v>183</v>
      </c>
      <c r="G3" s="17">
        <v>179</v>
      </c>
      <c r="H3" s="17">
        <v>184</v>
      </c>
      <c r="I3" s="17"/>
      <c r="J3" s="17"/>
      <c r="K3" s="20">
        <v>4</v>
      </c>
      <c r="L3" s="20">
        <v>719</v>
      </c>
      <c r="M3" s="21">
        <v>179.75</v>
      </c>
      <c r="N3" s="22">
        <v>6</v>
      </c>
      <c r="O3" s="23">
        <v>185.75</v>
      </c>
    </row>
    <row r="4" spans="1:17" x14ac:dyDescent="0.3">
      <c r="A4" s="13" t="s">
        <v>35</v>
      </c>
      <c r="B4" s="14" t="s">
        <v>22</v>
      </c>
      <c r="C4" s="15">
        <v>44640</v>
      </c>
      <c r="D4" s="16" t="s">
        <v>21</v>
      </c>
      <c r="E4" s="17">
        <v>172</v>
      </c>
      <c r="F4" s="17">
        <v>175</v>
      </c>
      <c r="G4" s="17">
        <v>185</v>
      </c>
      <c r="H4" s="17">
        <v>180</v>
      </c>
      <c r="I4" s="17"/>
      <c r="J4" s="17"/>
      <c r="K4" s="20">
        <v>4</v>
      </c>
      <c r="L4" s="20">
        <v>712</v>
      </c>
      <c r="M4" s="21">
        <v>178</v>
      </c>
      <c r="N4" s="22">
        <v>9</v>
      </c>
      <c r="O4" s="23">
        <v>187</v>
      </c>
    </row>
    <row r="5" spans="1:17" x14ac:dyDescent="0.3">
      <c r="A5" s="13" t="s">
        <v>35</v>
      </c>
      <c r="B5" s="14" t="s">
        <v>22</v>
      </c>
      <c r="C5" s="15">
        <v>44653</v>
      </c>
      <c r="D5" s="16" t="s">
        <v>41</v>
      </c>
      <c r="E5" s="17">
        <v>179</v>
      </c>
      <c r="F5" s="17">
        <v>187</v>
      </c>
      <c r="G5" s="17">
        <v>170</v>
      </c>
      <c r="H5" s="17">
        <v>186</v>
      </c>
      <c r="I5" s="17"/>
      <c r="J5" s="17"/>
      <c r="K5" s="20">
        <v>4</v>
      </c>
      <c r="L5" s="20">
        <v>722</v>
      </c>
      <c r="M5" s="21">
        <v>180.5</v>
      </c>
      <c r="N5" s="22">
        <v>11</v>
      </c>
      <c r="O5" s="23">
        <v>191.5</v>
      </c>
    </row>
    <row r="6" spans="1:17" x14ac:dyDescent="0.3">
      <c r="A6" s="13" t="s">
        <v>24</v>
      </c>
      <c r="B6" s="14" t="s">
        <v>22</v>
      </c>
      <c r="C6" s="15">
        <v>44661</v>
      </c>
      <c r="D6" s="16" t="s">
        <v>21</v>
      </c>
      <c r="E6" s="17">
        <v>181</v>
      </c>
      <c r="F6" s="17">
        <v>174</v>
      </c>
      <c r="G6" s="17">
        <v>180</v>
      </c>
      <c r="H6" s="17">
        <v>186</v>
      </c>
      <c r="I6" s="17"/>
      <c r="J6" s="17"/>
      <c r="K6" s="20">
        <v>4</v>
      </c>
      <c r="L6" s="20">
        <v>721</v>
      </c>
      <c r="M6" s="21">
        <v>180.25</v>
      </c>
      <c r="N6" s="22">
        <v>11</v>
      </c>
      <c r="O6" s="23">
        <v>191.25</v>
      </c>
    </row>
    <row r="7" spans="1:17" x14ac:dyDescent="0.3">
      <c r="A7" s="13" t="s">
        <v>24</v>
      </c>
      <c r="B7" s="14" t="s">
        <v>22</v>
      </c>
      <c r="C7" s="15">
        <v>44695</v>
      </c>
      <c r="D7" s="16" t="s">
        <v>29</v>
      </c>
      <c r="E7" s="17">
        <v>177</v>
      </c>
      <c r="F7" s="17">
        <v>184</v>
      </c>
      <c r="G7" s="17">
        <v>179</v>
      </c>
      <c r="H7" s="17">
        <v>173</v>
      </c>
      <c r="I7" s="17"/>
      <c r="J7" s="17"/>
      <c r="K7" s="20">
        <v>4</v>
      </c>
      <c r="L7" s="20">
        <v>713</v>
      </c>
      <c r="M7" s="21">
        <v>178.25</v>
      </c>
      <c r="N7" s="22">
        <v>9</v>
      </c>
      <c r="O7" s="23">
        <v>187.25</v>
      </c>
    </row>
    <row r="8" spans="1:17" x14ac:dyDescent="0.3">
      <c r="A8" s="13" t="s">
        <v>35</v>
      </c>
      <c r="B8" s="14" t="s">
        <v>22</v>
      </c>
      <c r="C8" s="15">
        <v>44696</v>
      </c>
      <c r="D8" s="16" t="s">
        <v>21</v>
      </c>
      <c r="E8" s="17">
        <v>178</v>
      </c>
      <c r="F8" s="17">
        <v>179</v>
      </c>
      <c r="G8" s="17">
        <v>178</v>
      </c>
      <c r="H8" s="17">
        <v>179</v>
      </c>
      <c r="I8" s="17">
        <v>185</v>
      </c>
      <c r="J8" s="17">
        <v>183</v>
      </c>
      <c r="K8" s="20">
        <v>6</v>
      </c>
      <c r="L8" s="20">
        <v>1082</v>
      </c>
      <c r="M8" s="21">
        <v>180.33333333333334</v>
      </c>
      <c r="N8" s="22">
        <v>22</v>
      </c>
      <c r="O8" s="23">
        <v>202.33333333333334</v>
      </c>
    </row>
    <row r="9" spans="1:17" x14ac:dyDescent="0.3">
      <c r="A9" s="49" t="s">
        <v>25</v>
      </c>
      <c r="B9" s="14" t="s">
        <v>22</v>
      </c>
      <c r="C9" s="15">
        <v>44716</v>
      </c>
      <c r="D9" s="16" t="s">
        <v>29</v>
      </c>
      <c r="E9" s="17">
        <v>180</v>
      </c>
      <c r="F9" s="17">
        <v>188</v>
      </c>
      <c r="G9" s="17">
        <v>177</v>
      </c>
      <c r="H9" s="17">
        <v>176</v>
      </c>
      <c r="I9" s="17">
        <v>182</v>
      </c>
      <c r="J9" s="17">
        <v>175</v>
      </c>
      <c r="K9" s="20">
        <v>6</v>
      </c>
      <c r="L9" s="20">
        <v>1078</v>
      </c>
      <c r="M9" s="21">
        <v>179.66666666666666</v>
      </c>
      <c r="N9" s="22">
        <v>22</v>
      </c>
      <c r="O9" s="23">
        <v>201.66666666666666</v>
      </c>
    </row>
    <row r="10" spans="1:17" x14ac:dyDescent="0.3">
      <c r="A10" s="27" t="s">
        <v>51</v>
      </c>
      <c r="B10" s="26" t="s">
        <v>22</v>
      </c>
      <c r="C10" s="28">
        <v>44730</v>
      </c>
      <c r="D10" s="29" t="s">
        <v>20</v>
      </c>
      <c r="E10" s="30">
        <v>176</v>
      </c>
      <c r="F10" s="30">
        <v>187</v>
      </c>
      <c r="G10" s="30">
        <v>180</v>
      </c>
      <c r="H10" s="30">
        <v>178</v>
      </c>
      <c r="I10" s="30">
        <v>178</v>
      </c>
      <c r="J10" s="30">
        <v>184</v>
      </c>
      <c r="K10" s="31">
        <v>6</v>
      </c>
      <c r="L10" s="31">
        <v>1083</v>
      </c>
      <c r="M10" s="32">
        <v>180.5</v>
      </c>
      <c r="N10" s="33">
        <v>30</v>
      </c>
      <c r="O10" s="34">
        <v>210.5</v>
      </c>
    </row>
    <row r="11" spans="1:17" x14ac:dyDescent="0.3">
      <c r="A11" s="13" t="s">
        <v>51</v>
      </c>
      <c r="B11" s="14" t="s">
        <v>22</v>
      </c>
      <c r="C11" s="15">
        <v>44744</v>
      </c>
      <c r="D11" s="16" t="s">
        <v>41</v>
      </c>
      <c r="E11" s="17">
        <v>183</v>
      </c>
      <c r="F11" s="17">
        <v>182</v>
      </c>
      <c r="G11" s="17">
        <v>180</v>
      </c>
      <c r="H11" s="17">
        <v>178</v>
      </c>
      <c r="I11" s="17"/>
      <c r="J11" s="17"/>
      <c r="K11" s="20">
        <v>4</v>
      </c>
      <c r="L11" s="20">
        <v>723</v>
      </c>
      <c r="M11" s="21">
        <v>180.75</v>
      </c>
      <c r="N11" s="22">
        <v>11</v>
      </c>
      <c r="O11" s="23">
        <v>191.75</v>
      </c>
    </row>
    <row r="12" spans="1:17" x14ac:dyDescent="0.3">
      <c r="A12" s="13" t="s">
        <v>24</v>
      </c>
      <c r="B12" s="14" t="s">
        <v>22</v>
      </c>
      <c r="C12" s="15">
        <v>44758</v>
      </c>
      <c r="D12" s="16" t="s">
        <v>20</v>
      </c>
      <c r="E12" s="17">
        <v>181</v>
      </c>
      <c r="F12" s="17">
        <v>182</v>
      </c>
      <c r="G12" s="17">
        <v>182</v>
      </c>
      <c r="H12" s="17">
        <v>181</v>
      </c>
      <c r="I12" s="17">
        <v>176</v>
      </c>
      <c r="J12" s="17">
        <v>181</v>
      </c>
      <c r="K12" s="20">
        <v>6</v>
      </c>
      <c r="L12" s="20">
        <v>1083</v>
      </c>
      <c r="M12" s="21">
        <v>180.5</v>
      </c>
      <c r="N12" s="22">
        <v>6</v>
      </c>
      <c r="O12" s="23">
        <v>186.5</v>
      </c>
    </row>
    <row r="13" spans="1:17" x14ac:dyDescent="0.3">
      <c r="A13" s="13" t="s">
        <v>51</v>
      </c>
      <c r="B13" s="14" t="s">
        <v>22</v>
      </c>
      <c r="C13" s="15">
        <v>44779</v>
      </c>
      <c r="D13" s="16" t="s">
        <v>41</v>
      </c>
      <c r="E13" s="17">
        <v>181</v>
      </c>
      <c r="F13" s="17">
        <v>184</v>
      </c>
      <c r="G13" s="17">
        <v>179</v>
      </c>
      <c r="H13" s="17">
        <v>181</v>
      </c>
      <c r="I13" s="17"/>
      <c r="J13" s="17"/>
      <c r="K13" s="20">
        <v>4</v>
      </c>
      <c r="L13" s="20">
        <v>725</v>
      </c>
      <c r="M13" s="21">
        <v>181.25</v>
      </c>
      <c r="N13" s="22">
        <v>11</v>
      </c>
      <c r="O13" s="23">
        <v>192.25</v>
      </c>
    </row>
    <row r="14" spans="1:17" x14ac:dyDescent="0.3">
      <c r="A14" s="13" t="s">
        <v>51</v>
      </c>
      <c r="B14" s="69" t="s">
        <v>22</v>
      </c>
      <c r="C14" s="15">
        <v>44793</v>
      </c>
      <c r="D14" s="16" t="s">
        <v>20</v>
      </c>
      <c r="E14" s="17">
        <v>183</v>
      </c>
      <c r="F14" s="17">
        <v>189</v>
      </c>
      <c r="G14" s="17">
        <v>187</v>
      </c>
      <c r="H14" s="17">
        <v>183</v>
      </c>
      <c r="I14" s="17"/>
      <c r="J14" s="17"/>
      <c r="K14" s="20">
        <v>4</v>
      </c>
      <c r="L14" s="20">
        <v>742</v>
      </c>
      <c r="M14" s="21">
        <v>185.5</v>
      </c>
      <c r="N14" s="22">
        <v>11</v>
      </c>
      <c r="O14" s="23">
        <v>196.5</v>
      </c>
    </row>
    <row r="15" spans="1:17" x14ac:dyDescent="0.3">
      <c r="A15" s="13" t="s">
        <v>51</v>
      </c>
      <c r="B15" s="14" t="s">
        <v>22</v>
      </c>
      <c r="C15" s="15">
        <v>44803</v>
      </c>
      <c r="D15" s="16" t="s">
        <v>21</v>
      </c>
      <c r="E15" s="17">
        <v>184</v>
      </c>
      <c r="F15" s="17">
        <v>180</v>
      </c>
      <c r="G15" s="17">
        <v>181</v>
      </c>
      <c r="H15" s="17"/>
      <c r="I15" s="17"/>
      <c r="J15" s="17"/>
      <c r="K15" s="20">
        <v>3</v>
      </c>
      <c r="L15" s="20">
        <v>545</v>
      </c>
      <c r="M15" s="21">
        <v>181.66666666666666</v>
      </c>
      <c r="N15" s="22">
        <v>5</v>
      </c>
      <c r="O15" s="23">
        <v>186.66666666666666</v>
      </c>
    </row>
    <row r="16" spans="1:17" x14ac:dyDescent="0.3">
      <c r="A16" s="13" t="s">
        <v>24</v>
      </c>
      <c r="B16" s="14" t="s">
        <v>22</v>
      </c>
      <c r="C16" s="15">
        <v>44822</v>
      </c>
      <c r="D16" s="16" t="s">
        <v>21</v>
      </c>
      <c r="E16" s="17">
        <v>177</v>
      </c>
      <c r="F16" s="17">
        <v>184</v>
      </c>
      <c r="G16" s="17">
        <v>180</v>
      </c>
      <c r="H16" s="17">
        <v>180</v>
      </c>
      <c r="I16" s="17"/>
      <c r="J16" s="17"/>
      <c r="K16" s="20">
        <v>4</v>
      </c>
      <c r="L16" s="20">
        <v>721</v>
      </c>
      <c r="M16" s="21">
        <v>180.25</v>
      </c>
      <c r="N16" s="22">
        <v>7</v>
      </c>
      <c r="O16" s="23">
        <v>187.25</v>
      </c>
    </row>
    <row r="17" spans="1:15" x14ac:dyDescent="0.3">
      <c r="A17" s="13" t="s">
        <v>51</v>
      </c>
      <c r="B17" s="14" t="s">
        <v>22</v>
      </c>
      <c r="C17" s="15">
        <v>44815</v>
      </c>
      <c r="D17" s="16" t="s">
        <v>41</v>
      </c>
      <c r="E17" s="17">
        <v>176</v>
      </c>
      <c r="F17" s="17">
        <v>185</v>
      </c>
      <c r="G17" s="17">
        <v>184</v>
      </c>
      <c r="H17" s="17">
        <v>185</v>
      </c>
      <c r="I17" s="17"/>
      <c r="J17" s="17"/>
      <c r="K17" s="20">
        <v>4</v>
      </c>
      <c r="L17" s="20">
        <v>730</v>
      </c>
      <c r="M17" s="21">
        <v>182.5</v>
      </c>
      <c r="N17" s="22">
        <v>5</v>
      </c>
      <c r="O17" s="23">
        <v>187.5</v>
      </c>
    </row>
    <row r="18" spans="1:15" x14ac:dyDescent="0.3">
      <c r="A18" s="13" t="s">
        <v>24</v>
      </c>
      <c r="B18" s="14" t="s">
        <v>22</v>
      </c>
      <c r="C18" s="15">
        <v>44849</v>
      </c>
      <c r="D18" s="16" t="s">
        <v>20</v>
      </c>
      <c r="E18" s="17">
        <v>185</v>
      </c>
      <c r="F18" s="17">
        <v>175</v>
      </c>
      <c r="G18" s="17">
        <v>177</v>
      </c>
      <c r="H18" s="17">
        <v>176</v>
      </c>
      <c r="I18" s="17"/>
      <c r="J18" s="17"/>
      <c r="K18" s="20">
        <v>4</v>
      </c>
      <c r="L18" s="20">
        <v>713</v>
      </c>
      <c r="M18" s="21">
        <v>178.25</v>
      </c>
      <c r="N18" s="22">
        <v>9</v>
      </c>
      <c r="O18" s="23">
        <v>187.25</v>
      </c>
    </row>
    <row r="19" spans="1:15" x14ac:dyDescent="0.3">
      <c r="A19" s="13" t="s">
        <v>35</v>
      </c>
      <c r="B19" s="14" t="s">
        <v>22</v>
      </c>
      <c r="C19" s="15">
        <v>44870</v>
      </c>
      <c r="D19" s="16" t="s">
        <v>29</v>
      </c>
      <c r="E19" s="17">
        <v>182</v>
      </c>
      <c r="F19" s="17">
        <v>180</v>
      </c>
      <c r="G19" s="17">
        <v>174</v>
      </c>
      <c r="H19" s="17">
        <v>178</v>
      </c>
      <c r="I19" s="17">
        <v>173</v>
      </c>
      <c r="J19" s="17">
        <v>175</v>
      </c>
      <c r="K19" s="20">
        <v>6</v>
      </c>
      <c r="L19" s="20">
        <v>1062</v>
      </c>
      <c r="M19" s="21">
        <v>177</v>
      </c>
      <c r="N19" s="22">
        <v>34</v>
      </c>
      <c r="O19" s="23">
        <v>211</v>
      </c>
    </row>
    <row r="20" spans="1:15" x14ac:dyDescent="0.3">
      <c r="A20" s="13" t="s">
        <v>51</v>
      </c>
      <c r="B20" s="14" t="s">
        <v>22</v>
      </c>
      <c r="C20" s="15">
        <v>44884</v>
      </c>
      <c r="D20" s="16" t="s">
        <v>20</v>
      </c>
      <c r="E20" s="17">
        <v>178</v>
      </c>
      <c r="F20" s="17">
        <v>172</v>
      </c>
      <c r="G20" s="17">
        <v>173</v>
      </c>
      <c r="H20" s="17">
        <v>171.001</v>
      </c>
      <c r="I20" s="17"/>
      <c r="J20" s="17"/>
      <c r="K20" s="20">
        <v>4</v>
      </c>
      <c r="L20" s="20">
        <v>694.00099999999998</v>
      </c>
      <c r="M20" s="21">
        <v>173.50024999999999</v>
      </c>
      <c r="N20" s="22">
        <v>6</v>
      </c>
      <c r="O20" s="23">
        <v>179.50024999999999</v>
      </c>
    </row>
    <row r="22" spans="1:15" x14ac:dyDescent="0.3">
      <c r="K22" s="8">
        <f>SUM(K2:K21)</f>
        <v>85</v>
      </c>
      <c r="L22" s="8">
        <f>SUM(L2:L21)</f>
        <v>15254.001</v>
      </c>
      <c r="M22" s="7">
        <f>SUM(L22/K22)</f>
        <v>179.45883529411765</v>
      </c>
      <c r="N22" s="8">
        <f>SUM(N2:N21)</f>
        <v>230</v>
      </c>
      <c r="O22" s="12">
        <f>SUM(M22+N22)</f>
        <v>409.45883529411765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3:C3 E3:J3" name="Range1_6_1_1_1"/>
    <protectedRange algorithmName="SHA-512" hashValue="ON39YdpmFHfN9f47KpiRvqrKx0V9+erV1CNkpWzYhW/Qyc6aT8rEyCrvauWSYGZK2ia3o7vd3akF07acHAFpOA==" saltValue="yVW9XmDwTqEnmpSGai0KYg==" spinCount="100000" sqref="D3" name="Range1_1_6_1_1_1"/>
    <protectedRange algorithmName="SHA-512" hashValue="ON39YdpmFHfN9f47KpiRvqrKx0V9+erV1CNkpWzYhW/Qyc6aT8rEyCrvauWSYGZK2ia3o7vd3akF07acHAFpOA==" saltValue="yVW9XmDwTqEnmpSGai0KYg==" spinCount="100000" sqref="B4:C4 E4:J4" name="Range1_6_1_1_3"/>
    <protectedRange algorithmName="SHA-512" hashValue="ON39YdpmFHfN9f47KpiRvqrKx0V9+erV1CNkpWzYhW/Qyc6aT8rEyCrvauWSYGZK2ia3o7vd3akF07acHAFpOA==" saltValue="yVW9XmDwTqEnmpSGai0KYg==" spinCount="100000" sqref="B5:C5 E5:J5" name="Range1_6_1_1_2"/>
    <protectedRange algorithmName="SHA-512" hashValue="ON39YdpmFHfN9f47KpiRvqrKx0V9+erV1CNkpWzYhW/Qyc6aT8rEyCrvauWSYGZK2ia3o7vd3akF07acHAFpOA==" saltValue="yVW9XmDwTqEnmpSGai0KYg==" spinCount="100000" sqref="D5" name="Range1_1_6_1_1_2"/>
    <protectedRange algorithmName="SHA-512" hashValue="ON39YdpmFHfN9f47KpiRvqrKx0V9+erV1CNkpWzYhW/Qyc6aT8rEyCrvauWSYGZK2ia3o7vd3akF07acHAFpOA==" saltValue="yVW9XmDwTqEnmpSGai0KYg==" spinCount="100000" sqref="B6:C6" name="Range1_1_2_1"/>
    <protectedRange algorithmName="SHA-512" hashValue="ON39YdpmFHfN9f47KpiRvqrKx0V9+erV1CNkpWzYhW/Qyc6aT8rEyCrvauWSYGZK2ia3o7vd3akF07acHAFpOA==" saltValue="yVW9XmDwTqEnmpSGai0KYg==" spinCount="100000" sqref="D6" name="Range1_1_1_2"/>
    <protectedRange algorithmName="SHA-512" hashValue="ON39YdpmFHfN9f47KpiRvqrKx0V9+erV1CNkpWzYhW/Qyc6aT8rEyCrvauWSYGZK2ia3o7vd3akF07acHAFpOA==" saltValue="yVW9XmDwTqEnmpSGai0KYg==" spinCount="100000" sqref="E6:J6" name="Range1_4_1"/>
    <protectedRange algorithmName="SHA-512" hashValue="ON39YdpmFHfN9f47KpiRvqrKx0V9+erV1CNkpWzYhW/Qyc6aT8rEyCrvauWSYGZK2ia3o7vd3akF07acHAFpOA==" saltValue="yVW9XmDwTqEnmpSGai0KYg==" spinCount="100000" sqref="B7:C7 I7:J7" name="Range1_8"/>
    <protectedRange algorithmName="SHA-512" hashValue="ON39YdpmFHfN9f47KpiRvqrKx0V9+erV1CNkpWzYhW/Qyc6aT8rEyCrvauWSYGZK2ia3o7vd3akF07acHAFpOA==" saltValue="yVW9XmDwTqEnmpSGai0KYg==" spinCount="100000" sqref="B8:C8 E8:J8" name="Range1_6_1_1_6"/>
    <protectedRange algorithmName="SHA-512" hashValue="ON39YdpmFHfN9f47KpiRvqrKx0V9+erV1CNkpWzYhW/Qyc6aT8rEyCrvauWSYGZK2ia3o7vd3akF07acHAFpOA==" saltValue="yVW9XmDwTqEnmpSGai0KYg==" spinCount="100000" sqref="D8" name="Range1_1_6_1_1_6"/>
    <protectedRange algorithmName="SHA-512" hashValue="ON39YdpmFHfN9f47KpiRvqrKx0V9+erV1CNkpWzYhW/Qyc6aT8rEyCrvauWSYGZK2ia3o7vd3akF07acHAFpOA==" saltValue="yVW9XmDwTqEnmpSGai0KYg==" spinCount="100000" sqref="B9:C9 E9:J9" name="Range1_6_1_1_2_2"/>
    <protectedRange algorithmName="SHA-512" hashValue="ON39YdpmFHfN9f47KpiRvqrKx0V9+erV1CNkpWzYhW/Qyc6aT8rEyCrvauWSYGZK2ia3o7vd3akF07acHAFpOA==" saltValue="yVW9XmDwTqEnmpSGai0KYg==" spinCount="100000" sqref="D9" name="Range1_1_6_1_1_2_2"/>
    <protectedRange algorithmName="SHA-512" hashValue="ON39YdpmFHfN9f47KpiRvqrKx0V9+erV1CNkpWzYhW/Qyc6aT8rEyCrvauWSYGZK2ia3o7vd3akF07acHAFpOA==" saltValue="yVW9XmDwTqEnmpSGai0KYg==" spinCount="100000" sqref="C11" name="Range1_12_1"/>
    <protectedRange algorithmName="SHA-512" hashValue="ON39YdpmFHfN9f47KpiRvqrKx0V9+erV1CNkpWzYhW/Qyc6aT8rEyCrvauWSYGZK2ia3o7vd3akF07acHAFpOA==" saltValue="yVW9XmDwTqEnmpSGai0KYg==" spinCount="100000" sqref="E11:J11 B11" name="Range1_13_1"/>
    <protectedRange algorithmName="SHA-512" hashValue="ON39YdpmFHfN9f47KpiRvqrKx0V9+erV1CNkpWzYhW/Qyc6aT8rEyCrvauWSYGZK2ia3o7vd3akF07acHAFpOA==" saltValue="yVW9XmDwTqEnmpSGai0KYg==" spinCount="100000" sqref="D11" name="Range1_1_4_2"/>
    <protectedRange algorithmName="SHA-512" hashValue="ON39YdpmFHfN9f47KpiRvqrKx0V9+erV1CNkpWzYhW/Qyc6aT8rEyCrvauWSYGZK2ia3o7vd3akF07acHAFpOA==" saltValue="yVW9XmDwTqEnmpSGai0KYg==" spinCount="100000" sqref="I12:J12 B12:C12" name="Range1_8_2_1"/>
    <protectedRange algorithmName="SHA-512" hashValue="ON39YdpmFHfN9f47KpiRvqrKx0V9+erV1CNkpWzYhW/Qyc6aT8rEyCrvauWSYGZK2ia3o7vd3akF07acHAFpOA==" saltValue="yVW9XmDwTqEnmpSGai0KYg==" spinCount="100000" sqref="D12" name="Range1_1_4_1"/>
    <protectedRange algorithmName="SHA-512" hashValue="ON39YdpmFHfN9f47KpiRvqrKx0V9+erV1CNkpWzYhW/Qyc6aT8rEyCrvauWSYGZK2ia3o7vd3akF07acHAFpOA==" saltValue="yVW9XmDwTqEnmpSGai0KYg==" spinCount="100000" sqref="E12:H12" name="Range1_3_1_2"/>
    <protectedRange sqref="B13:C13" name="Range1_1"/>
    <protectedRange sqref="D13" name="Range1_1_1"/>
    <protectedRange sqref="E13:J13" name="Range1_3"/>
    <protectedRange algorithmName="SHA-512" hashValue="ON39YdpmFHfN9f47KpiRvqrKx0V9+erV1CNkpWzYhW/Qyc6aT8rEyCrvauWSYGZK2ia3o7vd3akF07acHAFpOA==" saltValue="yVW9XmDwTqEnmpSGai0KYg==" spinCount="100000" sqref="B14:C14 I14:J14" name="Range1_4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E14:H14" name="Range1_3_2"/>
    <protectedRange algorithmName="SHA-512" hashValue="ON39YdpmFHfN9f47KpiRvqrKx0V9+erV1CNkpWzYhW/Qyc6aT8rEyCrvauWSYGZK2ia3o7vd3akF07acHAFpOA==" saltValue="yVW9XmDwTqEnmpSGai0KYg==" spinCount="100000" sqref="D15" name="Range1_1_1_2_1"/>
    <protectedRange algorithmName="SHA-512" hashValue="ON39YdpmFHfN9f47KpiRvqrKx0V9+erV1CNkpWzYhW/Qyc6aT8rEyCrvauWSYGZK2ia3o7vd3akF07acHAFpOA==" saltValue="yVW9XmDwTqEnmpSGai0KYg==" spinCount="100000" sqref="E15:J15" name="Range1_4_1_1"/>
    <protectedRange algorithmName="SHA-512" hashValue="ON39YdpmFHfN9f47KpiRvqrKx0V9+erV1CNkpWzYhW/Qyc6aT8rEyCrvauWSYGZK2ia3o7vd3akF07acHAFpOA==" saltValue="yVW9XmDwTqEnmpSGai0KYg==" spinCount="100000" sqref="E16:J16 B16:C16" name="Range1_8_1"/>
    <protectedRange algorithmName="SHA-512" hashValue="ON39YdpmFHfN9f47KpiRvqrKx0V9+erV1CNkpWzYhW/Qyc6aT8rEyCrvauWSYGZK2ia3o7vd3akF07acHAFpOA==" saltValue="yVW9XmDwTqEnmpSGai0KYg==" spinCount="100000" sqref="D16" name="Range1_1_6"/>
    <protectedRange algorithmName="SHA-512" hashValue="ON39YdpmFHfN9f47KpiRvqrKx0V9+erV1CNkpWzYhW/Qyc6aT8rEyCrvauWSYGZK2ia3o7vd3akF07acHAFpOA==" saltValue="yVW9XmDwTqEnmpSGai0KYg==" spinCount="100000" sqref="B17:C17 E17:J17" name="Range1_16_2"/>
    <protectedRange algorithmName="SHA-512" hashValue="ON39YdpmFHfN9f47KpiRvqrKx0V9+erV1CNkpWzYhW/Qyc6aT8rEyCrvauWSYGZK2ia3o7vd3akF07acHAFpOA==" saltValue="yVW9XmDwTqEnmpSGai0KYg==" spinCount="100000" sqref="D17" name="Range1_1_12_2"/>
    <protectedRange algorithmName="SHA-512" hashValue="ON39YdpmFHfN9f47KpiRvqrKx0V9+erV1CNkpWzYhW/Qyc6aT8rEyCrvauWSYGZK2ia3o7vd3akF07acHAFpOA==" saltValue="yVW9XmDwTqEnmpSGai0KYg==" spinCount="100000" sqref="I18:J18 B18:C18" name="Range1"/>
    <protectedRange algorithmName="SHA-512" hashValue="ON39YdpmFHfN9f47KpiRvqrKx0V9+erV1CNkpWzYhW/Qyc6aT8rEyCrvauWSYGZK2ia3o7vd3akF07acHAFpOA==" saltValue="yVW9XmDwTqEnmpSGai0KYg==" spinCount="100000" sqref="D18" name="Range1_1_1_1"/>
    <protectedRange algorithmName="SHA-512" hashValue="ON39YdpmFHfN9f47KpiRvqrKx0V9+erV1CNkpWzYhW/Qyc6aT8rEyCrvauWSYGZK2ia3o7vd3akF07acHAFpOA==" saltValue="yVW9XmDwTqEnmpSGai0KYg==" spinCount="100000" sqref="E18:H18" name="Range1_3_1"/>
    <protectedRange algorithmName="SHA-512" hashValue="ON39YdpmFHfN9f47KpiRvqrKx0V9+erV1CNkpWzYhW/Qyc6aT8rEyCrvauWSYGZK2ia3o7vd3akF07acHAFpOA==" saltValue="yVW9XmDwTqEnmpSGai0KYg==" spinCount="100000" sqref="B19:C19 E19:J19" name="Range1_6_1_1_1_1"/>
    <protectedRange algorithmName="SHA-512" hashValue="ON39YdpmFHfN9f47KpiRvqrKx0V9+erV1CNkpWzYhW/Qyc6aT8rEyCrvauWSYGZK2ia3o7vd3akF07acHAFpOA==" saltValue="yVW9XmDwTqEnmpSGai0KYg==" spinCount="100000" sqref="D19" name="Range1_1_6_1_1_1_1"/>
    <protectedRange algorithmName="SHA-512" hashValue="ON39YdpmFHfN9f47KpiRvqrKx0V9+erV1CNkpWzYhW/Qyc6aT8rEyCrvauWSYGZK2ia3o7vd3akF07acHAFpOA==" saltValue="yVW9XmDwTqEnmpSGai0KYg==" spinCount="100000" sqref="E20:J20 B20:C20" name="Range1_4_1_1_1_5"/>
    <protectedRange algorithmName="SHA-512" hashValue="ON39YdpmFHfN9f47KpiRvqrKx0V9+erV1CNkpWzYhW/Qyc6aT8rEyCrvauWSYGZK2ia3o7vd3akF07acHAFpOA==" saltValue="yVW9XmDwTqEnmpSGai0KYg==" spinCount="100000" sqref="D20" name="Range1_1_4_1_1_3"/>
  </protectedRanges>
  <sortState xmlns:xlrd2="http://schemas.microsoft.com/office/spreadsheetml/2017/richdata2" ref="B2:O8">
    <sortCondition ref="C2:C8"/>
  </sortState>
  <conditionalFormatting sqref="E2">
    <cfRule type="top10" dxfId="1768" priority="144" rank="1"/>
  </conditionalFormatting>
  <conditionalFormatting sqref="F2">
    <cfRule type="top10" dxfId="1767" priority="143" rank="1"/>
  </conditionalFormatting>
  <conditionalFormatting sqref="G2">
    <cfRule type="top10" dxfId="1766" priority="142" rank="1"/>
  </conditionalFormatting>
  <conditionalFormatting sqref="H2">
    <cfRule type="top10" dxfId="1765" priority="141" rank="1"/>
  </conditionalFormatting>
  <conditionalFormatting sqref="I2">
    <cfRule type="top10" dxfId="1764" priority="140" rank="1"/>
  </conditionalFormatting>
  <conditionalFormatting sqref="J2">
    <cfRule type="top10" dxfId="1763" priority="139" rank="1"/>
  </conditionalFormatting>
  <conditionalFormatting sqref="E3">
    <cfRule type="top10" dxfId="1762" priority="132" rank="1"/>
  </conditionalFormatting>
  <conditionalFormatting sqref="F3">
    <cfRule type="top10" dxfId="1761" priority="131" rank="1"/>
  </conditionalFormatting>
  <conditionalFormatting sqref="G3">
    <cfRule type="top10" dxfId="1760" priority="130" rank="1"/>
  </conditionalFormatting>
  <conditionalFormatting sqref="H3">
    <cfRule type="top10" dxfId="1759" priority="129" rank="1"/>
  </conditionalFormatting>
  <conditionalFormatting sqref="I3">
    <cfRule type="top10" dxfId="1758" priority="128" rank="1"/>
  </conditionalFormatting>
  <conditionalFormatting sqref="J3">
    <cfRule type="top10" dxfId="1757" priority="127" rank="1"/>
  </conditionalFormatting>
  <conditionalFormatting sqref="E4">
    <cfRule type="top10" dxfId="1756" priority="114" rank="1"/>
  </conditionalFormatting>
  <conditionalFormatting sqref="F4">
    <cfRule type="top10" dxfId="1755" priority="113" rank="1"/>
  </conditionalFormatting>
  <conditionalFormatting sqref="G4">
    <cfRule type="top10" dxfId="1754" priority="112" rank="1"/>
  </conditionalFormatting>
  <conditionalFormatting sqref="H4">
    <cfRule type="top10" dxfId="1753" priority="111" rank="1"/>
  </conditionalFormatting>
  <conditionalFormatting sqref="I4">
    <cfRule type="top10" dxfId="1752" priority="110" rank="1"/>
  </conditionalFormatting>
  <conditionalFormatting sqref="J4">
    <cfRule type="top10" dxfId="1751" priority="109" rank="1"/>
  </conditionalFormatting>
  <conditionalFormatting sqref="E5">
    <cfRule type="top10" dxfId="1750" priority="108" rank="1"/>
  </conditionalFormatting>
  <conditionalFormatting sqref="F5">
    <cfRule type="top10" dxfId="1749" priority="107" rank="1"/>
  </conditionalFormatting>
  <conditionalFormatting sqref="G5">
    <cfRule type="top10" dxfId="1748" priority="106" rank="1"/>
  </conditionalFormatting>
  <conditionalFormatting sqref="H5">
    <cfRule type="top10" dxfId="1747" priority="105" rank="1"/>
  </conditionalFormatting>
  <conditionalFormatting sqref="I5">
    <cfRule type="top10" dxfId="1746" priority="104" rank="1"/>
  </conditionalFormatting>
  <conditionalFormatting sqref="J5">
    <cfRule type="top10" dxfId="1745" priority="103" rank="1"/>
  </conditionalFormatting>
  <conditionalFormatting sqref="F6">
    <cfRule type="top10" dxfId="1744" priority="101" rank="1"/>
  </conditionalFormatting>
  <conditionalFormatting sqref="H6">
    <cfRule type="top10" dxfId="1743" priority="100" rank="1"/>
  </conditionalFormatting>
  <conditionalFormatting sqref="G6">
    <cfRule type="top10" dxfId="1742" priority="98" rank="1"/>
  </conditionalFormatting>
  <conditionalFormatting sqref="I6">
    <cfRule type="top10" dxfId="1741" priority="99" rank="1"/>
  </conditionalFormatting>
  <conditionalFormatting sqref="J6">
    <cfRule type="top10" dxfId="1740" priority="97" rank="1"/>
  </conditionalFormatting>
  <conditionalFormatting sqref="E6">
    <cfRule type="top10" dxfId="1739" priority="102" rank="1"/>
  </conditionalFormatting>
  <conditionalFormatting sqref="F7">
    <cfRule type="top10" dxfId="1738" priority="94" rank="1"/>
  </conditionalFormatting>
  <conditionalFormatting sqref="I7">
    <cfRule type="top10" dxfId="1737" priority="91" rank="1"/>
    <cfRule type="top10" dxfId="1736" priority="96" rank="1"/>
  </conditionalFormatting>
  <conditionalFormatting sqref="E7">
    <cfRule type="top10" dxfId="1735" priority="95" rank="1"/>
  </conditionalFormatting>
  <conditionalFormatting sqref="G7">
    <cfRule type="top10" dxfId="1734" priority="93" rank="1"/>
  </conditionalFormatting>
  <conditionalFormatting sqref="H7">
    <cfRule type="top10" dxfId="1733" priority="92" rank="1"/>
  </conditionalFormatting>
  <conditionalFormatting sqref="J7">
    <cfRule type="top10" dxfId="1732" priority="90" rank="1"/>
  </conditionalFormatting>
  <conditionalFormatting sqref="E7:J7">
    <cfRule type="cellIs" dxfId="1731" priority="89" operator="greaterThanOrEqual">
      <formula>200</formula>
    </cfRule>
  </conditionalFormatting>
  <conditionalFormatting sqref="E8">
    <cfRule type="top10" dxfId="1730" priority="88" rank="1"/>
  </conditionalFormatting>
  <conditionalFormatting sqref="F8">
    <cfRule type="top10" dxfId="1729" priority="87" rank="1"/>
  </conditionalFormatting>
  <conditionalFormatting sqref="G8">
    <cfRule type="top10" dxfId="1728" priority="86" rank="1"/>
  </conditionalFormatting>
  <conditionalFormatting sqref="H8">
    <cfRule type="top10" dxfId="1727" priority="85" rank="1"/>
  </conditionalFormatting>
  <conditionalFormatting sqref="I8">
    <cfRule type="top10" dxfId="1726" priority="84" rank="1"/>
  </conditionalFormatting>
  <conditionalFormatting sqref="J8">
    <cfRule type="top10" dxfId="1725" priority="83" rank="1"/>
  </conditionalFormatting>
  <conditionalFormatting sqref="E9">
    <cfRule type="top10" dxfId="1724" priority="82" rank="1"/>
  </conditionalFormatting>
  <conditionalFormatting sqref="F9">
    <cfRule type="top10" dxfId="1723" priority="81" rank="1"/>
  </conditionalFormatting>
  <conditionalFormatting sqref="G9">
    <cfRule type="top10" dxfId="1722" priority="80" rank="1"/>
  </conditionalFormatting>
  <conditionalFormatting sqref="H9">
    <cfRule type="top10" dxfId="1721" priority="79" rank="1"/>
  </conditionalFormatting>
  <conditionalFormatting sqref="I9">
    <cfRule type="top10" dxfId="1720" priority="78" rank="1"/>
  </conditionalFormatting>
  <conditionalFormatting sqref="J9">
    <cfRule type="top10" dxfId="1719" priority="77" rank="1"/>
  </conditionalFormatting>
  <conditionalFormatting sqref="F10">
    <cfRule type="top10" dxfId="1718" priority="74" rank="1"/>
  </conditionalFormatting>
  <conditionalFormatting sqref="I10">
    <cfRule type="top10" dxfId="1717" priority="71" rank="1"/>
    <cfRule type="top10" dxfId="1716" priority="76" rank="1"/>
  </conditionalFormatting>
  <conditionalFormatting sqref="E10">
    <cfRule type="top10" dxfId="1715" priority="75" rank="1"/>
  </conditionalFormatting>
  <conditionalFormatting sqref="G10">
    <cfRule type="top10" dxfId="1714" priority="73" rank="1"/>
  </conditionalFormatting>
  <conditionalFormatting sqref="H10">
    <cfRule type="top10" dxfId="1713" priority="72" rank="1"/>
  </conditionalFormatting>
  <conditionalFormatting sqref="J10">
    <cfRule type="top10" dxfId="1712" priority="70" rank="1"/>
  </conditionalFormatting>
  <conditionalFormatting sqref="E10:J10">
    <cfRule type="cellIs" dxfId="1711" priority="69" operator="greaterThanOrEqual">
      <formula>200</formula>
    </cfRule>
  </conditionalFormatting>
  <conditionalFormatting sqref="I11">
    <cfRule type="top10" dxfId="1710" priority="63" rank="1"/>
  </conditionalFormatting>
  <conditionalFormatting sqref="H11">
    <cfRule type="top10" dxfId="1709" priority="64" rank="1"/>
  </conditionalFormatting>
  <conditionalFormatting sqref="G11">
    <cfRule type="top10" dxfId="1708" priority="65" rank="1"/>
  </conditionalFormatting>
  <conditionalFormatting sqref="F11">
    <cfRule type="top10" dxfId="1707" priority="66" rank="1"/>
  </conditionalFormatting>
  <conditionalFormatting sqref="E11">
    <cfRule type="top10" dxfId="1706" priority="67" rank="1"/>
  </conditionalFormatting>
  <conditionalFormatting sqref="J11">
    <cfRule type="top10" dxfId="1705" priority="68" rank="1"/>
  </conditionalFormatting>
  <conditionalFormatting sqref="E11:J11">
    <cfRule type="cellIs" dxfId="1704" priority="62" operator="equal">
      <formula>200</formula>
    </cfRule>
  </conditionalFormatting>
  <conditionalFormatting sqref="E12:J12">
    <cfRule type="cellIs" dxfId="1703" priority="54" operator="greaterThanOrEqual">
      <formula>200</formula>
    </cfRule>
  </conditionalFormatting>
  <conditionalFormatting sqref="F12">
    <cfRule type="top10" dxfId="1702" priority="55" rank="1"/>
  </conditionalFormatting>
  <conditionalFormatting sqref="I12">
    <cfRule type="top10" dxfId="1701" priority="56" rank="1"/>
    <cfRule type="top10" dxfId="1700" priority="57" rank="1"/>
  </conditionalFormatting>
  <conditionalFormatting sqref="E12">
    <cfRule type="top10" dxfId="1699" priority="58" rank="1"/>
  </conditionalFormatting>
  <conditionalFormatting sqref="G12">
    <cfRule type="top10" dxfId="1698" priority="59" rank="1"/>
  </conditionalFormatting>
  <conditionalFormatting sqref="H12">
    <cfRule type="top10" dxfId="1697" priority="60" rank="1"/>
  </conditionalFormatting>
  <conditionalFormatting sqref="J12">
    <cfRule type="top10" dxfId="1696" priority="61" rank="1"/>
  </conditionalFormatting>
  <conditionalFormatting sqref="F13">
    <cfRule type="top10" dxfId="1695" priority="48" rank="1"/>
  </conditionalFormatting>
  <conditionalFormatting sqref="G13">
    <cfRule type="top10" dxfId="1694" priority="49" rank="1"/>
  </conditionalFormatting>
  <conditionalFormatting sqref="H13">
    <cfRule type="top10" dxfId="1693" priority="50" rank="1"/>
  </conditionalFormatting>
  <conditionalFormatting sqref="I13">
    <cfRule type="top10" dxfId="1692" priority="51" rank="1"/>
  </conditionalFormatting>
  <conditionalFormatting sqref="J13">
    <cfRule type="top10" dxfId="1691" priority="52" rank="1"/>
  </conditionalFormatting>
  <conditionalFormatting sqref="E13">
    <cfRule type="top10" dxfId="1690" priority="53" rank="1"/>
  </conditionalFormatting>
  <conditionalFormatting sqref="F14">
    <cfRule type="top10" dxfId="1689" priority="45" rank="1"/>
  </conditionalFormatting>
  <conditionalFormatting sqref="I14">
    <cfRule type="top10" dxfId="1688" priority="42" rank="1"/>
    <cfRule type="top10" dxfId="1687" priority="47" rank="1"/>
  </conditionalFormatting>
  <conditionalFormatting sqref="E14">
    <cfRule type="top10" dxfId="1686" priority="46" rank="1"/>
  </conditionalFormatting>
  <conditionalFormatting sqref="G14">
    <cfRule type="top10" dxfId="1685" priority="44" rank="1"/>
  </conditionalFormatting>
  <conditionalFormatting sqref="H14">
    <cfRule type="top10" dxfId="1684" priority="43" rank="1"/>
  </conditionalFormatting>
  <conditionalFormatting sqref="J14">
    <cfRule type="top10" dxfId="1683" priority="41" rank="1"/>
  </conditionalFormatting>
  <conditionalFormatting sqref="E14:J14">
    <cfRule type="cellIs" dxfId="1682" priority="40" operator="greaterThanOrEqual">
      <formula>200</formula>
    </cfRule>
  </conditionalFormatting>
  <conditionalFormatting sqref="E15">
    <cfRule type="top10" dxfId="1681" priority="34" rank="1"/>
  </conditionalFormatting>
  <conditionalFormatting sqref="F15">
    <cfRule type="top10" dxfId="1680" priority="35" rank="1"/>
  </conditionalFormatting>
  <conditionalFormatting sqref="G15">
    <cfRule type="top10" dxfId="1679" priority="36" rank="1"/>
  </conditionalFormatting>
  <conditionalFormatting sqref="H15">
    <cfRule type="top10" dxfId="1678" priority="37" rank="1"/>
  </conditionalFormatting>
  <conditionalFormatting sqref="I15">
    <cfRule type="top10" dxfId="1677" priority="38" rank="1"/>
  </conditionalFormatting>
  <conditionalFormatting sqref="J15">
    <cfRule type="top10" dxfId="1676" priority="39" rank="1"/>
  </conditionalFormatting>
  <conditionalFormatting sqref="E16">
    <cfRule type="top10" dxfId="1675" priority="33" rank="1"/>
  </conditionalFormatting>
  <conditionalFormatting sqref="F16">
    <cfRule type="top10" dxfId="1674" priority="32" rank="1"/>
  </conditionalFormatting>
  <conditionalFormatting sqref="G16">
    <cfRule type="top10" dxfId="1673" priority="31" rank="1"/>
  </conditionalFormatting>
  <conditionalFormatting sqref="H16">
    <cfRule type="top10" dxfId="1672" priority="30" rank="1"/>
  </conditionalFormatting>
  <conditionalFormatting sqref="I16">
    <cfRule type="top10" dxfId="1671" priority="29" rank="1"/>
  </conditionalFormatting>
  <conditionalFormatting sqref="J16">
    <cfRule type="top10" dxfId="1670" priority="28" rank="1"/>
  </conditionalFormatting>
  <conditionalFormatting sqref="F17">
    <cfRule type="top10" dxfId="1669" priority="22" rank="1"/>
  </conditionalFormatting>
  <conditionalFormatting sqref="G17">
    <cfRule type="top10" dxfId="1668" priority="23" rank="1"/>
  </conditionalFormatting>
  <conditionalFormatting sqref="H17">
    <cfRule type="top10" dxfId="1667" priority="24" rank="1"/>
  </conditionalFormatting>
  <conditionalFormatting sqref="I17">
    <cfRule type="top10" dxfId="1666" priority="25" rank="1"/>
  </conditionalFormatting>
  <conditionalFormatting sqref="J17">
    <cfRule type="top10" dxfId="1665" priority="26" rank="1"/>
  </conditionalFormatting>
  <conditionalFormatting sqref="E17">
    <cfRule type="top10" dxfId="1664" priority="27" rank="1"/>
  </conditionalFormatting>
  <conditionalFormatting sqref="E17:J17">
    <cfRule type="cellIs" dxfId="1663" priority="21" operator="equal">
      <formula>200</formula>
    </cfRule>
  </conditionalFormatting>
  <conditionalFormatting sqref="E18:J18">
    <cfRule type="cellIs" dxfId="1662" priority="13" operator="greaterThanOrEqual">
      <formula>200</formula>
    </cfRule>
  </conditionalFormatting>
  <conditionalFormatting sqref="F18">
    <cfRule type="top10" dxfId="1661" priority="14" rank="1"/>
  </conditionalFormatting>
  <conditionalFormatting sqref="I18">
    <cfRule type="top10" dxfId="1660" priority="15" rank="1"/>
    <cfRule type="top10" dxfId="1659" priority="16" rank="1"/>
  </conditionalFormatting>
  <conditionalFormatting sqref="E18">
    <cfRule type="top10" dxfId="1658" priority="17" rank="1"/>
  </conditionalFormatting>
  <conditionalFormatting sqref="G18">
    <cfRule type="top10" dxfId="1657" priority="18" rank="1"/>
  </conditionalFormatting>
  <conditionalFormatting sqref="H18">
    <cfRule type="top10" dxfId="1656" priority="19" rank="1"/>
  </conditionalFormatting>
  <conditionalFormatting sqref="J18">
    <cfRule type="top10" dxfId="1655" priority="20" rank="1"/>
  </conditionalFormatting>
  <conditionalFormatting sqref="E19">
    <cfRule type="top10" dxfId="1654" priority="12" rank="1"/>
  </conditionalFormatting>
  <conditionalFormatting sqref="F19">
    <cfRule type="top10" dxfId="1653" priority="11" rank="1"/>
  </conditionalFormatting>
  <conditionalFormatting sqref="G19">
    <cfRule type="top10" dxfId="1652" priority="10" rank="1"/>
  </conditionalFormatting>
  <conditionalFormatting sqref="H19">
    <cfRule type="top10" dxfId="1651" priority="9" rank="1"/>
  </conditionalFormatting>
  <conditionalFormatting sqref="I19">
    <cfRule type="top10" dxfId="1650" priority="8" rank="1"/>
  </conditionalFormatting>
  <conditionalFormatting sqref="J19">
    <cfRule type="top10" dxfId="1649" priority="7" rank="1"/>
  </conditionalFormatting>
  <conditionalFormatting sqref="E20">
    <cfRule type="top10" dxfId="1648" priority="6" rank="1"/>
  </conditionalFormatting>
  <conditionalFormatting sqref="F20">
    <cfRule type="top10" dxfId="1647" priority="5" rank="1"/>
  </conditionalFormatting>
  <conditionalFormatting sqref="G20">
    <cfRule type="top10" dxfId="1646" priority="4" rank="1"/>
  </conditionalFormatting>
  <conditionalFormatting sqref="H20">
    <cfRule type="top10" dxfId="1645" priority="3" rank="1"/>
  </conditionalFormatting>
  <conditionalFormatting sqref="I20">
    <cfRule type="top10" dxfId="1644" priority="2" rank="1"/>
  </conditionalFormatting>
  <conditionalFormatting sqref="J20">
    <cfRule type="top10" dxfId="1643" priority="1" rank="1"/>
  </conditionalFormatting>
  <hyperlinks>
    <hyperlink ref="Q1" location="'National Rankings'!A1" display="Back to Ranking" xr:uid="{3BA2B592-FDEF-42BC-A801-B5E8F284E7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8DF3-FBD0-4C77-B96F-08D7B702AC94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74</v>
      </c>
      <c r="C2" s="15">
        <v>44689</v>
      </c>
      <c r="D2" s="16" t="s">
        <v>60</v>
      </c>
      <c r="E2" s="17">
        <v>177</v>
      </c>
      <c r="F2" s="17">
        <v>184</v>
      </c>
      <c r="G2" s="17">
        <v>187.001</v>
      </c>
      <c r="H2" s="17">
        <v>178.001</v>
      </c>
      <c r="I2" s="17"/>
      <c r="J2" s="17"/>
      <c r="K2" s="20">
        <v>4</v>
      </c>
      <c r="L2" s="20">
        <v>726.00199999999995</v>
      </c>
      <c r="M2" s="21">
        <v>181.50049999999999</v>
      </c>
      <c r="N2" s="22">
        <v>9</v>
      </c>
      <c r="O2" s="23">
        <v>190.50049999999999</v>
      </c>
    </row>
    <row r="4" spans="1:17" x14ac:dyDescent="0.3">
      <c r="K4" s="8">
        <f>SUM(K2:K3)</f>
        <v>4</v>
      </c>
      <c r="L4" s="8">
        <f>SUM(L2:L3)</f>
        <v>726.00199999999995</v>
      </c>
      <c r="M4" s="7">
        <f>SUM(L4/K4)</f>
        <v>181.50049999999999</v>
      </c>
      <c r="N4" s="8">
        <f>SUM(N2:N3)</f>
        <v>9</v>
      </c>
      <c r="O4" s="12">
        <f>SUM(M4+N4)</f>
        <v>190.50049999999999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</protectedRanges>
  <conditionalFormatting sqref="F2">
    <cfRule type="top10" dxfId="1642" priority="6" rank="1"/>
  </conditionalFormatting>
  <conditionalFormatting sqref="I2">
    <cfRule type="top10" dxfId="1641" priority="3" rank="1"/>
    <cfRule type="top10" dxfId="1640" priority="8" rank="1"/>
  </conditionalFormatting>
  <conditionalFormatting sqref="E2">
    <cfRule type="top10" dxfId="1639" priority="7" rank="1"/>
  </conditionalFormatting>
  <conditionalFormatting sqref="G2">
    <cfRule type="top10" dxfId="1638" priority="5" rank="1"/>
  </conditionalFormatting>
  <conditionalFormatting sqref="H2">
    <cfRule type="top10" dxfId="1637" priority="4" rank="1"/>
  </conditionalFormatting>
  <conditionalFormatting sqref="J2">
    <cfRule type="top10" dxfId="1636" priority="2" rank="1"/>
  </conditionalFormatting>
  <conditionalFormatting sqref="E2:J2">
    <cfRule type="cellIs" dxfId="1635" priority="1" operator="greaterThanOrEqual">
      <formula>200</formula>
    </cfRule>
  </conditionalFormatting>
  <hyperlinks>
    <hyperlink ref="Q1" location="'National Rankings'!A1" display="Back to Ranking" xr:uid="{F389FB60-20BC-485A-BF03-D8B577EFAC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DD3C58-3C3A-4217-B8CF-67B92714A9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CB7F-DD0E-4A36-A65C-090D3BFACA5E}"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81</v>
      </c>
      <c r="C2" s="15">
        <v>44702</v>
      </c>
      <c r="D2" s="16" t="s">
        <v>82</v>
      </c>
      <c r="E2" s="17">
        <v>182</v>
      </c>
      <c r="F2" s="17">
        <v>179</v>
      </c>
      <c r="G2" s="17">
        <v>178</v>
      </c>
      <c r="H2" s="17">
        <v>179</v>
      </c>
      <c r="I2" s="17"/>
      <c r="J2" s="17"/>
      <c r="K2" s="20">
        <v>4</v>
      </c>
      <c r="L2" s="20">
        <v>718</v>
      </c>
      <c r="M2" s="21">
        <v>179.5</v>
      </c>
      <c r="N2" s="22">
        <v>3</v>
      </c>
      <c r="O2" s="23">
        <v>182.5</v>
      </c>
    </row>
    <row r="3" spans="1:17" x14ac:dyDescent="0.3">
      <c r="A3" s="27" t="s">
        <v>51</v>
      </c>
      <c r="B3" s="26" t="s">
        <v>81</v>
      </c>
      <c r="C3" s="28">
        <v>44730</v>
      </c>
      <c r="D3" s="29" t="s">
        <v>82</v>
      </c>
      <c r="E3" s="30">
        <v>185</v>
      </c>
      <c r="F3" s="30">
        <v>185</v>
      </c>
      <c r="G3" s="30">
        <v>190</v>
      </c>
      <c r="H3" s="30">
        <v>177</v>
      </c>
      <c r="I3" s="30">
        <v>191</v>
      </c>
      <c r="J3" s="30">
        <v>183</v>
      </c>
      <c r="K3" s="31">
        <v>6</v>
      </c>
      <c r="L3" s="31">
        <v>1111</v>
      </c>
      <c r="M3" s="32">
        <v>185.16666666666666</v>
      </c>
      <c r="N3" s="33">
        <v>26</v>
      </c>
      <c r="O3" s="34">
        <v>211.16666666666666</v>
      </c>
    </row>
    <row r="4" spans="1:17" x14ac:dyDescent="0.3">
      <c r="A4" s="13" t="s">
        <v>24</v>
      </c>
      <c r="B4" s="14" t="s">
        <v>81</v>
      </c>
      <c r="C4" s="15">
        <v>44758</v>
      </c>
      <c r="D4" s="16" t="s">
        <v>82</v>
      </c>
      <c r="E4" s="17">
        <v>190</v>
      </c>
      <c r="F4" s="17">
        <v>191</v>
      </c>
      <c r="G4" s="17">
        <v>194</v>
      </c>
      <c r="H4" s="17">
        <v>187.01</v>
      </c>
      <c r="I4" s="17"/>
      <c r="J4" s="17"/>
      <c r="K4" s="20">
        <v>4</v>
      </c>
      <c r="L4" s="20">
        <v>762.01</v>
      </c>
      <c r="M4" s="21">
        <v>190.5025</v>
      </c>
      <c r="N4" s="22">
        <v>11</v>
      </c>
      <c r="O4" s="23">
        <v>201.5025</v>
      </c>
    </row>
    <row r="5" spans="1:17" x14ac:dyDescent="0.3">
      <c r="A5" s="13" t="s">
        <v>51</v>
      </c>
      <c r="B5" s="69" t="s">
        <v>81</v>
      </c>
      <c r="C5" s="15">
        <v>44793</v>
      </c>
      <c r="D5" s="16" t="s">
        <v>82</v>
      </c>
      <c r="E5" s="17">
        <v>193</v>
      </c>
      <c r="F5" s="17">
        <v>188</v>
      </c>
      <c r="G5" s="17">
        <v>188</v>
      </c>
      <c r="H5" s="17">
        <v>191</v>
      </c>
      <c r="I5" s="17">
        <v>183.01</v>
      </c>
      <c r="J5" s="17">
        <v>189</v>
      </c>
      <c r="K5" s="20">
        <v>6</v>
      </c>
      <c r="L5" s="20">
        <v>1132.01</v>
      </c>
      <c r="M5" s="21">
        <v>188.66833333333332</v>
      </c>
      <c r="N5" s="22">
        <v>26</v>
      </c>
      <c r="O5" s="23">
        <v>214.66833333333332</v>
      </c>
    </row>
    <row r="6" spans="1:17" x14ac:dyDescent="0.3">
      <c r="A6" s="13" t="s">
        <v>24</v>
      </c>
      <c r="B6" s="14" t="s">
        <v>81</v>
      </c>
      <c r="C6" s="15">
        <v>44807</v>
      </c>
      <c r="D6" s="16" t="s">
        <v>117</v>
      </c>
      <c r="E6" s="17">
        <v>191</v>
      </c>
      <c r="F6" s="17">
        <v>191</v>
      </c>
      <c r="G6" s="17">
        <v>186</v>
      </c>
      <c r="H6" s="17">
        <v>188</v>
      </c>
      <c r="I6" s="17">
        <v>189</v>
      </c>
      <c r="J6" s="17">
        <v>192</v>
      </c>
      <c r="K6" s="20">
        <v>6</v>
      </c>
      <c r="L6" s="20">
        <v>1137</v>
      </c>
      <c r="M6" s="21">
        <v>189.5</v>
      </c>
      <c r="N6" s="22">
        <v>6</v>
      </c>
      <c r="O6" s="23">
        <v>195.5</v>
      </c>
    </row>
    <row r="7" spans="1:17" x14ac:dyDescent="0.3">
      <c r="A7" s="13" t="s">
        <v>51</v>
      </c>
      <c r="B7" s="14" t="s">
        <v>81</v>
      </c>
      <c r="C7" s="15">
        <v>44801</v>
      </c>
      <c r="D7" s="16" t="s">
        <v>79</v>
      </c>
      <c r="E7" s="17">
        <v>188</v>
      </c>
      <c r="F7" s="17">
        <v>186</v>
      </c>
      <c r="G7" s="17">
        <v>187</v>
      </c>
      <c r="H7" s="17">
        <v>179</v>
      </c>
      <c r="I7" s="17">
        <v>189.001</v>
      </c>
      <c r="J7" s="17">
        <v>187</v>
      </c>
      <c r="K7" s="20">
        <v>6</v>
      </c>
      <c r="L7" s="20">
        <v>1116.001</v>
      </c>
      <c r="M7" s="21">
        <v>186.00016666666667</v>
      </c>
      <c r="N7" s="22">
        <v>14</v>
      </c>
      <c r="O7" s="23">
        <f>SUM(M7+N7)</f>
        <v>200.00016666666667</v>
      </c>
    </row>
    <row r="8" spans="1:17" x14ac:dyDescent="0.3">
      <c r="A8" s="13" t="s">
        <v>51</v>
      </c>
      <c r="B8" s="14" t="s">
        <v>81</v>
      </c>
      <c r="C8" s="15">
        <v>44821</v>
      </c>
      <c r="D8" s="16" t="s">
        <v>82</v>
      </c>
      <c r="E8" s="17">
        <v>181</v>
      </c>
      <c r="F8" s="17">
        <v>188</v>
      </c>
      <c r="G8" s="17">
        <v>190</v>
      </c>
      <c r="H8" s="17">
        <v>187</v>
      </c>
      <c r="I8" s="17"/>
      <c r="J8" s="17"/>
      <c r="K8" s="20">
        <v>4</v>
      </c>
      <c r="L8" s="20">
        <v>746</v>
      </c>
      <c r="M8" s="21">
        <v>186.5</v>
      </c>
      <c r="N8" s="22">
        <v>11</v>
      </c>
      <c r="O8" s="23">
        <v>197.5</v>
      </c>
    </row>
    <row r="9" spans="1:17" x14ac:dyDescent="0.3">
      <c r="A9" s="27"/>
      <c r="B9" s="26"/>
      <c r="C9" s="28"/>
      <c r="D9" s="29"/>
      <c r="E9" s="30"/>
      <c r="F9" s="30"/>
      <c r="G9" s="30"/>
      <c r="H9" s="30"/>
      <c r="I9" s="30"/>
      <c r="J9" s="30"/>
      <c r="K9" s="31"/>
      <c r="L9" s="31"/>
      <c r="M9" s="32"/>
      <c r="N9" s="33"/>
      <c r="O9" s="34"/>
    </row>
    <row r="10" spans="1:17" x14ac:dyDescent="0.3">
      <c r="K10" s="8">
        <f>SUM(K2:K9)</f>
        <v>36</v>
      </c>
      <c r="L10" s="8">
        <f>SUM(L2:L9)</f>
        <v>6722.0210000000006</v>
      </c>
      <c r="M10" s="7">
        <f>SUM(L10/K10)</f>
        <v>186.72280555555557</v>
      </c>
      <c r="N10" s="8">
        <f>SUM(N2:N9)</f>
        <v>97</v>
      </c>
      <c r="O10" s="12">
        <f>SUM(M10+N10)</f>
        <v>283.72280555555557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7 B6:C7 I9:J9 B9:C9" name="Range1_7"/>
    <protectedRange algorithmName="SHA-512" hashValue="ON39YdpmFHfN9f47KpiRvqrKx0V9+erV1CNkpWzYhW/Qyc6aT8rEyCrvauWSYGZK2ia3o7vd3akF07acHAFpOA==" saltValue="yVW9XmDwTqEnmpSGai0KYg==" spinCount="100000" sqref="D6:D7 D9" name="Range1_1_4"/>
    <protectedRange algorithmName="SHA-512" hashValue="ON39YdpmFHfN9f47KpiRvqrKx0V9+erV1CNkpWzYhW/Qyc6aT8rEyCrvauWSYGZK2ia3o7vd3akF07acHAFpOA==" saltValue="yVW9XmDwTqEnmpSGai0KYg==" spinCount="100000" sqref="E6:H7 E9:H9" name="Range1_3_1"/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1"/>
  </protectedRanges>
  <conditionalFormatting sqref="J2">
    <cfRule type="top10" dxfId="1634" priority="35" rank="1"/>
  </conditionalFormatting>
  <conditionalFormatting sqref="I2">
    <cfRule type="top10" dxfId="1633" priority="36" rank="1"/>
  </conditionalFormatting>
  <conditionalFormatting sqref="H2">
    <cfRule type="top10" dxfId="1632" priority="37" rank="1"/>
  </conditionalFormatting>
  <conditionalFormatting sqref="G2">
    <cfRule type="top10" dxfId="1631" priority="38" rank="1"/>
  </conditionalFormatting>
  <conditionalFormatting sqref="F2">
    <cfRule type="top10" dxfId="1630" priority="39" rank="1"/>
  </conditionalFormatting>
  <conditionalFormatting sqref="E2">
    <cfRule type="top10" dxfId="1629" priority="40" rank="1"/>
  </conditionalFormatting>
  <conditionalFormatting sqref="I3">
    <cfRule type="top10" dxfId="1628" priority="29" rank="1"/>
  </conditionalFormatting>
  <conditionalFormatting sqref="H3">
    <cfRule type="top10" dxfId="1627" priority="30" rank="1"/>
  </conditionalFormatting>
  <conditionalFormatting sqref="G3">
    <cfRule type="top10" dxfId="1626" priority="31" rank="1"/>
  </conditionalFormatting>
  <conditionalFormatting sqref="F3">
    <cfRule type="top10" dxfId="1625" priority="32" rank="1"/>
  </conditionalFormatting>
  <conditionalFormatting sqref="E3">
    <cfRule type="top10" dxfId="1624" priority="33" rank="1"/>
  </conditionalFormatting>
  <conditionalFormatting sqref="J3">
    <cfRule type="top10" dxfId="1623" priority="34" rank="1"/>
  </conditionalFormatting>
  <conditionalFormatting sqref="E3:J3">
    <cfRule type="cellIs" dxfId="1622" priority="28" operator="equal">
      <formula>200</formula>
    </cfRule>
  </conditionalFormatting>
  <conditionalFormatting sqref="F4">
    <cfRule type="top10" dxfId="1621" priority="26" rank="1"/>
  </conditionalFormatting>
  <conditionalFormatting sqref="G4">
    <cfRule type="top10" dxfId="1620" priority="25" rank="1"/>
  </conditionalFormatting>
  <conditionalFormatting sqref="H4">
    <cfRule type="top10" dxfId="1619" priority="24" rank="1"/>
  </conditionalFormatting>
  <conditionalFormatting sqref="I4">
    <cfRule type="top10" dxfId="1618" priority="22" rank="1"/>
  </conditionalFormatting>
  <conditionalFormatting sqref="J4">
    <cfRule type="top10" dxfId="1617" priority="23" rank="1"/>
  </conditionalFormatting>
  <conditionalFormatting sqref="E4">
    <cfRule type="top10" dxfId="1616" priority="27" rank="1"/>
  </conditionalFormatting>
  <conditionalFormatting sqref="F5">
    <cfRule type="top10" dxfId="1615" priority="19" rank="1"/>
  </conditionalFormatting>
  <conditionalFormatting sqref="I5">
    <cfRule type="top10" dxfId="1614" priority="16" rank="1"/>
    <cfRule type="top10" dxfId="1613" priority="21" rank="1"/>
  </conditionalFormatting>
  <conditionalFormatting sqref="E5">
    <cfRule type="top10" dxfId="1612" priority="20" rank="1"/>
  </conditionalFormatting>
  <conditionalFormatting sqref="G5">
    <cfRule type="top10" dxfId="1611" priority="18" rank="1"/>
  </conditionalFormatting>
  <conditionalFormatting sqref="H5">
    <cfRule type="top10" dxfId="1610" priority="17" rank="1"/>
  </conditionalFormatting>
  <conditionalFormatting sqref="J5">
    <cfRule type="top10" dxfId="1609" priority="15" rank="1"/>
  </conditionalFormatting>
  <conditionalFormatting sqref="E5:J5">
    <cfRule type="cellIs" dxfId="1608" priority="14" operator="greaterThanOrEqual">
      <formula>200</formula>
    </cfRule>
  </conditionalFormatting>
  <conditionalFormatting sqref="F6:F7 F9">
    <cfRule type="top10" dxfId="1607" priority="140" rank="1"/>
  </conditionalFormatting>
  <conditionalFormatting sqref="G6:G7 G9">
    <cfRule type="top10" dxfId="1606" priority="142" rank="1"/>
  </conditionalFormatting>
  <conditionalFormatting sqref="H6:H7 H9">
    <cfRule type="top10" dxfId="1605" priority="144" rank="1"/>
  </conditionalFormatting>
  <conditionalFormatting sqref="I6:I7 I9">
    <cfRule type="top10" dxfId="1604" priority="146" rank="1"/>
  </conditionalFormatting>
  <conditionalFormatting sqref="J6:J7 J9">
    <cfRule type="top10" dxfId="1603" priority="148" rank="1"/>
  </conditionalFormatting>
  <conditionalFormatting sqref="E6:E7 E9">
    <cfRule type="top10" dxfId="1602" priority="150" rank="1"/>
  </conditionalFormatting>
  <conditionalFormatting sqref="E8:J8">
    <cfRule type="cellIs" dxfId="1601" priority="1" operator="equal">
      <formula>200</formula>
    </cfRule>
  </conditionalFormatting>
  <conditionalFormatting sqref="I8">
    <cfRule type="top10" dxfId="1600" priority="2" rank="1"/>
  </conditionalFormatting>
  <conditionalFormatting sqref="H8">
    <cfRule type="top10" dxfId="1599" priority="3" rank="1"/>
  </conditionalFormatting>
  <conditionalFormatting sqref="G8">
    <cfRule type="top10" dxfId="1598" priority="4" rank="1"/>
  </conditionalFormatting>
  <conditionalFormatting sqref="F8">
    <cfRule type="top10" dxfId="1597" priority="5" rank="1"/>
  </conditionalFormatting>
  <conditionalFormatting sqref="E8">
    <cfRule type="top10" dxfId="1596" priority="6" rank="1"/>
  </conditionalFormatting>
  <conditionalFormatting sqref="J8">
    <cfRule type="top10" dxfId="1595" priority="7" rank="1"/>
  </conditionalFormatting>
  <hyperlinks>
    <hyperlink ref="Q1" location="'National Rankings'!A1" display="Back to Ranking" xr:uid="{51AE7F5D-A37B-4ED0-A36E-B3F3C681EB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3D4E5-AD04-4012-A63E-4CD64251E3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1C30-CB88-41C8-AE27-276DE3FBD07C}">
  <sheetPr codeName="Sheet13"/>
  <dimension ref="A1:Q13"/>
  <sheetViews>
    <sheetView workbookViewId="0">
      <selection activeCell="A11" sqref="A11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31</v>
      </c>
      <c r="C2" s="15">
        <v>44625</v>
      </c>
      <c r="D2" s="16" t="s">
        <v>29</v>
      </c>
      <c r="E2" s="17">
        <v>184</v>
      </c>
      <c r="F2" s="17">
        <v>184</v>
      </c>
      <c r="G2" s="17">
        <v>181</v>
      </c>
      <c r="H2" s="17">
        <v>183</v>
      </c>
      <c r="I2" s="17"/>
      <c r="J2" s="17"/>
      <c r="K2" s="20">
        <v>4</v>
      </c>
      <c r="L2" s="20">
        <v>732</v>
      </c>
      <c r="M2" s="21">
        <v>183</v>
      </c>
      <c r="N2" s="22">
        <v>11</v>
      </c>
      <c r="O2" s="23">
        <v>194</v>
      </c>
    </row>
    <row r="3" spans="1:17" x14ac:dyDescent="0.3">
      <c r="A3" s="13" t="s">
        <v>35</v>
      </c>
      <c r="B3" s="14" t="s">
        <v>30</v>
      </c>
      <c r="C3" s="15">
        <v>44653</v>
      </c>
      <c r="D3" s="16" t="s">
        <v>41</v>
      </c>
      <c r="E3" s="17">
        <v>178</v>
      </c>
      <c r="F3" s="17">
        <v>173</v>
      </c>
      <c r="G3" s="17">
        <v>179</v>
      </c>
      <c r="H3" s="17">
        <v>179</v>
      </c>
      <c r="I3" s="17"/>
      <c r="J3" s="17"/>
      <c r="K3" s="20">
        <v>4</v>
      </c>
      <c r="L3" s="20">
        <v>709</v>
      </c>
      <c r="M3" s="21">
        <v>177.25</v>
      </c>
      <c r="N3" s="22">
        <v>6</v>
      </c>
      <c r="O3" s="23">
        <v>183.25</v>
      </c>
    </row>
    <row r="4" spans="1:17" x14ac:dyDescent="0.3">
      <c r="A4" s="13" t="s">
        <v>24</v>
      </c>
      <c r="B4" s="14" t="s">
        <v>30</v>
      </c>
      <c r="C4" s="15">
        <v>44695</v>
      </c>
      <c r="D4" s="16" t="s">
        <v>29</v>
      </c>
      <c r="E4" s="17">
        <v>171</v>
      </c>
      <c r="F4" s="17">
        <v>177</v>
      </c>
      <c r="G4" s="17">
        <v>185</v>
      </c>
      <c r="H4" s="17">
        <v>178</v>
      </c>
      <c r="I4" s="17"/>
      <c r="J4" s="17"/>
      <c r="K4" s="20">
        <v>4</v>
      </c>
      <c r="L4" s="20">
        <v>711</v>
      </c>
      <c r="M4" s="21">
        <v>177.75</v>
      </c>
      <c r="N4" s="22">
        <v>8</v>
      </c>
      <c r="O4" s="23">
        <v>185.75</v>
      </c>
    </row>
    <row r="5" spans="1:17" x14ac:dyDescent="0.3">
      <c r="A5" s="49" t="s">
        <v>25</v>
      </c>
      <c r="B5" s="14" t="s">
        <v>30</v>
      </c>
      <c r="C5" s="15">
        <v>44716</v>
      </c>
      <c r="D5" s="16" t="s">
        <v>29</v>
      </c>
      <c r="E5" s="17">
        <v>185</v>
      </c>
      <c r="F5" s="17">
        <v>174</v>
      </c>
      <c r="G5" s="17">
        <v>174</v>
      </c>
      <c r="H5" s="17">
        <v>178</v>
      </c>
      <c r="I5" s="17">
        <v>180</v>
      </c>
      <c r="J5" s="17">
        <v>176</v>
      </c>
      <c r="K5" s="20">
        <v>6</v>
      </c>
      <c r="L5" s="20">
        <v>1067</v>
      </c>
      <c r="M5" s="21">
        <v>177.83333333333334</v>
      </c>
      <c r="N5" s="22">
        <v>20</v>
      </c>
      <c r="O5" s="23">
        <v>197.83333333333334</v>
      </c>
    </row>
    <row r="6" spans="1:17" x14ac:dyDescent="0.3">
      <c r="A6" s="13" t="s">
        <v>51</v>
      </c>
      <c r="B6" s="14" t="s">
        <v>30</v>
      </c>
      <c r="C6" s="15">
        <v>44744</v>
      </c>
      <c r="D6" s="16" t="s">
        <v>41</v>
      </c>
      <c r="E6" s="17">
        <v>179</v>
      </c>
      <c r="F6" s="17">
        <v>178</v>
      </c>
      <c r="G6" s="17">
        <v>189</v>
      </c>
      <c r="H6" s="17">
        <v>172</v>
      </c>
      <c r="I6" s="17"/>
      <c r="J6" s="17"/>
      <c r="K6" s="20">
        <v>4</v>
      </c>
      <c r="L6" s="20">
        <v>718</v>
      </c>
      <c r="M6" s="21">
        <v>179.5</v>
      </c>
      <c r="N6" s="22">
        <v>6</v>
      </c>
      <c r="O6" s="23">
        <v>185.5</v>
      </c>
    </row>
    <row r="7" spans="1:17" x14ac:dyDescent="0.3">
      <c r="A7" s="13" t="s">
        <v>51</v>
      </c>
      <c r="B7" s="14" t="s">
        <v>30</v>
      </c>
      <c r="C7" s="15">
        <v>44779</v>
      </c>
      <c r="D7" s="16" t="s">
        <v>41</v>
      </c>
      <c r="E7" s="17">
        <v>179</v>
      </c>
      <c r="F7" s="17">
        <v>181</v>
      </c>
      <c r="G7" s="17">
        <v>174</v>
      </c>
      <c r="H7" s="17">
        <v>183</v>
      </c>
      <c r="I7" s="17"/>
      <c r="J7" s="17"/>
      <c r="K7" s="20">
        <v>4</v>
      </c>
      <c r="L7" s="20">
        <v>717</v>
      </c>
      <c r="M7" s="21">
        <v>179.25</v>
      </c>
      <c r="N7" s="22">
        <v>6</v>
      </c>
      <c r="O7" s="23">
        <v>185.25</v>
      </c>
    </row>
    <row r="8" spans="1:17" x14ac:dyDescent="0.3">
      <c r="A8" s="13" t="s">
        <v>51</v>
      </c>
      <c r="B8" s="69" t="s">
        <v>31</v>
      </c>
      <c r="C8" s="15">
        <v>44793</v>
      </c>
      <c r="D8" s="16" t="s">
        <v>20</v>
      </c>
      <c r="E8" s="17">
        <v>180</v>
      </c>
      <c r="F8" s="17">
        <v>177</v>
      </c>
      <c r="G8" s="17">
        <v>175</v>
      </c>
      <c r="H8" s="17">
        <v>176</v>
      </c>
      <c r="I8" s="17"/>
      <c r="J8" s="17"/>
      <c r="K8" s="20">
        <v>4</v>
      </c>
      <c r="L8" s="20">
        <v>708</v>
      </c>
      <c r="M8" s="21">
        <v>177</v>
      </c>
      <c r="N8" s="22">
        <v>3</v>
      </c>
      <c r="O8" s="23">
        <v>180</v>
      </c>
    </row>
    <row r="9" spans="1:17" x14ac:dyDescent="0.3">
      <c r="A9" s="13" t="s">
        <v>24</v>
      </c>
      <c r="B9" s="14" t="s">
        <v>31</v>
      </c>
      <c r="C9" s="15">
        <v>44822</v>
      </c>
      <c r="D9" s="16" t="s">
        <v>21</v>
      </c>
      <c r="E9" s="17">
        <v>182</v>
      </c>
      <c r="F9" s="17">
        <v>177</v>
      </c>
      <c r="G9" s="17">
        <v>175</v>
      </c>
      <c r="H9" s="17">
        <v>186</v>
      </c>
      <c r="I9" s="17"/>
      <c r="J9" s="17"/>
      <c r="K9" s="20">
        <v>4</v>
      </c>
      <c r="L9" s="20">
        <v>720</v>
      </c>
      <c r="M9" s="21">
        <v>180</v>
      </c>
      <c r="N9" s="22">
        <v>8</v>
      </c>
      <c r="O9" s="23">
        <v>188</v>
      </c>
    </row>
    <row r="10" spans="1:17" x14ac:dyDescent="0.3">
      <c r="A10" s="13" t="s">
        <v>24</v>
      </c>
      <c r="B10" s="14" t="s">
        <v>31</v>
      </c>
      <c r="C10" s="15">
        <v>44849</v>
      </c>
      <c r="D10" s="16" t="s">
        <v>20</v>
      </c>
      <c r="E10" s="17">
        <v>172</v>
      </c>
      <c r="F10" s="17">
        <v>180</v>
      </c>
      <c r="G10" s="17">
        <v>170</v>
      </c>
      <c r="H10" s="17">
        <v>179</v>
      </c>
      <c r="I10" s="17"/>
      <c r="J10" s="17"/>
      <c r="K10" s="20">
        <v>4</v>
      </c>
      <c r="L10" s="20">
        <v>701</v>
      </c>
      <c r="M10" s="21">
        <v>175.25</v>
      </c>
      <c r="N10" s="22">
        <v>8</v>
      </c>
      <c r="O10" s="23">
        <v>183.25</v>
      </c>
    </row>
    <row r="11" spans="1:17" x14ac:dyDescent="0.3">
      <c r="A11" s="13" t="s">
        <v>51</v>
      </c>
      <c r="B11" s="14" t="s">
        <v>31</v>
      </c>
      <c r="C11" s="15">
        <v>44884</v>
      </c>
      <c r="D11" s="16" t="s">
        <v>20</v>
      </c>
      <c r="E11" s="17">
        <v>180</v>
      </c>
      <c r="F11" s="17">
        <v>183</v>
      </c>
      <c r="G11" s="17">
        <v>189</v>
      </c>
      <c r="H11" s="17">
        <v>171</v>
      </c>
      <c r="I11" s="17"/>
      <c r="J11" s="17"/>
      <c r="K11" s="20">
        <v>4</v>
      </c>
      <c r="L11" s="20">
        <v>723</v>
      </c>
      <c r="M11" s="21">
        <v>180.75</v>
      </c>
      <c r="N11" s="22">
        <v>11</v>
      </c>
      <c r="O11" s="23">
        <v>191.75</v>
      </c>
    </row>
    <row r="13" spans="1:17" x14ac:dyDescent="0.3">
      <c r="K13" s="8">
        <f>SUM(K2:K12)</f>
        <v>42</v>
      </c>
      <c r="L13" s="8">
        <f>SUM(L2:L12)</f>
        <v>7506</v>
      </c>
      <c r="M13" s="7">
        <f>SUM(L13/K13)</f>
        <v>178.71428571428572</v>
      </c>
      <c r="N13" s="8">
        <f>SUM(N2:N12)</f>
        <v>87</v>
      </c>
      <c r="O13" s="12">
        <f>SUM(M13+N13)</f>
        <v>265.71428571428572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_2"/>
    <protectedRange algorithmName="SHA-512" hashValue="ON39YdpmFHfN9f47KpiRvqrKx0V9+erV1CNkpWzYhW/Qyc6aT8rEyCrvauWSYGZK2ia3o7vd3akF07acHAFpOA==" saltValue="yVW9XmDwTqEnmpSGai0KYg==" spinCount="100000" sqref="D2" name="Range1_1_6_1_1_1_2"/>
    <protectedRange algorithmName="SHA-512" hashValue="ON39YdpmFHfN9f47KpiRvqrKx0V9+erV1CNkpWzYhW/Qyc6aT8rEyCrvauWSYGZK2ia3o7vd3akF07acHAFpOA==" saltValue="yVW9XmDwTqEnmpSGai0KYg==" spinCount="100000" sqref="E3:J3 B3:C3" name="Range1_6_1_1_3"/>
    <protectedRange algorithmName="SHA-512" hashValue="ON39YdpmFHfN9f47KpiRvqrKx0V9+erV1CNkpWzYhW/Qyc6aT8rEyCrvauWSYGZK2ia3o7vd3akF07acHAFpOA==" saltValue="yVW9XmDwTqEnmpSGai0KYg==" spinCount="100000" sqref="E5:J5 B5:C5" name="Range1_2_1_1_3"/>
    <protectedRange algorithmName="SHA-512" hashValue="ON39YdpmFHfN9f47KpiRvqrKx0V9+erV1CNkpWzYhW/Qyc6aT8rEyCrvauWSYGZK2ia3o7vd3akF07acHAFpOA==" saltValue="yVW9XmDwTqEnmpSGai0KYg==" spinCount="100000" sqref="D5" name="Range1_1_3_1_1_3"/>
    <protectedRange algorithmName="SHA-512" hashValue="ON39YdpmFHfN9f47KpiRvqrKx0V9+erV1CNkpWzYhW/Qyc6aT8rEyCrvauWSYGZK2ia3o7vd3akF07acHAFpOA==" saltValue="yVW9XmDwTqEnmpSGai0KYg==" spinCount="100000" sqref="C6" name="Range1_12_1"/>
    <protectedRange algorithmName="SHA-512" hashValue="ON39YdpmFHfN9f47KpiRvqrKx0V9+erV1CNkpWzYhW/Qyc6aT8rEyCrvauWSYGZK2ia3o7vd3akF07acHAFpOA==" saltValue="yVW9XmDwTqEnmpSGai0KYg==" spinCount="100000" sqref="E6:J6 B6" name="Range1_14_1"/>
    <protectedRange algorithmName="SHA-512" hashValue="ON39YdpmFHfN9f47KpiRvqrKx0V9+erV1CNkpWzYhW/Qyc6aT8rEyCrvauWSYGZK2ia3o7vd3akF07acHAFpOA==" saltValue="yVW9XmDwTqEnmpSGai0KYg==" spinCount="100000" sqref="D6" name="Range1_1_4_2"/>
    <protectedRange sqref="B7:C7" name="Range1_1"/>
    <protectedRange sqref="D7" name="Range1_1_1"/>
    <protectedRange sqref="E7:J7" name="Range1_3"/>
    <protectedRange algorithmName="SHA-512" hashValue="ON39YdpmFHfN9f47KpiRvqrKx0V9+erV1CNkpWzYhW/Qyc6aT8rEyCrvauWSYGZK2ia3o7vd3akF07acHAFpOA==" saltValue="yVW9XmDwTqEnmpSGai0KYg==" spinCount="100000" sqref="B8:C8 I8:J8" name="Range1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E8:H8" name="Range1_3_1"/>
    <protectedRange algorithmName="SHA-512" hashValue="ON39YdpmFHfN9f47KpiRvqrKx0V9+erV1CNkpWzYhW/Qyc6aT8rEyCrvauWSYGZK2ia3o7vd3akF07acHAFpOA==" saltValue="yVW9XmDwTqEnmpSGai0KYg==" spinCount="100000" sqref="B9:C9 E9:J9" name="Range1_8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10:J10 B10:C10" name="Range1_4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1:J11 B11:C11" name="Range1_4_1_1_1_5"/>
    <protectedRange algorithmName="SHA-512" hashValue="ON39YdpmFHfN9f47KpiRvqrKx0V9+erV1CNkpWzYhW/Qyc6aT8rEyCrvauWSYGZK2ia3o7vd3akF07acHAFpOA==" saltValue="yVW9XmDwTqEnmpSGai0KYg==" spinCount="100000" sqref="D11" name="Range1_1_4_1_1_3"/>
  </protectedRanges>
  <conditionalFormatting sqref="E2">
    <cfRule type="top10" dxfId="1594" priority="71" rank="1"/>
  </conditionalFormatting>
  <conditionalFormatting sqref="F2">
    <cfRule type="top10" dxfId="1593" priority="70" rank="1"/>
  </conditionalFormatting>
  <conditionalFormatting sqref="G2">
    <cfRule type="top10" dxfId="1592" priority="69" rank="1"/>
  </conditionalFormatting>
  <conditionalFormatting sqref="H2">
    <cfRule type="top10" dxfId="1591" priority="68" rank="1"/>
  </conditionalFormatting>
  <conditionalFormatting sqref="I2">
    <cfRule type="top10" dxfId="1590" priority="67" rank="1"/>
  </conditionalFormatting>
  <conditionalFormatting sqref="J2">
    <cfRule type="top10" dxfId="1589" priority="66" rank="1"/>
  </conditionalFormatting>
  <conditionalFormatting sqref="E3">
    <cfRule type="top10" dxfId="1588" priority="65" rank="1"/>
  </conditionalFormatting>
  <conditionalFormatting sqref="F3">
    <cfRule type="top10" dxfId="1587" priority="64" rank="1"/>
  </conditionalFormatting>
  <conditionalFormatting sqref="G3">
    <cfRule type="top10" dxfId="1586" priority="63" rank="1"/>
  </conditionalFormatting>
  <conditionalFormatting sqref="H3">
    <cfRule type="top10" dxfId="1585" priority="62" rank="1"/>
  </conditionalFormatting>
  <conditionalFormatting sqref="I3">
    <cfRule type="top10" dxfId="1584" priority="61" rank="1"/>
  </conditionalFormatting>
  <conditionalFormatting sqref="J3">
    <cfRule type="top10" dxfId="1583" priority="60" rank="1"/>
  </conditionalFormatting>
  <conditionalFormatting sqref="F4">
    <cfRule type="top10" dxfId="1582" priority="48" rank="1"/>
  </conditionalFormatting>
  <conditionalFormatting sqref="G4">
    <cfRule type="top10" dxfId="1581" priority="49" rank="1"/>
  </conditionalFormatting>
  <conditionalFormatting sqref="H4">
    <cfRule type="top10" dxfId="1580" priority="50" rank="1"/>
  </conditionalFormatting>
  <conditionalFormatting sqref="I4">
    <cfRule type="top10" dxfId="1579" priority="51" rank="1"/>
  </conditionalFormatting>
  <conditionalFormatting sqref="J4">
    <cfRule type="top10" dxfId="1578" priority="52" rank="1"/>
  </conditionalFormatting>
  <conditionalFormatting sqref="E4">
    <cfRule type="top10" dxfId="1577" priority="53" rank="1"/>
  </conditionalFormatting>
  <conditionalFormatting sqref="E4:J4">
    <cfRule type="cellIs" dxfId="1576" priority="47" operator="equal">
      <formula>200</formula>
    </cfRule>
  </conditionalFormatting>
  <conditionalFormatting sqref="E5">
    <cfRule type="top10" dxfId="1575" priority="46" rank="1"/>
  </conditionalFormatting>
  <conditionalFormatting sqref="F5">
    <cfRule type="top10" dxfId="1574" priority="45" rank="1"/>
  </conditionalFormatting>
  <conditionalFormatting sqref="G5">
    <cfRule type="top10" dxfId="1573" priority="44" rank="1"/>
  </conditionalFormatting>
  <conditionalFormatting sqref="H5">
    <cfRule type="top10" dxfId="1572" priority="43" rank="1"/>
  </conditionalFormatting>
  <conditionalFormatting sqref="I5">
    <cfRule type="top10" dxfId="1571" priority="42" rank="1"/>
  </conditionalFormatting>
  <conditionalFormatting sqref="J5">
    <cfRule type="top10" dxfId="1570" priority="41" rank="1"/>
  </conditionalFormatting>
  <conditionalFormatting sqref="E6:J6">
    <cfRule type="cellIs" dxfId="1569" priority="40" operator="equal">
      <formula>200</formula>
    </cfRule>
  </conditionalFormatting>
  <conditionalFormatting sqref="F6">
    <cfRule type="top10" dxfId="1568" priority="34" rank="1"/>
  </conditionalFormatting>
  <conditionalFormatting sqref="G6">
    <cfRule type="top10" dxfId="1567" priority="35" rank="1"/>
  </conditionalFormatting>
  <conditionalFormatting sqref="H6">
    <cfRule type="top10" dxfId="1566" priority="36" rank="1"/>
  </conditionalFormatting>
  <conditionalFormatting sqref="I6">
    <cfRule type="top10" dxfId="1565" priority="37" rank="1"/>
  </conditionalFormatting>
  <conditionalFormatting sqref="J6">
    <cfRule type="top10" dxfId="1564" priority="38" rank="1"/>
  </conditionalFormatting>
  <conditionalFormatting sqref="E6">
    <cfRule type="top10" dxfId="1563" priority="39" rank="1"/>
  </conditionalFormatting>
  <conditionalFormatting sqref="F7">
    <cfRule type="top10" dxfId="1562" priority="28" rank="1"/>
  </conditionalFormatting>
  <conditionalFormatting sqref="G7">
    <cfRule type="top10" dxfId="1561" priority="29" rank="1"/>
  </conditionalFormatting>
  <conditionalFormatting sqref="H7">
    <cfRule type="top10" dxfId="1560" priority="30" rank="1"/>
  </conditionalFormatting>
  <conditionalFormatting sqref="I7">
    <cfRule type="top10" dxfId="1559" priority="31" rank="1"/>
  </conditionalFormatting>
  <conditionalFormatting sqref="J7">
    <cfRule type="top10" dxfId="1558" priority="32" rank="1"/>
  </conditionalFormatting>
  <conditionalFormatting sqref="E7">
    <cfRule type="top10" dxfId="1557" priority="33" rank="1"/>
  </conditionalFormatting>
  <conditionalFormatting sqref="F8">
    <cfRule type="top10" dxfId="1556" priority="25" rank="1"/>
  </conditionalFormatting>
  <conditionalFormatting sqref="I8">
    <cfRule type="top10" dxfId="1555" priority="22" rank="1"/>
    <cfRule type="top10" dxfId="1554" priority="27" rank="1"/>
  </conditionalFormatting>
  <conditionalFormatting sqref="E8">
    <cfRule type="top10" dxfId="1553" priority="26" rank="1"/>
  </conditionalFormatting>
  <conditionalFormatting sqref="G8">
    <cfRule type="top10" dxfId="1552" priority="24" rank="1"/>
  </conditionalFormatting>
  <conditionalFormatting sqref="H8">
    <cfRule type="top10" dxfId="1551" priority="23" rank="1"/>
  </conditionalFormatting>
  <conditionalFormatting sqref="J8">
    <cfRule type="top10" dxfId="1550" priority="21" rank="1"/>
  </conditionalFormatting>
  <conditionalFormatting sqref="E8:J8">
    <cfRule type="cellIs" dxfId="1549" priority="20" operator="greaterThanOrEqual">
      <formula>200</formula>
    </cfRule>
  </conditionalFormatting>
  <conditionalFormatting sqref="E9">
    <cfRule type="top10" dxfId="1548" priority="19" rank="1"/>
  </conditionalFormatting>
  <conditionalFormatting sqref="F9">
    <cfRule type="top10" dxfId="1547" priority="18" rank="1"/>
  </conditionalFormatting>
  <conditionalFormatting sqref="G9">
    <cfRule type="top10" dxfId="1546" priority="17" rank="1"/>
  </conditionalFormatting>
  <conditionalFormatting sqref="H9">
    <cfRule type="top10" dxfId="1545" priority="16" rank="1"/>
  </conditionalFormatting>
  <conditionalFormatting sqref="I9">
    <cfRule type="top10" dxfId="1544" priority="15" rank="1"/>
  </conditionalFormatting>
  <conditionalFormatting sqref="J9">
    <cfRule type="top10" dxfId="1543" priority="14" rank="1"/>
  </conditionalFormatting>
  <conditionalFormatting sqref="E10:J10">
    <cfRule type="cellIs" dxfId="1542" priority="7" operator="equal">
      <formula>200</formula>
    </cfRule>
  </conditionalFormatting>
  <conditionalFormatting sqref="I10">
    <cfRule type="top10" dxfId="1541" priority="8" rank="1"/>
  </conditionalFormatting>
  <conditionalFormatting sqref="H10">
    <cfRule type="top10" dxfId="1540" priority="9" rank="1"/>
  </conditionalFormatting>
  <conditionalFormatting sqref="G10">
    <cfRule type="top10" dxfId="1539" priority="10" rank="1"/>
  </conditionalFormatting>
  <conditionalFormatting sqref="F10">
    <cfRule type="top10" dxfId="1538" priority="11" rank="1"/>
  </conditionalFormatting>
  <conditionalFormatting sqref="E10">
    <cfRule type="top10" dxfId="1537" priority="12" rank="1"/>
  </conditionalFormatting>
  <conditionalFormatting sqref="J10">
    <cfRule type="top10" dxfId="1536" priority="13" rank="1"/>
  </conditionalFormatting>
  <conditionalFormatting sqref="E11">
    <cfRule type="top10" dxfId="1535" priority="6" rank="1"/>
  </conditionalFormatting>
  <conditionalFormatting sqref="F11">
    <cfRule type="top10" dxfId="1534" priority="5" rank="1"/>
  </conditionalFormatting>
  <conditionalFormatting sqref="G11">
    <cfRule type="top10" dxfId="1533" priority="4" rank="1"/>
  </conditionalFormatting>
  <conditionalFormatting sqref="H11">
    <cfRule type="top10" dxfId="1532" priority="3" rank="1"/>
  </conditionalFormatting>
  <conditionalFormatting sqref="I11">
    <cfRule type="top10" dxfId="1531" priority="2" rank="1"/>
  </conditionalFormatting>
  <conditionalFormatting sqref="J11">
    <cfRule type="top10" dxfId="1530" priority="1" rank="1"/>
  </conditionalFormatting>
  <hyperlinks>
    <hyperlink ref="Q1" location="'National Rankings'!A1" display="Back to Ranking" xr:uid="{1B6B2D36-62F1-4D39-9BC8-312C2DCD47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2D36B3-4AB9-4A79-A101-A58CC088B7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5107-2349-496C-927C-02E53B223E40}">
  <sheetPr codeName="Sheet62"/>
  <dimension ref="A1:Q4"/>
  <sheetViews>
    <sheetView workbookViewId="0">
      <selection sqref="A1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35</v>
      </c>
      <c r="B2" s="14" t="s">
        <v>42</v>
      </c>
      <c r="C2" s="15">
        <v>44639</v>
      </c>
      <c r="D2" s="16" t="s">
        <v>40</v>
      </c>
      <c r="E2" s="17">
        <v>180</v>
      </c>
      <c r="F2" s="17">
        <v>189</v>
      </c>
      <c r="G2" s="17"/>
      <c r="H2" s="17"/>
      <c r="I2" s="17"/>
      <c r="J2" s="17"/>
      <c r="K2" s="20">
        <v>2</v>
      </c>
      <c r="L2" s="20">
        <v>369</v>
      </c>
      <c r="M2" s="21">
        <v>184.5</v>
      </c>
      <c r="N2" s="22">
        <v>9</v>
      </c>
      <c r="O2" s="23">
        <v>193.5</v>
      </c>
    </row>
    <row r="4" spans="1:17" x14ac:dyDescent="0.3">
      <c r="K4" s="8">
        <f>SUM(K2:K3)</f>
        <v>2</v>
      </c>
      <c r="L4" s="8">
        <f>SUM(L2:L3)</f>
        <v>369</v>
      </c>
      <c r="M4" s="7">
        <f>SUM(L4/K4)</f>
        <v>184.5</v>
      </c>
      <c r="N4" s="8">
        <f>SUM(N2:N3)</f>
        <v>9</v>
      </c>
      <c r="O4" s="12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</protectedRanges>
  <conditionalFormatting sqref="E2">
    <cfRule type="top10" dxfId="1529" priority="6" rank="1"/>
  </conditionalFormatting>
  <conditionalFormatting sqref="F2">
    <cfRule type="top10" dxfId="1528" priority="5" rank="1"/>
  </conditionalFormatting>
  <conditionalFormatting sqref="G2">
    <cfRule type="top10" dxfId="1527" priority="4" rank="1"/>
  </conditionalFormatting>
  <conditionalFormatting sqref="H2">
    <cfRule type="top10" dxfId="1526" priority="3" rank="1"/>
  </conditionalFormatting>
  <conditionalFormatting sqref="I2">
    <cfRule type="top10" dxfId="1525" priority="2" rank="1"/>
  </conditionalFormatting>
  <conditionalFormatting sqref="J2">
    <cfRule type="top10" dxfId="1524" priority="1" rank="1"/>
  </conditionalFormatting>
  <hyperlinks>
    <hyperlink ref="Q1" location="'National Rankings'!A1" display="Back to Ranking" xr:uid="{DE903F4F-1515-44AD-9A0C-7C325BFDAB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975B2E-B6CD-4C09-90F1-73921B355E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AF44-9225-47DB-8C05-64906C420B1F}">
  <sheetPr codeName="Sheet90"/>
  <dimension ref="A1:Q10"/>
  <sheetViews>
    <sheetView workbookViewId="0">
      <selection activeCell="A7" sqref="A7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58</v>
      </c>
      <c r="C2" s="15">
        <v>44661</v>
      </c>
      <c r="D2" s="16" t="s">
        <v>53</v>
      </c>
      <c r="E2" s="17">
        <v>178</v>
      </c>
      <c r="F2" s="17">
        <v>164</v>
      </c>
      <c r="G2" s="17">
        <v>184</v>
      </c>
      <c r="H2" s="17">
        <v>171</v>
      </c>
      <c r="I2" s="17"/>
      <c r="J2" s="17"/>
      <c r="K2" s="20">
        <v>4</v>
      </c>
      <c r="L2" s="20">
        <v>697</v>
      </c>
      <c r="M2" s="21">
        <v>174.25</v>
      </c>
      <c r="N2" s="22">
        <v>3</v>
      </c>
      <c r="O2" s="23">
        <v>177.25</v>
      </c>
    </row>
    <row r="3" spans="1:17" x14ac:dyDescent="0.3">
      <c r="A3" s="13" t="s">
        <v>24</v>
      </c>
      <c r="B3" s="14" t="s">
        <v>58</v>
      </c>
      <c r="C3" s="15">
        <v>44689</v>
      </c>
      <c r="D3" s="16" t="s">
        <v>53</v>
      </c>
      <c r="E3" s="17">
        <v>180</v>
      </c>
      <c r="F3" s="17">
        <v>183</v>
      </c>
      <c r="G3" s="17">
        <v>187</v>
      </c>
      <c r="H3" s="17">
        <v>181</v>
      </c>
      <c r="I3" s="17"/>
      <c r="J3" s="17"/>
      <c r="K3" s="20">
        <v>4</v>
      </c>
      <c r="L3" s="20">
        <v>731</v>
      </c>
      <c r="M3" s="21">
        <v>182.75</v>
      </c>
      <c r="N3" s="22">
        <v>5</v>
      </c>
      <c r="O3" s="23">
        <v>187.75</v>
      </c>
    </row>
    <row r="4" spans="1:17" x14ac:dyDescent="0.3">
      <c r="A4" s="13" t="s">
        <v>24</v>
      </c>
      <c r="B4" s="14" t="s">
        <v>58</v>
      </c>
      <c r="C4" s="15">
        <v>44703</v>
      </c>
      <c r="D4" s="16" t="s">
        <v>79</v>
      </c>
      <c r="E4" s="17">
        <v>184</v>
      </c>
      <c r="F4" s="17">
        <v>181</v>
      </c>
      <c r="G4" s="17">
        <v>189</v>
      </c>
      <c r="H4" s="17">
        <v>189</v>
      </c>
      <c r="I4" s="17"/>
      <c r="J4" s="17"/>
      <c r="K4" s="20">
        <v>4</v>
      </c>
      <c r="L4" s="20">
        <v>743</v>
      </c>
      <c r="M4" s="21">
        <v>185.75</v>
      </c>
      <c r="N4" s="22">
        <v>11</v>
      </c>
      <c r="O4" s="23">
        <v>196.75</v>
      </c>
    </row>
    <row r="5" spans="1:17" x14ac:dyDescent="0.3">
      <c r="A5" s="49" t="s">
        <v>25</v>
      </c>
      <c r="B5" s="14" t="s">
        <v>58</v>
      </c>
      <c r="C5" s="15">
        <v>44724</v>
      </c>
      <c r="D5" s="16" t="s">
        <v>53</v>
      </c>
      <c r="E5" s="17">
        <v>178</v>
      </c>
      <c r="F5" s="17">
        <v>179</v>
      </c>
      <c r="G5" s="17">
        <v>180</v>
      </c>
      <c r="H5" s="17">
        <v>183</v>
      </c>
      <c r="I5" s="17"/>
      <c r="J5" s="17"/>
      <c r="K5" s="20">
        <v>4</v>
      </c>
      <c r="L5" s="20">
        <v>720</v>
      </c>
      <c r="M5" s="21">
        <v>180</v>
      </c>
      <c r="N5" s="22">
        <v>2</v>
      </c>
      <c r="O5" s="23">
        <v>182</v>
      </c>
    </row>
    <row r="6" spans="1:17" x14ac:dyDescent="0.3">
      <c r="A6" s="13" t="s">
        <v>24</v>
      </c>
      <c r="B6" s="14" t="s">
        <v>58</v>
      </c>
      <c r="C6" s="15">
        <v>44829</v>
      </c>
      <c r="D6" s="16" t="s">
        <v>79</v>
      </c>
      <c r="E6" s="17">
        <v>188</v>
      </c>
      <c r="F6" s="17">
        <v>183</v>
      </c>
      <c r="G6" s="17">
        <v>187</v>
      </c>
      <c r="H6" s="17">
        <v>190</v>
      </c>
      <c r="I6" s="17"/>
      <c r="J6" s="17"/>
      <c r="K6" s="20">
        <v>4</v>
      </c>
      <c r="L6" s="20">
        <v>748</v>
      </c>
      <c r="M6" s="21">
        <v>187</v>
      </c>
      <c r="N6" s="22">
        <v>11</v>
      </c>
      <c r="O6" s="23">
        <v>198</v>
      </c>
    </row>
    <row r="7" spans="1:17" x14ac:dyDescent="0.3">
      <c r="A7" s="13" t="s">
        <v>24</v>
      </c>
      <c r="B7" s="14" t="s">
        <v>58</v>
      </c>
      <c r="C7" s="15">
        <v>44813</v>
      </c>
      <c r="D7" s="16" t="s">
        <v>53</v>
      </c>
      <c r="E7" s="17">
        <v>184</v>
      </c>
      <c r="F7" s="17">
        <v>181</v>
      </c>
      <c r="G7" s="17">
        <v>174</v>
      </c>
      <c r="H7" s="17">
        <v>181</v>
      </c>
      <c r="I7" s="17"/>
      <c r="J7" s="17"/>
      <c r="K7" s="20">
        <v>4</v>
      </c>
      <c r="L7" s="20">
        <v>720</v>
      </c>
      <c r="M7" s="21">
        <v>180</v>
      </c>
      <c r="N7" s="22">
        <v>2</v>
      </c>
      <c r="O7" s="23">
        <v>182</v>
      </c>
    </row>
    <row r="8" spans="1:17" x14ac:dyDescent="0.3">
      <c r="A8" s="13" t="s">
        <v>51</v>
      </c>
      <c r="B8" s="14" t="s">
        <v>58</v>
      </c>
      <c r="C8" s="15">
        <f>'[2]Rylee Dockery'!$C$26</f>
        <v>44849</v>
      </c>
      <c r="D8" s="16" t="str">
        <f>'[2]Rylee Dockery'!$D$26</f>
        <v>Bristol VA-Outdoor</v>
      </c>
      <c r="E8" s="17">
        <v>182.0001</v>
      </c>
      <c r="F8" s="17">
        <v>181.0001</v>
      </c>
      <c r="G8" s="17">
        <v>183.0001</v>
      </c>
      <c r="H8" s="17"/>
      <c r="I8" s="17"/>
      <c r="J8" s="17"/>
      <c r="K8" s="20">
        <v>3</v>
      </c>
      <c r="L8" s="20">
        <v>546.00030000000004</v>
      </c>
      <c r="M8" s="21">
        <v>182.0001</v>
      </c>
      <c r="N8" s="22">
        <v>5</v>
      </c>
      <c r="O8" s="23">
        <v>187.0001</v>
      </c>
    </row>
    <row r="10" spans="1:17" x14ac:dyDescent="0.3">
      <c r="K10" s="8">
        <f>SUM(K2:K9)</f>
        <v>27</v>
      </c>
      <c r="L10" s="8">
        <f>SUM(L2:L9)</f>
        <v>4905.0002999999997</v>
      </c>
      <c r="M10" s="7">
        <f>SUM(L10/K10)</f>
        <v>181.66667777777778</v>
      </c>
      <c r="N10" s="8">
        <f>SUM(N2:N9)</f>
        <v>39</v>
      </c>
      <c r="O10" s="12">
        <f>SUM(M10+N10)</f>
        <v>220.66667777777778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4:J4 B4:C4" name="Range1_9_2"/>
    <protectedRange algorithmName="SHA-512" hashValue="ON39YdpmFHfN9f47KpiRvqrKx0V9+erV1CNkpWzYhW/Qyc6aT8rEyCrvauWSYGZK2ia3o7vd3akF07acHAFpOA==" saltValue="yVW9XmDwTqEnmpSGai0KYg==" spinCount="100000" sqref="D4" name="Range1_1_8_1"/>
    <protectedRange algorithmName="SHA-512" hashValue="ON39YdpmFHfN9f47KpiRvqrKx0V9+erV1CNkpWzYhW/Qyc6aT8rEyCrvauWSYGZK2ia3o7vd3akF07acHAFpOA==" saltValue="yVW9XmDwTqEnmpSGai0KYg==" spinCount="100000" sqref="B5:C5" name="Range1_1_2_2_1_1_3"/>
    <protectedRange algorithmName="SHA-512" hashValue="ON39YdpmFHfN9f47KpiRvqrKx0V9+erV1CNkpWzYhW/Qyc6aT8rEyCrvauWSYGZK2ia3o7vd3akF07acHAFpOA==" saltValue="yVW9XmDwTqEnmpSGai0KYg==" spinCount="100000" sqref="D5" name="Range1_1_1_2_1_1_1_3"/>
    <protectedRange algorithmName="SHA-512" hashValue="ON39YdpmFHfN9f47KpiRvqrKx0V9+erV1CNkpWzYhW/Qyc6aT8rEyCrvauWSYGZK2ia3o7vd3akF07acHAFpOA==" saltValue="yVW9XmDwTqEnmpSGai0KYg==" spinCount="100000" sqref="E5:J5" name="Range1_4_2_1_1_3"/>
    <protectedRange algorithmName="SHA-512" hashValue="ON39YdpmFHfN9f47KpiRvqrKx0V9+erV1CNkpWzYhW/Qyc6aT8rEyCrvauWSYGZK2ia3o7vd3akF07acHAFpOA==" saltValue="yVW9XmDwTqEnmpSGai0KYg==" spinCount="100000" sqref="E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B7:C8 E7:J8" name="Range1"/>
    <protectedRange algorithmName="SHA-512" hashValue="ON39YdpmFHfN9f47KpiRvqrKx0V9+erV1CNkpWzYhW/Qyc6aT8rEyCrvauWSYGZK2ia3o7vd3akF07acHAFpOA==" saltValue="yVW9XmDwTqEnmpSGai0KYg==" spinCount="100000" sqref="D7:D8" name="Range1_1_1"/>
  </protectedRanges>
  <conditionalFormatting sqref="F2">
    <cfRule type="top10" dxfId="1523" priority="43" rank="1"/>
  </conditionalFormatting>
  <conditionalFormatting sqref="G2">
    <cfRule type="top10" dxfId="1522" priority="42" rank="1"/>
  </conditionalFormatting>
  <conditionalFormatting sqref="H2">
    <cfRule type="top10" dxfId="1521" priority="41" rank="1"/>
  </conditionalFormatting>
  <conditionalFormatting sqref="I2">
    <cfRule type="top10" dxfId="1520" priority="39" rank="1"/>
  </conditionalFormatting>
  <conditionalFormatting sqref="J2">
    <cfRule type="top10" dxfId="1519" priority="40" rank="1"/>
  </conditionalFormatting>
  <conditionalFormatting sqref="E2">
    <cfRule type="top10" dxfId="1518" priority="44" rank="1"/>
  </conditionalFormatting>
  <conditionalFormatting sqref="F3">
    <cfRule type="top10" dxfId="1517" priority="33" rank="1"/>
  </conditionalFormatting>
  <conditionalFormatting sqref="G3">
    <cfRule type="top10" dxfId="1516" priority="34" rank="1"/>
  </conditionalFormatting>
  <conditionalFormatting sqref="H3">
    <cfRule type="top10" dxfId="1515" priority="35" rank="1"/>
  </conditionalFormatting>
  <conditionalFormatting sqref="I3">
    <cfRule type="top10" dxfId="1514" priority="36" rank="1"/>
  </conditionalFormatting>
  <conditionalFormatting sqref="J3">
    <cfRule type="top10" dxfId="1513" priority="37" rank="1"/>
  </conditionalFormatting>
  <conditionalFormatting sqref="E3">
    <cfRule type="top10" dxfId="1512" priority="38" rank="1"/>
  </conditionalFormatting>
  <conditionalFormatting sqref="E3:J3">
    <cfRule type="cellIs" dxfId="1511" priority="32" operator="equal">
      <formula>200</formula>
    </cfRule>
  </conditionalFormatting>
  <conditionalFormatting sqref="E4">
    <cfRule type="top10" dxfId="1510" priority="31" rank="1"/>
  </conditionalFormatting>
  <conditionalFormatting sqref="F4">
    <cfRule type="top10" dxfId="1509" priority="30" rank="1"/>
  </conditionalFormatting>
  <conditionalFormatting sqref="G4">
    <cfRule type="top10" dxfId="1508" priority="29" rank="1"/>
  </conditionalFormatting>
  <conditionalFormatting sqref="H4">
    <cfRule type="top10" dxfId="1507" priority="28" rank="1"/>
  </conditionalFormatting>
  <conditionalFormatting sqref="I4">
    <cfRule type="top10" dxfId="1506" priority="27" rank="1"/>
  </conditionalFormatting>
  <conditionalFormatting sqref="J4">
    <cfRule type="top10" dxfId="1505" priority="26" rank="1"/>
  </conditionalFormatting>
  <conditionalFormatting sqref="E5">
    <cfRule type="top10" dxfId="1504" priority="25" rank="1"/>
  </conditionalFormatting>
  <conditionalFormatting sqref="F5">
    <cfRule type="top10" dxfId="1503" priority="24" rank="1"/>
  </conditionalFormatting>
  <conditionalFormatting sqref="G5">
    <cfRule type="top10" dxfId="1502" priority="23" rank="1"/>
  </conditionalFormatting>
  <conditionalFormatting sqref="H5">
    <cfRule type="top10" dxfId="1501" priority="22" rank="1"/>
  </conditionalFormatting>
  <conditionalFormatting sqref="I5">
    <cfRule type="top10" dxfId="1500" priority="21" rank="1"/>
  </conditionalFormatting>
  <conditionalFormatting sqref="J5">
    <cfRule type="top10" dxfId="1499" priority="20" rank="1"/>
  </conditionalFormatting>
  <conditionalFormatting sqref="E6">
    <cfRule type="top10" dxfId="1498" priority="19" rank="1"/>
  </conditionalFormatting>
  <conditionalFormatting sqref="F6">
    <cfRule type="top10" dxfId="1497" priority="18" rank="1"/>
  </conditionalFormatting>
  <conditionalFormatting sqref="G6">
    <cfRule type="top10" dxfId="1496" priority="17" rank="1"/>
  </conditionalFormatting>
  <conditionalFormatting sqref="H6">
    <cfRule type="top10" dxfId="1495" priority="16" rank="1"/>
  </conditionalFormatting>
  <conditionalFormatting sqref="I6">
    <cfRule type="top10" dxfId="1494" priority="15" rank="1"/>
  </conditionalFormatting>
  <conditionalFormatting sqref="J6">
    <cfRule type="top10" dxfId="1493" priority="14" rank="1"/>
  </conditionalFormatting>
  <conditionalFormatting sqref="E7:J8">
    <cfRule type="cellIs" dxfId="1492" priority="1" operator="equal">
      <formula>200</formula>
    </cfRule>
  </conditionalFormatting>
  <conditionalFormatting sqref="I7">
    <cfRule type="top10" dxfId="1491" priority="2" rank="1"/>
  </conditionalFormatting>
  <conditionalFormatting sqref="H7">
    <cfRule type="top10" dxfId="1490" priority="3" rank="1"/>
  </conditionalFormatting>
  <conditionalFormatting sqref="G7">
    <cfRule type="top10" dxfId="1489" priority="4" rank="1"/>
  </conditionalFormatting>
  <conditionalFormatting sqref="F7">
    <cfRule type="top10" dxfId="1488" priority="5" rank="1"/>
  </conditionalFormatting>
  <conditionalFormatting sqref="E7">
    <cfRule type="top10" dxfId="1487" priority="6" rank="1"/>
  </conditionalFormatting>
  <conditionalFormatting sqref="J7">
    <cfRule type="top10" dxfId="1486" priority="7" rank="1"/>
  </conditionalFormatting>
  <conditionalFormatting sqref="F8">
    <cfRule type="top10" dxfId="1485" priority="8" rank="1"/>
  </conditionalFormatting>
  <conditionalFormatting sqref="G8">
    <cfRule type="top10" dxfId="1484" priority="9" rank="1"/>
  </conditionalFormatting>
  <conditionalFormatting sqref="H8">
    <cfRule type="top10" dxfId="1483" priority="10" rank="1"/>
  </conditionalFormatting>
  <conditionalFormatting sqref="I8">
    <cfRule type="top10" dxfId="1482" priority="11" rank="1"/>
  </conditionalFormatting>
  <conditionalFormatting sqref="J8">
    <cfRule type="top10" dxfId="1481" priority="12" rank="1"/>
  </conditionalFormatting>
  <conditionalFormatting sqref="E8">
    <cfRule type="top10" dxfId="1480" priority="13" rank="1"/>
  </conditionalFormatting>
  <hyperlinks>
    <hyperlink ref="Q1" location="'National Rankings'!A1" display="Back to Ranking" xr:uid="{77BD6804-B3C7-467C-9848-9A219F085B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32050-96F9-4DA5-B467-5B93DCD8E8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E542-F106-4D95-A140-EAF46E530D53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67</v>
      </c>
      <c r="C2" s="15">
        <v>44689</v>
      </c>
      <c r="D2" s="16" t="s">
        <v>53</v>
      </c>
      <c r="E2" s="17">
        <v>158</v>
      </c>
      <c r="F2" s="17">
        <v>171</v>
      </c>
      <c r="G2" s="17">
        <v>164</v>
      </c>
      <c r="H2" s="17">
        <v>138</v>
      </c>
      <c r="I2" s="17"/>
      <c r="J2" s="17"/>
      <c r="K2" s="20">
        <v>4</v>
      </c>
      <c r="L2" s="20">
        <v>631</v>
      </c>
      <c r="M2" s="21">
        <v>157.75</v>
      </c>
      <c r="N2" s="22">
        <v>2</v>
      </c>
      <c r="O2" s="23">
        <v>159.75</v>
      </c>
    </row>
    <row r="3" spans="1:17" x14ac:dyDescent="0.3">
      <c r="A3" s="13" t="s">
        <v>24</v>
      </c>
      <c r="B3" s="14" t="s">
        <v>67</v>
      </c>
      <c r="C3" s="15">
        <v>44703</v>
      </c>
      <c r="D3" s="16" t="s">
        <v>79</v>
      </c>
      <c r="E3" s="17">
        <v>170</v>
      </c>
      <c r="F3" s="17">
        <v>172</v>
      </c>
      <c r="G3" s="17">
        <v>167</v>
      </c>
      <c r="H3" s="17">
        <v>158</v>
      </c>
      <c r="I3" s="17"/>
      <c r="J3" s="17"/>
      <c r="K3" s="20">
        <v>4</v>
      </c>
      <c r="L3" s="20">
        <v>667</v>
      </c>
      <c r="M3" s="21">
        <v>166.75</v>
      </c>
      <c r="N3" s="22">
        <v>3</v>
      </c>
      <c r="O3" s="23">
        <v>169.75</v>
      </c>
    </row>
    <row r="4" spans="1:17" x14ac:dyDescent="0.3">
      <c r="A4" s="27" t="s">
        <v>24</v>
      </c>
      <c r="B4" s="26" t="s">
        <v>67</v>
      </c>
      <c r="C4" s="28">
        <v>44738</v>
      </c>
      <c r="D4" s="29" t="s">
        <v>79</v>
      </c>
      <c r="E4" s="30">
        <v>182</v>
      </c>
      <c r="F4" s="30">
        <v>174</v>
      </c>
      <c r="G4" s="30">
        <v>181</v>
      </c>
      <c r="H4" s="30">
        <v>182</v>
      </c>
      <c r="I4" s="30"/>
      <c r="J4" s="30"/>
      <c r="K4" s="31">
        <v>4</v>
      </c>
      <c r="L4" s="31">
        <v>719</v>
      </c>
      <c r="M4" s="32">
        <v>179.75</v>
      </c>
      <c r="N4" s="33">
        <v>4</v>
      </c>
      <c r="O4" s="34">
        <v>183.75</v>
      </c>
    </row>
    <row r="5" spans="1:17" x14ac:dyDescent="0.3">
      <c r="A5" s="13" t="s">
        <v>24</v>
      </c>
      <c r="B5" s="14" t="s">
        <v>67</v>
      </c>
      <c r="C5" s="15">
        <v>44752</v>
      </c>
      <c r="D5" s="16" t="s">
        <v>53</v>
      </c>
      <c r="E5" s="17">
        <v>180</v>
      </c>
      <c r="F5" s="17">
        <v>179</v>
      </c>
      <c r="G5" s="17">
        <v>183</v>
      </c>
      <c r="H5" s="17">
        <v>188</v>
      </c>
      <c r="I5" s="17"/>
      <c r="J5" s="17"/>
      <c r="K5" s="20">
        <v>4</v>
      </c>
      <c r="L5" s="20">
        <v>730</v>
      </c>
      <c r="M5" s="21">
        <v>182.5</v>
      </c>
      <c r="N5" s="22">
        <v>4</v>
      </c>
      <c r="O5" s="23">
        <v>186.5</v>
      </c>
    </row>
    <row r="6" spans="1:17" x14ac:dyDescent="0.3">
      <c r="A6" s="13" t="s">
        <v>24</v>
      </c>
      <c r="B6" s="14" t="s">
        <v>67</v>
      </c>
      <c r="C6" s="15">
        <v>44766</v>
      </c>
      <c r="D6" s="16" t="s">
        <v>79</v>
      </c>
      <c r="E6" s="17">
        <v>176</v>
      </c>
      <c r="F6" s="17">
        <v>173</v>
      </c>
      <c r="G6" s="17">
        <v>180</v>
      </c>
      <c r="H6" s="17">
        <v>184</v>
      </c>
      <c r="I6" s="17"/>
      <c r="J6" s="17"/>
      <c r="K6" s="20">
        <v>4</v>
      </c>
      <c r="L6" s="20">
        <v>713</v>
      </c>
      <c r="M6" s="21">
        <v>178.25</v>
      </c>
      <c r="N6" s="22">
        <v>3</v>
      </c>
      <c r="O6" s="23">
        <v>181.25</v>
      </c>
    </row>
    <row r="8" spans="1:17" x14ac:dyDescent="0.3">
      <c r="K8" s="8">
        <f>SUM(K2:K7)</f>
        <v>20</v>
      </c>
      <c r="L8" s="8">
        <f>SUM(L2:L7)</f>
        <v>3460</v>
      </c>
      <c r="M8" s="7">
        <f>SUM(L8/K8)</f>
        <v>173</v>
      </c>
      <c r="N8" s="8">
        <f>SUM(N2:N7)</f>
        <v>16</v>
      </c>
      <c r="O8" s="12">
        <f>SUM(M8+N8)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8"/>
    <protectedRange algorithmName="SHA-512" hashValue="ON39YdpmFHfN9f47KpiRvqrKx0V9+erV1CNkpWzYhW/Qyc6aT8rEyCrvauWSYGZK2ia3o7vd3akF07acHAFpOA==" saltValue="yVW9XmDwTqEnmpSGai0KYg==" spinCount="100000" sqref="B3:C3 E3:J3" name="Range1_15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I5:J5 B5:C5" name="Range1_8_2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2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4"/>
  </protectedRanges>
  <conditionalFormatting sqref="F2">
    <cfRule type="top10" dxfId="2466" priority="34" rank="1"/>
  </conditionalFormatting>
  <conditionalFormatting sqref="I2">
    <cfRule type="top10" dxfId="2465" priority="31" rank="1"/>
    <cfRule type="top10" dxfId="2464" priority="36" rank="1"/>
  </conditionalFormatting>
  <conditionalFormatting sqref="E2">
    <cfRule type="top10" dxfId="2463" priority="35" rank="1"/>
  </conditionalFormatting>
  <conditionalFormatting sqref="G2">
    <cfRule type="top10" dxfId="2462" priority="33" rank="1"/>
  </conditionalFormatting>
  <conditionalFormatting sqref="H2">
    <cfRule type="top10" dxfId="2461" priority="32" rank="1"/>
  </conditionalFormatting>
  <conditionalFormatting sqref="J2">
    <cfRule type="top10" dxfId="2460" priority="30" rank="1"/>
  </conditionalFormatting>
  <conditionalFormatting sqref="E2:J2">
    <cfRule type="cellIs" dxfId="2459" priority="29" operator="greaterThanOrEqual">
      <formula>200</formula>
    </cfRule>
  </conditionalFormatting>
  <conditionalFormatting sqref="I3">
    <cfRule type="top10" dxfId="2458" priority="28" rank="1"/>
  </conditionalFormatting>
  <conditionalFormatting sqref="H3">
    <cfRule type="top10" dxfId="2457" priority="24" rank="1"/>
  </conditionalFormatting>
  <conditionalFormatting sqref="J3">
    <cfRule type="top10" dxfId="2456" priority="25" rank="1"/>
  </conditionalFormatting>
  <conditionalFormatting sqref="G3">
    <cfRule type="top10" dxfId="2455" priority="27" rank="1"/>
  </conditionalFormatting>
  <conditionalFormatting sqref="F3">
    <cfRule type="top10" dxfId="2454" priority="26" rank="1"/>
  </conditionalFormatting>
  <conditionalFormatting sqref="E3">
    <cfRule type="top10" dxfId="2453" priority="23" rank="1"/>
  </conditionalFormatting>
  <conditionalFormatting sqref="F4">
    <cfRule type="top10" dxfId="2452" priority="20" rank="1"/>
  </conditionalFormatting>
  <conditionalFormatting sqref="I4">
    <cfRule type="top10" dxfId="2451" priority="17" rank="1"/>
    <cfRule type="top10" dxfId="2450" priority="22" rank="1"/>
  </conditionalFormatting>
  <conditionalFormatting sqref="E4">
    <cfRule type="top10" dxfId="2449" priority="21" rank="1"/>
  </conditionalFormatting>
  <conditionalFormatting sqref="G4">
    <cfRule type="top10" dxfId="2448" priority="19" rank="1"/>
  </conditionalFormatting>
  <conditionalFormatting sqref="H4">
    <cfRule type="top10" dxfId="2447" priority="18" rank="1"/>
  </conditionalFormatting>
  <conditionalFormatting sqref="J4">
    <cfRule type="top10" dxfId="2446" priority="16" rank="1"/>
  </conditionalFormatting>
  <conditionalFormatting sqref="E4:J4">
    <cfRule type="cellIs" dxfId="2445" priority="15" operator="greaterThanOrEqual">
      <formula>200</formula>
    </cfRule>
  </conditionalFormatting>
  <conditionalFormatting sqref="E5:J5">
    <cfRule type="cellIs" dxfId="2444" priority="7" operator="greaterThanOrEqual">
      <formula>200</formula>
    </cfRule>
  </conditionalFormatting>
  <conditionalFormatting sqref="F5">
    <cfRule type="top10" dxfId="2443" priority="8" rank="1"/>
  </conditionalFormatting>
  <conditionalFormatting sqref="I5">
    <cfRule type="top10" dxfId="2442" priority="9" rank="1"/>
    <cfRule type="top10" dxfId="2441" priority="10" rank="1"/>
  </conditionalFormatting>
  <conditionalFormatting sqref="E5">
    <cfRule type="top10" dxfId="2440" priority="11" rank="1"/>
  </conditionalFormatting>
  <conditionalFormatting sqref="G5">
    <cfRule type="top10" dxfId="2439" priority="12" rank="1"/>
  </conditionalFormatting>
  <conditionalFormatting sqref="H5">
    <cfRule type="top10" dxfId="2438" priority="13" rank="1"/>
  </conditionalFormatting>
  <conditionalFormatting sqref="J5">
    <cfRule type="top10" dxfId="2437" priority="14" rank="1"/>
  </conditionalFormatting>
  <conditionalFormatting sqref="F6">
    <cfRule type="top10" dxfId="2436" priority="5" rank="1"/>
  </conditionalFormatting>
  <conditionalFormatting sqref="G6">
    <cfRule type="top10" dxfId="2435" priority="4" rank="1"/>
  </conditionalFormatting>
  <conditionalFormatting sqref="H6">
    <cfRule type="top10" dxfId="2434" priority="3" rank="1"/>
  </conditionalFormatting>
  <conditionalFormatting sqref="I6">
    <cfRule type="top10" dxfId="2433" priority="1" rank="1"/>
  </conditionalFormatting>
  <conditionalFormatting sqref="J6">
    <cfRule type="top10" dxfId="2432" priority="2" rank="1"/>
  </conditionalFormatting>
  <conditionalFormatting sqref="E6">
    <cfRule type="top10" dxfId="2431" priority="6" rank="1"/>
  </conditionalFormatting>
  <hyperlinks>
    <hyperlink ref="Q1" location="'National Rankings'!A1" display="Back to Ranking" xr:uid="{410E278B-41C5-424E-AD60-010BA6ED8A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F5AE98-5892-43B4-B554-76F6D3C642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764A-1F5C-42EC-A960-7603DBAB3E29}">
  <dimension ref="A1:Q10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121</v>
      </c>
      <c r="C2" s="15">
        <v>44810</v>
      </c>
      <c r="D2" s="16" t="s">
        <v>26</v>
      </c>
      <c r="E2" s="17">
        <v>133</v>
      </c>
      <c r="F2" s="17">
        <v>143</v>
      </c>
      <c r="G2" s="17">
        <v>73</v>
      </c>
      <c r="H2" s="17">
        <v>43</v>
      </c>
      <c r="I2" s="17"/>
      <c r="J2" s="17"/>
      <c r="K2" s="20">
        <v>4</v>
      </c>
      <c r="L2" s="20">
        <v>392</v>
      </c>
      <c r="M2" s="21">
        <v>98</v>
      </c>
      <c r="N2" s="22">
        <v>2</v>
      </c>
      <c r="O2" s="23">
        <v>100</v>
      </c>
    </row>
    <row r="3" spans="1:17" x14ac:dyDescent="0.3">
      <c r="A3" s="13" t="s">
        <v>24</v>
      </c>
      <c r="B3" s="14" t="s">
        <v>124</v>
      </c>
      <c r="C3" s="15">
        <v>44814</v>
      </c>
      <c r="D3" s="16" t="s">
        <v>26</v>
      </c>
      <c r="E3" s="17">
        <v>168</v>
      </c>
      <c r="F3" s="17">
        <v>170</v>
      </c>
      <c r="G3" s="17">
        <v>156</v>
      </c>
      <c r="H3" s="17">
        <v>154</v>
      </c>
      <c r="I3" s="17"/>
      <c r="J3" s="17"/>
      <c r="K3" s="20">
        <v>4</v>
      </c>
      <c r="L3" s="20">
        <v>648</v>
      </c>
      <c r="M3" s="21">
        <v>162</v>
      </c>
      <c r="N3" s="22">
        <v>2</v>
      </c>
      <c r="O3" s="23">
        <v>164</v>
      </c>
    </row>
    <row r="4" spans="1:17" x14ac:dyDescent="0.3">
      <c r="A4" s="13" t="s">
        <v>24</v>
      </c>
      <c r="B4" s="14" t="s">
        <v>124</v>
      </c>
      <c r="C4" s="15">
        <v>44828</v>
      </c>
      <c r="D4" s="16" t="s">
        <v>26</v>
      </c>
      <c r="E4" s="17">
        <v>159</v>
      </c>
      <c r="F4" s="17">
        <v>158</v>
      </c>
      <c r="G4" s="17">
        <v>172</v>
      </c>
      <c r="H4" s="17">
        <v>145</v>
      </c>
      <c r="I4" s="17"/>
      <c r="J4" s="17"/>
      <c r="K4" s="20">
        <v>4</v>
      </c>
      <c r="L4" s="20">
        <v>634</v>
      </c>
      <c r="M4" s="21">
        <v>158.5</v>
      </c>
      <c r="N4" s="22">
        <v>2</v>
      </c>
      <c r="O4" s="23">
        <v>160.5</v>
      </c>
    </row>
    <row r="5" spans="1:17" x14ac:dyDescent="0.3">
      <c r="A5" s="13" t="s">
        <v>24</v>
      </c>
      <c r="B5" s="14" t="s">
        <v>124</v>
      </c>
      <c r="C5" s="15">
        <v>44838</v>
      </c>
      <c r="D5" s="16" t="s">
        <v>26</v>
      </c>
      <c r="E5" s="17">
        <v>178.001</v>
      </c>
      <c r="F5" s="17">
        <v>175</v>
      </c>
      <c r="G5" s="17">
        <v>177</v>
      </c>
      <c r="H5" s="17">
        <v>168</v>
      </c>
      <c r="I5" s="17"/>
      <c r="J5" s="17"/>
      <c r="K5" s="20">
        <v>4</v>
      </c>
      <c r="L5" s="20">
        <v>698.00099999999998</v>
      </c>
      <c r="M5" s="21">
        <v>174.50024999999999</v>
      </c>
      <c r="N5" s="22">
        <v>2</v>
      </c>
      <c r="O5" s="23">
        <v>176.50024999999999</v>
      </c>
    </row>
    <row r="6" spans="1:17" x14ac:dyDescent="0.3">
      <c r="A6" s="13" t="s">
        <v>24</v>
      </c>
      <c r="B6" s="14" t="s">
        <v>124</v>
      </c>
      <c r="C6" s="15">
        <v>44870</v>
      </c>
      <c r="D6" s="16" t="s">
        <v>26</v>
      </c>
      <c r="E6" s="17">
        <v>180.001</v>
      </c>
      <c r="F6" s="17">
        <v>175</v>
      </c>
      <c r="G6" s="17">
        <v>174</v>
      </c>
      <c r="H6" s="17">
        <v>178</v>
      </c>
      <c r="I6" s="17"/>
      <c r="J6" s="17"/>
      <c r="K6" s="20">
        <v>4</v>
      </c>
      <c r="L6" s="20">
        <v>707.00099999999998</v>
      </c>
      <c r="M6" s="21">
        <v>176.75024999999999</v>
      </c>
      <c r="N6" s="22">
        <v>2</v>
      </c>
      <c r="O6" s="23">
        <v>178.75024999999999</v>
      </c>
    </row>
    <row r="7" spans="1:17" x14ac:dyDescent="0.3">
      <c r="A7" s="13" t="s">
        <v>24</v>
      </c>
      <c r="B7" s="14" t="s">
        <v>124</v>
      </c>
      <c r="C7" s="15">
        <v>44863</v>
      </c>
      <c r="D7" s="16" t="s">
        <v>26</v>
      </c>
      <c r="E7" s="17">
        <v>176</v>
      </c>
      <c r="F7" s="17">
        <v>168</v>
      </c>
      <c r="G7" s="17">
        <v>169</v>
      </c>
      <c r="H7" s="17">
        <v>176</v>
      </c>
      <c r="I7" s="17"/>
      <c r="J7" s="17"/>
      <c r="K7" s="20">
        <v>4</v>
      </c>
      <c r="L7" s="20">
        <v>689</v>
      </c>
      <c r="M7" s="21">
        <v>172.25</v>
      </c>
      <c r="N7" s="22">
        <v>3</v>
      </c>
      <c r="O7" s="23">
        <v>175.25</v>
      </c>
    </row>
    <row r="8" spans="1:17" x14ac:dyDescent="0.3">
      <c r="A8" s="13" t="s">
        <v>24</v>
      </c>
      <c r="B8" s="14" t="s">
        <v>124</v>
      </c>
      <c r="C8" s="15">
        <v>44876</v>
      </c>
      <c r="D8" s="16" t="s">
        <v>26</v>
      </c>
      <c r="E8" s="17">
        <v>172</v>
      </c>
      <c r="F8" s="17">
        <v>175</v>
      </c>
      <c r="G8" s="17">
        <v>172</v>
      </c>
      <c r="H8" s="17">
        <v>168</v>
      </c>
      <c r="I8" s="17">
        <v>179</v>
      </c>
      <c r="J8" s="17">
        <v>172</v>
      </c>
      <c r="K8" s="20">
        <v>6</v>
      </c>
      <c r="L8" s="20">
        <v>1038</v>
      </c>
      <c r="M8" s="21">
        <v>173</v>
      </c>
      <c r="N8" s="22">
        <v>4</v>
      </c>
      <c r="O8" s="23">
        <v>177</v>
      </c>
    </row>
    <row r="10" spans="1:17" x14ac:dyDescent="0.3">
      <c r="K10" s="8">
        <f>SUM(K2:K9)</f>
        <v>30</v>
      </c>
      <c r="L10" s="8">
        <f>SUM(L2:L9)</f>
        <v>4806.0020000000004</v>
      </c>
      <c r="M10" s="7">
        <f>SUM(L10/K10)</f>
        <v>160.20006666666669</v>
      </c>
      <c r="N10" s="8">
        <f>SUM(N2:N9)</f>
        <v>17</v>
      </c>
      <c r="O10" s="12">
        <f>SUM(M10+N10)</f>
        <v>177.20006666666669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3:J4 B3:C4" name="Range1_9"/>
    <protectedRange algorithmName="SHA-512" hashValue="ON39YdpmFHfN9f47KpiRvqrKx0V9+erV1CNkpWzYhW/Qyc6aT8rEyCrvauWSYGZK2ia3o7vd3akF07acHAFpOA==" saltValue="yVW9XmDwTqEnmpSGai0KYg==" spinCount="100000" sqref="D3:D4" name="Range1_1_7"/>
    <protectedRange algorithmName="SHA-512" hashValue="ON39YdpmFHfN9f47KpiRvqrKx0V9+erV1CNkpWzYhW/Qyc6aT8rEyCrvauWSYGZK2ia3o7vd3akF07acHAFpOA==" saltValue="yVW9XmDwTqEnmpSGai0KYg==" spinCount="100000" sqref="E5:J5 B5:C5" name="Range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I6:J7 B6:C7" name="Range1_11"/>
    <protectedRange algorithmName="SHA-512" hashValue="ON39YdpmFHfN9f47KpiRvqrKx0V9+erV1CNkpWzYhW/Qyc6aT8rEyCrvauWSYGZK2ia3o7vd3akF07acHAFpOA==" saltValue="yVW9XmDwTqEnmpSGai0KYg==" spinCount="100000" sqref="D6:D7" name="Range1_1_5"/>
    <protectedRange algorithmName="SHA-512" hashValue="ON39YdpmFHfN9f47KpiRvqrKx0V9+erV1CNkpWzYhW/Qyc6aT8rEyCrvauWSYGZK2ia3o7vd3akF07acHAFpOA==" saltValue="yVW9XmDwTqEnmpSGai0KYg==" spinCount="100000" sqref="E6:H7" name="Range1_3_2"/>
    <protectedRange algorithmName="SHA-512" hashValue="ON39YdpmFHfN9f47KpiRvqrKx0V9+erV1CNkpWzYhW/Qyc6aT8rEyCrvauWSYGZK2ia3o7vd3akF07acHAFpOA==" saltValue="yVW9XmDwTqEnmpSGai0KYg==" spinCount="100000" sqref="E8:J8 B8:C8" name="Range1_5_15"/>
    <protectedRange algorithmName="SHA-512" hashValue="ON39YdpmFHfN9f47KpiRvqrKx0V9+erV1CNkpWzYhW/Qyc6aT8rEyCrvauWSYGZK2ia3o7vd3akF07acHAFpOA==" saltValue="yVW9XmDwTqEnmpSGai0KYg==" spinCount="100000" sqref="D8" name="Range1_1_3_15"/>
  </protectedRanges>
  <conditionalFormatting sqref="F2">
    <cfRule type="top10" dxfId="1479" priority="30" rank="1"/>
  </conditionalFormatting>
  <conditionalFormatting sqref="G2">
    <cfRule type="top10" dxfId="1478" priority="29" rank="1"/>
  </conditionalFormatting>
  <conditionalFormatting sqref="H2">
    <cfRule type="top10" dxfId="1477" priority="28" rank="1"/>
  </conditionalFormatting>
  <conditionalFormatting sqref="I2">
    <cfRule type="top10" dxfId="1476" priority="26" rank="1"/>
  </conditionalFormatting>
  <conditionalFormatting sqref="J2">
    <cfRule type="top10" dxfId="1475" priority="27" rank="1"/>
  </conditionalFormatting>
  <conditionalFormatting sqref="E2">
    <cfRule type="top10" dxfId="1474" priority="31" rank="1"/>
  </conditionalFormatting>
  <conditionalFormatting sqref="I3:I4">
    <cfRule type="top10" dxfId="1473" priority="20" rank="1"/>
  </conditionalFormatting>
  <conditionalFormatting sqref="H3:H4">
    <cfRule type="top10" dxfId="1472" priority="21" rank="1"/>
  </conditionalFormatting>
  <conditionalFormatting sqref="J3:J4">
    <cfRule type="top10" dxfId="1471" priority="22" rank="1"/>
  </conditionalFormatting>
  <conditionalFormatting sqref="G3:G4">
    <cfRule type="top10" dxfId="1470" priority="23" rank="1"/>
  </conditionalFormatting>
  <conditionalFormatting sqref="F3:F4">
    <cfRule type="top10" dxfId="1469" priority="24" rank="1"/>
  </conditionalFormatting>
  <conditionalFormatting sqref="E3:E4">
    <cfRule type="top10" dxfId="1468" priority="25" rank="1"/>
  </conditionalFormatting>
  <conditionalFormatting sqref="E5:J5">
    <cfRule type="cellIs" dxfId="1467" priority="13" operator="equal">
      <formula>200</formula>
    </cfRule>
  </conditionalFormatting>
  <conditionalFormatting sqref="F5">
    <cfRule type="top10" dxfId="1466" priority="14" rank="1"/>
  </conditionalFormatting>
  <conditionalFormatting sqref="G5">
    <cfRule type="top10" dxfId="1465" priority="15" rank="1"/>
  </conditionalFormatting>
  <conditionalFormatting sqref="H5">
    <cfRule type="top10" dxfId="1464" priority="16" rank="1"/>
  </conditionalFormatting>
  <conditionalFormatting sqref="I5">
    <cfRule type="top10" dxfId="1463" priority="17" rank="1"/>
  </conditionalFormatting>
  <conditionalFormatting sqref="J5">
    <cfRule type="top10" dxfId="1462" priority="18" rank="1"/>
  </conditionalFormatting>
  <conditionalFormatting sqref="E5">
    <cfRule type="top10" dxfId="1461" priority="19" rank="1"/>
  </conditionalFormatting>
  <conditionalFormatting sqref="F6:F7">
    <cfRule type="top10" dxfId="1460" priority="11" rank="1"/>
  </conditionalFormatting>
  <conditionalFormatting sqref="G6:G7">
    <cfRule type="top10" dxfId="1459" priority="10" rank="1"/>
  </conditionalFormatting>
  <conditionalFormatting sqref="H6:H7">
    <cfRule type="top10" dxfId="1458" priority="9" rank="1"/>
  </conditionalFormatting>
  <conditionalFormatting sqref="I6:I7">
    <cfRule type="top10" dxfId="1457" priority="7" rank="1"/>
  </conditionalFormatting>
  <conditionalFormatting sqref="J6:J7">
    <cfRule type="top10" dxfId="1456" priority="8" rank="1"/>
  </conditionalFormatting>
  <conditionalFormatting sqref="E6:E7">
    <cfRule type="top10" dxfId="1455" priority="12" rank="1"/>
  </conditionalFormatting>
  <conditionalFormatting sqref="I8">
    <cfRule type="top10" dxfId="1454" priority="6" rank="1"/>
  </conditionalFormatting>
  <conditionalFormatting sqref="H8">
    <cfRule type="top10" dxfId="1453" priority="2" rank="1"/>
  </conditionalFormatting>
  <conditionalFormatting sqref="J8">
    <cfRule type="top10" dxfId="1452" priority="3" rank="1"/>
  </conditionalFormatting>
  <conditionalFormatting sqref="G8">
    <cfRule type="top10" dxfId="1451" priority="5" rank="1"/>
  </conditionalFormatting>
  <conditionalFormatting sqref="F8">
    <cfRule type="top10" dxfId="1450" priority="4" rank="1"/>
  </conditionalFormatting>
  <conditionalFormatting sqref="E8">
    <cfRule type="top10" dxfId="1449" priority="1" rank="1"/>
  </conditionalFormatting>
  <hyperlinks>
    <hyperlink ref="Q1" location="'National Rankings'!A1" display="Back to Ranking" xr:uid="{7ABA1E52-5621-46B8-A9BC-AB6918B84A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3E0E2E-26AD-4631-9D05-DBB6C0BE90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9A32-6CCF-472C-B4BA-F0C115FF7B00}">
  <sheetPr codeName="Sheet66"/>
  <dimension ref="A1:Q25"/>
  <sheetViews>
    <sheetView topLeftCell="A12" workbookViewId="0">
      <selection activeCell="A23" sqref="A23:O2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45</v>
      </c>
      <c r="C2" s="15">
        <v>44646</v>
      </c>
      <c r="D2" s="16" t="s">
        <v>26</v>
      </c>
      <c r="E2" s="17">
        <v>173</v>
      </c>
      <c r="F2" s="17">
        <v>182</v>
      </c>
      <c r="G2" s="17">
        <v>183</v>
      </c>
      <c r="H2" s="17">
        <v>172</v>
      </c>
      <c r="I2" s="17"/>
      <c r="J2" s="17"/>
      <c r="K2" s="20">
        <v>4</v>
      </c>
      <c r="L2" s="20">
        <v>710</v>
      </c>
      <c r="M2" s="21">
        <v>177.5</v>
      </c>
      <c r="N2" s="22">
        <v>9</v>
      </c>
      <c r="O2" s="23">
        <v>186.5</v>
      </c>
    </row>
    <row r="3" spans="1:17" x14ac:dyDescent="0.3">
      <c r="A3" s="13" t="s">
        <v>24</v>
      </c>
      <c r="B3" s="14" t="s">
        <v>45</v>
      </c>
      <c r="C3" s="15">
        <v>44656</v>
      </c>
      <c r="D3" s="16" t="s">
        <v>26</v>
      </c>
      <c r="E3" s="17">
        <v>176</v>
      </c>
      <c r="F3" s="17">
        <v>177</v>
      </c>
      <c r="G3" s="17">
        <v>168</v>
      </c>
      <c r="H3" s="17">
        <v>171</v>
      </c>
      <c r="I3" s="17"/>
      <c r="J3" s="17"/>
      <c r="K3" s="20">
        <v>4</v>
      </c>
      <c r="L3" s="20">
        <v>692</v>
      </c>
      <c r="M3" s="21">
        <v>173</v>
      </c>
      <c r="N3" s="22">
        <v>9</v>
      </c>
      <c r="O3" s="23">
        <v>182</v>
      </c>
    </row>
    <row r="4" spans="1:17" x14ac:dyDescent="0.3">
      <c r="A4" s="13" t="s">
        <v>24</v>
      </c>
      <c r="B4" s="14" t="s">
        <v>45</v>
      </c>
      <c r="C4" s="15">
        <v>44660</v>
      </c>
      <c r="D4" s="16" t="s">
        <v>26</v>
      </c>
      <c r="E4" s="17">
        <v>175</v>
      </c>
      <c r="F4" s="17">
        <v>169</v>
      </c>
      <c r="G4" s="17">
        <v>171</v>
      </c>
      <c r="H4" s="17">
        <v>164</v>
      </c>
      <c r="I4" s="17"/>
      <c r="J4" s="17"/>
      <c r="K4" s="20">
        <v>4</v>
      </c>
      <c r="L4" s="20">
        <v>679</v>
      </c>
      <c r="M4" s="21">
        <v>169.75</v>
      </c>
      <c r="N4" s="22">
        <v>2</v>
      </c>
      <c r="O4" s="23">
        <v>171.75</v>
      </c>
    </row>
    <row r="5" spans="1:17" x14ac:dyDescent="0.3">
      <c r="A5" s="13" t="s">
        <v>24</v>
      </c>
      <c r="B5" s="14" t="s">
        <v>45</v>
      </c>
      <c r="C5" s="15">
        <v>44674</v>
      </c>
      <c r="D5" s="16" t="s">
        <v>26</v>
      </c>
      <c r="E5" s="17">
        <v>174</v>
      </c>
      <c r="F5" s="17">
        <v>170</v>
      </c>
      <c r="G5" s="17">
        <v>173</v>
      </c>
      <c r="H5" s="17">
        <v>170</v>
      </c>
      <c r="I5" s="17"/>
      <c r="J5" s="17"/>
      <c r="K5" s="20">
        <v>4</v>
      </c>
      <c r="L5" s="20">
        <v>687</v>
      </c>
      <c r="M5" s="21">
        <v>171.75</v>
      </c>
      <c r="N5" s="22">
        <v>5</v>
      </c>
      <c r="O5" s="23">
        <v>176.75</v>
      </c>
    </row>
    <row r="6" spans="1:17" x14ac:dyDescent="0.3">
      <c r="A6" s="13" t="s">
        <v>24</v>
      </c>
      <c r="B6" s="14" t="s">
        <v>45</v>
      </c>
      <c r="C6" s="15">
        <v>44684</v>
      </c>
      <c r="D6" s="16" t="s">
        <v>26</v>
      </c>
      <c r="E6" s="17">
        <v>182</v>
      </c>
      <c r="F6" s="17">
        <v>183</v>
      </c>
      <c r="G6" s="17">
        <v>183.001</v>
      </c>
      <c r="H6" s="17">
        <v>178</v>
      </c>
      <c r="I6" s="17"/>
      <c r="J6" s="17"/>
      <c r="K6" s="20">
        <v>4</v>
      </c>
      <c r="L6" s="20">
        <v>726.00099999999998</v>
      </c>
      <c r="M6" s="21">
        <v>181.50024999999999</v>
      </c>
      <c r="N6" s="22">
        <v>8</v>
      </c>
      <c r="O6" s="23">
        <v>189.50024999999999</v>
      </c>
    </row>
    <row r="7" spans="1:17" x14ac:dyDescent="0.3">
      <c r="A7" s="13" t="s">
        <v>24</v>
      </c>
      <c r="B7" s="14" t="s">
        <v>45</v>
      </c>
      <c r="C7" s="15">
        <v>44695</v>
      </c>
      <c r="D7" s="16" t="s">
        <v>26</v>
      </c>
      <c r="E7" s="17">
        <v>181</v>
      </c>
      <c r="F7" s="17">
        <v>188</v>
      </c>
      <c r="G7" s="17">
        <v>182</v>
      </c>
      <c r="H7" s="17">
        <v>177</v>
      </c>
      <c r="I7" s="17"/>
      <c r="J7" s="17"/>
      <c r="K7" s="20">
        <v>4</v>
      </c>
      <c r="L7" s="20">
        <v>728</v>
      </c>
      <c r="M7" s="21">
        <v>182</v>
      </c>
      <c r="N7" s="22">
        <v>8</v>
      </c>
      <c r="O7" s="23">
        <v>190</v>
      </c>
    </row>
    <row r="8" spans="1:17" x14ac:dyDescent="0.3">
      <c r="A8" s="13" t="s">
        <v>24</v>
      </c>
      <c r="B8" s="14" t="s">
        <v>45</v>
      </c>
      <c r="C8" s="15">
        <v>44709</v>
      </c>
      <c r="D8" s="16" t="s">
        <v>26</v>
      </c>
      <c r="E8" s="17">
        <v>156</v>
      </c>
      <c r="F8" s="17">
        <v>183</v>
      </c>
      <c r="G8" s="17">
        <v>182</v>
      </c>
      <c r="H8" s="17">
        <v>175.001</v>
      </c>
      <c r="I8" s="17"/>
      <c r="J8" s="17"/>
      <c r="K8" s="20">
        <v>4</v>
      </c>
      <c r="L8" s="20">
        <v>696.00099999999998</v>
      </c>
      <c r="M8" s="21">
        <v>174.00024999999999</v>
      </c>
      <c r="N8" s="22">
        <v>11</v>
      </c>
      <c r="O8" s="23">
        <v>185.00024999999999</v>
      </c>
    </row>
    <row r="9" spans="1:17" x14ac:dyDescent="0.3">
      <c r="A9" s="49" t="s">
        <v>25</v>
      </c>
      <c r="B9" s="14" t="s">
        <v>45</v>
      </c>
      <c r="C9" s="15">
        <v>44719</v>
      </c>
      <c r="D9" s="16" t="s">
        <v>26</v>
      </c>
      <c r="E9" s="17">
        <v>175.001</v>
      </c>
      <c r="F9" s="17">
        <v>180</v>
      </c>
      <c r="G9" s="17">
        <v>188</v>
      </c>
      <c r="H9" s="17">
        <v>185</v>
      </c>
      <c r="I9" s="17"/>
      <c r="J9" s="17"/>
      <c r="K9" s="20">
        <v>4</v>
      </c>
      <c r="L9" s="20">
        <v>728.00099999999998</v>
      </c>
      <c r="M9" s="21">
        <v>182.00024999999999</v>
      </c>
      <c r="N9" s="22">
        <v>7</v>
      </c>
      <c r="O9" s="23">
        <v>189.00024999999999</v>
      </c>
    </row>
    <row r="10" spans="1:17" x14ac:dyDescent="0.3">
      <c r="A10" s="13" t="s">
        <v>24</v>
      </c>
      <c r="B10" s="14" t="s">
        <v>45</v>
      </c>
      <c r="C10" s="15">
        <v>44723</v>
      </c>
      <c r="D10" s="16" t="s">
        <v>26</v>
      </c>
      <c r="E10" s="17">
        <v>185</v>
      </c>
      <c r="F10" s="17">
        <v>180</v>
      </c>
      <c r="G10" s="17">
        <v>185</v>
      </c>
      <c r="H10" s="17">
        <v>177.001</v>
      </c>
      <c r="I10" s="17"/>
      <c r="J10" s="17"/>
      <c r="K10" s="20">
        <v>4</v>
      </c>
      <c r="L10" s="20">
        <v>727.00099999999998</v>
      </c>
      <c r="M10" s="21">
        <v>181.75024999999999</v>
      </c>
      <c r="N10" s="22">
        <v>11</v>
      </c>
      <c r="O10" s="23">
        <v>192.75024999999999</v>
      </c>
    </row>
    <row r="11" spans="1:17" x14ac:dyDescent="0.3">
      <c r="A11" s="27" t="s">
        <v>24</v>
      </c>
      <c r="B11" s="26" t="s">
        <v>45</v>
      </c>
      <c r="C11" s="28">
        <v>44737</v>
      </c>
      <c r="D11" s="29" t="s">
        <v>26</v>
      </c>
      <c r="E11" s="30">
        <v>184</v>
      </c>
      <c r="F11" s="30">
        <v>187</v>
      </c>
      <c r="G11" s="30">
        <v>188</v>
      </c>
      <c r="H11" s="30">
        <v>190</v>
      </c>
      <c r="I11" s="30"/>
      <c r="J11" s="30"/>
      <c r="K11" s="31">
        <v>4</v>
      </c>
      <c r="L11" s="31">
        <v>749</v>
      </c>
      <c r="M11" s="32">
        <v>187.25</v>
      </c>
      <c r="N11" s="33">
        <v>13</v>
      </c>
      <c r="O11" s="34">
        <v>200.25</v>
      </c>
    </row>
    <row r="12" spans="1:17" x14ac:dyDescent="0.3">
      <c r="A12" s="27" t="s">
        <v>24</v>
      </c>
      <c r="B12" s="26" t="s">
        <v>45</v>
      </c>
      <c r="C12" s="28">
        <v>44731</v>
      </c>
      <c r="D12" s="29" t="s">
        <v>26</v>
      </c>
      <c r="E12" s="30">
        <v>176</v>
      </c>
      <c r="F12" s="30">
        <v>182</v>
      </c>
      <c r="G12" s="30">
        <v>179</v>
      </c>
      <c r="H12" s="30">
        <v>176</v>
      </c>
      <c r="I12" s="30">
        <v>180</v>
      </c>
      <c r="J12" s="30">
        <v>183</v>
      </c>
      <c r="K12" s="31">
        <v>6</v>
      </c>
      <c r="L12" s="31">
        <v>1076</v>
      </c>
      <c r="M12" s="32">
        <v>179.33333333333334</v>
      </c>
      <c r="N12" s="33">
        <v>8</v>
      </c>
      <c r="O12" s="34">
        <v>187.33333333333334</v>
      </c>
    </row>
    <row r="13" spans="1:17" x14ac:dyDescent="0.3">
      <c r="A13" s="13" t="s">
        <v>24</v>
      </c>
      <c r="B13" s="14" t="s">
        <v>45</v>
      </c>
      <c r="C13" s="15">
        <v>44747</v>
      </c>
      <c r="D13" s="16" t="s">
        <v>26</v>
      </c>
      <c r="E13" s="17">
        <v>182</v>
      </c>
      <c r="F13" s="17">
        <v>179</v>
      </c>
      <c r="G13" s="17">
        <v>185</v>
      </c>
      <c r="H13" s="17">
        <v>184.001</v>
      </c>
      <c r="I13" s="17"/>
      <c r="J13" s="17"/>
      <c r="K13" s="20">
        <v>4</v>
      </c>
      <c r="L13" s="20">
        <v>730.00099999999998</v>
      </c>
      <c r="M13" s="21">
        <v>182.50024999999999</v>
      </c>
      <c r="N13" s="22">
        <v>7</v>
      </c>
      <c r="O13" s="23">
        <v>189.50024999999999</v>
      </c>
    </row>
    <row r="14" spans="1:17" x14ac:dyDescent="0.3">
      <c r="A14" s="13" t="s">
        <v>24</v>
      </c>
      <c r="B14" s="14" t="s">
        <v>45</v>
      </c>
      <c r="C14" s="15">
        <v>44751</v>
      </c>
      <c r="D14" s="16" t="s">
        <v>26</v>
      </c>
      <c r="E14" s="17">
        <v>191</v>
      </c>
      <c r="F14" s="17">
        <v>194</v>
      </c>
      <c r="G14" s="17">
        <v>189</v>
      </c>
      <c r="H14" s="17">
        <v>192</v>
      </c>
      <c r="I14" s="17"/>
      <c r="J14" s="17"/>
      <c r="K14" s="20">
        <v>4</v>
      </c>
      <c r="L14" s="20">
        <v>766</v>
      </c>
      <c r="M14" s="21">
        <v>191.5</v>
      </c>
      <c r="N14" s="22">
        <v>13</v>
      </c>
      <c r="O14" s="23">
        <v>204.5</v>
      </c>
    </row>
    <row r="15" spans="1:17" x14ac:dyDescent="0.3">
      <c r="A15" s="13" t="s">
        <v>24</v>
      </c>
      <c r="B15" s="14" t="s">
        <v>45</v>
      </c>
      <c r="C15" s="15">
        <v>44765</v>
      </c>
      <c r="D15" s="16" t="s">
        <v>26</v>
      </c>
      <c r="E15" s="17">
        <v>184</v>
      </c>
      <c r="F15" s="17">
        <v>190</v>
      </c>
      <c r="G15" s="17">
        <v>187</v>
      </c>
      <c r="H15" s="17">
        <v>188</v>
      </c>
      <c r="I15" s="17"/>
      <c r="J15" s="17"/>
      <c r="K15" s="20">
        <v>4</v>
      </c>
      <c r="L15" s="20">
        <v>749</v>
      </c>
      <c r="M15" s="21">
        <v>187.25</v>
      </c>
      <c r="N15" s="22">
        <v>13</v>
      </c>
      <c r="O15" s="23">
        <v>200.25</v>
      </c>
    </row>
    <row r="16" spans="1:17" x14ac:dyDescent="0.3">
      <c r="A16" s="13" t="s">
        <v>24</v>
      </c>
      <c r="B16" s="14" t="s">
        <v>45</v>
      </c>
      <c r="C16" s="15">
        <v>44772</v>
      </c>
      <c r="D16" s="16" t="s">
        <v>26</v>
      </c>
      <c r="E16" s="17">
        <v>183</v>
      </c>
      <c r="F16" s="17">
        <v>182</v>
      </c>
      <c r="G16" s="17">
        <v>178</v>
      </c>
      <c r="H16" s="17">
        <v>187</v>
      </c>
      <c r="I16" s="17">
        <v>190</v>
      </c>
      <c r="J16" s="17">
        <v>187</v>
      </c>
      <c r="K16" s="20">
        <v>6</v>
      </c>
      <c r="L16" s="20">
        <v>1107</v>
      </c>
      <c r="M16" s="21">
        <v>184.5</v>
      </c>
      <c r="N16" s="22">
        <v>26</v>
      </c>
      <c r="O16" s="23">
        <v>210.5</v>
      </c>
    </row>
    <row r="17" spans="1:15" x14ac:dyDescent="0.3">
      <c r="A17" s="13" t="s">
        <v>24</v>
      </c>
      <c r="B17" s="14" t="s">
        <v>45</v>
      </c>
      <c r="C17" s="15">
        <v>44775</v>
      </c>
      <c r="D17" s="16" t="s">
        <v>26</v>
      </c>
      <c r="E17" s="17">
        <v>190</v>
      </c>
      <c r="F17" s="17">
        <v>186</v>
      </c>
      <c r="G17" s="17">
        <v>178</v>
      </c>
      <c r="H17" s="17">
        <v>184</v>
      </c>
      <c r="I17" s="17"/>
      <c r="J17" s="17"/>
      <c r="K17" s="20">
        <v>4</v>
      </c>
      <c r="L17" s="20">
        <v>738</v>
      </c>
      <c r="M17" s="21">
        <v>184.5</v>
      </c>
      <c r="N17" s="22">
        <v>9</v>
      </c>
      <c r="O17" s="23">
        <v>193.5</v>
      </c>
    </row>
    <row r="18" spans="1:15" x14ac:dyDescent="0.3">
      <c r="A18" s="13" t="s">
        <v>24</v>
      </c>
      <c r="B18" s="14" t="s">
        <v>45</v>
      </c>
      <c r="C18" s="15">
        <v>44814</v>
      </c>
      <c r="D18" s="16" t="s">
        <v>26</v>
      </c>
      <c r="E18" s="17">
        <v>184</v>
      </c>
      <c r="F18" s="17">
        <v>186</v>
      </c>
      <c r="G18" s="17">
        <v>190</v>
      </c>
      <c r="H18" s="17">
        <v>190</v>
      </c>
      <c r="I18" s="17"/>
      <c r="J18" s="17"/>
      <c r="K18" s="20">
        <v>4</v>
      </c>
      <c r="L18" s="20">
        <v>750</v>
      </c>
      <c r="M18" s="21">
        <v>187.5</v>
      </c>
      <c r="N18" s="22">
        <v>9</v>
      </c>
      <c r="O18" s="23">
        <v>196.5</v>
      </c>
    </row>
    <row r="19" spans="1:15" x14ac:dyDescent="0.3">
      <c r="A19" s="13" t="s">
        <v>24</v>
      </c>
      <c r="B19" s="14" t="s">
        <v>45</v>
      </c>
      <c r="C19" s="15">
        <v>44828</v>
      </c>
      <c r="D19" s="16" t="s">
        <v>26</v>
      </c>
      <c r="E19" s="17">
        <v>184</v>
      </c>
      <c r="F19" s="17">
        <v>183</v>
      </c>
      <c r="G19" s="17">
        <v>179</v>
      </c>
      <c r="H19" s="17">
        <v>185</v>
      </c>
      <c r="I19" s="17"/>
      <c r="J19" s="17"/>
      <c r="K19" s="20">
        <v>4</v>
      </c>
      <c r="L19" s="20">
        <v>731</v>
      </c>
      <c r="M19" s="21">
        <v>182.75</v>
      </c>
      <c r="N19" s="22">
        <v>8</v>
      </c>
      <c r="O19" s="23">
        <v>190.75</v>
      </c>
    </row>
    <row r="20" spans="1:15" x14ac:dyDescent="0.3">
      <c r="A20" s="13" t="s">
        <v>24</v>
      </c>
      <c r="B20" s="14" t="s">
        <v>45</v>
      </c>
      <c r="C20" s="15">
        <v>44838</v>
      </c>
      <c r="D20" s="16" t="s">
        <v>26</v>
      </c>
      <c r="E20" s="17">
        <v>185</v>
      </c>
      <c r="F20" s="17">
        <v>186</v>
      </c>
      <c r="G20" s="17">
        <v>190</v>
      </c>
      <c r="H20" s="17">
        <v>192</v>
      </c>
      <c r="I20" s="17"/>
      <c r="J20" s="17"/>
      <c r="K20" s="20">
        <v>4</v>
      </c>
      <c r="L20" s="20">
        <v>753</v>
      </c>
      <c r="M20" s="21">
        <v>188.25</v>
      </c>
      <c r="N20" s="22">
        <v>11</v>
      </c>
      <c r="O20" s="23">
        <v>199.25</v>
      </c>
    </row>
    <row r="21" spans="1:15" x14ac:dyDescent="0.3">
      <c r="A21" s="13" t="s">
        <v>24</v>
      </c>
      <c r="B21" s="14" t="s">
        <v>45</v>
      </c>
      <c r="C21" s="15">
        <v>44842</v>
      </c>
      <c r="D21" s="16" t="s">
        <v>26</v>
      </c>
      <c r="E21" s="17">
        <v>180.001</v>
      </c>
      <c r="F21" s="17">
        <v>179</v>
      </c>
      <c r="G21" s="17">
        <v>177</v>
      </c>
      <c r="H21" s="17">
        <v>184</v>
      </c>
      <c r="I21" s="17"/>
      <c r="J21" s="17"/>
      <c r="K21" s="20">
        <v>4</v>
      </c>
      <c r="L21" s="20">
        <v>720.00099999999998</v>
      </c>
      <c r="M21" s="21">
        <v>180.00024999999999</v>
      </c>
      <c r="N21" s="22">
        <v>7</v>
      </c>
      <c r="O21" s="23">
        <v>187.00024999999999</v>
      </c>
    </row>
    <row r="22" spans="1:15" x14ac:dyDescent="0.3">
      <c r="A22" s="13" t="s">
        <v>24</v>
      </c>
      <c r="B22" s="14" t="s">
        <v>45</v>
      </c>
      <c r="C22" s="15">
        <v>44870</v>
      </c>
      <c r="D22" s="16" t="s">
        <v>26</v>
      </c>
      <c r="E22" s="17">
        <v>180</v>
      </c>
      <c r="F22" s="17">
        <v>180</v>
      </c>
      <c r="G22" s="17">
        <v>186</v>
      </c>
      <c r="H22" s="17">
        <v>182</v>
      </c>
      <c r="I22" s="17"/>
      <c r="J22" s="17"/>
      <c r="K22" s="20">
        <v>4</v>
      </c>
      <c r="L22" s="20">
        <v>728</v>
      </c>
      <c r="M22" s="21">
        <v>182</v>
      </c>
      <c r="N22" s="22">
        <v>9</v>
      </c>
      <c r="O22" s="23">
        <v>191</v>
      </c>
    </row>
    <row r="23" spans="1:15" x14ac:dyDescent="0.3">
      <c r="A23" s="13" t="s">
        <v>24</v>
      </c>
      <c r="B23" s="14" t="s">
        <v>45</v>
      </c>
      <c r="C23" s="15">
        <v>44876</v>
      </c>
      <c r="D23" s="16" t="s">
        <v>26</v>
      </c>
      <c r="E23" s="17">
        <v>178</v>
      </c>
      <c r="F23" s="17">
        <v>182</v>
      </c>
      <c r="G23" s="17">
        <v>180</v>
      </c>
      <c r="H23" s="17">
        <v>188</v>
      </c>
      <c r="I23" s="17">
        <v>186</v>
      </c>
      <c r="J23" s="17">
        <v>187.001</v>
      </c>
      <c r="K23" s="20">
        <v>6</v>
      </c>
      <c r="L23" s="20">
        <v>1101.001</v>
      </c>
      <c r="M23" s="21">
        <v>183.50016666666667</v>
      </c>
      <c r="N23" s="22">
        <v>20</v>
      </c>
      <c r="O23" s="23">
        <v>203.50016666666667</v>
      </c>
    </row>
    <row r="25" spans="1:15" x14ac:dyDescent="0.3">
      <c r="K25" s="8">
        <f>SUM(K2:K24)</f>
        <v>94</v>
      </c>
      <c r="L25" s="8">
        <f>SUM(L2:L24)</f>
        <v>17071.007000000001</v>
      </c>
      <c r="M25" s="7">
        <f>SUM(L25/K25)</f>
        <v>181.60645744680852</v>
      </c>
      <c r="N25" s="8">
        <f>SUM(N2:N24)</f>
        <v>223</v>
      </c>
      <c r="O25" s="12">
        <f>SUM(M25+N25)</f>
        <v>404.60645744680852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4_2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E5:J5 B5:C5" name="Range1_5_4"/>
    <protectedRange algorithmName="SHA-512" hashValue="ON39YdpmFHfN9f47KpiRvqrKx0V9+erV1CNkpWzYhW/Qyc6aT8rEyCrvauWSYGZK2ia3o7vd3akF07acHAFpOA==" saltValue="yVW9XmDwTqEnmpSGai0KYg==" spinCount="100000" sqref="D5" name="Range1_1_3_2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E9:J9 B9:C9" name="Range1_2_1_1_4"/>
    <protectedRange algorithmName="SHA-512" hashValue="ON39YdpmFHfN9f47KpiRvqrKx0V9+erV1CNkpWzYhW/Qyc6aT8rEyCrvauWSYGZK2ia3o7vd3akF07acHAFpOA==" saltValue="yVW9XmDwTqEnmpSGai0KYg==" spinCount="100000" sqref="D9" name="Range1_1_3_1_1_4"/>
    <protectedRange algorithmName="SHA-512" hashValue="ON39YdpmFHfN9f47KpiRvqrKx0V9+erV1CNkpWzYhW/Qyc6aT8rEyCrvauWSYGZK2ia3o7vd3akF07acHAFpOA==" saltValue="yVW9XmDwTqEnmpSGai0KYg==" spinCount="100000" sqref="B10:C10 E10:J10" name="Range1_5_1"/>
    <protectedRange algorithmName="SHA-512" hashValue="ON39YdpmFHfN9f47KpiRvqrKx0V9+erV1CNkpWzYhW/Qyc6aT8rEyCrvauWSYGZK2ia3o7vd3akF07acHAFpOA==" saltValue="yVW9XmDwTqEnmpSGai0KYg==" spinCount="100000" sqref="D10" name="Range1_1_3_1"/>
    <protectedRange algorithmName="SHA-512" hashValue="ON39YdpmFHfN9f47KpiRvqrKx0V9+erV1CNkpWzYhW/Qyc6aT8rEyCrvauWSYGZK2ia3o7vd3akF07acHAFpOA==" saltValue="yVW9XmDwTqEnmpSGai0KYg==" spinCount="100000" sqref="I13:J14 B13:C14" name="Range1_7_1"/>
    <protectedRange algorithmName="SHA-512" hashValue="ON39YdpmFHfN9f47KpiRvqrKx0V9+erV1CNkpWzYhW/Qyc6aT8rEyCrvauWSYGZK2ia3o7vd3akF07acHAFpOA==" saltValue="yVW9XmDwTqEnmpSGai0KYg==" spinCount="100000" sqref="D13:D14" name="Range1_1_5_1"/>
    <protectedRange algorithmName="SHA-512" hashValue="ON39YdpmFHfN9f47KpiRvqrKx0V9+erV1CNkpWzYhW/Qyc6aT8rEyCrvauWSYGZK2ia3o7vd3akF07acHAFpOA==" saltValue="yVW9XmDwTqEnmpSGai0KYg==" spinCount="100000" sqref="E13:H14" name="Range1_3_3_1"/>
    <protectedRange algorithmName="SHA-512" hashValue="ON39YdpmFHfN9f47KpiRvqrKx0V9+erV1CNkpWzYhW/Qyc6aT8rEyCrvauWSYGZK2ia3o7vd3akF07acHAFpOA==" saltValue="yVW9XmDwTqEnmpSGai0KYg==" spinCount="100000" sqref="D15" name="Range1_1_6"/>
    <protectedRange algorithmName="SHA-512" hashValue="ON39YdpmFHfN9f47KpiRvqrKx0V9+erV1CNkpWzYhW/Qyc6aT8rEyCrvauWSYGZK2ia3o7vd3akF07acHAFpOA==" saltValue="yVW9XmDwTqEnmpSGai0KYg==" spinCount="100000" sqref="E15:H15" name="Range1_3_4"/>
    <protectedRange algorithmName="SHA-512" hashValue="ON39YdpmFHfN9f47KpiRvqrKx0V9+erV1CNkpWzYhW/Qyc6aT8rEyCrvauWSYGZK2ia3o7vd3akF07acHAFpOA==" saltValue="yVW9XmDwTqEnmpSGai0KYg==" spinCount="100000" sqref="I16:J16 B16:C16" name="Range1_3"/>
    <protectedRange algorithmName="SHA-512" hashValue="ON39YdpmFHfN9f47KpiRvqrKx0V9+erV1CNkpWzYhW/Qyc6aT8rEyCrvauWSYGZK2ia3o7vd3akF07acHAFpOA==" saltValue="yVW9XmDwTqEnmpSGai0KYg==" spinCount="100000" sqref="D16" name="Range1_1_1"/>
    <protectedRange algorithmName="SHA-512" hashValue="ON39YdpmFHfN9f47KpiRvqrKx0V9+erV1CNkpWzYhW/Qyc6aT8rEyCrvauWSYGZK2ia3o7vd3akF07acHAFpOA==" saltValue="yVW9XmDwTqEnmpSGai0KYg==" spinCount="100000" sqref="E16:H16" name="Range1_3_1"/>
    <protectedRange algorithmName="SHA-512" hashValue="ON39YdpmFHfN9f47KpiRvqrKx0V9+erV1CNkpWzYhW/Qyc6aT8rEyCrvauWSYGZK2ia3o7vd3akF07acHAFpOA==" saltValue="yVW9XmDwTqEnmpSGai0KYg==" spinCount="100000" sqref="E17:J17 B17:C17" name="Range1_2_2"/>
    <protectedRange algorithmName="SHA-512" hashValue="ON39YdpmFHfN9f47KpiRvqrKx0V9+erV1CNkpWzYhW/Qyc6aT8rEyCrvauWSYGZK2ia3o7vd3akF07acHAFpOA==" saltValue="yVW9XmDwTqEnmpSGai0KYg==" spinCount="100000" sqref="D17" name="Range1_1_1_2"/>
    <protectedRange algorithmName="SHA-512" hashValue="ON39YdpmFHfN9f47KpiRvqrKx0V9+erV1CNkpWzYhW/Qyc6aT8rEyCrvauWSYGZK2ia3o7vd3akF07acHAFpOA==" saltValue="yVW9XmDwTqEnmpSGai0KYg==" spinCount="100000" sqref="B18:C19 E18:J19" name="Range1_9"/>
    <protectedRange algorithmName="SHA-512" hashValue="ON39YdpmFHfN9f47KpiRvqrKx0V9+erV1CNkpWzYhW/Qyc6aT8rEyCrvauWSYGZK2ia3o7vd3akF07acHAFpOA==" saltValue="yVW9XmDwTqEnmpSGai0KYg==" spinCount="100000" sqref="D18:D19" name="Range1_1_7"/>
    <protectedRange algorithmName="SHA-512" hashValue="ON39YdpmFHfN9f47KpiRvqrKx0V9+erV1CNkpWzYhW/Qyc6aT8rEyCrvauWSYGZK2ia3o7vd3akF07acHAFpOA==" saltValue="yVW9XmDwTqEnmpSGai0KYg==" spinCount="100000" sqref="B20:C21 I20:J21" name="Range1_22"/>
    <protectedRange algorithmName="SHA-512" hashValue="ON39YdpmFHfN9f47KpiRvqrKx0V9+erV1CNkpWzYhW/Qyc6aT8rEyCrvauWSYGZK2ia3o7vd3akF07acHAFpOA==" saltValue="yVW9XmDwTqEnmpSGai0KYg==" spinCount="100000" sqref="D20:D21" name="Range1_1_20"/>
    <protectedRange algorithmName="SHA-512" hashValue="ON39YdpmFHfN9f47KpiRvqrKx0V9+erV1CNkpWzYhW/Qyc6aT8rEyCrvauWSYGZK2ia3o7vd3akF07acHAFpOA==" saltValue="yVW9XmDwTqEnmpSGai0KYg==" spinCount="100000" sqref="E20:H21" name="Range1_3_9"/>
    <protectedRange algorithmName="SHA-512" hashValue="ON39YdpmFHfN9f47KpiRvqrKx0V9+erV1CNkpWzYhW/Qyc6aT8rEyCrvauWSYGZK2ia3o7vd3akF07acHAFpOA==" saltValue="yVW9XmDwTqEnmpSGai0KYg==" spinCount="100000" sqref="B22:C22 I22:J22" name="Range1_11"/>
    <protectedRange algorithmName="SHA-512" hashValue="ON39YdpmFHfN9f47KpiRvqrKx0V9+erV1CNkpWzYhW/Qyc6aT8rEyCrvauWSYGZK2ia3o7vd3akF07acHAFpOA==" saltValue="yVW9XmDwTqEnmpSGai0KYg==" spinCount="100000" sqref="D22" name="Range1_1_5"/>
    <protectedRange algorithmName="SHA-512" hashValue="ON39YdpmFHfN9f47KpiRvqrKx0V9+erV1CNkpWzYhW/Qyc6aT8rEyCrvauWSYGZK2ia3o7vd3akF07acHAFpOA==" saltValue="yVW9XmDwTqEnmpSGai0KYg==" spinCount="100000" sqref="E22:H22" name="Range1_3_2"/>
    <protectedRange algorithmName="SHA-512" hashValue="ON39YdpmFHfN9f47KpiRvqrKx0V9+erV1CNkpWzYhW/Qyc6aT8rEyCrvauWSYGZK2ia3o7vd3akF07acHAFpOA==" saltValue="yVW9XmDwTqEnmpSGai0KYg==" spinCount="100000" sqref="E23:J23 B23:C23" name="Range1_5_15"/>
    <protectedRange algorithmName="SHA-512" hashValue="ON39YdpmFHfN9f47KpiRvqrKx0V9+erV1CNkpWzYhW/Qyc6aT8rEyCrvauWSYGZK2ia3o7vd3akF07acHAFpOA==" saltValue="yVW9XmDwTqEnmpSGai0KYg==" spinCount="100000" sqref="D23" name="Range1_1_3_15"/>
  </protectedRanges>
  <conditionalFormatting sqref="I2">
    <cfRule type="top10" dxfId="1448" priority="109" rank="1"/>
  </conditionalFormatting>
  <conditionalFormatting sqref="H2">
    <cfRule type="top10" dxfId="1447" priority="105" rank="1"/>
  </conditionalFormatting>
  <conditionalFormatting sqref="J2">
    <cfRule type="top10" dxfId="1446" priority="106" rank="1"/>
  </conditionalFormatting>
  <conditionalFormatting sqref="G2">
    <cfRule type="top10" dxfId="1445" priority="108" rank="1"/>
  </conditionalFormatting>
  <conditionalFormatting sqref="F2">
    <cfRule type="top10" dxfId="1444" priority="107" rank="1"/>
  </conditionalFormatting>
  <conditionalFormatting sqref="E2">
    <cfRule type="top10" dxfId="1443" priority="104" rank="1"/>
  </conditionalFormatting>
  <conditionalFormatting sqref="J3">
    <cfRule type="top10" dxfId="1442" priority="98" rank="1"/>
  </conditionalFormatting>
  <conditionalFormatting sqref="I3">
    <cfRule type="top10" dxfId="1441" priority="99" rank="1"/>
  </conditionalFormatting>
  <conditionalFormatting sqref="H3">
    <cfRule type="top10" dxfId="1440" priority="100" rank="1"/>
  </conditionalFormatting>
  <conditionalFormatting sqref="G3">
    <cfRule type="top10" dxfId="1439" priority="101" rank="1"/>
  </conditionalFormatting>
  <conditionalFormatting sqref="F3">
    <cfRule type="top10" dxfId="1438" priority="102" rank="1"/>
  </conditionalFormatting>
  <conditionalFormatting sqref="E3">
    <cfRule type="top10" dxfId="1437" priority="103" rank="1"/>
  </conditionalFormatting>
  <conditionalFormatting sqref="E4">
    <cfRule type="top10" dxfId="1436" priority="97" rank="1"/>
  </conditionalFormatting>
  <conditionalFormatting sqref="F4">
    <cfRule type="top10" dxfId="1435" priority="96" rank="1"/>
  </conditionalFormatting>
  <conditionalFormatting sqref="G4">
    <cfRule type="top10" dxfId="1434" priority="95" rank="1"/>
  </conditionalFormatting>
  <conditionalFormatting sqref="H4">
    <cfRule type="top10" dxfId="1433" priority="94" rank="1"/>
  </conditionalFormatting>
  <conditionalFormatting sqref="I4">
    <cfRule type="top10" dxfId="1432" priority="93" rank="1"/>
  </conditionalFormatting>
  <conditionalFormatting sqref="J4">
    <cfRule type="top10" dxfId="1431" priority="92" rank="1"/>
  </conditionalFormatting>
  <conditionalFormatting sqref="I5">
    <cfRule type="top10" dxfId="1430" priority="91" rank="1"/>
  </conditionalFormatting>
  <conditionalFormatting sqref="H5">
    <cfRule type="top10" dxfId="1429" priority="87" rank="1"/>
  </conditionalFormatting>
  <conditionalFormatting sqref="J5">
    <cfRule type="top10" dxfId="1428" priority="88" rank="1"/>
  </conditionalFormatting>
  <conditionalFormatting sqref="G5">
    <cfRule type="top10" dxfId="1427" priority="90" rank="1"/>
  </conditionalFormatting>
  <conditionalFormatting sqref="F5">
    <cfRule type="top10" dxfId="1426" priority="89" rank="1"/>
  </conditionalFormatting>
  <conditionalFormatting sqref="E5">
    <cfRule type="top10" dxfId="1425" priority="86" rank="1"/>
  </conditionalFormatting>
  <conditionalFormatting sqref="F6:F7">
    <cfRule type="top10" dxfId="1424" priority="80" rank="1"/>
  </conditionalFormatting>
  <conditionalFormatting sqref="G6:G7">
    <cfRule type="top10" dxfId="1423" priority="81" rank="1"/>
  </conditionalFormatting>
  <conditionalFormatting sqref="H6:H7">
    <cfRule type="top10" dxfId="1422" priority="82" rank="1"/>
  </conditionalFormatting>
  <conditionalFormatting sqref="I6:I7">
    <cfRule type="top10" dxfId="1421" priority="83" rank="1"/>
  </conditionalFormatting>
  <conditionalFormatting sqref="J6:J7">
    <cfRule type="top10" dxfId="1420" priority="84" rank="1"/>
  </conditionalFormatting>
  <conditionalFormatting sqref="E6:E7">
    <cfRule type="top10" dxfId="1419" priority="85" rank="1"/>
  </conditionalFormatting>
  <conditionalFormatting sqref="E6:J7">
    <cfRule type="cellIs" dxfId="1418" priority="79" operator="equal">
      <formula>200</formula>
    </cfRule>
  </conditionalFormatting>
  <conditionalFormatting sqref="F8">
    <cfRule type="top10" dxfId="1417" priority="73" rank="1"/>
  </conditionalFormatting>
  <conditionalFormatting sqref="G8">
    <cfRule type="top10" dxfId="1416" priority="74" rank="1"/>
  </conditionalFormatting>
  <conditionalFormatting sqref="H8">
    <cfRule type="top10" dxfId="1415" priority="75" rank="1"/>
  </conditionalFormatting>
  <conditionalFormatting sqref="I8">
    <cfRule type="top10" dxfId="1414" priority="76" rank="1"/>
  </conditionalFormatting>
  <conditionalFormatting sqref="J8">
    <cfRule type="top10" dxfId="1413" priority="77" rank="1"/>
  </conditionalFormatting>
  <conditionalFormatting sqref="E8">
    <cfRule type="top10" dxfId="1412" priority="78" rank="1"/>
  </conditionalFormatting>
  <conditionalFormatting sqref="E9">
    <cfRule type="top10" dxfId="1411" priority="72" rank="1"/>
  </conditionalFormatting>
  <conditionalFormatting sqref="F9">
    <cfRule type="top10" dxfId="1410" priority="71" rank="1"/>
  </conditionalFormatting>
  <conditionalFormatting sqref="G9">
    <cfRule type="top10" dxfId="1409" priority="70" rank="1"/>
  </conditionalFormatting>
  <conditionalFormatting sqref="H9">
    <cfRule type="top10" dxfId="1408" priority="69" rank="1"/>
  </conditionalFormatting>
  <conditionalFormatting sqref="I9">
    <cfRule type="top10" dxfId="1407" priority="68" rank="1"/>
  </conditionalFormatting>
  <conditionalFormatting sqref="J9">
    <cfRule type="top10" dxfId="1406" priority="67" rank="1"/>
  </conditionalFormatting>
  <conditionalFormatting sqref="I10">
    <cfRule type="top10" dxfId="1405" priority="61" rank="1"/>
  </conditionalFormatting>
  <conditionalFormatting sqref="H10">
    <cfRule type="top10" dxfId="1404" priority="62" rank="1"/>
  </conditionalFormatting>
  <conditionalFormatting sqref="J10">
    <cfRule type="top10" dxfId="1403" priority="63" rank="1"/>
  </conditionalFormatting>
  <conditionalFormatting sqref="G10">
    <cfRule type="top10" dxfId="1402" priority="64" rank="1"/>
  </conditionalFormatting>
  <conditionalFormatting sqref="F10">
    <cfRule type="top10" dxfId="1401" priority="65" rank="1"/>
  </conditionalFormatting>
  <conditionalFormatting sqref="E10">
    <cfRule type="top10" dxfId="1400" priority="66" rank="1"/>
  </conditionalFormatting>
  <conditionalFormatting sqref="E11:J12">
    <cfRule type="cellIs" dxfId="1399" priority="60" operator="equal">
      <formula>200</formula>
    </cfRule>
  </conditionalFormatting>
  <conditionalFormatting sqref="F11:F12">
    <cfRule type="top10" dxfId="1398" priority="54" rank="1"/>
  </conditionalFormatting>
  <conditionalFormatting sqref="G11:G12">
    <cfRule type="top10" dxfId="1397" priority="55" rank="1"/>
  </conditionalFormatting>
  <conditionalFormatting sqref="H11:H12">
    <cfRule type="top10" dxfId="1396" priority="56" rank="1"/>
  </conditionalFormatting>
  <conditionalFormatting sqref="I11:I12">
    <cfRule type="top10" dxfId="1395" priority="57" rank="1"/>
  </conditionalFormatting>
  <conditionalFormatting sqref="J11:J12">
    <cfRule type="top10" dxfId="1394" priority="58" rank="1"/>
  </conditionalFormatting>
  <conditionalFormatting sqref="E11:E12">
    <cfRule type="top10" dxfId="1393" priority="59" rank="1"/>
  </conditionalFormatting>
  <conditionalFormatting sqref="F13:F14">
    <cfRule type="top10" dxfId="1392" priority="51" rank="1"/>
  </conditionalFormatting>
  <conditionalFormatting sqref="I13:I14">
    <cfRule type="top10" dxfId="1391" priority="48" rank="1"/>
    <cfRule type="top10" dxfId="1390" priority="53" rank="1"/>
  </conditionalFormatting>
  <conditionalFormatting sqref="E13:E14">
    <cfRule type="top10" dxfId="1389" priority="52" rank="1"/>
  </conditionalFormatting>
  <conditionalFormatting sqref="G13:G14">
    <cfRule type="top10" dxfId="1388" priority="50" rank="1"/>
  </conditionalFormatting>
  <conditionalFormatting sqref="H13:H14">
    <cfRule type="top10" dxfId="1387" priority="49" rank="1"/>
  </conditionalFormatting>
  <conditionalFormatting sqref="J13:J14">
    <cfRule type="top10" dxfId="1386" priority="47" rank="1"/>
  </conditionalFormatting>
  <conditionalFormatting sqref="E13:J14">
    <cfRule type="cellIs" dxfId="1385" priority="46" operator="greaterThanOrEqual">
      <formula>200</formula>
    </cfRule>
  </conditionalFormatting>
  <conditionalFormatting sqref="F15">
    <cfRule type="top10" dxfId="1384" priority="44" rank="1"/>
  </conditionalFormatting>
  <conditionalFormatting sqref="G15">
    <cfRule type="top10" dxfId="1383" priority="43" rank="1"/>
  </conditionalFormatting>
  <conditionalFormatting sqref="H15">
    <cfRule type="top10" dxfId="1382" priority="42" rank="1"/>
  </conditionalFormatting>
  <conditionalFormatting sqref="I15">
    <cfRule type="top10" dxfId="1381" priority="40" rank="1"/>
  </conditionalFormatting>
  <conditionalFormatting sqref="J15">
    <cfRule type="top10" dxfId="1380" priority="41" rank="1"/>
  </conditionalFormatting>
  <conditionalFormatting sqref="E15">
    <cfRule type="top10" dxfId="1379" priority="45" rank="1"/>
  </conditionalFormatting>
  <conditionalFormatting sqref="F16">
    <cfRule type="top10" dxfId="1378" priority="37" rank="1"/>
  </conditionalFormatting>
  <conditionalFormatting sqref="I16">
    <cfRule type="top10" dxfId="1377" priority="34" rank="1"/>
    <cfRule type="top10" dxfId="1376" priority="39" rank="1"/>
  </conditionalFormatting>
  <conditionalFormatting sqref="E16">
    <cfRule type="top10" dxfId="1375" priority="38" rank="1"/>
  </conditionalFormatting>
  <conditionalFormatting sqref="G16">
    <cfRule type="top10" dxfId="1374" priority="36" rank="1"/>
  </conditionalFormatting>
  <conditionalFormatting sqref="H16">
    <cfRule type="top10" dxfId="1373" priority="35" rank="1"/>
  </conditionalFormatting>
  <conditionalFormatting sqref="J16">
    <cfRule type="top10" dxfId="1372" priority="33" rank="1"/>
  </conditionalFormatting>
  <conditionalFormatting sqref="E16:J16">
    <cfRule type="cellIs" dxfId="1371" priority="32" operator="greaterThanOrEqual">
      <formula>200</formula>
    </cfRule>
  </conditionalFormatting>
  <conditionalFormatting sqref="I17">
    <cfRule type="top10" dxfId="1370" priority="26" rank="1"/>
  </conditionalFormatting>
  <conditionalFormatting sqref="H17">
    <cfRule type="top10" dxfId="1369" priority="27" rank="1"/>
  </conditionalFormatting>
  <conditionalFormatting sqref="G17">
    <cfRule type="top10" dxfId="1368" priority="28" rank="1"/>
  </conditionalFormatting>
  <conditionalFormatting sqref="F17">
    <cfRule type="top10" dxfId="1367" priority="29" rank="1"/>
  </conditionalFormatting>
  <conditionalFormatting sqref="E17">
    <cfRule type="top10" dxfId="1366" priority="30" rank="1"/>
  </conditionalFormatting>
  <conditionalFormatting sqref="J17">
    <cfRule type="top10" dxfId="1365" priority="31" rank="1"/>
  </conditionalFormatting>
  <conditionalFormatting sqref="E17:J17">
    <cfRule type="cellIs" dxfId="1364" priority="25" operator="equal">
      <formula>200</formula>
    </cfRule>
  </conditionalFormatting>
  <conditionalFormatting sqref="I18:I19">
    <cfRule type="top10" dxfId="1363" priority="19" rank="1"/>
  </conditionalFormatting>
  <conditionalFormatting sqref="H18:H19">
    <cfRule type="top10" dxfId="1362" priority="20" rank="1"/>
  </conditionalFormatting>
  <conditionalFormatting sqref="J18:J19">
    <cfRule type="top10" dxfId="1361" priority="21" rank="1"/>
  </conditionalFormatting>
  <conditionalFormatting sqref="G18:G19">
    <cfRule type="top10" dxfId="1360" priority="22" rank="1"/>
  </conditionalFormatting>
  <conditionalFormatting sqref="F18:F19">
    <cfRule type="top10" dxfId="1359" priority="23" rank="1"/>
  </conditionalFormatting>
  <conditionalFormatting sqref="E18:E19">
    <cfRule type="top10" dxfId="1358" priority="24" rank="1"/>
  </conditionalFormatting>
  <conditionalFormatting sqref="F20:F21">
    <cfRule type="top10" dxfId="1357" priority="13" rank="1"/>
  </conditionalFormatting>
  <conditionalFormatting sqref="G20:G21">
    <cfRule type="top10" dxfId="1356" priority="14" rank="1"/>
  </conditionalFormatting>
  <conditionalFormatting sqref="H20:H21">
    <cfRule type="top10" dxfId="1355" priority="15" rank="1"/>
  </conditionalFormatting>
  <conditionalFormatting sqref="I20:I21">
    <cfRule type="top10" dxfId="1354" priority="16" rank="1"/>
  </conditionalFormatting>
  <conditionalFormatting sqref="J20:J21">
    <cfRule type="top10" dxfId="1353" priority="17" rank="1"/>
  </conditionalFormatting>
  <conditionalFormatting sqref="E20:E21">
    <cfRule type="top10" dxfId="1352" priority="18" rank="1"/>
  </conditionalFormatting>
  <conditionalFormatting sqref="F22">
    <cfRule type="top10" dxfId="1351" priority="11" rank="1"/>
  </conditionalFormatting>
  <conditionalFormatting sqref="G22">
    <cfRule type="top10" dxfId="1350" priority="10" rank="1"/>
  </conditionalFormatting>
  <conditionalFormatting sqref="H22">
    <cfRule type="top10" dxfId="1349" priority="9" rank="1"/>
  </conditionalFormatting>
  <conditionalFormatting sqref="I22">
    <cfRule type="top10" dxfId="1348" priority="7" rank="1"/>
  </conditionalFormatting>
  <conditionalFormatting sqref="J22">
    <cfRule type="top10" dxfId="1347" priority="8" rank="1"/>
  </conditionalFormatting>
  <conditionalFormatting sqref="E22">
    <cfRule type="top10" dxfId="1346" priority="12" rank="1"/>
  </conditionalFormatting>
  <conditionalFormatting sqref="I23">
    <cfRule type="top10" dxfId="1345" priority="6" rank="1"/>
  </conditionalFormatting>
  <conditionalFormatting sqref="H23">
    <cfRule type="top10" dxfId="1344" priority="2" rank="1"/>
  </conditionalFormatting>
  <conditionalFormatting sqref="J23">
    <cfRule type="top10" dxfId="1343" priority="3" rank="1"/>
  </conditionalFormatting>
  <conditionalFormatting sqref="G23">
    <cfRule type="top10" dxfId="1342" priority="5" rank="1"/>
  </conditionalFormatting>
  <conditionalFormatting sqref="F23">
    <cfRule type="top10" dxfId="1341" priority="4" rank="1"/>
  </conditionalFormatting>
  <conditionalFormatting sqref="E23">
    <cfRule type="top10" dxfId="1340" priority="1" rank="1"/>
  </conditionalFormatting>
  <hyperlinks>
    <hyperlink ref="Q1" location="'National Rankings'!A1" display="Back to Ranking" xr:uid="{1550D337-4017-4DE9-9AE2-F9B16EECB3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68B07D-7CB4-492F-A8C2-046692A1A2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F67E-4FB5-4D98-B017-E2216BB84713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127</v>
      </c>
      <c r="C2" s="15">
        <v>44852</v>
      </c>
      <c r="D2" s="16" t="s">
        <v>32</v>
      </c>
      <c r="E2" s="17">
        <v>172</v>
      </c>
      <c r="F2" s="17">
        <v>177</v>
      </c>
      <c r="G2" s="17">
        <v>186</v>
      </c>
      <c r="H2" s="17">
        <v>186.001</v>
      </c>
      <c r="I2" s="17"/>
      <c r="J2" s="17"/>
      <c r="K2" s="20">
        <v>4</v>
      </c>
      <c r="L2" s="20">
        <v>721.00099999999998</v>
      </c>
      <c r="M2" s="21">
        <v>180.25024999999999</v>
      </c>
      <c r="N2" s="22">
        <v>5</v>
      </c>
      <c r="O2" s="23">
        <v>185.25024999999999</v>
      </c>
    </row>
    <row r="4" spans="1:17" x14ac:dyDescent="0.3">
      <c r="K4" s="8">
        <f>SUM(K2:K3)</f>
        <v>4</v>
      </c>
      <c r="L4" s="8">
        <f>SUM(L2:L3)</f>
        <v>721.00099999999998</v>
      </c>
      <c r="M4" s="7">
        <f>SUM(L4/K4)</f>
        <v>180.25024999999999</v>
      </c>
      <c r="N4" s="8">
        <f>SUM(N2:N3)</f>
        <v>5</v>
      </c>
      <c r="O4" s="12">
        <f>SUM(M4+N4)</f>
        <v>185.25024999999999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2"/>
    <protectedRange algorithmName="SHA-512" hashValue="ON39YdpmFHfN9f47KpiRvqrKx0V9+erV1CNkpWzYhW/Qyc6aT8rEyCrvauWSYGZK2ia3o7vd3akF07acHAFpOA==" saltValue="yVW9XmDwTqEnmpSGai0KYg==" spinCount="100000" sqref="D2" name="Range1_1_20"/>
    <protectedRange algorithmName="SHA-512" hashValue="ON39YdpmFHfN9f47KpiRvqrKx0V9+erV1CNkpWzYhW/Qyc6aT8rEyCrvauWSYGZK2ia3o7vd3akF07acHAFpOA==" saltValue="yVW9XmDwTqEnmpSGai0KYg==" spinCount="100000" sqref="E2:H2" name="Range1_3_9"/>
  </protectedRanges>
  <conditionalFormatting sqref="F2">
    <cfRule type="top10" dxfId="1339" priority="1" rank="1"/>
  </conditionalFormatting>
  <conditionalFormatting sqref="G2">
    <cfRule type="top10" dxfId="1338" priority="2" rank="1"/>
  </conditionalFormatting>
  <conditionalFormatting sqref="H2">
    <cfRule type="top10" dxfId="1337" priority="3" rank="1"/>
  </conditionalFormatting>
  <conditionalFormatting sqref="I2">
    <cfRule type="top10" dxfId="1336" priority="4" rank="1"/>
  </conditionalFormatting>
  <conditionalFormatting sqref="J2">
    <cfRule type="top10" dxfId="1335" priority="5" rank="1"/>
  </conditionalFormatting>
  <conditionalFormatting sqref="E2">
    <cfRule type="top10" dxfId="1334" priority="6" rank="1"/>
  </conditionalFormatting>
  <hyperlinks>
    <hyperlink ref="Q1" location="'National Rankings'!A1" display="Back to Ranking" xr:uid="{EF8B5B46-59A5-4707-BB38-F33393CD4A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2549E1-CDD2-4B57-BF8E-67BDB345F1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49" t="s">
        <v>25</v>
      </c>
      <c r="B2" s="14" t="s">
        <v>43</v>
      </c>
      <c r="C2" s="15">
        <v>44612</v>
      </c>
      <c r="D2" s="16" t="s">
        <v>40</v>
      </c>
      <c r="E2" s="17">
        <v>111</v>
      </c>
      <c r="F2" s="17">
        <v>131</v>
      </c>
      <c r="G2" s="17"/>
      <c r="H2" s="17"/>
      <c r="I2" s="17"/>
      <c r="J2" s="17"/>
      <c r="K2" s="20">
        <v>2</v>
      </c>
      <c r="L2" s="20">
        <v>242</v>
      </c>
      <c r="M2" s="21">
        <v>121</v>
      </c>
      <c r="N2" s="22">
        <v>4</v>
      </c>
      <c r="O2" s="23">
        <v>125</v>
      </c>
    </row>
    <row r="3" spans="1:17" x14ac:dyDescent="0.3">
      <c r="A3" s="13" t="s">
        <v>35</v>
      </c>
      <c r="B3" s="14" t="s">
        <v>43</v>
      </c>
      <c r="C3" s="15">
        <v>44639</v>
      </c>
      <c r="D3" s="16" t="s">
        <v>40</v>
      </c>
      <c r="E3" s="17">
        <v>141</v>
      </c>
      <c r="F3" s="17">
        <v>157</v>
      </c>
      <c r="G3" s="17"/>
      <c r="H3" s="17"/>
      <c r="I3" s="17"/>
      <c r="J3" s="17"/>
      <c r="K3" s="20">
        <v>2</v>
      </c>
      <c r="L3" s="20">
        <v>298</v>
      </c>
      <c r="M3" s="21">
        <v>149</v>
      </c>
      <c r="N3" s="22">
        <v>3</v>
      </c>
      <c r="O3" s="23">
        <v>152</v>
      </c>
    </row>
    <row r="4" spans="1:17" x14ac:dyDescent="0.3">
      <c r="A4" s="27" t="s">
        <v>24</v>
      </c>
      <c r="B4" s="26" t="s">
        <v>43</v>
      </c>
      <c r="C4" s="28">
        <v>44730</v>
      </c>
      <c r="D4" s="29" t="s">
        <v>40</v>
      </c>
      <c r="E4" s="30">
        <v>154</v>
      </c>
      <c r="F4" s="30">
        <v>141</v>
      </c>
      <c r="G4" s="30"/>
      <c r="H4" s="30"/>
      <c r="I4" s="30"/>
      <c r="J4" s="30"/>
      <c r="K4" s="31">
        <v>2</v>
      </c>
      <c r="L4" s="31">
        <v>295</v>
      </c>
      <c r="M4" s="32">
        <v>147.5</v>
      </c>
      <c r="N4" s="33">
        <v>4</v>
      </c>
      <c r="O4" s="34">
        <v>151.5</v>
      </c>
    </row>
    <row r="5" spans="1:17" x14ac:dyDescent="0.3">
      <c r="A5" s="13" t="s">
        <v>24</v>
      </c>
      <c r="B5" s="14" t="s">
        <v>43</v>
      </c>
      <c r="C5" s="15">
        <v>44758</v>
      </c>
      <c r="D5" s="16" t="s">
        <v>40</v>
      </c>
      <c r="E5" s="17">
        <v>139</v>
      </c>
      <c r="F5" s="17">
        <v>144</v>
      </c>
      <c r="G5" s="17"/>
      <c r="H5" s="17"/>
      <c r="I5" s="17"/>
      <c r="J5" s="17"/>
      <c r="K5" s="20">
        <v>2</v>
      </c>
      <c r="L5" s="20">
        <v>283</v>
      </c>
      <c r="M5" s="21">
        <v>141.5</v>
      </c>
      <c r="N5" s="22">
        <v>4</v>
      </c>
      <c r="O5" s="23">
        <v>145.5</v>
      </c>
    </row>
    <row r="6" spans="1:17" x14ac:dyDescent="0.3">
      <c r="A6" s="72" t="s">
        <v>51</v>
      </c>
      <c r="B6" s="14" t="s">
        <v>43</v>
      </c>
      <c r="C6" s="15">
        <v>44821</v>
      </c>
      <c r="D6" s="16" t="s">
        <v>40</v>
      </c>
      <c r="E6" s="17">
        <v>137</v>
      </c>
      <c r="F6" s="17">
        <v>124</v>
      </c>
      <c r="G6" s="17"/>
      <c r="H6" s="17"/>
      <c r="I6" s="17"/>
      <c r="J6" s="17"/>
      <c r="K6" s="20">
        <v>2</v>
      </c>
      <c r="L6" s="20">
        <v>261</v>
      </c>
      <c r="M6" s="21">
        <v>130.5</v>
      </c>
      <c r="N6" s="22">
        <v>4</v>
      </c>
      <c r="O6" s="23">
        <v>134.5</v>
      </c>
    </row>
    <row r="8" spans="1:17" x14ac:dyDescent="0.3">
      <c r="K8" s="8">
        <f>SUM(K2:K7)</f>
        <v>10</v>
      </c>
      <c r="L8" s="8">
        <f>SUM(L2:L7)</f>
        <v>1379</v>
      </c>
      <c r="M8" s="7">
        <f>SUM(L8/K8)</f>
        <v>137.9</v>
      </c>
      <c r="N8" s="8">
        <f>SUM(N2:N7)</f>
        <v>19</v>
      </c>
      <c r="O8" s="12">
        <f>SUM(M8+N8)</f>
        <v>156.9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6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E2:J2 B2:C2" name="Range1_4_1_1_1_8"/>
    <protectedRange algorithmName="SHA-512" hashValue="ON39YdpmFHfN9f47KpiRvqrKx0V9+erV1CNkpWzYhW/Qyc6aT8rEyCrvauWSYGZK2ia3o7vd3akF07acHAFpOA==" saltValue="yVW9XmDwTqEnmpSGai0KYg==" spinCount="100000" sqref="D2" name="Range1_1_4_1_1_4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B6:C6 E6:J6" name="Range1_14"/>
    <protectedRange algorithmName="SHA-512" hashValue="ON39YdpmFHfN9f47KpiRvqrKx0V9+erV1CNkpWzYhW/Qyc6aT8rEyCrvauWSYGZK2ia3o7vd3akF07acHAFpOA==" saltValue="yVW9XmDwTqEnmpSGai0KYg==" spinCount="100000" sqref="D6" name="Range1_1_8"/>
  </protectedRanges>
  <conditionalFormatting sqref="E3">
    <cfRule type="top10" dxfId="1333" priority="32" rank="1"/>
  </conditionalFormatting>
  <conditionalFormatting sqref="F3">
    <cfRule type="top10" dxfId="1332" priority="31" rank="1"/>
  </conditionalFormatting>
  <conditionalFormatting sqref="G3">
    <cfRule type="top10" dxfId="1331" priority="30" rank="1"/>
  </conditionalFormatting>
  <conditionalFormatting sqref="H3">
    <cfRule type="top10" dxfId="1330" priority="29" rank="1"/>
  </conditionalFormatting>
  <conditionalFormatting sqref="I3">
    <cfRule type="top10" dxfId="1329" priority="28" rank="1"/>
  </conditionalFormatting>
  <conditionalFormatting sqref="J3">
    <cfRule type="top10" dxfId="1328" priority="27" rank="1"/>
  </conditionalFormatting>
  <conditionalFormatting sqref="E2">
    <cfRule type="top10" dxfId="1327" priority="26" rank="1"/>
  </conditionalFormatting>
  <conditionalFormatting sqref="F2">
    <cfRule type="top10" dxfId="1326" priority="25" rank="1"/>
  </conditionalFormatting>
  <conditionalFormatting sqref="G2">
    <cfRule type="top10" dxfId="1325" priority="24" rank="1"/>
  </conditionalFormatting>
  <conditionalFormatting sqref="H2">
    <cfRule type="top10" dxfId="1324" priority="23" rank="1"/>
  </conditionalFormatting>
  <conditionalFormatting sqref="I2">
    <cfRule type="top10" dxfId="1323" priority="22" rank="1"/>
  </conditionalFormatting>
  <conditionalFormatting sqref="J2">
    <cfRule type="top10" dxfId="1322" priority="21" rank="1"/>
  </conditionalFormatting>
  <conditionalFormatting sqref="F4">
    <cfRule type="top10" dxfId="1321" priority="15" rank="1"/>
  </conditionalFormatting>
  <conditionalFormatting sqref="G4">
    <cfRule type="top10" dxfId="1320" priority="16" rank="1"/>
  </conditionalFormatting>
  <conditionalFormatting sqref="H4">
    <cfRule type="top10" dxfId="1319" priority="17" rank="1"/>
  </conditionalFormatting>
  <conditionalFormatting sqref="I4">
    <cfRule type="top10" dxfId="1318" priority="18" rank="1"/>
  </conditionalFormatting>
  <conditionalFormatting sqref="J4">
    <cfRule type="top10" dxfId="1317" priority="19" rank="1"/>
  </conditionalFormatting>
  <conditionalFormatting sqref="E4">
    <cfRule type="top10" dxfId="1316" priority="20" rank="1"/>
  </conditionalFormatting>
  <conditionalFormatting sqref="E4:J4">
    <cfRule type="cellIs" dxfId="1315" priority="14" operator="equal">
      <formula>200</formula>
    </cfRule>
  </conditionalFormatting>
  <conditionalFormatting sqref="I5">
    <cfRule type="top10" dxfId="1314" priority="8" rank="1"/>
  </conditionalFormatting>
  <conditionalFormatting sqref="H5">
    <cfRule type="top10" dxfId="1313" priority="9" rank="1"/>
  </conditionalFormatting>
  <conditionalFormatting sqref="G5">
    <cfRule type="top10" dxfId="1312" priority="10" rank="1"/>
  </conditionalFormatting>
  <conditionalFormatting sqref="F5">
    <cfRule type="top10" dxfId="1311" priority="11" rank="1"/>
  </conditionalFormatting>
  <conditionalFormatting sqref="E5">
    <cfRule type="top10" dxfId="1310" priority="12" rank="1"/>
  </conditionalFormatting>
  <conditionalFormatting sqref="J5">
    <cfRule type="top10" dxfId="1309" priority="13" rank="1"/>
  </conditionalFormatting>
  <conditionalFormatting sqref="E5:J5">
    <cfRule type="cellIs" dxfId="1308" priority="7" operator="equal">
      <formula>200</formula>
    </cfRule>
  </conditionalFormatting>
  <conditionalFormatting sqref="J6">
    <cfRule type="top10" dxfId="1307" priority="1" rank="1"/>
  </conditionalFormatting>
  <conditionalFormatting sqref="I6">
    <cfRule type="top10" dxfId="1306" priority="2" rank="1"/>
  </conditionalFormatting>
  <conditionalFormatting sqref="H6">
    <cfRule type="top10" dxfId="1305" priority="3" rank="1"/>
  </conditionalFormatting>
  <conditionalFormatting sqref="G6">
    <cfRule type="top10" dxfId="1304" priority="4" rank="1"/>
  </conditionalFormatting>
  <conditionalFormatting sqref="F6">
    <cfRule type="top10" dxfId="1303" priority="5" rank="1"/>
  </conditionalFormatting>
  <conditionalFormatting sqref="E6">
    <cfRule type="top10" dxfId="1302" priority="6" rank="1"/>
  </conditionalFormatting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672C-0B07-473E-A57B-05C2D570D075}">
  <sheetPr codeName="Sheet48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35</v>
      </c>
      <c r="B2" s="14" t="s">
        <v>33</v>
      </c>
      <c r="C2" s="15">
        <v>44635</v>
      </c>
      <c r="D2" s="16" t="s">
        <v>32</v>
      </c>
      <c r="E2" s="17">
        <v>185</v>
      </c>
      <c r="F2" s="17">
        <v>181</v>
      </c>
      <c r="G2" s="17">
        <v>187</v>
      </c>
      <c r="H2" s="17">
        <v>189</v>
      </c>
      <c r="I2" s="17"/>
      <c r="J2" s="17"/>
      <c r="K2" s="20">
        <v>4</v>
      </c>
      <c r="L2" s="20">
        <v>742</v>
      </c>
      <c r="M2" s="21">
        <v>185.5</v>
      </c>
      <c r="N2" s="22">
        <v>13</v>
      </c>
      <c r="O2" s="23">
        <v>198.5</v>
      </c>
    </row>
    <row r="3" spans="1:17" x14ac:dyDescent="0.3">
      <c r="A3" s="13" t="s">
        <v>51</v>
      </c>
      <c r="B3" s="14" t="s">
        <v>33</v>
      </c>
      <c r="C3" s="15">
        <v>44647</v>
      </c>
      <c r="D3" s="16" t="s">
        <v>32</v>
      </c>
      <c r="E3" s="17">
        <v>188</v>
      </c>
      <c r="F3" s="17">
        <v>188</v>
      </c>
      <c r="G3" s="17">
        <v>186</v>
      </c>
      <c r="H3" s="17">
        <v>190</v>
      </c>
      <c r="I3" s="17"/>
      <c r="J3" s="17"/>
      <c r="K3" s="20">
        <v>4</v>
      </c>
      <c r="L3" s="20">
        <v>752</v>
      </c>
      <c r="M3" s="21">
        <v>188</v>
      </c>
      <c r="N3" s="22">
        <v>11</v>
      </c>
      <c r="O3" s="23">
        <v>199</v>
      </c>
    </row>
    <row r="4" spans="1:17" x14ac:dyDescent="0.3">
      <c r="A4" s="13" t="s">
        <v>24</v>
      </c>
      <c r="B4" s="14" t="s">
        <v>33</v>
      </c>
      <c r="C4" s="15">
        <v>44670</v>
      </c>
      <c r="D4" s="16" t="s">
        <v>32</v>
      </c>
      <c r="E4" s="17">
        <v>184</v>
      </c>
      <c r="F4" s="17">
        <v>184</v>
      </c>
      <c r="G4" s="17">
        <v>183</v>
      </c>
      <c r="H4" s="17">
        <v>190</v>
      </c>
      <c r="I4" s="17"/>
      <c r="J4" s="17"/>
      <c r="K4" s="20">
        <v>4</v>
      </c>
      <c r="L4" s="20">
        <v>741</v>
      </c>
      <c r="M4" s="21">
        <v>185.25</v>
      </c>
      <c r="N4" s="22">
        <v>13</v>
      </c>
      <c r="O4" s="23">
        <v>198.25</v>
      </c>
    </row>
    <row r="5" spans="1:17" x14ac:dyDescent="0.3">
      <c r="A5" s="13" t="s">
        <v>24</v>
      </c>
      <c r="B5" s="14" t="s">
        <v>33</v>
      </c>
      <c r="C5" s="15">
        <v>44698</v>
      </c>
      <c r="D5" s="16" t="s">
        <v>32</v>
      </c>
      <c r="E5" s="17">
        <v>183</v>
      </c>
      <c r="F5" s="17">
        <v>185</v>
      </c>
      <c r="G5" s="17">
        <v>187</v>
      </c>
      <c r="H5" s="17">
        <v>184</v>
      </c>
      <c r="I5" s="17"/>
      <c r="J5" s="17"/>
      <c r="K5" s="20">
        <v>4</v>
      </c>
      <c r="L5" s="20">
        <v>739</v>
      </c>
      <c r="M5" s="21">
        <v>184.75</v>
      </c>
      <c r="N5" s="22">
        <v>13</v>
      </c>
      <c r="O5" s="23">
        <v>197.75</v>
      </c>
    </row>
    <row r="6" spans="1:17" x14ac:dyDescent="0.3">
      <c r="A6" s="13" t="s">
        <v>24</v>
      </c>
      <c r="B6" s="71" t="s">
        <v>33</v>
      </c>
      <c r="C6" s="15">
        <v>44807</v>
      </c>
      <c r="D6" s="16" t="s">
        <v>117</v>
      </c>
      <c r="E6" s="17">
        <v>186</v>
      </c>
      <c r="F6" s="17">
        <v>181</v>
      </c>
      <c r="G6" s="17">
        <v>189</v>
      </c>
      <c r="H6" s="17">
        <v>179</v>
      </c>
      <c r="I6" s="17">
        <v>168</v>
      </c>
      <c r="J6" s="17">
        <v>185</v>
      </c>
      <c r="K6" s="20">
        <v>6</v>
      </c>
      <c r="L6" s="20">
        <v>1088</v>
      </c>
      <c r="M6" s="21">
        <v>181.33333333333334</v>
      </c>
      <c r="N6" s="22">
        <v>4</v>
      </c>
      <c r="O6" s="23">
        <v>185.33333333333334</v>
      </c>
    </row>
    <row r="8" spans="1:17" x14ac:dyDescent="0.3">
      <c r="K8" s="8">
        <f>SUM(K2:K7)</f>
        <v>22</v>
      </c>
      <c r="L8" s="8">
        <f>SUM(L2:L7)</f>
        <v>4062</v>
      </c>
      <c r="M8" s="7">
        <f>SUM(L8/K8)</f>
        <v>184.63636363636363</v>
      </c>
      <c r="N8" s="8">
        <f>SUM(N2:N7)</f>
        <v>54</v>
      </c>
      <c r="O8" s="12">
        <f>SUM(M8+N8)</f>
        <v>238.63636363636363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B4:C4 E4:J4" name="Range1_4_2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B5:C5 I5:J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B6:C6 I6:J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E2">
    <cfRule type="top10" dxfId="1301" priority="50" rank="1"/>
  </conditionalFormatting>
  <conditionalFormatting sqref="F2">
    <cfRule type="top10" dxfId="1300" priority="49" rank="1"/>
  </conditionalFormatting>
  <conditionalFormatting sqref="G2">
    <cfRule type="top10" dxfId="1299" priority="48" rank="1"/>
  </conditionalFormatting>
  <conditionalFormatting sqref="H2">
    <cfRule type="top10" dxfId="1298" priority="47" rank="1"/>
  </conditionalFormatting>
  <conditionalFormatting sqref="I2">
    <cfRule type="top10" dxfId="1297" priority="46" rank="1"/>
  </conditionalFormatting>
  <conditionalFormatting sqref="J2">
    <cfRule type="top10" dxfId="1296" priority="45" rank="1"/>
  </conditionalFormatting>
  <conditionalFormatting sqref="I3">
    <cfRule type="top10" dxfId="1295" priority="32" rank="1"/>
  </conditionalFormatting>
  <conditionalFormatting sqref="H3">
    <cfRule type="top10" dxfId="1294" priority="28" rank="1"/>
  </conditionalFormatting>
  <conditionalFormatting sqref="J3">
    <cfRule type="top10" dxfId="1293" priority="29" rank="1"/>
  </conditionalFormatting>
  <conditionalFormatting sqref="G3">
    <cfRule type="top10" dxfId="1292" priority="31" rank="1"/>
  </conditionalFormatting>
  <conditionalFormatting sqref="F3">
    <cfRule type="top10" dxfId="1291" priority="30" rank="1"/>
  </conditionalFormatting>
  <conditionalFormatting sqref="E3">
    <cfRule type="top10" dxfId="1290" priority="27" rank="1"/>
  </conditionalFormatting>
  <conditionalFormatting sqref="E4">
    <cfRule type="top10" dxfId="1289" priority="26" rank="1"/>
  </conditionalFormatting>
  <conditionalFormatting sqref="F4">
    <cfRule type="top10" dxfId="1288" priority="25" rank="1"/>
  </conditionalFormatting>
  <conditionalFormatting sqref="G4">
    <cfRule type="top10" dxfId="1287" priority="24" rank="1"/>
  </conditionalFormatting>
  <conditionalFormatting sqref="H4">
    <cfRule type="top10" dxfId="1286" priority="23" rank="1"/>
  </conditionalFormatting>
  <conditionalFormatting sqref="I4">
    <cfRule type="top10" dxfId="1285" priority="22" rank="1"/>
  </conditionalFormatting>
  <conditionalFormatting sqref="J4">
    <cfRule type="top10" dxfId="1284" priority="21" rank="1"/>
  </conditionalFormatting>
  <conditionalFormatting sqref="F5">
    <cfRule type="top10" dxfId="1283" priority="7" rank="1"/>
  </conditionalFormatting>
  <conditionalFormatting sqref="G5">
    <cfRule type="top10" dxfId="1282" priority="8" rank="1"/>
  </conditionalFormatting>
  <conditionalFormatting sqref="H5">
    <cfRule type="top10" dxfId="1281" priority="9" rank="1"/>
  </conditionalFormatting>
  <conditionalFormatting sqref="I5">
    <cfRule type="top10" dxfId="1280" priority="10" rank="1"/>
  </conditionalFormatting>
  <conditionalFormatting sqref="J5">
    <cfRule type="top10" dxfId="1279" priority="11" rank="1"/>
  </conditionalFormatting>
  <conditionalFormatting sqref="E5">
    <cfRule type="top10" dxfId="1278" priority="12" rank="1"/>
  </conditionalFormatting>
  <conditionalFormatting sqref="F6">
    <cfRule type="top10" dxfId="1277" priority="5" rank="1"/>
  </conditionalFormatting>
  <conditionalFormatting sqref="G6">
    <cfRule type="top10" dxfId="1276" priority="4" rank="1"/>
  </conditionalFormatting>
  <conditionalFormatting sqref="H6">
    <cfRule type="top10" dxfId="1275" priority="3" rank="1"/>
  </conditionalFormatting>
  <conditionalFormatting sqref="I6">
    <cfRule type="top10" dxfId="1274" priority="1" rank="1"/>
  </conditionalFormatting>
  <conditionalFormatting sqref="J6">
    <cfRule type="top10" dxfId="1273" priority="2" rank="1"/>
  </conditionalFormatting>
  <conditionalFormatting sqref="E6">
    <cfRule type="top10" dxfId="1272" priority="6" rank="1"/>
  </conditionalFormatting>
  <hyperlinks>
    <hyperlink ref="Q1" location="'National Rankings'!A1" display="Back to Ranking" xr:uid="{B2F3EA68-0EB0-448C-B480-965973FAA3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DA169-1347-4C02-9443-9E45A66CA2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C282-5BAE-4CF5-BAD2-BB3D84EA1DEF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83</v>
      </c>
      <c r="C2" s="15">
        <v>44702</v>
      </c>
      <c r="D2" s="16" t="s">
        <v>82</v>
      </c>
      <c r="E2" s="17">
        <v>185.01</v>
      </c>
      <c r="F2" s="17">
        <v>188</v>
      </c>
      <c r="G2" s="17">
        <v>186</v>
      </c>
      <c r="H2" s="17">
        <v>185</v>
      </c>
      <c r="I2" s="17"/>
      <c r="J2" s="17"/>
      <c r="K2" s="20">
        <v>4</v>
      </c>
      <c r="L2" s="20">
        <v>744.01</v>
      </c>
      <c r="M2" s="21">
        <v>186.0025</v>
      </c>
      <c r="N2" s="22">
        <v>13</v>
      </c>
      <c r="O2" s="23">
        <v>199.0025</v>
      </c>
    </row>
    <row r="3" spans="1:17" x14ac:dyDescent="0.3">
      <c r="A3" s="27" t="s">
        <v>51</v>
      </c>
      <c r="B3" s="26" t="s">
        <v>83</v>
      </c>
      <c r="C3" s="28">
        <v>44730</v>
      </c>
      <c r="D3" s="29" t="s">
        <v>82</v>
      </c>
      <c r="E3" s="30">
        <v>177</v>
      </c>
      <c r="F3" s="30">
        <v>186</v>
      </c>
      <c r="G3" s="30">
        <v>182</v>
      </c>
      <c r="H3" s="30">
        <v>168</v>
      </c>
      <c r="I3" s="30">
        <v>172</v>
      </c>
      <c r="J3" s="30">
        <v>167</v>
      </c>
      <c r="K3" s="31">
        <v>6</v>
      </c>
      <c r="L3" s="31">
        <v>1052</v>
      </c>
      <c r="M3" s="32">
        <v>175.33333333333334</v>
      </c>
      <c r="N3" s="33">
        <v>10</v>
      </c>
      <c r="O3" s="34">
        <v>185.33333333333334</v>
      </c>
    </row>
    <row r="4" spans="1:17" x14ac:dyDescent="0.3">
      <c r="A4" s="13" t="s">
        <v>24</v>
      </c>
      <c r="B4" s="14" t="s">
        <v>83</v>
      </c>
      <c r="C4" s="15">
        <v>44758</v>
      </c>
      <c r="D4" s="16" t="s">
        <v>82</v>
      </c>
      <c r="E4" s="17">
        <v>183</v>
      </c>
      <c r="F4" s="17">
        <v>181</v>
      </c>
      <c r="G4" s="17">
        <v>178</v>
      </c>
      <c r="H4" s="17">
        <v>187</v>
      </c>
      <c r="I4" s="17"/>
      <c r="J4" s="17"/>
      <c r="K4" s="20">
        <v>4</v>
      </c>
      <c r="L4" s="20">
        <v>729</v>
      </c>
      <c r="M4" s="21">
        <v>182.25</v>
      </c>
      <c r="N4" s="22">
        <v>3</v>
      </c>
      <c r="O4" s="23">
        <v>185.25</v>
      </c>
    </row>
    <row r="5" spans="1:17" x14ac:dyDescent="0.3">
      <c r="A5" s="13" t="s">
        <v>51</v>
      </c>
      <c r="B5" s="69" t="s">
        <v>83</v>
      </c>
      <c r="C5" s="15">
        <v>44793</v>
      </c>
      <c r="D5" s="16" t="s">
        <v>82</v>
      </c>
      <c r="E5" s="17">
        <v>186</v>
      </c>
      <c r="F5" s="17">
        <v>185</v>
      </c>
      <c r="G5" s="17">
        <v>185</v>
      </c>
      <c r="H5" s="17">
        <v>182</v>
      </c>
      <c r="I5" s="17">
        <v>183</v>
      </c>
      <c r="J5" s="17">
        <v>179</v>
      </c>
      <c r="K5" s="20">
        <v>6</v>
      </c>
      <c r="L5" s="20">
        <v>1100</v>
      </c>
      <c r="M5" s="21">
        <v>183.33333333333334</v>
      </c>
      <c r="N5" s="22">
        <v>6</v>
      </c>
      <c r="O5" s="23">
        <v>189.33333333333334</v>
      </c>
    </row>
    <row r="6" spans="1:17" x14ac:dyDescent="0.3">
      <c r="A6" s="13" t="s">
        <v>51</v>
      </c>
      <c r="B6" s="14" t="s">
        <v>83</v>
      </c>
      <c r="C6" s="15">
        <v>44821</v>
      </c>
      <c r="D6" s="16" t="s">
        <v>82</v>
      </c>
      <c r="E6" s="17">
        <v>186</v>
      </c>
      <c r="F6" s="17">
        <v>183</v>
      </c>
      <c r="G6" s="17">
        <v>185</v>
      </c>
      <c r="H6" s="17">
        <v>182</v>
      </c>
      <c r="I6" s="17"/>
      <c r="J6" s="17"/>
      <c r="K6" s="20">
        <v>4</v>
      </c>
      <c r="L6" s="20">
        <v>736</v>
      </c>
      <c r="M6" s="21">
        <v>184</v>
      </c>
      <c r="N6" s="22">
        <v>6</v>
      </c>
      <c r="O6" s="23">
        <v>190</v>
      </c>
    </row>
    <row r="8" spans="1:17" x14ac:dyDescent="0.3">
      <c r="K8" s="8">
        <f>SUM(K2:K7)</f>
        <v>24</v>
      </c>
      <c r="L8" s="8">
        <f>SUM(L2:L7)</f>
        <v>4361.01</v>
      </c>
      <c r="M8" s="7">
        <f>SUM(L8/K8)</f>
        <v>181.70875000000001</v>
      </c>
      <c r="N8" s="8">
        <f>SUM(N2:N7)</f>
        <v>38</v>
      </c>
      <c r="O8" s="12">
        <f>SUM(M8+N8)</f>
        <v>219.70875000000001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2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22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E6:H6" name="Range1_3_9"/>
  </protectedRanges>
  <conditionalFormatting sqref="E2">
    <cfRule type="top10" dxfId="1271" priority="33" rank="1"/>
  </conditionalFormatting>
  <conditionalFormatting sqref="F2">
    <cfRule type="top10" dxfId="1270" priority="32" rank="1"/>
  </conditionalFormatting>
  <conditionalFormatting sqref="G2">
    <cfRule type="top10" dxfId="1269" priority="31" rank="1"/>
  </conditionalFormatting>
  <conditionalFormatting sqref="H2">
    <cfRule type="top10" dxfId="1268" priority="30" rank="1"/>
  </conditionalFormatting>
  <conditionalFormatting sqref="I2">
    <cfRule type="top10" dxfId="1267" priority="29" rank="1"/>
  </conditionalFormatting>
  <conditionalFormatting sqref="J2">
    <cfRule type="top10" dxfId="1266" priority="28" rank="1"/>
  </conditionalFormatting>
  <conditionalFormatting sqref="F3">
    <cfRule type="top10" dxfId="1265" priority="22" rank="1"/>
  </conditionalFormatting>
  <conditionalFormatting sqref="G3">
    <cfRule type="top10" dxfId="1264" priority="23" rank="1"/>
  </conditionalFormatting>
  <conditionalFormatting sqref="H3">
    <cfRule type="top10" dxfId="1263" priority="24" rank="1"/>
  </conditionalFormatting>
  <conditionalFormatting sqref="I3">
    <cfRule type="top10" dxfId="1262" priority="25" rank="1"/>
  </conditionalFormatting>
  <conditionalFormatting sqref="J3">
    <cfRule type="top10" dxfId="1261" priority="26" rank="1"/>
  </conditionalFormatting>
  <conditionalFormatting sqref="E3">
    <cfRule type="top10" dxfId="1260" priority="27" rank="1"/>
  </conditionalFormatting>
  <conditionalFormatting sqref="E3:J3">
    <cfRule type="cellIs" dxfId="1259" priority="21" operator="equal">
      <formula>200</formula>
    </cfRule>
  </conditionalFormatting>
  <conditionalFormatting sqref="J4">
    <cfRule type="top10" dxfId="1258" priority="15" rank="1"/>
  </conditionalFormatting>
  <conditionalFormatting sqref="I4">
    <cfRule type="top10" dxfId="1257" priority="16" rank="1"/>
  </conditionalFormatting>
  <conditionalFormatting sqref="H4">
    <cfRule type="top10" dxfId="1256" priority="17" rank="1"/>
  </conditionalFormatting>
  <conditionalFormatting sqref="G4">
    <cfRule type="top10" dxfId="1255" priority="18" rank="1"/>
  </conditionalFormatting>
  <conditionalFormatting sqref="F4">
    <cfRule type="top10" dxfId="1254" priority="19" rank="1"/>
  </conditionalFormatting>
  <conditionalFormatting sqref="E4">
    <cfRule type="top10" dxfId="1253" priority="20" rank="1"/>
  </conditionalFormatting>
  <conditionalFormatting sqref="F5">
    <cfRule type="top10" dxfId="1252" priority="12" rank="1"/>
  </conditionalFormatting>
  <conditionalFormatting sqref="I5">
    <cfRule type="top10" dxfId="1251" priority="9" rank="1"/>
    <cfRule type="top10" dxfId="1250" priority="14" rank="1"/>
  </conditionalFormatting>
  <conditionalFormatting sqref="E5">
    <cfRule type="top10" dxfId="1249" priority="13" rank="1"/>
  </conditionalFormatting>
  <conditionalFormatting sqref="G5">
    <cfRule type="top10" dxfId="1248" priority="11" rank="1"/>
  </conditionalFormatting>
  <conditionalFormatting sqref="H5">
    <cfRule type="top10" dxfId="1247" priority="10" rank="1"/>
  </conditionalFormatting>
  <conditionalFormatting sqref="J5">
    <cfRule type="top10" dxfId="1246" priority="8" rank="1"/>
  </conditionalFormatting>
  <conditionalFormatting sqref="E5:J5">
    <cfRule type="cellIs" dxfId="1245" priority="7" operator="greaterThanOrEqual">
      <formula>200</formula>
    </cfRule>
  </conditionalFormatting>
  <conditionalFormatting sqref="F6">
    <cfRule type="top10" dxfId="1244" priority="1" rank="1"/>
  </conditionalFormatting>
  <conditionalFormatting sqref="G6">
    <cfRule type="top10" dxfId="1243" priority="2" rank="1"/>
  </conditionalFormatting>
  <conditionalFormatting sqref="H6">
    <cfRule type="top10" dxfId="1242" priority="3" rank="1"/>
  </conditionalFormatting>
  <conditionalFormatting sqref="I6">
    <cfRule type="top10" dxfId="1241" priority="4" rank="1"/>
  </conditionalFormatting>
  <conditionalFormatting sqref="J6">
    <cfRule type="top10" dxfId="1240" priority="5" rank="1"/>
  </conditionalFormatting>
  <conditionalFormatting sqref="E6">
    <cfRule type="top10" dxfId="1239" priority="6" rank="1"/>
  </conditionalFormatting>
  <hyperlinks>
    <hyperlink ref="Q1" location="'National Rankings'!A1" display="Back to Ranking" xr:uid="{371E3A09-785D-450F-B876-704E2FCD37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D6BAB1-2391-4A24-98A5-CB2668C432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56AE-9D63-4F07-A486-C22855F11F75}">
  <sheetPr codeName="Sheet49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35</v>
      </c>
      <c r="B2" s="14" t="s">
        <v>34</v>
      </c>
      <c r="C2" s="15">
        <v>44635</v>
      </c>
      <c r="D2" s="16" t="s">
        <v>32</v>
      </c>
      <c r="E2" s="17">
        <v>170</v>
      </c>
      <c r="F2" s="17">
        <v>164</v>
      </c>
      <c r="G2" s="17">
        <v>167</v>
      </c>
      <c r="H2" s="17">
        <v>176</v>
      </c>
      <c r="I2" s="17"/>
      <c r="J2" s="17"/>
      <c r="K2" s="20">
        <v>4</v>
      </c>
      <c r="L2" s="20">
        <v>677</v>
      </c>
      <c r="M2" s="21">
        <v>169.25</v>
      </c>
      <c r="N2" s="22">
        <v>4</v>
      </c>
      <c r="O2" s="23">
        <v>173.25</v>
      </c>
    </row>
    <row r="3" spans="1:17" x14ac:dyDescent="0.3">
      <c r="A3" s="13" t="s">
        <v>51</v>
      </c>
      <c r="B3" s="14" t="s">
        <v>34</v>
      </c>
      <c r="C3" s="15">
        <v>44647</v>
      </c>
      <c r="D3" s="16" t="s">
        <v>32</v>
      </c>
      <c r="E3" s="17">
        <v>168</v>
      </c>
      <c r="F3" s="17">
        <v>166</v>
      </c>
      <c r="G3" s="17">
        <v>168</v>
      </c>
      <c r="H3" s="17">
        <v>162</v>
      </c>
      <c r="I3" s="17"/>
      <c r="J3" s="17"/>
      <c r="K3" s="20">
        <v>4</v>
      </c>
      <c r="L3" s="20">
        <v>664</v>
      </c>
      <c r="M3" s="21">
        <v>166</v>
      </c>
      <c r="N3" s="22">
        <v>3</v>
      </c>
      <c r="O3" s="23">
        <v>169</v>
      </c>
    </row>
    <row r="4" spans="1:17" x14ac:dyDescent="0.3">
      <c r="A4" s="13" t="s">
        <v>24</v>
      </c>
      <c r="B4" s="14" t="s">
        <v>34</v>
      </c>
      <c r="C4" s="15">
        <v>44698</v>
      </c>
      <c r="D4" s="16" t="s">
        <v>32</v>
      </c>
      <c r="E4" s="17">
        <v>170</v>
      </c>
      <c r="F4" s="17">
        <v>166</v>
      </c>
      <c r="G4" s="17">
        <v>167</v>
      </c>
      <c r="H4" s="17">
        <v>167</v>
      </c>
      <c r="I4" s="17"/>
      <c r="J4" s="17"/>
      <c r="K4" s="20">
        <v>4</v>
      </c>
      <c r="L4" s="20">
        <v>670</v>
      </c>
      <c r="M4" s="21">
        <v>167.5</v>
      </c>
      <c r="N4" s="22">
        <v>3</v>
      </c>
      <c r="O4" s="23">
        <v>170.5</v>
      </c>
    </row>
    <row r="5" spans="1:17" x14ac:dyDescent="0.3">
      <c r="A5" s="13" t="s">
        <v>51</v>
      </c>
      <c r="B5" s="14" t="s">
        <v>34</v>
      </c>
      <c r="C5" s="15">
        <v>44761</v>
      </c>
      <c r="D5" s="16" t="s">
        <v>104</v>
      </c>
      <c r="E5" s="17">
        <v>172</v>
      </c>
      <c r="F5" s="17">
        <v>179</v>
      </c>
      <c r="G5" s="17">
        <v>169</v>
      </c>
      <c r="H5" s="17">
        <v>170</v>
      </c>
      <c r="I5" s="17"/>
      <c r="J5" s="17"/>
      <c r="K5" s="20">
        <v>4</v>
      </c>
      <c r="L5" s="20">
        <v>690</v>
      </c>
      <c r="M5" s="21">
        <v>172.5</v>
      </c>
      <c r="N5" s="22">
        <v>4</v>
      </c>
      <c r="O5" s="23">
        <v>176.5</v>
      </c>
    </row>
    <row r="6" spans="1:17" x14ac:dyDescent="0.3">
      <c r="A6" s="13" t="s">
        <v>51</v>
      </c>
      <c r="B6" s="14" t="s">
        <v>34</v>
      </c>
      <c r="C6" s="15">
        <v>44829</v>
      </c>
      <c r="D6" s="16" t="s">
        <v>32</v>
      </c>
      <c r="E6" s="17">
        <v>175</v>
      </c>
      <c r="F6" s="17">
        <v>159</v>
      </c>
      <c r="G6" s="17">
        <v>169</v>
      </c>
      <c r="H6" s="17">
        <v>159</v>
      </c>
      <c r="I6" s="17"/>
      <c r="J6" s="17"/>
      <c r="K6" s="20">
        <v>4</v>
      </c>
      <c r="L6" s="20">
        <v>662</v>
      </c>
      <c r="M6" s="21">
        <v>165.5</v>
      </c>
      <c r="N6" s="22">
        <v>4</v>
      </c>
      <c r="O6" s="23">
        <v>169.5</v>
      </c>
    </row>
    <row r="7" spans="1:17" x14ac:dyDescent="0.3">
      <c r="A7" s="13" t="s">
        <v>51</v>
      </c>
      <c r="B7" s="14" t="s">
        <v>34</v>
      </c>
      <c r="C7" s="15">
        <v>44852</v>
      </c>
      <c r="D7" s="16" t="s">
        <v>32</v>
      </c>
      <c r="E7" s="17">
        <v>181</v>
      </c>
      <c r="F7" s="17">
        <v>181</v>
      </c>
      <c r="G7" s="17">
        <v>181</v>
      </c>
      <c r="H7" s="17">
        <v>188</v>
      </c>
      <c r="I7" s="17"/>
      <c r="J7" s="17"/>
      <c r="K7" s="20">
        <v>4</v>
      </c>
      <c r="L7" s="20">
        <v>731</v>
      </c>
      <c r="M7" s="21">
        <v>182.75</v>
      </c>
      <c r="N7" s="22">
        <v>6</v>
      </c>
      <c r="O7" s="23">
        <v>188.75</v>
      </c>
    </row>
    <row r="9" spans="1:17" x14ac:dyDescent="0.3">
      <c r="K9" s="8">
        <f>SUM(K2:K8)</f>
        <v>24</v>
      </c>
      <c r="L9" s="8">
        <f>SUM(L2:L8)</f>
        <v>4094</v>
      </c>
      <c r="M9" s="7">
        <f>SUM(L9/K9)</f>
        <v>170.58333333333334</v>
      </c>
      <c r="N9" s="8">
        <f>SUM(N2:N8)</f>
        <v>24</v>
      </c>
      <c r="O9" s="12">
        <f>SUM(M9+N9)</f>
        <v>194.58333333333334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B4:C4 E4:J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I5:J5 B5:C5" name="Range1_8_2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2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I7:J7" name="Range1_22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E7:H7" name="Range1_3_9"/>
  </protectedRanges>
  <conditionalFormatting sqref="E2">
    <cfRule type="top10" dxfId="1238" priority="38" rank="1"/>
  </conditionalFormatting>
  <conditionalFormatting sqref="F2">
    <cfRule type="top10" dxfId="1237" priority="37" rank="1"/>
  </conditionalFormatting>
  <conditionalFormatting sqref="G2">
    <cfRule type="top10" dxfId="1236" priority="36" rank="1"/>
  </conditionalFormatting>
  <conditionalFormatting sqref="H2">
    <cfRule type="top10" dxfId="1235" priority="35" rank="1"/>
  </conditionalFormatting>
  <conditionalFormatting sqref="I2">
    <cfRule type="top10" dxfId="1234" priority="34" rank="1"/>
  </conditionalFormatting>
  <conditionalFormatting sqref="J2">
    <cfRule type="top10" dxfId="1233" priority="33" rank="1"/>
  </conditionalFormatting>
  <conditionalFormatting sqref="I3">
    <cfRule type="top10" dxfId="1232" priority="32" rank="1"/>
  </conditionalFormatting>
  <conditionalFormatting sqref="H3">
    <cfRule type="top10" dxfId="1231" priority="28" rank="1"/>
  </conditionalFormatting>
  <conditionalFormatting sqref="J3">
    <cfRule type="top10" dxfId="1230" priority="29" rank="1"/>
  </conditionalFormatting>
  <conditionalFormatting sqref="G3">
    <cfRule type="top10" dxfId="1229" priority="31" rank="1"/>
  </conditionalFormatting>
  <conditionalFormatting sqref="F3">
    <cfRule type="top10" dxfId="1228" priority="30" rank="1"/>
  </conditionalFormatting>
  <conditionalFormatting sqref="E3">
    <cfRule type="top10" dxfId="1227" priority="27" rank="1"/>
  </conditionalFormatting>
  <conditionalFormatting sqref="J4">
    <cfRule type="top10" dxfId="1226" priority="21" rank="1"/>
  </conditionalFormatting>
  <conditionalFormatting sqref="I4">
    <cfRule type="top10" dxfId="1225" priority="22" rank="1"/>
  </conditionalFormatting>
  <conditionalFormatting sqref="H4">
    <cfRule type="top10" dxfId="1224" priority="23" rank="1"/>
  </conditionalFormatting>
  <conditionalFormatting sqref="G4">
    <cfRule type="top10" dxfId="1223" priority="24" rank="1"/>
  </conditionalFormatting>
  <conditionalFormatting sqref="F4">
    <cfRule type="top10" dxfId="1222" priority="25" rank="1"/>
  </conditionalFormatting>
  <conditionalFormatting sqref="E4">
    <cfRule type="top10" dxfId="1221" priority="26" rank="1"/>
  </conditionalFormatting>
  <conditionalFormatting sqref="E5:J5">
    <cfRule type="cellIs" dxfId="1220" priority="13" operator="greaterThanOrEqual">
      <formula>200</formula>
    </cfRule>
  </conditionalFormatting>
  <conditionalFormatting sqref="F5">
    <cfRule type="top10" dxfId="1219" priority="14" rank="1"/>
  </conditionalFormatting>
  <conditionalFormatting sqref="I5">
    <cfRule type="top10" dxfId="1218" priority="15" rank="1"/>
    <cfRule type="top10" dxfId="1217" priority="16" rank="1"/>
  </conditionalFormatting>
  <conditionalFormatting sqref="E5">
    <cfRule type="top10" dxfId="1216" priority="17" rank="1"/>
  </conditionalFormatting>
  <conditionalFormatting sqref="G5">
    <cfRule type="top10" dxfId="1215" priority="18" rank="1"/>
  </conditionalFormatting>
  <conditionalFormatting sqref="H5">
    <cfRule type="top10" dxfId="1214" priority="19" rank="1"/>
  </conditionalFormatting>
  <conditionalFormatting sqref="J5">
    <cfRule type="top10" dxfId="1213" priority="20" rank="1"/>
  </conditionalFormatting>
  <conditionalFormatting sqref="J6">
    <cfRule type="top10" dxfId="1212" priority="7" rank="1"/>
  </conditionalFormatting>
  <conditionalFormatting sqref="I6">
    <cfRule type="top10" dxfId="1211" priority="8" rank="1"/>
  </conditionalFormatting>
  <conditionalFormatting sqref="H6">
    <cfRule type="top10" dxfId="1210" priority="9" rank="1"/>
  </conditionalFormatting>
  <conditionalFormatting sqref="G6">
    <cfRule type="top10" dxfId="1209" priority="10" rank="1"/>
  </conditionalFormatting>
  <conditionalFormatting sqref="F6">
    <cfRule type="top10" dxfId="1208" priority="11" rank="1"/>
  </conditionalFormatting>
  <conditionalFormatting sqref="E6">
    <cfRule type="top10" dxfId="1207" priority="12" rank="1"/>
  </conditionalFormatting>
  <conditionalFormatting sqref="F7">
    <cfRule type="top10" dxfId="1206" priority="1" rank="1"/>
  </conditionalFormatting>
  <conditionalFormatting sqref="G7">
    <cfRule type="top10" dxfId="1205" priority="2" rank="1"/>
  </conditionalFormatting>
  <conditionalFormatting sqref="H7">
    <cfRule type="top10" dxfId="1204" priority="3" rank="1"/>
  </conditionalFormatting>
  <conditionalFormatting sqref="I7">
    <cfRule type="top10" dxfId="1203" priority="4" rank="1"/>
  </conditionalFormatting>
  <conditionalFormatting sqref="J7">
    <cfRule type="top10" dxfId="1202" priority="5" rank="1"/>
  </conditionalFormatting>
  <conditionalFormatting sqref="E7">
    <cfRule type="top10" dxfId="1201" priority="6" rank="1"/>
  </conditionalFormatting>
  <hyperlinks>
    <hyperlink ref="Q1" location="'National Rankings'!A1" display="Back to Ranking" xr:uid="{8AAC4346-737C-4D7D-89C7-CC160A6178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E05D12-0155-4F20-BBF7-D002A4519F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755C-524D-44FE-8A11-27400306822F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49" t="s">
        <v>25</v>
      </c>
      <c r="B2" s="14" t="s">
        <v>88</v>
      </c>
      <c r="C2" s="15">
        <v>44651</v>
      </c>
      <c r="D2" s="16" t="s">
        <v>89</v>
      </c>
      <c r="E2" s="17">
        <v>89</v>
      </c>
      <c r="F2" s="17">
        <v>146</v>
      </c>
      <c r="G2" s="17">
        <v>163</v>
      </c>
      <c r="H2" s="17"/>
      <c r="I2" s="17"/>
      <c r="J2" s="17"/>
      <c r="K2" s="20">
        <v>3</v>
      </c>
      <c r="L2" s="20">
        <v>398</v>
      </c>
      <c r="M2" s="21">
        <v>132.66666666666666</v>
      </c>
      <c r="N2" s="22">
        <v>4</v>
      </c>
      <c r="O2" s="23">
        <v>136.66999999999999</v>
      </c>
    </row>
    <row r="3" spans="1:17" x14ac:dyDescent="0.3">
      <c r="A3" s="49" t="s">
        <v>25</v>
      </c>
      <c r="B3" s="14" t="s">
        <v>88</v>
      </c>
      <c r="C3" s="15">
        <v>44679</v>
      </c>
      <c r="D3" s="16" t="s">
        <v>89</v>
      </c>
      <c r="E3" s="17">
        <v>121</v>
      </c>
      <c r="F3" s="17">
        <v>143</v>
      </c>
      <c r="G3" s="17">
        <v>169</v>
      </c>
      <c r="H3" s="17"/>
      <c r="I3" s="17"/>
      <c r="J3" s="17"/>
      <c r="K3" s="20">
        <v>3</v>
      </c>
      <c r="L3" s="20">
        <v>433</v>
      </c>
      <c r="M3" s="21">
        <v>144.33333333333334</v>
      </c>
      <c r="N3" s="22">
        <v>4</v>
      </c>
      <c r="O3" s="23">
        <v>148.33333333333334</v>
      </c>
    </row>
    <row r="5" spans="1:17" x14ac:dyDescent="0.3">
      <c r="K5" s="8">
        <f>SUM(K2:K4)</f>
        <v>6</v>
      </c>
      <c r="L5" s="8">
        <f>SUM(L2:L4)</f>
        <v>831</v>
      </c>
      <c r="M5" s="7">
        <f>SUM(L5/K5)</f>
        <v>138.5</v>
      </c>
      <c r="N5" s="8">
        <f>SUM(N2:N4)</f>
        <v>8</v>
      </c>
      <c r="O5" s="12">
        <f>SUM(M5+N5)</f>
        <v>146.5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5"/>
    <protectedRange algorithmName="SHA-512" hashValue="ON39YdpmFHfN9f47KpiRvqrKx0V9+erV1CNkpWzYhW/Qyc6aT8rEyCrvauWSYGZK2ia3o7vd3akF07acHAFpOA==" saltValue="yVW9XmDwTqEnmpSGai0KYg==" spinCount="100000" sqref="D2" name="Range1_1_3_1_1_5"/>
    <protectedRange algorithmName="SHA-512" hashValue="ON39YdpmFHfN9f47KpiRvqrKx0V9+erV1CNkpWzYhW/Qyc6aT8rEyCrvauWSYGZK2ia3o7vd3akF07acHAFpOA==" saltValue="yVW9XmDwTqEnmpSGai0KYg==" spinCount="100000" sqref="E3:J3 B3:C3" name="Range1_4_1_1_1_9"/>
    <protectedRange algorithmName="SHA-512" hashValue="ON39YdpmFHfN9f47KpiRvqrKx0V9+erV1CNkpWzYhW/Qyc6aT8rEyCrvauWSYGZK2ia3o7vd3akF07acHAFpOA==" saltValue="yVW9XmDwTqEnmpSGai0KYg==" spinCount="100000" sqref="D3" name="Range1_1_4_1_1_5"/>
  </protectedRanges>
  <conditionalFormatting sqref="E2">
    <cfRule type="top10" dxfId="1200" priority="12" rank="1"/>
  </conditionalFormatting>
  <conditionalFormatting sqref="F2">
    <cfRule type="top10" dxfId="1199" priority="11" rank="1"/>
  </conditionalFormatting>
  <conditionalFormatting sqref="G2">
    <cfRule type="top10" dxfId="1198" priority="10" rank="1"/>
  </conditionalFormatting>
  <conditionalFormatting sqref="H2">
    <cfRule type="top10" dxfId="1197" priority="9" rank="1"/>
  </conditionalFormatting>
  <conditionalFormatting sqref="I2">
    <cfRule type="top10" dxfId="1196" priority="8" rank="1"/>
  </conditionalFormatting>
  <conditionalFormatting sqref="J2">
    <cfRule type="top10" dxfId="1195" priority="7" rank="1"/>
  </conditionalFormatting>
  <conditionalFormatting sqref="E3">
    <cfRule type="top10" dxfId="1194" priority="6" rank="1"/>
  </conditionalFormatting>
  <conditionalFormatting sqref="F3">
    <cfRule type="top10" dxfId="1193" priority="5" rank="1"/>
  </conditionalFormatting>
  <conditionalFormatting sqref="G3">
    <cfRule type="top10" dxfId="1192" priority="4" rank="1"/>
  </conditionalFormatting>
  <conditionalFormatting sqref="H3">
    <cfRule type="top10" dxfId="1191" priority="3" rank="1"/>
  </conditionalFormatting>
  <conditionalFormatting sqref="I3">
    <cfRule type="top10" dxfId="1190" priority="2" rank="1"/>
  </conditionalFormatting>
  <conditionalFormatting sqref="J3">
    <cfRule type="top10" dxfId="1189" priority="1" rank="1"/>
  </conditionalFormatting>
  <hyperlinks>
    <hyperlink ref="Q1" location="'National Rankings'!A1" display="Back to Ranking" xr:uid="{0A9266AD-ACD7-4682-8A13-40D8F311FE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49EB1D-382B-44A3-9733-093DF3035E0F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4F16C-D75A-4186-AE89-246AFE2DE24B}">
  <dimension ref="A1:Q1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75</v>
      </c>
      <c r="C2" s="15">
        <v>44689</v>
      </c>
      <c r="D2" s="16" t="s">
        <v>53</v>
      </c>
      <c r="E2" s="17">
        <v>182</v>
      </c>
      <c r="F2" s="17">
        <v>183</v>
      </c>
      <c r="G2" s="17">
        <v>183</v>
      </c>
      <c r="H2" s="17">
        <v>186</v>
      </c>
      <c r="I2" s="17"/>
      <c r="J2" s="17"/>
      <c r="K2" s="20">
        <v>4</v>
      </c>
      <c r="L2" s="20">
        <v>734</v>
      </c>
      <c r="M2" s="21">
        <v>183.5</v>
      </c>
      <c r="N2" s="22">
        <v>7</v>
      </c>
      <c r="O2" s="23">
        <v>190.5</v>
      </c>
    </row>
    <row r="3" spans="1:17" x14ac:dyDescent="0.3">
      <c r="A3" s="49" t="s">
        <v>25</v>
      </c>
      <c r="B3" s="14" t="s">
        <v>75</v>
      </c>
      <c r="C3" s="15">
        <v>44724</v>
      </c>
      <c r="D3" s="16" t="s">
        <v>53</v>
      </c>
      <c r="E3" s="17">
        <v>185.1</v>
      </c>
      <c r="F3" s="17">
        <v>185</v>
      </c>
      <c r="G3" s="17">
        <v>185.1</v>
      </c>
      <c r="H3" s="17">
        <v>182</v>
      </c>
      <c r="I3" s="17"/>
      <c r="J3" s="17"/>
      <c r="K3" s="20">
        <v>4</v>
      </c>
      <c r="L3" s="20">
        <v>737.2</v>
      </c>
      <c r="M3" s="21">
        <v>184.3</v>
      </c>
      <c r="N3" s="22">
        <v>8</v>
      </c>
      <c r="O3" s="23">
        <v>192.3</v>
      </c>
    </row>
    <row r="4" spans="1:17" x14ac:dyDescent="0.3">
      <c r="A4" s="13" t="s">
        <v>24</v>
      </c>
      <c r="B4" s="14" t="s">
        <v>75</v>
      </c>
      <c r="C4" s="15">
        <v>44752</v>
      </c>
      <c r="D4" s="16" t="s">
        <v>53</v>
      </c>
      <c r="E4" s="17">
        <v>189</v>
      </c>
      <c r="F4" s="17">
        <v>194</v>
      </c>
      <c r="G4" s="17">
        <v>192</v>
      </c>
      <c r="H4" s="17">
        <v>184</v>
      </c>
      <c r="I4" s="17"/>
      <c r="J4" s="17"/>
      <c r="K4" s="20">
        <v>4</v>
      </c>
      <c r="L4" s="20">
        <v>759</v>
      </c>
      <c r="M4" s="21">
        <v>189.75</v>
      </c>
      <c r="N4" s="22">
        <v>11</v>
      </c>
      <c r="O4" s="23">
        <v>200.75</v>
      </c>
    </row>
    <row r="5" spans="1:17" x14ac:dyDescent="0.3">
      <c r="A5" s="13" t="s">
        <v>24</v>
      </c>
      <c r="B5" s="14" t="s">
        <v>75</v>
      </c>
      <c r="C5" s="15">
        <v>44766</v>
      </c>
      <c r="D5" s="16" t="s">
        <v>79</v>
      </c>
      <c r="E5" s="17">
        <v>192</v>
      </c>
      <c r="F5" s="17">
        <v>186</v>
      </c>
      <c r="G5" s="17">
        <v>187</v>
      </c>
      <c r="H5" s="17">
        <v>185</v>
      </c>
      <c r="I5" s="17"/>
      <c r="J5" s="17"/>
      <c r="K5" s="20">
        <v>4</v>
      </c>
      <c r="L5" s="20">
        <v>750</v>
      </c>
      <c r="M5" s="21">
        <v>187.5</v>
      </c>
      <c r="N5" s="22">
        <v>11</v>
      </c>
      <c r="O5" s="23">
        <v>198.5</v>
      </c>
    </row>
    <row r="6" spans="1:17" x14ac:dyDescent="0.3">
      <c r="A6" s="13" t="s">
        <v>24</v>
      </c>
      <c r="B6" s="14" t="s">
        <v>75</v>
      </c>
      <c r="C6" s="15">
        <v>44787</v>
      </c>
      <c r="D6" s="16" t="s">
        <v>53</v>
      </c>
      <c r="E6" s="17">
        <v>189</v>
      </c>
      <c r="F6" s="17">
        <v>184</v>
      </c>
      <c r="G6" s="17">
        <v>187</v>
      </c>
      <c r="H6" s="17">
        <v>181</v>
      </c>
      <c r="I6" s="17"/>
      <c r="J6" s="17"/>
      <c r="K6" s="20">
        <v>4</v>
      </c>
      <c r="L6" s="20">
        <v>741</v>
      </c>
      <c r="M6" s="21">
        <v>185.25</v>
      </c>
      <c r="N6" s="22">
        <v>6</v>
      </c>
      <c r="O6" s="23">
        <v>191.25</v>
      </c>
    </row>
    <row r="7" spans="1:17" x14ac:dyDescent="0.3">
      <c r="A7" s="13" t="s">
        <v>51</v>
      </c>
      <c r="B7" s="14" t="s">
        <v>75</v>
      </c>
      <c r="C7" s="15">
        <v>44801</v>
      </c>
      <c r="D7" s="16" t="s">
        <v>79</v>
      </c>
      <c r="E7" s="17">
        <v>185</v>
      </c>
      <c r="F7" s="17">
        <v>190.001</v>
      </c>
      <c r="G7" s="17">
        <v>188</v>
      </c>
      <c r="H7" s="17">
        <v>181</v>
      </c>
      <c r="I7" s="17">
        <v>187</v>
      </c>
      <c r="J7" s="17">
        <v>189</v>
      </c>
      <c r="K7" s="20">
        <v>6</v>
      </c>
      <c r="L7" s="20">
        <v>1120.001</v>
      </c>
      <c r="M7" s="21">
        <v>186.66683333333333</v>
      </c>
      <c r="N7" s="22">
        <v>22</v>
      </c>
      <c r="O7" s="23">
        <f>SUM(M7+N7)</f>
        <v>208.66683333333333</v>
      </c>
    </row>
    <row r="8" spans="1:17" x14ac:dyDescent="0.3">
      <c r="A8" s="13" t="s">
        <v>24</v>
      </c>
      <c r="B8" s="14" t="s">
        <v>75</v>
      </c>
      <c r="C8" s="15">
        <v>44815</v>
      </c>
      <c r="D8" s="16" t="s">
        <v>53</v>
      </c>
      <c r="E8" s="17">
        <v>183</v>
      </c>
      <c r="F8" s="17">
        <v>179</v>
      </c>
      <c r="G8" s="17">
        <v>184</v>
      </c>
      <c r="H8" s="17">
        <v>188</v>
      </c>
      <c r="I8" s="17">
        <v>186</v>
      </c>
      <c r="J8" s="17">
        <v>190</v>
      </c>
      <c r="K8" s="20">
        <v>6</v>
      </c>
      <c r="L8" s="20">
        <v>1110</v>
      </c>
      <c r="M8" s="21">
        <v>185</v>
      </c>
      <c r="N8" s="22">
        <v>8</v>
      </c>
      <c r="O8" s="23">
        <v>193</v>
      </c>
    </row>
    <row r="9" spans="1:17" x14ac:dyDescent="0.3">
      <c r="A9" s="13" t="s">
        <v>24</v>
      </c>
      <c r="B9" s="14" t="s">
        <v>75</v>
      </c>
      <c r="C9" s="15">
        <v>44829</v>
      </c>
      <c r="D9" s="16" t="s">
        <v>79</v>
      </c>
      <c r="E9" s="17">
        <v>184</v>
      </c>
      <c r="F9" s="17">
        <v>183</v>
      </c>
      <c r="G9" s="17">
        <v>186</v>
      </c>
      <c r="H9" s="17">
        <v>182</v>
      </c>
      <c r="I9" s="17"/>
      <c r="J9" s="17"/>
      <c r="K9" s="20">
        <v>4</v>
      </c>
      <c r="L9" s="20">
        <v>735</v>
      </c>
      <c r="M9" s="21">
        <v>183.75</v>
      </c>
      <c r="N9" s="22">
        <v>4</v>
      </c>
      <c r="O9" s="23">
        <v>187.75</v>
      </c>
    </row>
    <row r="10" spans="1:17" x14ac:dyDescent="0.3">
      <c r="A10" s="13" t="s">
        <v>24</v>
      </c>
      <c r="B10" s="14" t="s">
        <v>75</v>
      </c>
      <c r="C10" s="15">
        <v>44813</v>
      </c>
      <c r="D10" s="16" t="s">
        <v>53</v>
      </c>
      <c r="E10" s="17">
        <v>174</v>
      </c>
      <c r="F10" s="17">
        <v>181</v>
      </c>
      <c r="G10" s="17">
        <v>174</v>
      </c>
      <c r="H10" s="17">
        <v>182</v>
      </c>
      <c r="I10" s="17"/>
      <c r="J10" s="17"/>
      <c r="K10" s="20">
        <v>4</v>
      </c>
      <c r="L10" s="20">
        <v>711</v>
      </c>
      <c r="M10" s="21">
        <v>177.75</v>
      </c>
      <c r="N10" s="22">
        <v>2</v>
      </c>
      <c r="O10" s="23">
        <v>179.75</v>
      </c>
    </row>
    <row r="11" spans="1:17" x14ac:dyDescent="0.3">
      <c r="A11" s="13" t="s">
        <v>24</v>
      </c>
      <c r="B11" s="14" t="s">
        <v>75</v>
      </c>
      <c r="C11" s="15">
        <v>44864</v>
      </c>
      <c r="D11" s="16" t="s">
        <v>79</v>
      </c>
      <c r="E11" s="17">
        <v>191</v>
      </c>
      <c r="F11" s="17">
        <v>185</v>
      </c>
      <c r="G11" s="17">
        <v>185</v>
      </c>
      <c r="H11" s="17">
        <v>189</v>
      </c>
      <c r="I11" s="17">
        <v>185</v>
      </c>
      <c r="J11" s="17">
        <v>184</v>
      </c>
      <c r="K11" s="20">
        <v>6</v>
      </c>
      <c r="L11" s="20">
        <v>1119</v>
      </c>
      <c r="M11" s="21">
        <v>186.5</v>
      </c>
      <c r="N11" s="22">
        <v>30</v>
      </c>
      <c r="O11" s="23">
        <f>SUM(N11+M11)</f>
        <v>216.5</v>
      </c>
    </row>
    <row r="12" spans="1:17" x14ac:dyDescent="0.3">
      <c r="A12" s="13" t="s">
        <v>24</v>
      </c>
      <c r="B12" s="14" t="s">
        <v>75</v>
      </c>
      <c r="C12" s="15">
        <v>44868</v>
      </c>
      <c r="D12" s="16" t="s">
        <v>53</v>
      </c>
      <c r="E12" s="17">
        <v>187</v>
      </c>
      <c r="F12" s="17">
        <v>189</v>
      </c>
      <c r="G12" s="17">
        <v>187</v>
      </c>
      <c r="H12" s="17">
        <v>179</v>
      </c>
      <c r="I12" s="17"/>
      <c r="J12" s="17"/>
      <c r="K12" s="20">
        <v>4</v>
      </c>
      <c r="L12" s="20">
        <v>742</v>
      </c>
      <c r="M12" s="21">
        <v>185.5</v>
      </c>
      <c r="N12" s="22">
        <v>8</v>
      </c>
      <c r="O12" s="23">
        <v>193.5</v>
      </c>
    </row>
    <row r="14" spans="1:17" x14ac:dyDescent="0.3">
      <c r="K14" s="8">
        <f>SUM(K2:K13)</f>
        <v>50</v>
      </c>
      <c r="L14" s="8">
        <f>SUM(L2:L13)</f>
        <v>9258.2010000000009</v>
      </c>
      <c r="M14" s="7">
        <f>SUM(L14/K14)</f>
        <v>185.16402000000002</v>
      </c>
      <c r="N14" s="8">
        <f>SUM(N2:N13)</f>
        <v>117</v>
      </c>
      <c r="O14" s="12">
        <f>SUM(M14+N14)</f>
        <v>302.16402000000005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4:J4 B4:C4" name="Range1_9_2"/>
    <protectedRange algorithmName="SHA-512" hashValue="ON39YdpmFHfN9f47KpiRvqrKx0V9+erV1CNkpWzYhW/Qyc6aT8rEyCrvauWSYGZK2ia3o7vd3akF07acHAFpOA==" saltValue="yVW9XmDwTqEnmpSGai0KYg==" spinCount="100000" sqref="D4" name="Range1_1_5_3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_4"/>
    <protectedRange sqref="B6:C6" name="Range1_1"/>
    <protectedRange sqref="D6" name="Range1_1_1"/>
    <protectedRange sqref="E6:J6" name="Range1_3"/>
    <protectedRange algorithmName="SHA-512" hashValue="ON39YdpmFHfN9f47KpiRvqrKx0V9+erV1CNkpWzYhW/Qyc6aT8rEyCrvauWSYGZK2ia3o7vd3akF07acHAFpOA==" saltValue="yVW9XmDwTqEnmpSGai0KYg==" spinCount="100000" sqref="I7:J7 B7:C7" name="Range1_7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B8:C9 E8:J9" name="Range1_14"/>
    <protectedRange algorithmName="SHA-512" hashValue="ON39YdpmFHfN9f47KpiRvqrKx0V9+erV1CNkpWzYhW/Qyc6aT8rEyCrvauWSYGZK2ia3o7vd3akF07acHAFpOA==" saltValue="yVW9XmDwTqEnmpSGai0KYg==" spinCount="100000" sqref="D8:D9" name="Range1_1_8"/>
    <protectedRange algorithmName="SHA-512" hashValue="ON39YdpmFHfN9f47KpiRvqrKx0V9+erV1CNkpWzYhW/Qyc6aT8rEyCrvauWSYGZK2ia3o7vd3akF07acHAFpOA==" saltValue="yVW9XmDwTqEnmpSGai0KYg==" spinCount="100000" sqref="B10:C10 E10:J10" name="Range1_23"/>
    <protectedRange algorithmName="SHA-512" hashValue="ON39YdpmFHfN9f47KpiRvqrKx0V9+erV1CNkpWzYhW/Qyc6aT8rEyCrvauWSYGZK2ia3o7vd3akF07acHAFpOA==" saltValue="yVW9XmDwTqEnmpSGai0KYg==" spinCount="100000" sqref="D10" name="Range1_1_21"/>
    <protectedRange algorithmName="SHA-512" hashValue="ON39YdpmFHfN9f47KpiRvqrKx0V9+erV1CNkpWzYhW/Qyc6aT8rEyCrvauWSYGZK2ia3o7vd3akF07acHAFpOA==" saltValue="yVW9XmDwTqEnmpSGai0KYg==" spinCount="100000" sqref="I11:J11 B11:C11" name="Range1_11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E11:H11" name="Range1_3_2"/>
    <protectedRange algorithmName="SHA-512" hashValue="ON39YdpmFHfN9f47KpiRvqrKx0V9+erV1CNkpWzYhW/Qyc6aT8rEyCrvauWSYGZK2ia3o7vd3akF07acHAFpOA==" saltValue="yVW9XmDwTqEnmpSGai0KYg==" spinCount="100000" sqref="E12:J12 B12:C12" name="Range1_32"/>
    <protectedRange algorithmName="SHA-512" hashValue="ON39YdpmFHfN9f47KpiRvqrKx0V9+erV1CNkpWzYhW/Qyc6aT8rEyCrvauWSYGZK2ia3o7vd3akF07acHAFpOA==" saltValue="yVW9XmDwTqEnmpSGai0KYg==" spinCount="100000" sqref="D12" name="Range1_1_26"/>
  </protectedRanges>
  <conditionalFormatting sqref="E2">
    <cfRule type="top10" dxfId="1188" priority="61" rank="1"/>
  </conditionalFormatting>
  <conditionalFormatting sqref="F2">
    <cfRule type="top10" dxfId="1187" priority="60" rank="1"/>
  </conditionalFormatting>
  <conditionalFormatting sqref="G2">
    <cfRule type="top10" dxfId="1186" priority="59" rank="1"/>
  </conditionalFormatting>
  <conditionalFormatting sqref="H2">
    <cfRule type="top10" dxfId="1185" priority="58" rank="1"/>
  </conditionalFormatting>
  <conditionalFormatting sqref="I2">
    <cfRule type="top10" dxfId="1184" priority="57" rank="1"/>
  </conditionalFormatting>
  <conditionalFormatting sqref="J2">
    <cfRule type="top10" dxfId="1183" priority="56" rank="1"/>
  </conditionalFormatting>
  <conditionalFormatting sqref="E3">
    <cfRule type="top10" dxfId="1182" priority="55" rank="1"/>
  </conditionalFormatting>
  <conditionalFormatting sqref="F3">
    <cfRule type="top10" dxfId="1181" priority="54" rank="1"/>
  </conditionalFormatting>
  <conditionalFormatting sqref="G3">
    <cfRule type="top10" dxfId="1180" priority="53" rank="1"/>
  </conditionalFormatting>
  <conditionalFormatting sqref="H3">
    <cfRule type="top10" dxfId="1179" priority="52" rank="1"/>
  </conditionalFormatting>
  <conditionalFormatting sqref="I3">
    <cfRule type="top10" dxfId="1178" priority="51" rank="1"/>
  </conditionalFormatting>
  <conditionalFormatting sqref="J3">
    <cfRule type="top10" dxfId="1177" priority="50" rank="1"/>
  </conditionalFormatting>
  <conditionalFormatting sqref="I4">
    <cfRule type="top10" dxfId="1176" priority="44" rank="1"/>
  </conditionalFormatting>
  <conditionalFormatting sqref="H4">
    <cfRule type="top10" dxfId="1175" priority="45" rank="1"/>
  </conditionalFormatting>
  <conditionalFormatting sqref="G4">
    <cfRule type="top10" dxfId="1174" priority="46" rank="1"/>
  </conditionalFormatting>
  <conditionalFormatting sqref="F4">
    <cfRule type="top10" dxfId="1173" priority="47" rank="1"/>
  </conditionalFormatting>
  <conditionalFormatting sqref="E4">
    <cfRule type="top10" dxfId="1172" priority="48" rank="1"/>
  </conditionalFormatting>
  <conditionalFormatting sqref="J4">
    <cfRule type="top10" dxfId="1171" priority="49" rank="1"/>
  </conditionalFormatting>
  <conditionalFormatting sqref="E4:J4">
    <cfRule type="cellIs" dxfId="1170" priority="43" operator="equal">
      <formula>200</formula>
    </cfRule>
  </conditionalFormatting>
  <conditionalFormatting sqref="J5">
    <cfRule type="top10" dxfId="1169" priority="37" rank="1"/>
  </conditionalFormatting>
  <conditionalFormatting sqref="I5">
    <cfRule type="top10" dxfId="1168" priority="38" rank="1"/>
  </conditionalFormatting>
  <conditionalFormatting sqref="H5">
    <cfRule type="top10" dxfId="1167" priority="39" rank="1"/>
  </conditionalFormatting>
  <conditionalFormatting sqref="G5">
    <cfRule type="top10" dxfId="1166" priority="40" rank="1"/>
  </conditionalFormatting>
  <conditionalFormatting sqref="F5">
    <cfRule type="top10" dxfId="1165" priority="41" rank="1"/>
  </conditionalFormatting>
  <conditionalFormatting sqref="E5">
    <cfRule type="top10" dxfId="1164" priority="42" rank="1"/>
  </conditionalFormatting>
  <conditionalFormatting sqref="F6">
    <cfRule type="top10" dxfId="1163" priority="31" rank="1"/>
  </conditionalFormatting>
  <conditionalFormatting sqref="G6">
    <cfRule type="top10" dxfId="1162" priority="32" rank="1"/>
  </conditionalFormatting>
  <conditionalFormatting sqref="H6">
    <cfRule type="top10" dxfId="1161" priority="33" rank="1"/>
  </conditionalFormatting>
  <conditionalFormatting sqref="I6">
    <cfRule type="top10" dxfId="1160" priority="34" rank="1"/>
  </conditionalFormatting>
  <conditionalFormatting sqref="J6">
    <cfRule type="top10" dxfId="1159" priority="35" rank="1"/>
  </conditionalFormatting>
  <conditionalFormatting sqref="E6">
    <cfRule type="top10" dxfId="1158" priority="36" rank="1"/>
  </conditionalFormatting>
  <conditionalFormatting sqref="F7">
    <cfRule type="top10" dxfId="1157" priority="29" rank="1"/>
  </conditionalFormatting>
  <conditionalFormatting sqref="G7">
    <cfRule type="top10" dxfId="1156" priority="28" rank="1"/>
  </conditionalFormatting>
  <conditionalFormatting sqref="H7">
    <cfRule type="top10" dxfId="1155" priority="27" rank="1"/>
  </conditionalFormatting>
  <conditionalFormatting sqref="I7">
    <cfRule type="top10" dxfId="1154" priority="25" rank="1"/>
  </conditionalFormatting>
  <conditionalFormatting sqref="J7">
    <cfRule type="top10" dxfId="1153" priority="26" rank="1"/>
  </conditionalFormatting>
  <conditionalFormatting sqref="E7">
    <cfRule type="top10" dxfId="1152" priority="30" rank="1"/>
  </conditionalFormatting>
  <conditionalFormatting sqref="J8:J9">
    <cfRule type="top10" dxfId="1151" priority="19" rank="1"/>
  </conditionalFormatting>
  <conditionalFormatting sqref="I8:I9">
    <cfRule type="top10" dxfId="1150" priority="20" rank="1"/>
  </conditionalFormatting>
  <conditionalFormatting sqref="H8:H9">
    <cfRule type="top10" dxfId="1149" priority="21" rank="1"/>
  </conditionalFormatting>
  <conditionalFormatting sqref="G8:G9">
    <cfRule type="top10" dxfId="1148" priority="22" rank="1"/>
  </conditionalFormatting>
  <conditionalFormatting sqref="F8:F9">
    <cfRule type="top10" dxfId="1147" priority="23" rank="1"/>
  </conditionalFormatting>
  <conditionalFormatting sqref="E8:E9">
    <cfRule type="top10" dxfId="1146" priority="24" rank="1"/>
  </conditionalFormatting>
  <conditionalFormatting sqref="J10">
    <cfRule type="top10" dxfId="1145" priority="13" rank="1"/>
  </conditionalFormatting>
  <conditionalFormatting sqref="I10">
    <cfRule type="top10" dxfId="1144" priority="14" rank="1"/>
  </conditionalFormatting>
  <conditionalFormatting sqref="H10">
    <cfRule type="top10" dxfId="1143" priority="15" rank="1"/>
  </conditionalFormatting>
  <conditionalFormatting sqref="G10">
    <cfRule type="top10" dxfId="1142" priority="16" rank="1"/>
  </conditionalFormatting>
  <conditionalFormatting sqref="F10">
    <cfRule type="top10" dxfId="1141" priority="17" rank="1"/>
  </conditionalFormatting>
  <conditionalFormatting sqref="E10">
    <cfRule type="top10" dxfId="1140" priority="18" rank="1"/>
  </conditionalFormatting>
  <conditionalFormatting sqref="F11">
    <cfRule type="top10" dxfId="1139" priority="11" rank="1"/>
  </conditionalFormatting>
  <conditionalFormatting sqref="G11">
    <cfRule type="top10" dxfId="1138" priority="10" rank="1"/>
  </conditionalFormatting>
  <conditionalFormatting sqref="H11">
    <cfRule type="top10" dxfId="1137" priority="9" rank="1"/>
  </conditionalFormatting>
  <conditionalFormatting sqref="I11">
    <cfRule type="top10" dxfId="1136" priority="7" rank="1"/>
  </conditionalFormatting>
  <conditionalFormatting sqref="J11">
    <cfRule type="top10" dxfId="1135" priority="8" rank="1"/>
  </conditionalFormatting>
  <conditionalFormatting sqref="E11">
    <cfRule type="top10" dxfId="1134" priority="12" rank="1"/>
  </conditionalFormatting>
  <conditionalFormatting sqref="I12">
    <cfRule type="top10" dxfId="1133" priority="6" rank="1"/>
  </conditionalFormatting>
  <conditionalFormatting sqref="H12">
    <cfRule type="top10" dxfId="1132" priority="2" rank="1"/>
  </conditionalFormatting>
  <conditionalFormatting sqref="J12">
    <cfRule type="top10" dxfId="1131" priority="3" rank="1"/>
  </conditionalFormatting>
  <conditionalFormatting sqref="G12">
    <cfRule type="top10" dxfId="1130" priority="5" rank="1"/>
  </conditionalFormatting>
  <conditionalFormatting sqref="F12">
    <cfRule type="top10" dxfId="1129" priority="4" rank="1"/>
  </conditionalFormatting>
  <conditionalFormatting sqref="E12">
    <cfRule type="top10" dxfId="1128" priority="1" rank="1"/>
  </conditionalFormatting>
  <hyperlinks>
    <hyperlink ref="Q1" location="'National Rankings'!A1" display="Back to Ranking" xr:uid="{87FE8E66-E02F-42B6-966B-A12212298E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F3EF66-E6CB-4596-9354-27DA5CA994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F220-81B9-4C51-AE9C-33EC230DC19E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122</v>
      </c>
      <c r="C2" s="15">
        <v>44810</v>
      </c>
      <c r="D2" s="16" t="s">
        <v>118</v>
      </c>
      <c r="E2" s="17">
        <v>180</v>
      </c>
      <c r="F2" s="17">
        <v>185</v>
      </c>
      <c r="G2" s="17">
        <v>177</v>
      </c>
      <c r="H2" s="17"/>
      <c r="I2" s="17"/>
      <c r="J2" s="17"/>
      <c r="K2" s="20">
        <v>3</v>
      </c>
      <c r="L2" s="20">
        <v>542</v>
      </c>
      <c r="M2" s="21">
        <v>180.66666666666666</v>
      </c>
      <c r="N2" s="22">
        <v>3</v>
      </c>
      <c r="O2" s="23">
        <v>183.66666666666666</v>
      </c>
    </row>
    <row r="4" spans="1:17" x14ac:dyDescent="0.3">
      <c r="K4" s="8">
        <f>SUM(K2:K3)</f>
        <v>3</v>
      </c>
      <c r="L4" s="8">
        <f>SUM(L2:L3)</f>
        <v>542</v>
      </c>
      <c r="M4" s="7">
        <f>SUM(L4/K4)</f>
        <v>180.66666666666666</v>
      </c>
      <c r="N4" s="8">
        <f>SUM(N2:N3)</f>
        <v>3</v>
      </c>
      <c r="O4" s="12">
        <f>SUM(M4+N4)</f>
        <v>183.66666666666666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J2">
    <cfRule type="top10" dxfId="1127" priority="1" rank="1"/>
  </conditionalFormatting>
  <conditionalFormatting sqref="I2">
    <cfRule type="top10" dxfId="1126" priority="2" rank="1"/>
  </conditionalFormatting>
  <conditionalFormatting sqref="H2">
    <cfRule type="top10" dxfId="1125" priority="3" rank="1"/>
  </conditionalFormatting>
  <conditionalFormatting sqref="G2">
    <cfRule type="top10" dxfId="1124" priority="4" rank="1"/>
  </conditionalFormatting>
  <conditionalFormatting sqref="F2">
    <cfRule type="top10" dxfId="1123" priority="5" rank="1"/>
  </conditionalFormatting>
  <conditionalFormatting sqref="E2">
    <cfRule type="top10" dxfId="1122" priority="6" rank="1"/>
  </conditionalFormatting>
  <hyperlinks>
    <hyperlink ref="Q1" location="'National Rankings'!A1" display="Back to Ranking" xr:uid="{FC9D162B-74A2-4F56-9392-EEA7027296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AA3417-8806-4625-8C74-F8D9D1B9E8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B674-B8C3-4E56-9B11-F9CF81500485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68</v>
      </c>
      <c r="C2" s="15">
        <v>44675</v>
      </c>
      <c r="D2" s="16" t="s">
        <v>69</v>
      </c>
      <c r="E2" s="17">
        <v>173</v>
      </c>
      <c r="F2" s="17">
        <v>172</v>
      </c>
      <c r="G2" s="17">
        <v>178</v>
      </c>
      <c r="H2" s="17">
        <v>172</v>
      </c>
      <c r="I2" s="17"/>
      <c r="J2" s="17"/>
      <c r="K2" s="20">
        <v>4</v>
      </c>
      <c r="L2" s="20">
        <v>695</v>
      </c>
      <c r="M2" s="21">
        <v>173.75</v>
      </c>
      <c r="N2" s="22">
        <v>4</v>
      </c>
      <c r="O2" s="23">
        <v>177.75</v>
      </c>
    </row>
    <row r="4" spans="1:17" x14ac:dyDescent="0.3">
      <c r="K4" s="8">
        <f>SUM(K2:K3)</f>
        <v>4</v>
      </c>
      <c r="L4" s="8">
        <f>SUM(L2:L3)</f>
        <v>695</v>
      </c>
      <c r="M4" s="7">
        <f>SUM(L4/K4)</f>
        <v>173.75</v>
      </c>
      <c r="N4" s="8">
        <f>SUM(N2:N3)</f>
        <v>4</v>
      </c>
      <c r="O4" s="12">
        <f>SUM(M4+N4)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</protectedRanges>
  <conditionalFormatting sqref="F2">
    <cfRule type="top10" dxfId="2430" priority="6" rank="1"/>
  </conditionalFormatting>
  <conditionalFormatting sqref="I2">
    <cfRule type="top10" dxfId="2429" priority="3" rank="1"/>
    <cfRule type="top10" dxfId="2428" priority="8" rank="1"/>
  </conditionalFormatting>
  <conditionalFormatting sqref="E2">
    <cfRule type="top10" dxfId="2427" priority="7" rank="1"/>
  </conditionalFormatting>
  <conditionalFormatting sqref="G2">
    <cfRule type="top10" dxfId="2426" priority="5" rank="1"/>
  </conditionalFormatting>
  <conditionalFormatting sqref="H2">
    <cfRule type="top10" dxfId="2425" priority="4" rank="1"/>
  </conditionalFormatting>
  <conditionalFormatting sqref="J2">
    <cfRule type="top10" dxfId="2424" priority="2" rank="1"/>
  </conditionalFormatting>
  <conditionalFormatting sqref="E2:J2">
    <cfRule type="cellIs" dxfId="2423" priority="1" operator="greaterThanOrEqual">
      <formula>200</formula>
    </cfRule>
  </conditionalFormatting>
  <hyperlinks>
    <hyperlink ref="Q1" location="'National Rankings'!A1" display="Back to Ranking" xr:uid="{AD877133-8A70-4A4D-BAC8-5D55C2AA7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DEDD1-328C-4BC1-A875-9EE1C341E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60E6-C053-4CBA-B278-6B361CA8938C}"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49" t="s">
        <v>25</v>
      </c>
      <c r="B2" s="14" t="s">
        <v>90</v>
      </c>
      <c r="C2" s="15">
        <v>44716</v>
      </c>
      <c r="D2" s="16" t="s">
        <v>91</v>
      </c>
      <c r="E2" s="17">
        <v>177</v>
      </c>
      <c r="F2" s="17">
        <v>178</v>
      </c>
      <c r="G2" s="17">
        <v>187</v>
      </c>
      <c r="H2" s="17">
        <v>173</v>
      </c>
      <c r="I2" s="17"/>
      <c r="J2" s="17"/>
      <c r="K2" s="20">
        <f>COUNT(E2:J2)</f>
        <v>4</v>
      </c>
      <c r="L2" s="20">
        <f>SUM(E2:J2)</f>
        <v>715</v>
      </c>
      <c r="M2" s="21">
        <f>IFERROR(L2/K2,0)</f>
        <v>178.75</v>
      </c>
      <c r="N2" s="22">
        <v>5</v>
      </c>
      <c r="O2" s="23">
        <f>SUM(M2+N2)</f>
        <v>183.75</v>
      </c>
    </row>
    <row r="3" spans="1:17" x14ac:dyDescent="0.3">
      <c r="A3" s="27" t="s">
        <v>51</v>
      </c>
      <c r="B3" s="26" t="s">
        <v>90</v>
      </c>
      <c r="C3" s="28">
        <v>44727</v>
      </c>
      <c r="D3" s="29" t="s">
        <v>55</v>
      </c>
      <c r="E3" s="30">
        <v>167</v>
      </c>
      <c r="F3" s="30">
        <v>168</v>
      </c>
      <c r="G3" s="30">
        <v>172</v>
      </c>
      <c r="H3" s="30">
        <v>161</v>
      </c>
      <c r="I3" s="30"/>
      <c r="J3" s="30"/>
      <c r="K3" s="31">
        <v>4</v>
      </c>
      <c r="L3" s="31">
        <v>668</v>
      </c>
      <c r="M3" s="32">
        <v>167</v>
      </c>
      <c r="N3" s="33">
        <v>6</v>
      </c>
      <c r="O3" s="34">
        <v>173</v>
      </c>
    </row>
    <row r="4" spans="1:17" x14ac:dyDescent="0.3">
      <c r="A4" s="13" t="s">
        <v>51</v>
      </c>
      <c r="B4" s="14" t="s">
        <v>90</v>
      </c>
      <c r="C4" s="15">
        <v>44744</v>
      </c>
      <c r="D4" s="16" t="s">
        <v>57</v>
      </c>
      <c r="E4" s="17">
        <v>171</v>
      </c>
      <c r="F4" s="17">
        <v>167</v>
      </c>
      <c r="G4" s="17">
        <v>181</v>
      </c>
      <c r="H4" s="17">
        <v>171</v>
      </c>
      <c r="I4" s="17"/>
      <c r="J4" s="17"/>
      <c r="K4" s="20">
        <v>4</v>
      </c>
      <c r="L4" s="20">
        <v>690</v>
      </c>
      <c r="M4" s="21">
        <v>172.5</v>
      </c>
      <c r="N4" s="22">
        <v>6</v>
      </c>
      <c r="O4" s="23">
        <v>178.5</v>
      </c>
    </row>
    <row r="5" spans="1:17" x14ac:dyDescent="0.3">
      <c r="A5" s="13" t="s">
        <v>24</v>
      </c>
      <c r="B5" s="14" t="s">
        <v>90</v>
      </c>
      <c r="C5" s="15">
        <v>44748</v>
      </c>
      <c r="D5" s="16" t="s">
        <v>55</v>
      </c>
      <c r="E5" s="17">
        <v>177</v>
      </c>
      <c r="F5" s="17">
        <v>176</v>
      </c>
      <c r="G5" s="17">
        <v>176</v>
      </c>
      <c r="H5" s="17">
        <v>172</v>
      </c>
      <c r="I5" s="17"/>
      <c r="J5" s="17"/>
      <c r="K5" s="20">
        <v>4</v>
      </c>
      <c r="L5" s="20">
        <v>701</v>
      </c>
      <c r="M5" s="21">
        <v>175.25</v>
      </c>
      <c r="N5" s="22">
        <v>4</v>
      </c>
      <c r="O5" s="23">
        <v>179.25</v>
      </c>
    </row>
    <row r="6" spans="1:17" x14ac:dyDescent="0.3">
      <c r="A6" s="13" t="s">
        <v>51</v>
      </c>
      <c r="B6" s="14" t="s">
        <v>90</v>
      </c>
      <c r="C6" s="15">
        <v>44762</v>
      </c>
      <c r="D6" s="16" t="s">
        <v>55</v>
      </c>
      <c r="E6" s="17">
        <v>184</v>
      </c>
      <c r="F6" s="17">
        <v>179</v>
      </c>
      <c r="G6" s="17">
        <v>180</v>
      </c>
      <c r="H6" s="17">
        <v>180</v>
      </c>
      <c r="I6" s="17"/>
      <c r="J6" s="17"/>
      <c r="K6" s="20">
        <v>4</v>
      </c>
      <c r="L6" s="20">
        <v>723</v>
      </c>
      <c r="M6" s="21">
        <v>180.75</v>
      </c>
      <c r="N6" s="22">
        <v>4</v>
      </c>
      <c r="O6" s="23">
        <v>184.75</v>
      </c>
    </row>
    <row r="7" spans="1:17" x14ac:dyDescent="0.3">
      <c r="A7" s="13" t="s">
        <v>51</v>
      </c>
      <c r="B7" s="14" t="s">
        <v>90</v>
      </c>
      <c r="C7" s="15">
        <v>44804</v>
      </c>
      <c r="D7" s="16" t="s">
        <v>55</v>
      </c>
      <c r="E7" s="17">
        <v>171</v>
      </c>
      <c r="F7" s="17">
        <v>174</v>
      </c>
      <c r="G7" s="17">
        <v>178</v>
      </c>
      <c r="H7" s="17">
        <v>183</v>
      </c>
      <c r="I7" s="17"/>
      <c r="J7" s="17"/>
      <c r="K7" s="20">
        <v>4</v>
      </c>
      <c r="L7" s="20">
        <v>706</v>
      </c>
      <c r="M7" s="21">
        <v>176.5</v>
      </c>
      <c r="N7" s="22">
        <v>4</v>
      </c>
      <c r="O7" s="23">
        <v>180.5</v>
      </c>
    </row>
    <row r="8" spans="1:17" x14ac:dyDescent="0.3">
      <c r="A8" s="13" t="s">
        <v>51</v>
      </c>
      <c r="B8" s="81" t="s">
        <v>90</v>
      </c>
      <c r="C8" s="15">
        <v>44839</v>
      </c>
      <c r="D8" s="16" t="s">
        <v>55</v>
      </c>
      <c r="E8" s="17">
        <v>166</v>
      </c>
      <c r="F8" s="17">
        <v>162</v>
      </c>
      <c r="G8" s="17">
        <v>171</v>
      </c>
      <c r="H8" s="17">
        <v>153</v>
      </c>
      <c r="I8" s="17"/>
      <c r="J8" s="17"/>
      <c r="K8" s="20">
        <v>4</v>
      </c>
      <c r="L8" s="20">
        <v>652</v>
      </c>
      <c r="M8" s="21">
        <v>163</v>
      </c>
      <c r="N8" s="22">
        <v>4</v>
      </c>
      <c r="O8" s="23">
        <v>167</v>
      </c>
    </row>
    <row r="10" spans="1:17" x14ac:dyDescent="0.3">
      <c r="K10" s="8">
        <f>SUM(K2:K9)</f>
        <v>28</v>
      </c>
      <c r="L10" s="8">
        <f>SUM(L2:L9)</f>
        <v>4855</v>
      </c>
      <c r="M10" s="7">
        <f>SUM(L10/K10)</f>
        <v>173.39285714285714</v>
      </c>
      <c r="N10" s="8">
        <f>SUM(N2:N9)</f>
        <v>33</v>
      </c>
      <c r="O10" s="12">
        <f>SUM(M10+N10)</f>
        <v>206.39285714285714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 E4:J4" name="Range1_40"/>
    <protectedRange algorithmName="SHA-512" hashValue="ON39YdpmFHfN9f47KpiRvqrKx0V9+erV1CNkpWzYhW/Qyc6aT8rEyCrvauWSYGZK2ia3o7vd3akF07acHAFpOA==" saltValue="yVW9XmDwTqEnmpSGai0KYg==" spinCount="100000" sqref="D4" name="Range1_1_40"/>
    <protectedRange algorithmName="SHA-512" hashValue="ON39YdpmFHfN9f47KpiRvqrKx0V9+erV1CNkpWzYhW/Qyc6aT8rEyCrvauWSYGZK2ia3o7vd3akF07acHAFpOA==" saltValue="yVW9XmDwTqEnmpSGai0KYg==" spinCount="100000" sqref="B5:C5 I5:J5" name="Range1_7_1"/>
    <protectedRange algorithmName="SHA-512" hashValue="ON39YdpmFHfN9f47KpiRvqrKx0V9+erV1CNkpWzYhW/Qyc6aT8rEyCrvauWSYGZK2ia3o7vd3akF07acHAFpOA==" saltValue="yVW9XmDwTqEnmpSGai0KYg==" spinCount="100000" sqref="D5" name="Range1_1_5_1"/>
    <protectedRange algorithmName="SHA-512" hashValue="ON39YdpmFHfN9f47KpiRvqrKx0V9+erV1CNkpWzYhW/Qyc6aT8rEyCrvauWSYGZK2ia3o7vd3akF07acHAFpOA==" saltValue="yVW9XmDwTqEnmpSGai0KYg==" spinCount="100000" sqref="E5:H5" name="Range1_3_3_1"/>
    <protectedRange algorithmName="SHA-512" hashValue="ON39YdpmFHfN9f47KpiRvqrKx0V9+erV1CNkpWzYhW/Qyc6aT8rEyCrvauWSYGZK2ia3o7vd3akF07acHAFpOA==" saltValue="yVW9XmDwTqEnmpSGai0KYg==" spinCount="100000" sqref="B6:C6 E6:J6" name="Range1_9_2"/>
    <protectedRange algorithmName="SHA-512" hashValue="ON39YdpmFHfN9f47KpiRvqrKx0V9+erV1CNkpWzYhW/Qyc6aT8rEyCrvauWSYGZK2ia3o7vd3akF07acHAFpOA==" saltValue="yVW9XmDwTqEnmpSGai0KYg==" spinCount="100000" sqref="D6" name="Range1_1_5_3"/>
    <protectedRange algorithmName="SHA-512" hashValue="ON39YdpmFHfN9f47KpiRvqrKx0V9+erV1CNkpWzYhW/Qyc6aT8rEyCrvauWSYGZK2ia3o7vd3akF07acHAFpOA==" saltValue="yVW9XmDwTqEnmpSGai0KYg==" spinCount="100000" sqref="E7:J7 B7:C7" name="Range1_8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8:J8 B8:C8" name="Range1_23"/>
    <protectedRange algorithmName="SHA-512" hashValue="ON39YdpmFHfN9f47KpiRvqrKx0V9+erV1CNkpWzYhW/Qyc6aT8rEyCrvauWSYGZK2ia3o7vd3akF07acHAFpOA==" saltValue="yVW9XmDwTqEnmpSGai0KYg==" spinCount="100000" sqref="D8" name="Range1_1_21"/>
  </protectedRanges>
  <conditionalFormatting sqref="E2">
    <cfRule type="top10" dxfId="1121" priority="46" rank="1"/>
  </conditionalFormatting>
  <conditionalFormatting sqref="F2">
    <cfRule type="top10" dxfId="1120" priority="45" rank="1"/>
  </conditionalFormatting>
  <conditionalFormatting sqref="G2">
    <cfRule type="top10" dxfId="1119" priority="44" rank="1"/>
  </conditionalFormatting>
  <conditionalFormatting sqref="H2">
    <cfRule type="top10" dxfId="1118" priority="43" rank="1"/>
  </conditionalFormatting>
  <conditionalFormatting sqref="I2">
    <cfRule type="top10" dxfId="1117" priority="42" rank="1"/>
  </conditionalFormatting>
  <conditionalFormatting sqref="J2">
    <cfRule type="top10" dxfId="1116" priority="41" rank="1"/>
  </conditionalFormatting>
  <conditionalFormatting sqref="E3">
    <cfRule type="top10" dxfId="1115" priority="40" rank="1"/>
  </conditionalFormatting>
  <conditionalFormatting sqref="F3">
    <cfRule type="top10" dxfId="1114" priority="39" rank="1"/>
  </conditionalFormatting>
  <conditionalFormatting sqref="G3">
    <cfRule type="top10" dxfId="1113" priority="38" rank="1"/>
  </conditionalFormatting>
  <conditionalFormatting sqref="H3">
    <cfRule type="top10" dxfId="1112" priority="37" rank="1"/>
  </conditionalFormatting>
  <conditionalFormatting sqref="I3">
    <cfRule type="top10" dxfId="1111" priority="36" rank="1"/>
  </conditionalFormatting>
  <conditionalFormatting sqref="J3">
    <cfRule type="top10" dxfId="1110" priority="35" rank="1"/>
  </conditionalFormatting>
  <conditionalFormatting sqref="F4">
    <cfRule type="top10" dxfId="1109" priority="29" rank="1"/>
  </conditionalFormatting>
  <conditionalFormatting sqref="G4">
    <cfRule type="top10" dxfId="1108" priority="30" rank="1"/>
  </conditionalFormatting>
  <conditionalFormatting sqref="H4">
    <cfRule type="top10" dxfId="1107" priority="31" rank="1"/>
  </conditionalFormatting>
  <conditionalFormatting sqref="I4">
    <cfRule type="top10" dxfId="1106" priority="32" rank="1"/>
  </conditionalFormatting>
  <conditionalFormatting sqref="J4">
    <cfRule type="top10" dxfId="1105" priority="33" rank="1"/>
  </conditionalFormatting>
  <conditionalFormatting sqref="E4">
    <cfRule type="top10" dxfId="1104" priority="34" rank="1"/>
  </conditionalFormatting>
  <conditionalFormatting sqref="E4:J4">
    <cfRule type="cellIs" dxfId="1103" priority="28" operator="equal">
      <formula>200</formula>
    </cfRule>
  </conditionalFormatting>
  <conditionalFormatting sqref="F5">
    <cfRule type="top10" dxfId="1102" priority="25" rank="1"/>
  </conditionalFormatting>
  <conditionalFormatting sqref="I5">
    <cfRule type="top10" dxfId="1101" priority="22" rank="1"/>
    <cfRule type="top10" dxfId="1100" priority="27" rank="1"/>
  </conditionalFormatting>
  <conditionalFormatting sqref="E5">
    <cfRule type="top10" dxfId="1099" priority="26" rank="1"/>
  </conditionalFormatting>
  <conditionalFormatting sqref="G5">
    <cfRule type="top10" dxfId="1098" priority="24" rank="1"/>
  </conditionalFormatting>
  <conditionalFormatting sqref="H5">
    <cfRule type="top10" dxfId="1097" priority="23" rank="1"/>
  </conditionalFormatting>
  <conditionalFormatting sqref="J5">
    <cfRule type="top10" dxfId="1096" priority="21" rank="1"/>
  </conditionalFormatting>
  <conditionalFormatting sqref="E5:J5">
    <cfRule type="cellIs" dxfId="1095" priority="20" operator="greaterThanOrEqual">
      <formula>200</formula>
    </cfRule>
  </conditionalFormatting>
  <conditionalFormatting sqref="I6">
    <cfRule type="top10" dxfId="1094" priority="14" rank="1"/>
  </conditionalFormatting>
  <conditionalFormatting sqref="H6">
    <cfRule type="top10" dxfId="1093" priority="15" rank="1"/>
  </conditionalFormatting>
  <conditionalFormatting sqref="G6">
    <cfRule type="top10" dxfId="1092" priority="16" rank="1"/>
  </conditionalFormatting>
  <conditionalFormatting sqref="F6">
    <cfRule type="top10" dxfId="1091" priority="17" rank="1"/>
  </conditionalFormatting>
  <conditionalFormatting sqref="E6">
    <cfRule type="top10" dxfId="1090" priority="18" rank="1"/>
  </conditionalFormatting>
  <conditionalFormatting sqref="J6">
    <cfRule type="top10" dxfId="1089" priority="19" rank="1"/>
  </conditionalFormatting>
  <conditionalFormatting sqref="E6:J6">
    <cfRule type="cellIs" dxfId="1088" priority="13" operator="equal">
      <formula>200</formula>
    </cfRule>
  </conditionalFormatting>
  <conditionalFormatting sqref="J7">
    <cfRule type="top10" dxfId="1087" priority="7" rank="1"/>
  </conditionalFormatting>
  <conditionalFormatting sqref="I7">
    <cfRule type="top10" dxfId="1086" priority="8" rank="1"/>
  </conditionalFormatting>
  <conditionalFormatting sqref="H7">
    <cfRule type="top10" dxfId="1085" priority="9" rank="1"/>
  </conditionalFormatting>
  <conditionalFormatting sqref="G7">
    <cfRule type="top10" dxfId="1084" priority="10" rank="1"/>
  </conditionalFormatting>
  <conditionalFormatting sqref="F7">
    <cfRule type="top10" dxfId="1083" priority="11" rank="1"/>
  </conditionalFormatting>
  <conditionalFormatting sqref="E7">
    <cfRule type="top10" dxfId="1082" priority="12" rank="1"/>
  </conditionalFormatting>
  <conditionalFormatting sqref="J8">
    <cfRule type="top10" dxfId="1081" priority="1" rank="1"/>
  </conditionalFormatting>
  <conditionalFormatting sqref="I8">
    <cfRule type="top10" dxfId="1080" priority="2" rank="1"/>
  </conditionalFormatting>
  <conditionalFormatting sqref="H8">
    <cfRule type="top10" dxfId="1079" priority="3" rank="1"/>
  </conditionalFormatting>
  <conditionalFormatting sqref="G8">
    <cfRule type="top10" dxfId="1078" priority="4" rank="1"/>
  </conditionalFormatting>
  <conditionalFormatting sqref="F8">
    <cfRule type="top10" dxfId="1077" priority="5" rank="1"/>
  </conditionalFormatting>
  <conditionalFormatting sqref="E8">
    <cfRule type="top10" dxfId="1076" priority="6" rank="1"/>
  </conditionalFormatting>
  <hyperlinks>
    <hyperlink ref="Q1" location="'National Rankings'!A1" display="Back to Ranking" xr:uid="{94F735D1-D1F1-4C8F-BF23-6DCB39D004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66C4B3-2D67-4635-8AF6-C28298F347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F700-3620-4F1A-9BE0-A78438F7E6EB}">
  <sheetPr codeName="Sheet71"/>
  <dimension ref="A1:Q4"/>
  <sheetViews>
    <sheetView workbookViewId="0">
      <selection sqref="A1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38</v>
      </c>
      <c r="C2" s="15">
        <v>44653</v>
      </c>
      <c r="D2" s="16" t="s">
        <v>36</v>
      </c>
      <c r="E2" s="17">
        <v>164</v>
      </c>
      <c r="F2" s="17">
        <v>178</v>
      </c>
      <c r="G2" s="17">
        <v>158</v>
      </c>
      <c r="H2" s="17">
        <v>155</v>
      </c>
      <c r="I2" s="17"/>
      <c r="J2" s="17"/>
      <c r="K2" s="20">
        <v>4</v>
      </c>
      <c r="L2" s="20">
        <v>655</v>
      </c>
      <c r="M2" s="21">
        <v>163.75</v>
      </c>
      <c r="N2" s="22">
        <v>4</v>
      </c>
      <c r="O2" s="23">
        <v>167.75</v>
      </c>
    </row>
    <row r="4" spans="1:17" x14ac:dyDescent="0.3">
      <c r="K4" s="8">
        <f>SUM(K2:K3)</f>
        <v>4</v>
      </c>
      <c r="L4" s="8">
        <f>SUM(L2:L3)</f>
        <v>655</v>
      </c>
      <c r="M4" s="7">
        <f>SUM(L4/K4)</f>
        <v>163.75</v>
      </c>
      <c r="N4" s="8">
        <f>SUM(N2:N3)</f>
        <v>4</v>
      </c>
      <c r="O4" s="12">
        <f>SUM(M4+N4)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5"/>
    <protectedRange sqref="D2" name="Range1_1_2"/>
  </protectedRanges>
  <conditionalFormatting sqref="I2">
    <cfRule type="top10" dxfId="1075" priority="6" rank="1"/>
  </conditionalFormatting>
  <conditionalFormatting sqref="H2">
    <cfRule type="top10" dxfId="1074" priority="2" rank="1"/>
  </conditionalFormatting>
  <conditionalFormatting sqref="J2">
    <cfRule type="top10" dxfId="1073" priority="3" rank="1"/>
  </conditionalFormatting>
  <conditionalFormatting sqref="G2">
    <cfRule type="top10" dxfId="1072" priority="5" rank="1"/>
  </conditionalFormatting>
  <conditionalFormatting sqref="F2">
    <cfRule type="top10" dxfId="1071" priority="4" rank="1"/>
  </conditionalFormatting>
  <conditionalFormatting sqref="E2">
    <cfRule type="top10" dxfId="1070" priority="1" rank="1"/>
  </conditionalFormatting>
  <hyperlinks>
    <hyperlink ref="Q1" location="'National Rankings'!A1" display="Back to Ranking" xr:uid="{05E2A9EE-9C51-4585-AF57-CC28C1B0D6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7FB1A1-5F63-4EBC-8C05-F0E23013B0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60DE-C9F6-4FF9-8A6C-63F86E05DF3F}">
  <sheetPr codeName="Sheet25"/>
  <dimension ref="A1:Q24"/>
  <sheetViews>
    <sheetView workbookViewId="0"/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27</v>
      </c>
      <c r="C2" s="15">
        <v>44618</v>
      </c>
      <c r="D2" s="16" t="s">
        <v>26</v>
      </c>
      <c r="E2" s="17">
        <v>181</v>
      </c>
      <c r="F2" s="17">
        <v>184</v>
      </c>
      <c r="G2" s="17">
        <v>181</v>
      </c>
      <c r="H2" s="17">
        <v>180.001</v>
      </c>
      <c r="I2" s="17"/>
      <c r="J2" s="17"/>
      <c r="K2" s="20">
        <v>4</v>
      </c>
      <c r="L2" s="20">
        <v>726.00099999999998</v>
      </c>
      <c r="M2" s="21">
        <v>181.50024999999999</v>
      </c>
      <c r="N2" s="22">
        <v>9</v>
      </c>
      <c r="O2" s="23">
        <v>190.50024999999999</v>
      </c>
    </row>
    <row r="3" spans="1:17" x14ac:dyDescent="0.3">
      <c r="A3" s="13" t="s">
        <v>24</v>
      </c>
      <c r="B3" s="14" t="s">
        <v>27</v>
      </c>
      <c r="C3" s="15">
        <v>44632</v>
      </c>
      <c r="D3" s="16" t="s">
        <v>26</v>
      </c>
      <c r="E3" s="17">
        <v>177.001</v>
      </c>
      <c r="F3" s="17">
        <v>174</v>
      </c>
      <c r="G3" s="17">
        <v>175</v>
      </c>
      <c r="H3" s="17">
        <v>174</v>
      </c>
      <c r="I3" s="17"/>
      <c r="J3" s="17"/>
      <c r="K3" s="20">
        <v>4</v>
      </c>
      <c r="L3" s="20">
        <v>700.00099999999998</v>
      </c>
      <c r="M3" s="21">
        <v>175.00024999999999</v>
      </c>
      <c r="N3" s="22">
        <v>6</v>
      </c>
      <c r="O3" s="23">
        <v>181.00024999999999</v>
      </c>
    </row>
    <row r="4" spans="1:17" x14ac:dyDescent="0.3">
      <c r="A4" s="13" t="s">
        <v>24</v>
      </c>
      <c r="B4" s="14" t="s">
        <v>27</v>
      </c>
      <c r="C4" s="15">
        <v>44646</v>
      </c>
      <c r="D4" s="16" t="s">
        <v>26</v>
      </c>
      <c r="E4" s="17">
        <v>168</v>
      </c>
      <c r="F4" s="17">
        <v>169</v>
      </c>
      <c r="G4" s="17">
        <v>166</v>
      </c>
      <c r="H4" s="17">
        <v>173</v>
      </c>
      <c r="I4" s="17"/>
      <c r="J4" s="17"/>
      <c r="K4" s="20">
        <v>4</v>
      </c>
      <c r="L4" s="20">
        <v>676</v>
      </c>
      <c r="M4" s="21">
        <v>169</v>
      </c>
      <c r="N4" s="22">
        <v>2</v>
      </c>
      <c r="O4" s="23">
        <v>171</v>
      </c>
    </row>
    <row r="5" spans="1:17" x14ac:dyDescent="0.3">
      <c r="A5" s="13" t="s">
        <v>24</v>
      </c>
      <c r="B5" s="14" t="s">
        <v>27</v>
      </c>
      <c r="C5" s="15">
        <v>44660</v>
      </c>
      <c r="D5" s="16" t="s">
        <v>26</v>
      </c>
      <c r="E5" s="17">
        <v>175</v>
      </c>
      <c r="F5" s="17">
        <v>160</v>
      </c>
      <c r="G5" s="17">
        <v>170</v>
      </c>
      <c r="H5" s="17">
        <v>176</v>
      </c>
      <c r="I5" s="17"/>
      <c r="J5" s="17"/>
      <c r="K5" s="20">
        <v>4</v>
      </c>
      <c r="L5" s="20">
        <v>681</v>
      </c>
      <c r="M5" s="21">
        <v>170.25</v>
      </c>
      <c r="N5" s="22">
        <v>5</v>
      </c>
      <c r="O5" s="23">
        <v>175.25</v>
      </c>
    </row>
    <row r="6" spans="1:17" x14ac:dyDescent="0.3">
      <c r="A6" s="13" t="s">
        <v>24</v>
      </c>
      <c r="B6" s="14" t="s">
        <v>27</v>
      </c>
      <c r="C6" s="15">
        <v>44674</v>
      </c>
      <c r="D6" s="16" t="s">
        <v>26</v>
      </c>
      <c r="E6" s="17">
        <v>165</v>
      </c>
      <c r="F6" s="17">
        <v>177</v>
      </c>
      <c r="G6" s="17">
        <v>178</v>
      </c>
      <c r="H6" s="17">
        <v>178</v>
      </c>
      <c r="I6" s="17"/>
      <c r="J6" s="17"/>
      <c r="K6" s="20">
        <v>4</v>
      </c>
      <c r="L6" s="20">
        <v>698</v>
      </c>
      <c r="M6" s="21">
        <v>174.5</v>
      </c>
      <c r="N6" s="22">
        <v>11</v>
      </c>
      <c r="O6" s="23">
        <v>185.5</v>
      </c>
    </row>
    <row r="7" spans="1:17" x14ac:dyDescent="0.3">
      <c r="A7" s="13" t="s">
        <v>24</v>
      </c>
      <c r="B7" s="14" t="s">
        <v>27</v>
      </c>
      <c r="C7" s="15">
        <v>44684</v>
      </c>
      <c r="D7" s="16" t="s">
        <v>26</v>
      </c>
      <c r="E7" s="17">
        <v>187</v>
      </c>
      <c r="F7" s="17">
        <v>181</v>
      </c>
      <c r="G7" s="17">
        <v>177</v>
      </c>
      <c r="H7" s="17">
        <v>186</v>
      </c>
      <c r="I7" s="17"/>
      <c r="J7" s="17"/>
      <c r="K7" s="20">
        <v>4</v>
      </c>
      <c r="L7" s="20">
        <v>731</v>
      </c>
      <c r="M7" s="21">
        <v>182.75</v>
      </c>
      <c r="N7" s="22">
        <v>9</v>
      </c>
      <c r="O7" s="23">
        <v>191.75</v>
      </c>
    </row>
    <row r="8" spans="1:17" x14ac:dyDescent="0.3">
      <c r="A8" s="13" t="s">
        <v>24</v>
      </c>
      <c r="B8" s="14" t="s">
        <v>27</v>
      </c>
      <c r="C8" s="15">
        <v>44695</v>
      </c>
      <c r="D8" s="16" t="s">
        <v>26</v>
      </c>
      <c r="E8" s="17">
        <v>188</v>
      </c>
      <c r="F8" s="17">
        <v>185</v>
      </c>
      <c r="G8" s="17">
        <v>181</v>
      </c>
      <c r="H8" s="17">
        <v>179</v>
      </c>
      <c r="I8" s="17"/>
      <c r="J8" s="17"/>
      <c r="K8" s="20">
        <v>4</v>
      </c>
      <c r="L8" s="20">
        <v>733</v>
      </c>
      <c r="M8" s="21">
        <v>183.25</v>
      </c>
      <c r="N8" s="22">
        <v>7</v>
      </c>
      <c r="O8" s="23">
        <v>190.25</v>
      </c>
    </row>
    <row r="9" spans="1:17" x14ac:dyDescent="0.3">
      <c r="A9" s="49" t="s">
        <v>25</v>
      </c>
      <c r="B9" s="14" t="s">
        <v>27</v>
      </c>
      <c r="C9" s="15">
        <v>44719</v>
      </c>
      <c r="D9" s="16" t="s">
        <v>26</v>
      </c>
      <c r="E9" s="17">
        <v>184</v>
      </c>
      <c r="F9" s="17">
        <v>187.001</v>
      </c>
      <c r="G9" s="17">
        <v>186</v>
      </c>
      <c r="H9" s="17">
        <v>180</v>
      </c>
      <c r="I9" s="17"/>
      <c r="J9" s="17"/>
      <c r="K9" s="20">
        <v>4</v>
      </c>
      <c r="L9" s="20">
        <v>737.00099999999998</v>
      </c>
      <c r="M9" s="21">
        <v>184.25024999999999</v>
      </c>
      <c r="N9" s="22">
        <v>9</v>
      </c>
      <c r="O9" s="23">
        <v>193.25024999999999</v>
      </c>
    </row>
    <row r="10" spans="1:17" x14ac:dyDescent="0.3">
      <c r="A10" s="13" t="s">
        <v>24</v>
      </c>
      <c r="B10" s="14" t="s">
        <v>27</v>
      </c>
      <c r="C10" s="15">
        <v>44723</v>
      </c>
      <c r="D10" s="16" t="s">
        <v>26</v>
      </c>
      <c r="E10" s="17">
        <v>170</v>
      </c>
      <c r="F10" s="17">
        <v>175</v>
      </c>
      <c r="G10" s="17">
        <v>174</v>
      </c>
      <c r="H10" s="17">
        <v>162</v>
      </c>
      <c r="I10" s="17" t="s">
        <v>97</v>
      </c>
      <c r="J10" s="17"/>
      <c r="K10" s="20">
        <v>4</v>
      </c>
      <c r="L10" s="20">
        <v>681</v>
      </c>
      <c r="M10" s="21">
        <v>170.25</v>
      </c>
      <c r="N10" s="22">
        <v>5</v>
      </c>
      <c r="O10" s="23">
        <v>175.25</v>
      </c>
    </row>
    <row r="11" spans="1:17" x14ac:dyDescent="0.3">
      <c r="A11" s="13" t="s">
        <v>24</v>
      </c>
      <c r="B11" s="14" t="s">
        <v>27</v>
      </c>
      <c r="C11" s="15">
        <v>44731</v>
      </c>
      <c r="D11" s="16" t="s">
        <v>26</v>
      </c>
      <c r="E11" s="17">
        <v>170</v>
      </c>
      <c r="F11" s="17">
        <v>178</v>
      </c>
      <c r="G11" s="17">
        <v>171</v>
      </c>
      <c r="H11" s="17">
        <v>178</v>
      </c>
      <c r="I11" s="17">
        <v>179</v>
      </c>
      <c r="J11" s="17">
        <v>187</v>
      </c>
      <c r="K11" s="20">
        <v>6</v>
      </c>
      <c r="L11" s="20">
        <v>1063</v>
      </c>
      <c r="M11" s="21">
        <v>177.16666666666666</v>
      </c>
      <c r="N11" s="22">
        <v>8</v>
      </c>
      <c r="O11" s="23">
        <v>185.16666666666666</v>
      </c>
    </row>
    <row r="12" spans="1:17" x14ac:dyDescent="0.3">
      <c r="A12" s="13" t="s">
        <v>24</v>
      </c>
      <c r="B12" s="14" t="s">
        <v>27</v>
      </c>
      <c r="C12" s="15">
        <v>44737</v>
      </c>
      <c r="D12" s="16" t="s">
        <v>26</v>
      </c>
      <c r="E12" s="17">
        <v>176</v>
      </c>
      <c r="F12" s="17">
        <v>184</v>
      </c>
      <c r="G12" s="17">
        <v>183</v>
      </c>
      <c r="H12" s="17">
        <v>175</v>
      </c>
      <c r="I12" s="17"/>
      <c r="J12" s="17"/>
      <c r="K12" s="20">
        <v>4</v>
      </c>
      <c r="L12" s="20">
        <v>718</v>
      </c>
      <c r="M12" s="21">
        <v>179.5</v>
      </c>
      <c r="N12" s="22">
        <v>4</v>
      </c>
      <c r="O12" s="23">
        <v>183.5</v>
      </c>
    </row>
    <row r="13" spans="1:17" x14ac:dyDescent="0.3">
      <c r="A13" s="13" t="s">
        <v>24</v>
      </c>
      <c r="B13" s="14" t="s">
        <v>27</v>
      </c>
      <c r="C13" s="15">
        <v>44747</v>
      </c>
      <c r="D13" s="16" t="s">
        <v>26</v>
      </c>
      <c r="E13" s="17">
        <v>170</v>
      </c>
      <c r="F13" s="17">
        <v>184</v>
      </c>
      <c r="G13" s="17">
        <v>186</v>
      </c>
      <c r="H13" s="17">
        <v>189</v>
      </c>
      <c r="I13" s="17"/>
      <c r="J13" s="17"/>
      <c r="K13" s="20">
        <v>4</v>
      </c>
      <c r="L13" s="20">
        <v>729</v>
      </c>
      <c r="M13" s="21">
        <v>182.25</v>
      </c>
      <c r="N13" s="22">
        <v>10</v>
      </c>
      <c r="O13" s="23">
        <v>192.25</v>
      </c>
    </row>
    <row r="14" spans="1:17" x14ac:dyDescent="0.3">
      <c r="A14" s="13" t="s">
        <v>24</v>
      </c>
      <c r="B14" s="14" t="s">
        <v>27</v>
      </c>
      <c r="C14" s="15">
        <v>44751</v>
      </c>
      <c r="D14" s="16" t="s">
        <v>26</v>
      </c>
      <c r="E14" s="17">
        <v>190</v>
      </c>
      <c r="F14" s="17">
        <v>189</v>
      </c>
      <c r="G14" s="17">
        <v>183</v>
      </c>
      <c r="H14" s="17">
        <v>190</v>
      </c>
      <c r="I14" s="17"/>
      <c r="J14" s="17"/>
      <c r="K14" s="20">
        <v>4</v>
      </c>
      <c r="L14" s="20">
        <v>752</v>
      </c>
      <c r="M14" s="21">
        <v>188</v>
      </c>
      <c r="N14" s="22">
        <v>4</v>
      </c>
      <c r="O14" s="23">
        <v>192</v>
      </c>
    </row>
    <row r="15" spans="1:17" x14ac:dyDescent="0.3">
      <c r="A15" s="13" t="s">
        <v>24</v>
      </c>
      <c r="B15" s="14" t="s">
        <v>27</v>
      </c>
      <c r="C15" s="15">
        <v>44765</v>
      </c>
      <c r="D15" s="16" t="s">
        <v>26</v>
      </c>
      <c r="E15" s="17">
        <v>183</v>
      </c>
      <c r="F15" s="17">
        <v>184</v>
      </c>
      <c r="G15" s="17">
        <v>184</v>
      </c>
      <c r="H15" s="17">
        <v>160</v>
      </c>
      <c r="I15" s="17"/>
      <c r="J15" s="17"/>
      <c r="K15" s="20">
        <v>4</v>
      </c>
      <c r="L15" s="20">
        <v>711</v>
      </c>
      <c r="M15" s="21">
        <v>177.75</v>
      </c>
      <c r="N15" s="22">
        <v>4</v>
      </c>
      <c r="O15" s="23">
        <v>181.75</v>
      </c>
    </row>
    <row r="16" spans="1:17" x14ac:dyDescent="0.3">
      <c r="A16" s="13" t="s">
        <v>24</v>
      </c>
      <c r="B16" s="14" t="s">
        <v>27</v>
      </c>
      <c r="C16" s="15">
        <v>44772</v>
      </c>
      <c r="D16" s="16" t="s">
        <v>26</v>
      </c>
      <c r="E16" s="17">
        <v>180</v>
      </c>
      <c r="F16" s="17">
        <v>187</v>
      </c>
      <c r="G16" s="17">
        <v>179</v>
      </c>
      <c r="H16" s="17">
        <v>181</v>
      </c>
      <c r="I16" s="17">
        <v>183</v>
      </c>
      <c r="J16" s="17">
        <v>181</v>
      </c>
      <c r="K16" s="20">
        <v>6</v>
      </c>
      <c r="L16" s="20">
        <v>1091</v>
      </c>
      <c r="M16" s="21">
        <v>181.83333333333334</v>
      </c>
      <c r="N16" s="22">
        <v>12</v>
      </c>
      <c r="O16" s="23">
        <v>193.83333333333334</v>
      </c>
    </row>
    <row r="17" spans="1:15" x14ac:dyDescent="0.3">
      <c r="A17" s="13" t="s">
        <v>24</v>
      </c>
      <c r="B17" s="14" t="s">
        <v>27</v>
      </c>
      <c r="C17" s="15">
        <v>44810</v>
      </c>
      <c r="D17" s="16" t="s">
        <v>26</v>
      </c>
      <c r="E17" s="17">
        <v>185</v>
      </c>
      <c r="F17" s="17">
        <v>190</v>
      </c>
      <c r="G17" s="17">
        <v>183</v>
      </c>
      <c r="H17" s="17">
        <v>186</v>
      </c>
      <c r="I17" s="17"/>
      <c r="J17" s="17"/>
      <c r="K17" s="20">
        <v>4</v>
      </c>
      <c r="L17" s="20">
        <v>744</v>
      </c>
      <c r="M17" s="21">
        <v>186</v>
      </c>
      <c r="N17" s="22">
        <v>6</v>
      </c>
      <c r="O17" s="23">
        <v>192</v>
      </c>
    </row>
    <row r="18" spans="1:15" x14ac:dyDescent="0.3">
      <c r="A18" s="13" t="s">
        <v>24</v>
      </c>
      <c r="B18" s="14" t="s">
        <v>27</v>
      </c>
      <c r="C18" s="15">
        <v>44800</v>
      </c>
      <c r="D18" s="16" t="s">
        <v>26</v>
      </c>
      <c r="E18" s="17">
        <v>185</v>
      </c>
      <c r="F18" s="17">
        <v>182</v>
      </c>
      <c r="G18" s="17">
        <v>181</v>
      </c>
      <c r="H18" s="17">
        <v>179</v>
      </c>
      <c r="I18" s="17"/>
      <c r="J18" s="17"/>
      <c r="K18" s="20">
        <v>4</v>
      </c>
      <c r="L18" s="20">
        <v>727</v>
      </c>
      <c r="M18" s="21">
        <v>181.75</v>
      </c>
      <c r="N18" s="22">
        <v>6</v>
      </c>
      <c r="O18" s="23">
        <v>187.75</v>
      </c>
    </row>
    <row r="19" spans="1:15" x14ac:dyDescent="0.3">
      <c r="A19" s="13" t="s">
        <v>24</v>
      </c>
      <c r="B19" s="14" t="s">
        <v>27</v>
      </c>
      <c r="C19" s="15">
        <v>44814</v>
      </c>
      <c r="D19" s="16" t="s">
        <v>26</v>
      </c>
      <c r="E19" s="17">
        <v>180</v>
      </c>
      <c r="F19" s="17">
        <v>191</v>
      </c>
      <c r="G19" s="17">
        <v>182</v>
      </c>
      <c r="H19" s="17">
        <v>183</v>
      </c>
      <c r="I19" s="17"/>
      <c r="J19" s="17"/>
      <c r="K19" s="20">
        <v>4</v>
      </c>
      <c r="L19" s="20">
        <v>736</v>
      </c>
      <c r="M19" s="21">
        <v>184</v>
      </c>
      <c r="N19" s="22">
        <v>5</v>
      </c>
      <c r="O19" s="23">
        <v>189</v>
      </c>
    </row>
    <row r="20" spans="1:15" x14ac:dyDescent="0.3">
      <c r="A20" s="13" t="s">
        <v>24</v>
      </c>
      <c r="B20" s="14" t="s">
        <v>27</v>
      </c>
      <c r="C20" s="15">
        <v>44828</v>
      </c>
      <c r="D20" s="16" t="s">
        <v>26</v>
      </c>
      <c r="E20" s="17">
        <v>188</v>
      </c>
      <c r="F20" s="17">
        <v>178</v>
      </c>
      <c r="G20" s="17">
        <v>173</v>
      </c>
      <c r="H20" s="17">
        <v>167</v>
      </c>
      <c r="I20" s="17"/>
      <c r="J20" s="17"/>
      <c r="K20" s="20">
        <v>4</v>
      </c>
      <c r="L20" s="20">
        <v>706</v>
      </c>
      <c r="M20" s="21">
        <v>176.5</v>
      </c>
      <c r="N20" s="22">
        <v>3</v>
      </c>
      <c r="O20" s="23">
        <v>179.5</v>
      </c>
    </row>
    <row r="21" spans="1:15" x14ac:dyDescent="0.3">
      <c r="A21" s="13" t="s">
        <v>51</v>
      </c>
      <c r="B21" s="14" t="s">
        <v>27</v>
      </c>
      <c r="C21" s="15">
        <v>44824</v>
      </c>
      <c r="D21" s="16" t="s">
        <v>32</v>
      </c>
      <c r="E21" s="17">
        <v>184</v>
      </c>
      <c r="F21" s="17">
        <v>177</v>
      </c>
      <c r="G21" s="17">
        <v>189</v>
      </c>
      <c r="H21" s="17">
        <v>180</v>
      </c>
      <c r="I21" s="17"/>
      <c r="J21" s="17"/>
      <c r="K21" s="20">
        <v>4</v>
      </c>
      <c r="L21" s="20">
        <v>730</v>
      </c>
      <c r="M21" s="21">
        <v>182.5</v>
      </c>
      <c r="N21" s="22">
        <v>8</v>
      </c>
      <c r="O21" s="23">
        <v>190.5</v>
      </c>
    </row>
    <row r="22" spans="1:15" x14ac:dyDescent="0.3">
      <c r="A22" s="13" t="s">
        <v>24</v>
      </c>
      <c r="B22" s="14" t="s">
        <v>27</v>
      </c>
      <c r="C22" s="15">
        <v>44838</v>
      </c>
      <c r="D22" s="16" t="s">
        <v>26</v>
      </c>
      <c r="E22" s="17">
        <v>188</v>
      </c>
      <c r="F22" s="17">
        <v>183</v>
      </c>
      <c r="G22" s="17">
        <v>181</v>
      </c>
      <c r="H22" s="17">
        <v>184</v>
      </c>
      <c r="I22" s="17"/>
      <c r="J22" s="17"/>
      <c r="K22" s="20">
        <v>4</v>
      </c>
      <c r="L22" s="20">
        <v>736</v>
      </c>
      <c r="M22" s="21">
        <v>184</v>
      </c>
      <c r="N22" s="22">
        <v>6</v>
      </c>
      <c r="O22" s="23">
        <v>190</v>
      </c>
    </row>
    <row r="24" spans="1:15" x14ac:dyDescent="0.3">
      <c r="K24" s="8">
        <f>SUM(K2:K23)</f>
        <v>88</v>
      </c>
      <c r="L24" s="8">
        <f>SUM(L2:L23)</f>
        <v>15806.003000000001</v>
      </c>
      <c r="M24" s="7">
        <f>SUM(L24/K24)</f>
        <v>179.61367045454546</v>
      </c>
      <c r="N24" s="8">
        <f>SUM(N2:N23)</f>
        <v>139</v>
      </c>
      <c r="O24" s="12">
        <f>SUM(M24+N24)</f>
        <v>318.61367045454546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B4:C4 E4:J4" name="Range1_5_3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E5:J5 B5:C5" name="Range1_4_2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B6:C6" name="Range1_5_4"/>
    <protectedRange algorithmName="SHA-512" hashValue="ON39YdpmFHfN9f47KpiRvqrKx0V9+erV1CNkpWzYhW/Qyc6aT8rEyCrvauWSYGZK2ia3o7vd3akF07acHAFpOA==" saltValue="yVW9XmDwTqEnmpSGai0KYg==" spinCount="100000" sqref="D6" name="Range1_1_3_2_1"/>
    <protectedRange algorithmName="SHA-512" hashValue="ON39YdpmFHfN9f47KpiRvqrKx0V9+erV1CNkpWzYhW/Qyc6aT8rEyCrvauWSYGZK2ia3o7vd3akF07acHAFpOA==" saltValue="yVW9XmDwTqEnmpSGai0KYg==" spinCount="100000" sqref="B10:C10 E10:J10" name="Range1_10_1"/>
    <protectedRange algorithmName="SHA-512" hashValue="ON39YdpmFHfN9f47KpiRvqrKx0V9+erV1CNkpWzYhW/Qyc6aT8rEyCrvauWSYGZK2ia3o7vd3akF07acHAFpOA==" saltValue="yVW9XmDwTqEnmpSGai0KYg==" spinCount="100000" sqref="D10" name="Range1_1_7_1_1"/>
    <protectedRange algorithmName="SHA-512" hashValue="ON39YdpmFHfN9f47KpiRvqrKx0V9+erV1CNkpWzYhW/Qyc6aT8rEyCrvauWSYGZK2ia3o7vd3akF07acHAFpOA==" saltValue="yVW9XmDwTqEnmpSGai0KYg==" spinCount="100000" sqref="I13:J14 B13:C14" name="Range1_7_1"/>
    <protectedRange algorithmName="SHA-512" hashValue="ON39YdpmFHfN9f47KpiRvqrKx0V9+erV1CNkpWzYhW/Qyc6aT8rEyCrvauWSYGZK2ia3o7vd3akF07acHAFpOA==" saltValue="yVW9XmDwTqEnmpSGai0KYg==" spinCount="100000" sqref="D13:D14" name="Range1_1_5_1"/>
    <protectedRange algorithmName="SHA-512" hashValue="ON39YdpmFHfN9f47KpiRvqrKx0V9+erV1CNkpWzYhW/Qyc6aT8rEyCrvauWSYGZK2ia3o7vd3akF07acHAFpOA==" saltValue="yVW9XmDwTqEnmpSGai0KYg==" spinCount="100000" sqref="E13:H14" name="Range1_3_3_1"/>
    <protectedRange algorithmName="SHA-512" hashValue="ON39YdpmFHfN9f47KpiRvqrKx0V9+erV1CNkpWzYhW/Qyc6aT8rEyCrvauWSYGZK2ia3o7vd3akF07acHAFpOA==" saltValue="yVW9XmDwTqEnmpSGai0KYg==" spinCount="100000" sqref="E15:J15 B15:C15" name="Range1_2_1"/>
    <protectedRange algorithmName="SHA-512" hashValue="ON39YdpmFHfN9f47KpiRvqrKx0V9+erV1CNkpWzYhW/Qyc6aT8rEyCrvauWSYGZK2ia3o7vd3akF07acHAFpOA==" saltValue="yVW9XmDwTqEnmpSGai0KYg==" spinCount="100000" sqref="D15" name="Range1_1_1_4"/>
    <protectedRange algorithmName="SHA-512" hashValue="ON39YdpmFHfN9f47KpiRvqrKx0V9+erV1CNkpWzYhW/Qyc6aT8rEyCrvauWSYGZK2ia3o7vd3akF07acHAFpOA==" saltValue="yVW9XmDwTqEnmpSGai0KYg==" spinCount="100000" sqref="E16:J16 B16:C16" name="Range1_2_2"/>
    <protectedRange algorithmName="SHA-512" hashValue="ON39YdpmFHfN9f47KpiRvqrKx0V9+erV1CNkpWzYhW/Qyc6aT8rEyCrvauWSYGZK2ia3o7vd3akF07acHAFpOA==" saltValue="yVW9XmDwTqEnmpSGai0KYg==" spinCount="100000" sqref="D16" name="Range1_1_1"/>
    <protectedRange algorithmName="SHA-512" hashValue="ON39YdpmFHfN9f47KpiRvqrKx0V9+erV1CNkpWzYhW/Qyc6aT8rEyCrvauWSYGZK2ia3o7vd3akF07acHAFpOA==" saltValue="yVW9XmDwTqEnmpSGai0KYg==" spinCount="100000" sqref="B17:C18 I17:J18" name="Range1_15"/>
    <protectedRange algorithmName="SHA-512" hashValue="ON39YdpmFHfN9f47KpiRvqrKx0V9+erV1CNkpWzYhW/Qyc6aT8rEyCrvauWSYGZK2ia3o7vd3akF07acHAFpOA==" saltValue="yVW9XmDwTqEnmpSGai0KYg==" spinCount="100000" sqref="D17:D18" name="Range1_1_6"/>
    <protectedRange algorithmName="SHA-512" hashValue="ON39YdpmFHfN9f47KpiRvqrKx0V9+erV1CNkpWzYhW/Qyc6aT8rEyCrvauWSYGZK2ia3o7vd3akF07acHAFpOA==" saltValue="yVW9XmDwTqEnmpSGai0KYg==" spinCount="100000" sqref="E17:H18" name="Range1_3_2"/>
    <protectedRange algorithmName="SHA-512" hashValue="ON39YdpmFHfN9f47KpiRvqrKx0V9+erV1CNkpWzYhW/Qyc6aT8rEyCrvauWSYGZK2ia3o7vd3akF07acHAFpOA==" saltValue="yVW9XmDwTqEnmpSGai0KYg==" spinCount="100000" sqref="E19:J21 B19:C21" name="Range1_14"/>
    <protectedRange algorithmName="SHA-512" hashValue="ON39YdpmFHfN9f47KpiRvqrKx0V9+erV1CNkpWzYhW/Qyc6aT8rEyCrvauWSYGZK2ia3o7vd3akF07acHAFpOA==" saltValue="yVW9XmDwTqEnmpSGai0KYg==" spinCount="100000" sqref="D19:D21" name="Range1_1_8"/>
    <protectedRange algorithmName="SHA-512" hashValue="ON39YdpmFHfN9f47KpiRvqrKx0V9+erV1CNkpWzYhW/Qyc6aT8rEyCrvauWSYGZK2ia3o7vd3akF07acHAFpOA==" saltValue="yVW9XmDwTqEnmpSGai0KYg==" spinCount="100000" sqref="B22:C22 E22:J22" name="Range1_23"/>
    <protectedRange algorithmName="SHA-512" hashValue="ON39YdpmFHfN9f47KpiRvqrKx0V9+erV1CNkpWzYhW/Qyc6aT8rEyCrvauWSYGZK2ia3o7vd3akF07acHAFpOA==" saltValue="yVW9XmDwTqEnmpSGai0KYg==" spinCount="100000" sqref="D22" name="Range1_1_21"/>
  </protectedRanges>
  <sortState xmlns:xlrd2="http://schemas.microsoft.com/office/spreadsheetml/2017/richdata2" ref="A2:O16">
    <sortCondition ref="C2:C16"/>
  </sortState>
  <conditionalFormatting sqref="I2">
    <cfRule type="top10" dxfId="1069" priority="101" rank="1"/>
  </conditionalFormatting>
  <conditionalFormatting sqref="H2">
    <cfRule type="top10" dxfId="1068" priority="97" rank="1"/>
  </conditionalFormatting>
  <conditionalFormatting sqref="J2">
    <cfRule type="top10" dxfId="1067" priority="98" rank="1"/>
  </conditionalFormatting>
  <conditionalFormatting sqref="G2">
    <cfRule type="top10" dxfId="1066" priority="100" rank="1"/>
  </conditionalFormatting>
  <conditionalFormatting sqref="F2">
    <cfRule type="top10" dxfId="1065" priority="99" rank="1"/>
  </conditionalFormatting>
  <conditionalFormatting sqref="E2">
    <cfRule type="top10" dxfId="1064" priority="96" rank="1"/>
  </conditionalFormatting>
  <conditionalFormatting sqref="I3">
    <cfRule type="top10" dxfId="1063" priority="95" rank="1"/>
  </conditionalFormatting>
  <conditionalFormatting sqref="H3">
    <cfRule type="top10" dxfId="1062" priority="91" rank="1"/>
  </conditionalFormatting>
  <conditionalFormatting sqref="J3">
    <cfRule type="top10" dxfId="1061" priority="92" rank="1"/>
  </conditionalFormatting>
  <conditionalFormatting sqref="G3">
    <cfRule type="top10" dxfId="1060" priority="94" rank="1"/>
  </conditionalFormatting>
  <conditionalFormatting sqref="F3">
    <cfRule type="top10" dxfId="1059" priority="93" rank="1"/>
  </conditionalFormatting>
  <conditionalFormatting sqref="E3">
    <cfRule type="top10" dxfId="1058" priority="90" rank="1"/>
  </conditionalFormatting>
  <conditionalFormatting sqref="I4">
    <cfRule type="top10" dxfId="1057" priority="89" rank="1"/>
  </conditionalFormatting>
  <conditionalFormatting sqref="H4">
    <cfRule type="top10" dxfId="1056" priority="85" rank="1"/>
  </conditionalFormatting>
  <conditionalFormatting sqref="J4">
    <cfRule type="top10" dxfId="1055" priority="86" rank="1"/>
  </conditionalFormatting>
  <conditionalFormatting sqref="G4">
    <cfRule type="top10" dxfId="1054" priority="88" rank="1"/>
  </conditionalFormatting>
  <conditionalFormatting sqref="F4">
    <cfRule type="top10" dxfId="1053" priority="87" rank="1"/>
  </conditionalFormatting>
  <conditionalFormatting sqref="E4">
    <cfRule type="top10" dxfId="1052" priority="84" rank="1"/>
  </conditionalFormatting>
  <conditionalFormatting sqref="E5">
    <cfRule type="top10" dxfId="1051" priority="83" rank="1"/>
  </conditionalFormatting>
  <conditionalFormatting sqref="F5">
    <cfRule type="top10" dxfId="1050" priority="82" rank="1"/>
  </conditionalFormatting>
  <conditionalFormatting sqref="G5">
    <cfRule type="top10" dxfId="1049" priority="81" rank="1"/>
  </conditionalFormatting>
  <conditionalFormatting sqref="H5">
    <cfRule type="top10" dxfId="1048" priority="80" rank="1"/>
  </conditionalFormatting>
  <conditionalFormatting sqref="I5">
    <cfRule type="top10" dxfId="1047" priority="79" rank="1"/>
  </conditionalFormatting>
  <conditionalFormatting sqref="J5">
    <cfRule type="top10" dxfId="1046" priority="78" rank="1"/>
  </conditionalFormatting>
  <conditionalFormatting sqref="I6">
    <cfRule type="top10" dxfId="1045" priority="77" rank="1"/>
  </conditionalFormatting>
  <conditionalFormatting sqref="H6">
    <cfRule type="top10" dxfId="1044" priority="73" rank="1"/>
  </conditionalFormatting>
  <conditionalFormatting sqref="J6">
    <cfRule type="top10" dxfId="1043" priority="74" rank="1"/>
  </conditionalFormatting>
  <conditionalFormatting sqref="G6">
    <cfRule type="top10" dxfId="1042" priority="76" rank="1"/>
  </conditionalFormatting>
  <conditionalFormatting sqref="F6">
    <cfRule type="top10" dxfId="1041" priority="75" rank="1"/>
  </conditionalFormatting>
  <conditionalFormatting sqref="E6">
    <cfRule type="top10" dxfId="1040" priority="72" rank="1"/>
  </conditionalFormatting>
  <conditionalFormatting sqref="E7:E8">
    <cfRule type="top10" dxfId="1039" priority="71" rank="1"/>
  </conditionalFormatting>
  <conditionalFormatting sqref="F7:F8">
    <cfRule type="top10" dxfId="1038" priority="70" rank="1"/>
  </conditionalFormatting>
  <conditionalFormatting sqref="G7:G8">
    <cfRule type="top10" dxfId="1037" priority="69" rank="1"/>
  </conditionalFormatting>
  <conditionalFormatting sqref="H7:H8">
    <cfRule type="top10" dxfId="1036" priority="68" rank="1"/>
  </conditionalFormatting>
  <conditionalFormatting sqref="I7:I8">
    <cfRule type="top10" dxfId="1035" priority="67" rank="1"/>
  </conditionalFormatting>
  <conditionalFormatting sqref="J7:J8">
    <cfRule type="top10" dxfId="1034" priority="66" rank="1"/>
  </conditionalFormatting>
  <conditionalFormatting sqref="E9">
    <cfRule type="top10" dxfId="1033" priority="59" rank="1"/>
  </conditionalFormatting>
  <conditionalFormatting sqref="F9">
    <cfRule type="top10" dxfId="1032" priority="58" rank="1"/>
  </conditionalFormatting>
  <conditionalFormatting sqref="G9">
    <cfRule type="top10" dxfId="1031" priority="57" rank="1"/>
  </conditionalFormatting>
  <conditionalFormatting sqref="H9">
    <cfRule type="top10" dxfId="1030" priority="56" rank="1"/>
  </conditionalFormatting>
  <conditionalFormatting sqref="I9">
    <cfRule type="top10" dxfId="1029" priority="55" rank="1"/>
  </conditionalFormatting>
  <conditionalFormatting sqref="J9">
    <cfRule type="top10" dxfId="1028" priority="54" rank="1"/>
  </conditionalFormatting>
  <conditionalFormatting sqref="I10">
    <cfRule type="top10" dxfId="1027" priority="53" rank="1"/>
  </conditionalFormatting>
  <conditionalFormatting sqref="H10">
    <cfRule type="top10" dxfId="1026" priority="49" rank="1"/>
  </conditionalFormatting>
  <conditionalFormatting sqref="J10">
    <cfRule type="top10" dxfId="1025" priority="50" rank="1"/>
  </conditionalFormatting>
  <conditionalFormatting sqref="G10">
    <cfRule type="top10" dxfId="1024" priority="52" rank="1"/>
  </conditionalFormatting>
  <conditionalFormatting sqref="F10">
    <cfRule type="top10" dxfId="1023" priority="51" rank="1"/>
  </conditionalFormatting>
  <conditionalFormatting sqref="E10">
    <cfRule type="top10" dxfId="1022" priority="48" rank="1"/>
  </conditionalFormatting>
  <conditionalFormatting sqref="E11:E12">
    <cfRule type="top10" dxfId="1021" priority="47" rank="1"/>
  </conditionalFormatting>
  <conditionalFormatting sqref="F11:F12">
    <cfRule type="top10" dxfId="1020" priority="46" rank="1"/>
  </conditionalFormatting>
  <conditionalFormatting sqref="G11:G12">
    <cfRule type="top10" dxfId="1019" priority="45" rank="1"/>
  </conditionalFormatting>
  <conditionalFormatting sqref="H11:H12">
    <cfRule type="top10" dxfId="1018" priority="44" rank="1"/>
  </conditionalFormatting>
  <conditionalFormatting sqref="I11:I12">
    <cfRule type="top10" dxfId="1017" priority="43" rank="1"/>
  </conditionalFormatting>
  <conditionalFormatting sqref="J11:J12">
    <cfRule type="top10" dxfId="1016" priority="42" rank="1"/>
  </conditionalFormatting>
  <conditionalFormatting sqref="F13:F14">
    <cfRule type="top10" dxfId="1015" priority="39" rank="1"/>
  </conditionalFormatting>
  <conditionalFormatting sqref="I13:I14">
    <cfRule type="top10" dxfId="1014" priority="36" rank="1"/>
    <cfRule type="top10" dxfId="1013" priority="41" rank="1"/>
  </conditionalFormatting>
  <conditionalFormatting sqref="E13:E14">
    <cfRule type="top10" dxfId="1012" priority="40" rank="1"/>
  </conditionalFormatting>
  <conditionalFormatting sqref="G13:G14">
    <cfRule type="top10" dxfId="1011" priority="38" rank="1"/>
  </conditionalFormatting>
  <conditionalFormatting sqref="H13:H14">
    <cfRule type="top10" dxfId="1010" priority="37" rank="1"/>
  </conditionalFormatting>
  <conditionalFormatting sqref="J13:J14">
    <cfRule type="top10" dxfId="1009" priority="35" rank="1"/>
  </conditionalFormatting>
  <conditionalFormatting sqref="E13:J14">
    <cfRule type="cellIs" dxfId="1008" priority="34" operator="greaterThanOrEqual">
      <formula>200</formula>
    </cfRule>
  </conditionalFormatting>
  <conditionalFormatting sqref="J15">
    <cfRule type="top10" dxfId="1007" priority="28" rank="1"/>
  </conditionalFormatting>
  <conditionalFormatting sqref="I15">
    <cfRule type="top10" dxfId="1006" priority="29" rank="1"/>
  </conditionalFormatting>
  <conditionalFormatting sqref="H15">
    <cfRule type="top10" dxfId="1005" priority="30" rank="1"/>
  </conditionalFormatting>
  <conditionalFormatting sqref="G15">
    <cfRule type="top10" dxfId="1004" priority="31" rank="1"/>
  </conditionalFormatting>
  <conditionalFormatting sqref="F15">
    <cfRule type="top10" dxfId="1003" priority="32" rank="1"/>
  </conditionalFormatting>
  <conditionalFormatting sqref="E15">
    <cfRule type="top10" dxfId="1002" priority="33" rank="1"/>
  </conditionalFormatting>
  <conditionalFormatting sqref="I16">
    <cfRule type="top10" dxfId="1001" priority="22" rank="1"/>
  </conditionalFormatting>
  <conditionalFormatting sqref="H16">
    <cfRule type="top10" dxfId="1000" priority="23" rank="1"/>
  </conditionalFormatting>
  <conditionalFormatting sqref="G16">
    <cfRule type="top10" dxfId="999" priority="24" rank="1"/>
  </conditionalFormatting>
  <conditionalFormatting sqref="F16">
    <cfRule type="top10" dxfId="998" priority="25" rank="1"/>
  </conditionalFormatting>
  <conditionalFormatting sqref="E16">
    <cfRule type="top10" dxfId="997" priority="26" rank="1"/>
  </conditionalFormatting>
  <conditionalFormatting sqref="J16">
    <cfRule type="top10" dxfId="996" priority="27" rank="1"/>
  </conditionalFormatting>
  <conditionalFormatting sqref="E16:J16">
    <cfRule type="cellIs" dxfId="995" priority="21" operator="equal">
      <formula>200</formula>
    </cfRule>
  </conditionalFormatting>
  <conditionalFormatting sqref="F17:F18">
    <cfRule type="top10" dxfId="994" priority="18" rank="1"/>
  </conditionalFormatting>
  <conditionalFormatting sqref="I17:I18">
    <cfRule type="top10" dxfId="993" priority="15" rank="1"/>
    <cfRule type="top10" dxfId="992" priority="20" rank="1"/>
  </conditionalFormatting>
  <conditionalFormatting sqref="E17:E18">
    <cfRule type="top10" dxfId="991" priority="19" rank="1"/>
  </conditionalFormatting>
  <conditionalFormatting sqref="G17:G18">
    <cfRule type="top10" dxfId="990" priority="17" rank="1"/>
  </conditionalFormatting>
  <conditionalFormatting sqref="H17:H18">
    <cfRule type="top10" dxfId="989" priority="16" rank="1"/>
  </conditionalFormatting>
  <conditionalFormatting sqref="J17:J18">
    <cfRule type="top10" dxfId="988" priority="14" rank="1"/>
  </conditionalFormatting>
  <conditionalFormatting sqref="E17:J18">
    <cfRule type="cellIs" dxfId="987" priority="13" operator="greaterThanOrEqual">
      <formula>200</formula>
    </cfRule>
  </conditionalFormatting>
  <conditionalFormatting sqref="J19:J21">
    <cfRule type="top10" dxfId="986" priority="7" rank="1"/>
  </conditionalFormatting>
  <conditionalFormatting sqref="I19:I21">
    <cfRule type="top10" dxfId="985" priority="8" rank="1"/>
  </conditionalFormatting>
  <conditionalFormatting sqref="H19:H21">
    <cfRule type="top10" dxfId="984" priority="9" rank="1"/>
  </conditionalFormatting>
  <conditionalFormatting sqref="G19:G21">
    <cfRule type="top10" dxfId="983" priority="10" rank="1"/>
  </conditionalFormatting>
  <conditionalFormatting sqref="F19:F21">
    <cfRule type="top10" dxfId="982" priority="11" rank="1"/>
  </conditionalFormatting>
  <conditionalFormatting sqref="E19:E21">
    <cfRule type="top10" dxfId="981" priority="12" rank="1"/>
  </conditionalFormatting>
  <conditionalFormatting sqref="J22">
    <cfRule type="top10" dxfId="980" priority="1" rank="1"/>
  </conditionalFormatting>
  <conditionalFormatting sqref="I22">
    <cfRule type="top10" dxfId="979" priority="2" rank="1"/>
  </conditionalFormatting>
  <conditionalFormatting sqref="H22">
    <cfRule type="top10" dxfId="978" priority="3" rank="1"/>
  </conditionalFormatting>
  <conditionalFormatting sqref="G22">
    <cfRule type="top10" dxfId="977" priority="4" rank="1"/>
  </conditionalFormatting>
  <conditionalFormatting sqref="F22">
    <cfRule type="top10" dxfId="976" priority="5" rank="1"/>
  </conditionalFormatting>
  <conditionalFormatting sqref="E22">
    <cfRule type="top10" dxfId="975" priority="6" rank="1"/>
  </conditionalFormatting>
  <hyperlinks>
    <hyperlink ref="Q1" location="'National Rankings'!A1" display="Back to Ranking" xr:uid="{0B4A1170-1F5A-4A49-BB43-D35A76805E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D12D2A-5348-40BF-ABA1-A71674E0A8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1061-A6D1-49A4-99DA-C990B9AE2BB5}">
  <dimension ref="A1:Q7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49" t="s">
        <v>25</v>
      </c>
      <c r="B2" s="14" t="s">
        <v>92</v>
      </c>
      <c r="C2" s="15">
        <v>44651</v>
      </c>
      <c r="D2" s="16" t="s">
        <v>89</v>
      </c>
      <c r="E2" s="17">
        <v>184</v>
      </c>
      <c r="F2" s="17">
        <v>176</v>
      </c>
      <c r="G2" s="17">
        <v>181</v>
      </c>
      <c r="H2" s="17"/>
      <c r="I2" s="17"/>
      <c r="J2" s="17"/>
      <c r="K2" s="20">
        <v>3</v>
      </c>
      <c r="L2" s="20">
        <v>541</v>
      </c>
      <c r="M2" s="21">
        <v>180.33333333333334</v>
      </c>
      <c r="N2" s="22">
        <v>11</v>
      </c>
      <c r="O2" s="23">
        <v>191.33</v>
      </c>
    </row>
    <row r="3" spans="1:17" x14ac:dyDescent="0.3">
      <c r="A3" s="49" t="s">
        <v>25</v>
      </c>
      <c r="B3" s="14" t="s">
        <v>92</v>
      </c>
      <c r="C3" s="15">
        <v>44665</v>
      </c>
      <c r="D3" s="16" t="s">
        <v>89</v>
      </c>
      <c r="E3" s="17">
        <v>178</v>
      </c>
      <c r="F3" s="17">
        <v>184</v>
      </c>
      <c r="G3" s="17">
        <v>184</v>
      </c>
      <c r="H3" s="17"/>
      <c r="I3" s="17"/>
      <c r="J3" s="17"/>
      <c r="K3" s="20">
        <v>3</v>
      </c>
      <c r="L3" s="20">
        <v>546</v>
      </c>
      <c r="M3" s="21">
        <v>182</v>
      </c>
      <c r="N3" s="22">
        <v>5</v>
      </c>
      <c r="O3" s="23">
        <v>187</v>
      </c>
    </row>
    <row r="4" spans="1:17" x14ac:dyDescent="0.3">
      <c r="A4" s="49" t="s">
        <v>25</v>
      </c>
      <c r="B4" s="14" t="s">
        <v>92</v>
      </c>
      <c r="C4" s="15">
        <v>44679</v>
      </c>
      <c r="D4" s="16" t="s">
        <v>89</v>
      </c>
      <c r="E4" s="17">
        <v>181</v>
      </c>
      <c r="F4" s="17">
        <v>175</v>
      </c>
      <c r="G4" s="17">
        <v>178</v>
      </c>
      <c r="H4" s="17"/>
      <c r="I4" s="17"/>
      <c r="J4" s="17"/>
      <c r="K4" s="20">
        <v>3</v>
      </c>
      <c r="L4" s="20">
        <v>534</v>
      </c>
      <c r="M4" s="21">
        <v>178</v>
      </c>
      <c r="N4" s="22">
        <v>11</v>
      </c>
      <c r="O4" s="23">
        <v>189</v>
      </c>
    </row>
    <row r="5" spans="1:17" x14ac:dyDescent="0.3">
      <c r="A5" s="49" t="s">
        <v>25</v>
      </c>
      <c r="B5" s="14" t="s">
        <v>92</v>
      </c>
      <c r="C5" s="15">
        <v>44721</v>
      </c>
      <c r="D5" s="16" t="s">
        <v>89</v>
      </c>
      <c r="E5" s="17">
        <v>139</v>
      </c>
      <c r="F5" s="17">
        <v>162</v>
      </c>
      <c r="G5" s="17">
        <v>154</v>
      </c>
      <c r="H5" s="17"/>
      <c r="I5" s="17"/>
      <c r="J5" s="17"/>
      <c r="K5" s="20">
        <v>3</v>
      </c>
      <c r="L5" s="20">
        <v>455</v>
      </c>
      <c r="M5" s="21">
        <v>151.66666666666666</v>
      </c>
      <c r="N5" s="22">
        <v>5</v>
      </c>
      <c r="O5" s="23">
        <v>156.66666666666666</v>
      </c>
    </row>
    <row r="7" spans="1:17" x14ac:dyDescent="0.3">
      <c r="K7" s="8">
        <f>SUM(K2:K6)</f>
        <v>12</v>
      </c>
      <c r="L7" s="8">
        <f>SUM(L2:L6)</f>
        <v>2076</v>
      </c>
      <c r="M7" s="7">
        <f>SUM(L7/K7)</f>
        <v>173</v>
      </c>
      <c r="N7" s="8">
        <f>SUM(N2:N6)</f>
        <v>32</v>
      </c>
      <c r="O7" s="12">
        <f>SUM(M7+N7)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974" priority="12" rank="1"/>
  </conditionalFormatting>
  <conditionalFormatting sqref="F2">
    <cfRule type="top10" dxfId="973" priority="11" rank="1"/>
  </conditionalFormatting>
  <conditionalFormatting sqref="G2">
    <cfRule type="top10" dxfId="972" priority="10" rank="1"/>
  </conditionalFormatting>
  <conditionalFormatting sqref="H2">
    <cfRule type="top10" dxfId="971" priority="9" rank="1"/>
  </conditionalFormatting>
  <conditionalFormatting sqref="I2">
    <cfRule type="top10" dxfId="970" priority="8" rank="1"/>
  </conditionalFormatting>
  <conditionalFormatting sqref="J2">
    <cfRule type="top10" dxfId="969" priority="7" rank="1"/>
  </conditionalFormatting>
  <conditionalFormatting sqref="E3:E5">
    <cfRule type="top10" dxfId="968" priority="6" rank="1"/>
  </conditionalFormatting>
  <conditionalFormatting sqref="F3:F5">
    <cfRule type="top10" dxfId="967" priority="5" rank="1"/>
  </conditionalFormatting>
  <conditionalFormatting sqref="G3:G5">
    <cfRule type="top10" dxfId="966" priority="4" rank="1"/>
  </conditionalFormatting>
  <conditionalFormatting sqref="H3:H5">
    <cfRule type="top10" dxfId="965" priority="3" rank="1"/>
  </conditionalFormatting>
  <conditionalFormatting sqref="I3:I5">
    <cfRule type="top10" dxfId="964" priority="2" rank="1"/>
  </conditionalFormatting>
  <conditionalFormatting sqref="J3:J5">
    <cfRule type="top10" dxfId="963" priority="1" rank="1"/>
  </conditionalFormatting>
  <hyperlinks>
    <hyperlink ref="Q1" location="'National Rankings'!A1" display="Back to Ranking" xr:uid="{95C81C21-0F0D-4065-A882-5EA0E1586A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494C0D-11C0-4641-AFE4-3743340556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3B26-0490-4C33-8595-6CD6A7D6475E}">
  <sheetPr codeName="Sheet77"/>
  <dimension ref="A1:Q18"/>
  <sheetViews>
    <sheetView topLeftCell="A6" workbookViewId="0">
      <selection activeCell="A16" sqref="A16:O1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49</v>
      </c>
      <c r="C2" s="15">
        <v>44646</v>
      </c>
      <c r="D2" s="16" t="s">
        <v>26</v>
      </c>
      <c r="E2" s="17">
        <v>114</v>
      </c>
      <c r="F2" s="17">
        <v>147</v>
      </c>
      <c r="G2" s="17">
        <v>131</v>
      </c>
      <c r="H2" s="17">
        <v>102</v>
      </c>
      <c r="I2" s="17"/>
      <c r="J2" s="17"/>
      <c r="K2" s="20">
        <v>4</v>
      </c>
      <c r="L2" s="20">
        <v>494</v>
      </c>
      <c r="M2" s="21">
        <v>123.5</v>
      </c>
      <c r="N2" s="22">
        <v>2</v>
      </c>
      <c r="O2" s="23">
        <v>125.5</v>
      </c>
    </row>
    <row r="3" spans="1:17" x14ac:dyDescent="0.3">
      <c r="A3" s="13" t="s">
        <v>24</v>
      </c>
      <c r="B3" s="14" t="s">
        <v>49</v>
      </c>
      <c r="C3" s="15">
        <v>44656</v>
      </c>
      <c r="D3" s="16" t="s">
        <v>26</v>
      </c>
      <c r="E3" s="17">
        <v>127</v>
      </c>
      <c r="F3" s="17">
        <v>132</v>
      </c>
      <c r="G3" s="17">
        <v>129</v>
      </c>
      <c r="H3" s="17">
        <v>130</v>
      </c>
      <c r="I3" s="17"/>
      <c r="J3" s="17"/>
      <c r="K3" s="20">
        <v>4</v>
      </c>
      <c r="L3" s="20">
        <v>518</v>
      </c>
      <c r="M3" s="21">
        <v>129.5</v>
      </c>
      <c r="N3" s="22">
        <v>2</v>
      </c>
      <c r="O3" s="23">
        <v>131.5</v>
      </c>
    </row>
    <row r="4" spans="1:17" x14ac:dyDescent="0.3">
      <c r="A4" s="13" t="s">
        <v>24</v>
      </c>
      <c r="B4" s="14" t="s">
        <v>49</v>
      </c>
      <c r="C4" s="15">
        <v>44660</v>
      </c>
      <c r="D4" s="16" t="s">
        <v>26</v>
      </c>
      <c r="E4" s="17">
        <v>149</v>
      </c>
      <c r="F4" s="17">
        <v>160.001</v>
      </c>
      <c r="G4" s="17">
        <v>167</v>
      </c>
      <c r="H4" s="17">
        <v>159</v>
      </c>
      <c r="I4" s="17"/>
      <c r="J4" s="17"/>
      <c r="K4" s="20">
        <v>4</v>
      </c>
      <c r="L4" s="20">
        <v>635.00099999999998</v>
      </c>
      <c r="M4" s="21">
        <v>158.75024999999999</v>
      </c>
      <c r="N4" s="22">
        <v>2</v>
      </c>
      <c r="O4" s="23">
        <v>160.75024999999999</v>
      </c>
    </row>
    <row r="5" spans="1:17" x14ac:dyDescent="0.3">
      <c r="A5" s="13" t="s">
        <v>24</v>
      </c>
      <c r="B5" s="14" t="s">
        <v>49</v>
      </c>
      <c r="C5" s="15">
        <v>44674</v>
      </c>
      <c r="D5" s="16" t="s">
        <v>26</v>
      </c>
      <c r="E5" s="17">
        <v>137</v>
      </c>
      <c r="F5" s="17">
        <v>154</v>
      </c>
      <c r="G5" s="17">
        <v>160</v>
      </c>
      <c r="H5" s="17">
        <v>169</v>
      </c>
      <c r="I5" s="17"/>
      <c r="J5" s="17"/>
      <c r="K5" s="20">
        <v>4</v>
      </c>
      <c r="L5" s="20">
        <v>620</v>
      </c>
      <c r="M5" s="21">
        <v>155</v>
      </c>
      <c r="N5" s="22">
        <v>2</v>
      </c>
      <c r="O5" s="23">
        <v>157</v>
      </c>
    </row>
    <row r="6" spans="1:17" x14ac:dyDescent="0.3">
      <c r="A6" s="13" t="s">
        <v>24</v>
      </c>
      <c r="B6" s="14" t="s">
        <v>49</v>
      </c>
      <c r="C6" s="15">
        <v>44684</v>
      </c>
      <c r="D6" s="16" t="s">
        <v>26</v>
      </c>
      <c r="E6" s="17">
        <v>169</v>
      </c>
      <c r="F6" s="17">
        <v>162</v>
      </c>
      <c r="G6" s="17">
        <v>171</v>
      </c>
      <c r="H6" s="17">
        <v>162</v>
      </c>
      <c r="I6" s="17"/>
      <c r="J6" s="17"/>
      <c r="K6" s="20">
        <v>4</v>
      </c>
      <c r="L6" s="20">
        <v>664</v>
      </c>
      <c r="M6" s="21">
        <v>166</v>
      </c>
      <c r="N6" s="22">
        <v>2</v>
      </c>
      <c r="O6" s="23">
        <v>168</v>
      </c>
    </row>
    <row r="7" spans="1:17" x14ac:dyDescent="0.3">
      <c r="A7" s="13" t="s">
        <v>24</v>
      </c>
      <c r="B7" s="14" t="s">
        <v>49</v>
      </c>
      <c r="C7" s="15">
        <v>44695</v>
      </c>
      <c r="D7" s="16" t="s">
        <v>26</v>
      </c>
      <c r="E7" s="17">
        <v>169</v>
      </c>
      <c r="F7" s="17">
        <v>159</v>
      </c>
      <c r="G7" s="17">
        <v>162</v>
      </c>
      <c r="H7" s="17">
        <v>157</v>
      </c>
      <c r="I7" s="17"/>
      <c r="J7" s="17"/>
      <c r="K7" s="20">
        <v>4</v>
      </c>
      <c r="L7" s="20">
        <v>647</v>
      </c>
      <c r="M7" s="21">
        <v>161.75</v>
      </c>
      <c r="N7" s="22">
        <v>2</v>
      </c>
      <c r="O7" s="23">
        <v>163.75</v>
      </c>
    </row>
    <row r="8" spans="1:17" x14ac:dyDescent="0.3">
      <c r="A8" s="13" t="s">
        <v>24</v>
      </c>
      <c r="B8" s="14" t="s">
        <v>49</v>
      </c>
      <c r="C8" s="15">
        <v>44709</v>
      </c>
      <c r="D8" s="16" t="s">
        <v>26</v>
      </c>
      <c r="E8" s="17">
        <v>155</v>
      </c>
      <c r="F8" s="17">
        <v>170.001</v>
      </c>
      <c r="G8" s="17">
        <v>156</v>
      </c>
      <c r="H8" s="17">
        <v>164</v>
      </c>
      <c r="I8" s="17"/>
      <c r="J8" s="17"/>
      <c r="K8" s="20">
        <v>4</v>
      </c>
      <c r="L8" s="20">
        <v>645.00099999999998</v>
      </c>
      <c r="M8" s="21">
        <v>161.25024999999999</v>
      </c>
      <c r="N8" s="22">
        <v>2</v>
      </c>
      <c r="O8" s="23">
        <v>163.25024999999999</v>
      </c>
    </row>
    <row r="9" spans="1:17" x14ac:dyDescent="0.3">
      <c r="A9" s="63" t="s">
        <v>24</v>
      </c>
      <c r="B9" s="14" t="s">
        <v>49</v>
      </c>
      <c r="C9" s="15">
        <v>44723</v>
      </c>
      <c r="D9" s="16" t="s">
        <v>26</v>
      </c>
      <c r="E9" s="17">
        <v>160</v>
      </c>
      <c r="F9" s="17">
        <v>167</v>
      </c>
      <c r="G9" s="17">
        <v>164</v>
      </c>
      <c r="H9" s="17">
        <v>164</v>
      </c>
      <c r="I9" s="17"/>
      <c r="J9" s="17"/>
      <c r="K9" s="20">
        <v>4</v>
      </c>
      <c r="L9" s="20">
        <v>655</v>
      </c>
      <c r="M9" s="21">
        <v>163.75</v>
      </c>
      <c r="N9" s="22">
        <v>2</v>
      </c>
      <c r="O9" s="23">
        <v>165.75</v>
      </c>
    </row>
    <row r="10" spans="1:17" x14ac:dyDescent="0.3">
      <c r="A10" s="27" t="s">
        <v>24</v>
      </c>
      <c r="B10" s="26" t="s">
        <v>49</v>
      </c>
      <c r="C10" s="28">
        <v>44737</v>
      </c>
      <c r="D10" s="29" t="s">
        <v>26</v>
      </c>
      <c r="E10" s="30">
        <v>162</v>
      </c>
      <c r="F10" s="30">
        <v>159</v>
      </c>
      <c r="G10" s="30">
        <v>166</v>
      </c>
      <c r="H10" s="30">
        <v>165</v>
      </c>
      <c r="I10" s="30"/>
      <c r="J10" s="30"/>
      <c r="K10" s="31">
        <v>4</v>
      </c>
      <c r="L10" s="31">
        <v>652</v>
      </c>
      <c r="M10" s="32">
        <v>163</v>
      </c>
      <c r="N10" s="33">
        <v>2</v>
      </c>
      <c r="O10" s="34">
        <v>165</v>
      </c>
    </row>
    <row r="11" spans="1:17" x14ac:dyDescent="0.3">
      <c r="A11" s="13" t="s">
        <v>24</v>
      </c>
      <c r="B11" s="14" t="s">
        <v>49</v>
      </c>
      <c r="C11" s="15">
        <v>44751</v>
      </c>
      <c r="D11" s="16" t="s">
        <v>26</v>
      </c>
      <c r="E11" s="17">
        <v>163</v>
      </c>
      <c r="F11" s="17">
        <v>156</v>
      </c>
      <c r="G11" s="17">
        <v>171</v>
      </c>
      <c r="H11" s="17">
        <v>168</v>
      </c>
      <c r="I11" s="17"/>
      <c r="J11" s="17"/>
      <c r="K11" s="20">
        <v>4</v>
      </c>
      <c r="L11" s="20">
        <v>658</v>
      </c>
      <c r="M11" s="21">
        <v>164.5</v>
      </c>
      <c r="N11" s="22">
        <v>2</v>
      </c>
      <c r="O11" s="23">
        <v>166.5</v>
      </c>
    </row>
    <row r="12" spans="1:17" x14ac:dyDescent="0.3">
      <c r="A12" s="13" t="s">
        <v>24</v>
      </c>
      <c r="B12" s="14" t="s">
        <v>49</v>
      </c>
      <c r="C12" s="15">
        <v>44772</v>
      </c>
      <c r="D12" s="16" t="s">
        <v>26</v>
      </c>
      <c r="E12" s="17">
        <v>158</v>
      </c>
      <c r="F12" s="17">
        <v>158</v>
      </c>
      <c r="G12" s="17">
        <v>160</v>
      </c>
      <c r="H12" s="17">
        <v>156</v>
      </c>
      <c r="I12" s="17">
        <v>164</v>
      </c>
      <c r="J12" s="17">
        <v>164</v>
      </c>
      <c r="K12" s="20">
        <v>6</v>
      </c>
      <c r="L12" s="20">
        <v>960</v>
      </c>
      <c r="M12" s="21">
        <v>160</v>
      </c>
      <c r="N12" s="22">
        <v>4</v>
      </c>
      <c r="O12" s="23">
        <v>164</v>
      </c>
    </row>
    <row r="13" spans="1:17" x14ac:dyDescent="0.3">
      <c r="A13" s="13" t="s">
        <v>24</v>
      </c>
      <c r="B13" s="14" t="s">
        <v>49</v>
      </c>
      <c r="C13" s="15">
        <v>44810</v>
      </c>
      <c r="D13" s="16" t="s">
        <v>26</v>
      </c>
      <c r="E13" s="17">
        <v>169</v>
      </c>
      <c r="F13" s="17">
        <v>176</v>
      </c>
      <c r="G13" s="17">
        <v>173</v>
      </c>
      <c r="H13" s="17">
        <v>173</v>
      </c>
      <c r="I13" s="17"/>
      <c r="J13" s="17"/>
      <c r="K13" s="20">
        <v>4</v>
      </c>
      <c r="L13" s="20">
        <v>691</v>
      </c>
      <c r="M13" s="21">
        <v>172.75</v>
      </c>
      <c r="N13" s="22">
        <v>2</v>
      </c>
      <c r="O13" s="23">
        <v>174.75</v>
      </c>
    </row>
    <row r="14" spans="1:17" x14ac:dyDescent="0.3">
      <c r="A14" s="13" t="s">
        <v>24</v>
      </c>
      <c r="B14" s="14" t="s">
        <v>49</v>
      </c>
      <c r="C14" s="15">
        <v>44838</v>
      </c>
      <c r="D14" s="16" t="s">
        <v>26</v>
      </c>
      <c r="E14" s="17">
        <v>181</v>
      </c>
      <c r="F14" s="17">
        <v>183.001</v>
      </c>
      <c r="G14" s="17">
        <v>183</v>
      </c>
      <c r="H14" s="17">
        <v>179</v>
      </c>
      <c r="I14" s="17"/>
      <c r="J14" s="17"/>
      <c r="K14" s="20">
        <v>4</v>
      </c>
      <c r="L14" s="20">
        <v>726.00099999999998</v>
      </c>
      <c r="M14" s="21">
        <v>181.50024999999999</v>
      </c>
      <c r="N14" s="22">
        <v>3</v>
      </c>
      <c r="O14" s="23">
        <v>184.50024999999999</v>
      </c>
    </row>
    <row r="15" spans="1:17" x14ac:dyDescent="0.3">
      <c r="A15" s="13" t="s">
        <v>24</v>
      </c>
      <c r="B15" s="14" t="s">
        <v>49</v>
      </c>
      <c r="C15" s="15">
        <v>44842</v>
      </c>
      <c r="D15" s="16" t="s">
        <v>26</v>
      </c>
      <c r="E15" s="17">
        <v>177</v>
      </c>
      <c r="F15" s="17">
        <v>165</v>
      </c>
      <c r="G15" s="17">
        <v>176</v>
      </c>
      <c r="H15" s="17">
        <v>177</v>
      </c>
      <c r="I15" s="17"/>
      <c r="J15" s="17"/>
      <c r="K15" s="20">
        <v>4</v>
      </c>
      <c r="L15" s="20">
        <v>695</v>
      </c>
      <c r="M15" s="21">
        <v>173.75</v>
      </c>
      <c r="N15" s="22">
        <v>2</v>
      </c>
      <c r="O15" s="23">
        <v>175.75</v>
      </c>
    </row>
    <row r="16" spans="1:17" x14ac:dyDescent="0.3">
      <c r="A16" s="13" t="s">
        <v>24</v>
      </c>
      <c r="B16" s="14" t="s">
        <v>49</v>
      </c>
      <c r="C16" s="15">
        <v>44870</v>
      </c>
      <c r="D16" s="16" t="s">
        <v>26</v>
      </c>
      <c r="E16" s="17">
        <v>175</v>
      </c>
      <c r="F16" s="17">
        <v>179</v>
      </c>
      <c r="G16" s="17">
        <v>185</v>
      </c>
      <c r="H16" s="17">
        <v>170</v>
      </c>
      <c r="I16" s="17"/>
      <c r="J16" s="17"/>
      <c r="K16" s="20">
        <v>4</v>
      </c>
      <c r="L16" s="20">
        <v>709</v>
      </c>
      <c r="M16" s="21">
        <v>177.25</v>
      </c>
      <c r="N16" s="22">
        <v>2</v>
      </c>
      <c r="O16" s="23">
        <v>179.25</v>
      </c>
    </row>
    <row r="18" spans="11:15" x14ac:dyDescent="0.3">
      <c r="K18" s="8">
        <f>SUM(K2:K17)</f>
        <v>62</v>
      </c>
      <c r="L18" s="8">
        <f>SUM(L2:L17)</f>
        <v>9969.0030000000006</v>
      </c>
      <c r="M18" s="7">
        <f>SUM(L18/K18)</f>
        <v>160.79037096774195</v>
      </c>
      <c r="N18" s="8">
        <f>SUM(N2:N17)</f>
        <v>33</v>
      </c>
      <c r="O18" s="12">
        <f>SUM(M18+N18)</f>
        <v>193.79037096774195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2"/>
    <protectedRange algorithmName="SHA-512" hashValue="ON39YdpmFHfN9f47KpiRvqrKx0V9+erV1CNkpWzYhW/Qyc6aT8rEyCrvauWSYGZK2ia3o7vd3akF07acHAFpOA==" saltValue="yVW9XmDwTqEnmpSGai0KYg==" spinCount="100000" sqref="D2" name="Range1_1_3_3_2"/>
    <protectedRange algorithmName="SHA-512" hashValue="ON39YdpmFHfN9f47KpiRvqrKx0V9+erV1CNkpWzYhW/Qyc6aT8rEyCrvauWSYGZK2ia3o7vd3akF07acHAFpOA==" saltValue="yVW9XmDwTqEnmpSGai0KYg==" spinCount="100000" sqref="B3:C4 E3:J4" name="Range1_4_2"/>
    <protectedRange algorithmName="SHA-512" hashValue="ON39YdpmFHfN9f47KpiRvqrKx0V9+erV1CNkpWzYhW/Qyc6aT8rEyCrvauWSYGZK2ia3o7vd3akF07acHAFpOA==" saltValue="yVW9XmDwTqEnmpSGai0KYg==" spinCount="100000" sqref="D3:D4" name="Range1_1_2_2"/>
    <protectedRange algorithmName="SHA-512" hashValue="ON39YdpmFHfN9f47KpiRvqrKx0V9+erV1CNkpWzYhW/Qyc6aT8rEyCrvauWSYGZK2ia3o7vd3akF07acHAFpOA==" saltValue="yVW9XmDwTqEnmpSGai0KYg==" spinCount="100000" sqref="E5:J5 B5:C5" name="Range1_5_4"/>
    <protectedRange algorithmName="SHA-512" hashValue="ON39YdpmFHfN9f47KpiRvqrKx0V9+erV1CNkpWzYhW/Qyc6aT8rEyCrvauWSYGZK2ia3o7vd3akF07acHAFpOA==" saltValue="yVW9XmDwTqEnmpSGai0KYg==" spinCount="100000" sqref="D5" name="Range1_1_3_2"/>
    <protectedRange algorithmName="SHA-512" hashValue="ON39YdpmFHfN9f47KpiRvqrKx0V9+erV1CNkpWzYhW/Qyc6aT8rEyCrvauWSYGZK2ia3o7vd3akF07acHAFpOA==" saltValue="yVW9XmDwTqEnmpSGai0KYg==" spinCount="100000" sqref="E7:J7 B7:C7" name="Range1_4_1_1_1_9_1"/>
    <protectedRange algorithmName="SHA-512" hashValue="ON39YdpmFHfN9f47KpiRvqrKx0V9+erV1CNkpWzYhW/Qyc6aT8rEyCrvauWSYGZK2ia3o7vd3akF07acHAFpOA==" saltValue="yVW9XmDwTqEnmpSGai0KYg==" spinCount="100000" sqref="D7" name="Range1_1_4_1_1_5_1"/>
    <protectedRange algorithmName="SHA-512" hashValue="ON39YdpmFHfN9f47KpiRvqrKx0V9+erV1CNkpWzYhW/Qyc6aT8rEyCrvauWSYGZK2ia3o7vd3akF07acHAFpOA==" saltValue="yVW9XmDwTqEnmpSGai0KYg==" spinCount="100000" sqref="E8:J8 B8:C8" name="Range1_2_1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9:J9 B9:C9" name="Range1_4_7"/>
    <protectedRange algorithmName="SHA-512" hashValue="ON39YdpmFHfN9f47KpiRvqrKx0V9+erV1CNkpWzYhW/Qyc6aT8rEyCrvauWSYGZK2ia3o7vd3akF07acHAFpOA==" saltValue="yVW9XmDwTqEnmpSGai0KYg==" spinCount="100000" sqref="D9" name="Range1_1_2_8"/>
    <protectedRange algorithmName="SHA-512" hashValue="ON39YdpmFHfN9f47KpiRvqrKx0V9+erV1CNkpWzYhW/Qyc6aT8rEyCrvauWSYGZK2ia3o7vd3akF07acHAFpOA==" saltValue="yVW9XmDwTqEnmpSGai0KYg==" spinCount="100000" sqref="B11:C11 I11:J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1:H11" name="Range1_3_3_1"/>
    <protectedRange algorithmName="SHA-512" hashValue="ON39YdpmFHfN9f47KpiRvqrKx0V9+erV1CNkpWzYhW/Qyc6aT8rEyCrvauWSYGZK2ia3o7vd3akF07acHAFpOA==" saltValue="yVW9XmDwTqEnmpSGai0KYg==" spinCount="100000" sqref="B12:C12 E12:J12" name="Range1_2_2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I13:J13 B13:C13" name="Range1_15"/>
    <protectedRange algorithmName="SHA-512" hashValue="ON39YdpmFHfN9f47KpiRvqrKx0V9+erV1CNkpWzYhW/Qyc6aT8rEyCrvauWSYGZK2ia3o7vd3akF07acHAFpOA==" saltValue="yVW9XmDwTqEnmpSGai0KYg==" spinCount="100000" sqref="D13" name="Range1_1_6"/>
    <protectedRange algorithmName="SHA-512" hashValue="ON39YdpmFHfN9f47KpiRvqrKx0V9+erV1CNkpWzYhW/Qyc6aT8rEyCrvauWSYGZK2ia3o7vd3akF07acHAFpOA==" saltValue="yVW9XmDwTqEnmpSGai0KYg==" spinCount="100000" sqref="E13:H13" name="Range1_3_2"/>
    <protectedRange algorithmName="SHA-512" hashValue="ON39YdpmFHfN9f47KpiRvqrKx0V9+erV1CNkpWzYhW/Qyc6aT8rEyCrvauWSYGZK2ia3o7vd3akF07acHAFpOA==" saltValue="yVW9XmDwTqEnmpSGai0KYg==" spinCount="100000" sqref="E14:J15 B14:C15" name="Range1_23"/>
    <protectedRange algorithmName="SHA-512" hashValue="ON39YdpmFHfN9f47KpiRvqrKx0V9+erV1CNkpWzYhW/Qyc6aT8rEyCrvauWSYGZK2ia3o7vd3akF07acHAFpOA==" saltValue="yVW9XmDwTqEnmpSGai0KYg==" spinCount="100000" sqref="D14:D15" name="Range1_1_21"/>
    <protectedRange algorithmName="SHA-512" hashValue="ON39YdpmFHfN9f47KpiRvqrKx0V9+erV1CNkpWzYhW/Qyc6aT8rEyCrvauWSYGZK2ia3o7vd3akF07acHAFpOA==" saltValue="yVW9XmDwTqEnmpSGai0KYg==" spinCount="100000" sqref="E16:J16 B16:C16" name="Range1_2_2_1"/>
    <protectedRange algorithmName="SHA-512" hashValue="ON39YdpmFHfN9f47KpiRvqrKx0V9+erV1CNkpWzYhW/Qyc6aT8rEyCrvauWSYGZK2ia3o7vd3akF07acHAFpOA==" saltValue="yVW9XmDwTqEnmpSGai0KYg==" spinCount="100000" sqref="D16" name="Range1_1_1_3"/>
  </protectedRanges>
  <conditionalFormatting sqref="I2">
    <cfRule type="top10" dxfId="962" priority="83" rank="1"/>
  </conditionalFormatting>
  <conditionalFormatting sqref="H2">
    <cfRule type="top10" dxfId="961" priority="79" rank="1"/>
  </conditionalFormatting>
  <conditionalFormatting sqref="J2">
    <cfRule type="top10" dxfId="960" priority="80" rank="1"/>
  </conditionalFormatting>
  <conditionalFormatting sqref="G2">
    <cfRule type="top10" dxfId="959" priority="82" rank="1"/>
  </conditionalFormatting>
  <conditionalFormatting sqref="F2">
    <cfRule type="top10" dxfId="958" priority="81" rank="1"/>
  </conditionalFormatting>
  <conditionalFormatting sqref="E2">
    <cfRule type="top10" dxfId="957" priority="78" rank="1"/>
  </conditionalFormatting>
  <conditionalFormatting sqref="E3:E4">
    <cfRule type="top10" dxfId="956" priority="77" rank="1"/>
  </conditionalFormatting>
  <conditionalFormatting sqref="F3:F4">
    <cfRule type="top10" dxfId="955" priority="76" rank="1"/>
  </conditionalFormatting>
  <conditionalFormatting sqref="G3:G4">
    <cfRule type="top10" dxfId="954" priority="75" rank="1"/>
  </conditionalFormatting>
  <conditionalFormatting sqref="H3:H4">
    <cfRule type="top10" dxfId="953" priority="74" rank="1"/>
  </conditionalFormatting>
  <conditionalFormatting sqref="I3:I4">
    <cfRule type="top10" dxfId="952" priority="73" rank="1"/>
  </conditionalFormatting>
  <conditionalFormatting sqref="J3:J4">
    <cfRule type="top10" dxfId="951" priority="72" rank="1"/>
  </conditionalFormatting>
  <conditionalFormatting sqref="I5">
    <cfRule type="top10" dxfId="950" priority="71" rank="1"/>
  </conditionalFormatting>
  <conditionalFormatting sqref="H5">
    <cfRule type="top10" dxfId="949" priority="67" rank="1"/>
  </conditionalFormatting>
  <conditionalFormatting sqref="J5">
    <cfRule type="top10" dxfId="948" priority="68" rank="1"/>
  </conditionalFormatting>
  <conditionalFormatting sqref="G5">
    <cfRule type="top10" dxfId="947" priority="70" rank="1"/>
  </conditionalFormatting>
  <conditionalFormatting sqref="F5">
    <cfRule type="top10" dxfId="946" priority="69" rank="1"/>
  </conditionalFormatting>
  <conditionalFormatting sqref="E5">
    <cfRule type="top10" dxfId="945" priority="66" rank="1"/>
  </conditionalFormatting>
  <conditionalFormatting sqref="E6">
    <cfRule type="top10" dxfId="944" priority="65" rank="1"/>
  </conditionalFormatting>
  <conditionalFormatting sqref="F6">
    <cfRule type="top10" dxfId="943" priority="64" rank="1"/>
  </conditionalFormatting>
  <conditionalFormatting sqref="G6">
    <cfRule type="top10" dxfId="942" priority="63" rank="1"/>
  </conditionalFormatting>
  <conditionalFormatting sqref="H6">
    <cfRule type="top10" dxfId="941" priority="62" rank="1"/>
  </conditionalFormatting>
  <conditionalFormatting sqref="I6">
    <cfRule type="top10" dxfId="940" priority="61" rank="1"/>
  </conditionalFormatting>
  <conditionalFormatting sqref="J6">
    <cfRule type="top10" dxfId="939" priority="60" rank="1"/>
  </conditionalFormatting>
  <conditionalFormatting sqref="E7">
    <cfRule type="top10" dxfId="938" priority="59" rank="1"/>
  </conditionalFormatting>
  <conditionalFormatting sqref="F7">
    <cfRule type="top10" dxfId="937" priority="58" rank="1"/>
  </conditionalFormatting>
  <conditionalFormatting sqref="G7">
    <cfRule type="top10" dxfId="936" priority="57" rank="1"/>
  </conditionalFormatting>
  <conditionalFormatting sqref="H7">
    <cfRule type="top10" dxfId="935" priority="56" rank="1"/>
  </conditionalFormatting>
  <conditionalFormatting sqref="I7">
    <cfRule type="top10" dxfId="934" priority="55" rank="1"/>
  </conditionalFormatting>
  <conditionalFormatting sqref="J7">
    <cfRule type="top10" dxfId="933" priority="54" rank="1"/>
  </conditionalFormatting>
  <conditionalFormatting sqref="J8">
    <cfRule type="top10" dxfId="932" priority="48" rank="1"/>
  </conditionalFormatting>
  <conditionalFormatting sqref="I8">
    <cfRule type="top10" dxfId="931" priority="49" rank="1"/>
  </conditionalFormatting>
  <conditionalFormatting sqref="H8">
    <cfRule type="top10" dxfId="930" priority="50" rank="1"/>
  </conditionalFormatting>
  <conditionalFormatting sqref="G8">
    <cfRule type="top10" dxfId="929" priority="51" rank="1"/>
  </conditionalFormatting>
  <conditionalFormatting sqref="F8">
    <cfRule type="top10" dxfId="928" priority="52" rank="1"/>
  </conditionalFormatting>
  <conditionalFormatting sqref="E8">
    <cfRule type="top10" dxfId="927" priority="53" rank="1"/>
  </conditionalFormatting>
  <conditionalFormatting sqref="E9">
    <cfRule type="top10" dxfId="926" priority="47" rank="1"/>
  </conditionalFormatting>
  <conditionalFormatting sqref="F9">
    <cfRule type="top10" dxfId="925" priority="46" rank="1"/>
  </conditionalFormatting>
  <conditionalFormatting sqref="G9">
    <cfRule type="top10" dxfId="924" priority="45" rank="1"/>
  </conditionalFormatting>
  <conditionalFormatting sqref="H9">
    <cfRule type="top10" dxfId="923" priority="44" rank="1"/>
  </conditionalFormatting>
  <conditionalFormatting sqref="I9">
    <cfRule type="top10" dxfId="922" priority="43" rank="1"/>
  </conditionalFormatting>
  <conditionalFormatting sqref="J9">
    <cfRule type="top10" dxfId="921" priority="42" rank="1"/>
  </conditionalFormatting>
  <conditionalFormatting sqref="E10">
    <cfRule type="top10" dxfId="920" priority="41" rank="1"/>
  </conditionalFormatting>
  <conditionalFormatting sqref="F10">
    <cfRule type="top10" dxfId="919" priority="40" rank="1"/>
  </conditionalFormatting>
  <conditionalFormatting sqref="G10">
    <cfRule type="top10" dxfId="918" priority="39" rank="1"/>
  </conditionalFormatting>
  <conditionalFormatting sqref="H10">
    <cfRule type="top10" dxfId="917" priority="38" rank="1"/>
  </conditionalFormatting>
  <conditionalFormatting sqref="I10">
    <cfRule type="top10" dxfId="916" priority="37" rank="1"/>
  </conditionalFormatting>
  <conditionalFormatting sqref="J10">
    <cfRule type="top10" dxfId="915" priority="36" rank="1"/>
  </conditionalFormatting>
  <conditionalFormatting sqref="F11">
    <cfRule type="top10" dxfId="914" priority="33" rank="1"/>
  </conditionalFormatting>
  <conditionalFormatting sqref="I11">
    <cfRule type="top10" dxfId="913" priority="30" rank="1"/>
    <cfRule type="top10" dxfId="912" priority="35" rank="1"/>
  </conditionalFormatting>
  <conditionalFormatting sqref="E11">
    <cfRule type="top10" dxfId="911" priority="34" rank="1"/>
  </conditionalFormatting>
  <conditionalFormatting sqref="G11">
    <cfRule type="top10" dxfId="910" priority="32" rank="1"/>
  </conditionalFormatting>
  <conditionalFormatting sqref="H11">
    <cfRule type="top10" dxfId="909" priority="31" rank="1"/>
  </conditionalFormatting>
  <conditionalFormatting sqref="J11">
    <cfRule type="top10" dxfId="908" priority="29" rank="1"/>
  </conditionalFormatting>
  <conditionalFormatting sqref="E11:J11">
    <cfRule type="cellIs" dxfId="907" priority="28" operator="greaterThanOrEqual">
      <formula>200</formula>
    </cfRule>
  </conditionalFormatting>
  <conditionalFormatting sqref="I12">
    <cfRule type="top10" dxfId="906" priority="22" rank="1"/>
  </conditionalFormatting>
  <conditionalFormatting sqref="H12">
    <cfRule type="top10" dxfId="905" priority="23" rank="1"/>
  </conditionalFormatting>
  <conditionalFormatting sqref="G12">
    <cfRule type="top10" dxfId="904" priority="24" rank="1"/>
  </conditionalFormatting>
  <conditionalFormatting sqref="F12">
    <cfRule type="top10" dxfId="903" priority="25" rank="1"/>
  </conditionalFormatting>
  <conditionalFormatting sqref="E12">
    <cfRule type="top10" dxfId="902" priority="26" rank="1"/>
  </conditionalFormatting>
  <conditionalFormatting sqref="J12">
    <cfRule type="top10" dxfId="901" priority="27" rank="1"/>
  </conditionalFormatting>
  <conditionalFormatting sqref="E12:J12">
    <cfRule type="cellIs" dxfId="900" priority="21" operator="equal">
      <formula>200</formula>
    </cfRule>
  </conditionalFormatting>
  <conditionalFormatting sqref="F13">
    <cfRule type="top10" dxfId="899" priority="18" rank="1"/>
  </conditionalFormatting>
  <conditionalFormatting sqref="I13">
    <cfRule type="top10" dxfId="898" priority="15" rank="1"/>
    <cfRule type="top10" dxfId="897" priority="20" rank="1"/>
  </conditionalFormatting>
  <conditionalFormatting sqref="E13">
    <cfRule type="top10" dxfId="896" priority="19" rank="1"/>
  </conditionalFormatting>
  <conditionalFormatting sqref="G13">
    <cfRule type="top10" dxfId="895" priority="17" rank="1"/>
  </conditionalFormatting>
  <conditionalFormatting sqref="H13">
    <cfRule type="top10" dxfId="894" priority="16" rank="1"/>
  </conditionalFormatting>
  <conditionalFormatting sqref="J13">
    <cfRule type="top10" dxfId="893" priority="14" rank="1"/>
  </conditionalFormatting>
  <conditionalFormatting sqref="E13:J13">
    <cfRule type="cellIs" dxfId="892" priority="13" operator="greaterThanOrEqual">
      <formula>200</formula>
    </cfRule>
  </conditionalFormatting>
  <conditionalFormatting sqref="J14:J15">
    <cfRule type="top10" dxfId="891" priority="7" rank="1"/>
  </conditionalFormatting>
  <conditionalFormatting sqref="I14:I15">
    <cfRule type="top10" dxfId="890" priority="8" rank="1"/>
  </conditionalFormatting>
  <conditionalFormatting sqref="H14:H15">
    <cfRule type="top10" dxfId="889" priority="9" rank="1"/>
  </conditionalFormatting>
  <conditionalFormatting sqref="G14:G15">
    <cfRule type="top10" dxfId="888" priority="10" rank="1"/>
  </conditionalFormatting>
  <conditionalFormatting sqref="F14:F15">
    <cfRule type="top10" dxfId="887" priority="11" rank="1"/>
  </conditionalFormatting>
  <conditionalFormatting sqref="E14:E15">
    <cfRule type="top10" dxfId="886" priority="12" rank="1"/>
  </conditionalFormatting>
  <conditionalFormatting sqref="J16">
    <cfRule type="top10" dxfId="885" priority="1" rank="1"/>
  </conditionalFormatting>
  <conditionalFormatting sqref="I16">
    <cfRule type="top10" dxfId="884" priority="2" rank="1"/>
  </conditionalFormatting>
  <conditionalFormatting sqref="H16">
    <cfRule type="top10" dxfId="883" priority="3" rank="1"/>
  </conditionalFormatting>
  <conditionalFormatting sqref="G16">
    <cfRule type="top10" dxfId="882" priority="4" rank="1"/>
  </conditionalFormatting>
  <conditionalFormatting sqref="F16">
    <cfRule type="top10" dxfId="881" priority="5" rank="1"/>
  </conditionalFormatting>
  <conditionalFormatting sqref="E16">
    <cfRule type="top10" dxfId="880" priority="6" rank="1"/>
  </conditionalFormatting>
  <hyperlinks>
    <hyperlink ref="Q1" location="'National Rankings'!A1" display="Back to Ranking" xr:uid="{35BFC2B9-4D8B-4B34-A766-6DD5ACC209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D63B4F-C862-4BDE-982F-9302E9F8A0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DEA8-3A1A-45DB-8B93-AF134EB999F0}">
  <sheetPr codeName="Sheet76"/>
  <dimension ref="A1:Q34"/>
  <sheetViews>
    <sheetView topLeftCell="A18" workbookViewId="0">
      <selection activeCell="A32" sqref="A32:O32"/>
    </sheetView>
  </sheetViews>
  <sheetFormatPr defaultRowHeight="14.4" x14ac:dyDescent="0.3"/>
  <cols>
    <col min="1" max="1" width="27.21875" customWidth="1"/>
    <col min="2" max="2" width="18.77734375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46</v>
      </c>
      <c r="C2" s="15">
        <v>44646</v>
      </c>
      <c r="D2" s="16" t="s">
        <v>26</v>
      </c>
      <c r="E2" s="17">
        <v>171</v>
      </c>
      <c r="F2" s="17">
        <v>169</v>
      </c>
      <c r="G2" s="17">
        <v>179</v>
      </c>
      <c r="H2" s="17">
        <v>177</v>
      </c>
      <c r="I2" s="17"/>
      <c r="J2" s="17"/>
      <c r="K2" s="20">
        <v>4</v>
      </c>
      <c r="L2" s="20">
        <v>696</v>
      </c>
      <c r="M2" s="21">
        <v>174</v>
      </c>
      <c r="N2" s="22">
        <v>4</v>
      </c>
      <c r="O2" s="23">
        <v>178</v>
      </c>
    </row>
    <row r="3" spans="1:17" x14ac:dyDescent="0.3">
      <c r="A3" s="13" t="s">
        <v>24</v>
      </c>
      <c r="B3" s="14" t="s">
        <v>46</v>
      </c>
      <c r="C3" s="15">
        <v>44656</v>
      </c>
      <c r="D3" s="16" t="s">
        <v>26</v>
      </c>
      <c r="E3" s="17">
        <v>161</v>
      </c>
      <c r="F3" s="17">
        <v>157</v>
      </c>
      <c r="G3" s="17">
        <v>175</v>
      </c>
      <c r="H3" s="17">
        <v>181</v>
      </c>
      <c r="I3" s="17"/>
      <c r="J3" s="17"/>
      <c r="K3" s="20">
        <v>4</v>
      </c>
      <c r="L3" s="20">
        <v>674</v>
      </c>
      <c r="M3" s="21">
        <v>168.5</v>
      </c>
      <c r="N3" s="22">
        <v>5</v>
      </c>
      <c r="O3" s="23">
        <v>173.5</v>
      </c>
    </row>
    <row r="4" spans="1:17" x14ac:dyDescent="0.3">
      <c r="A4" s="13" t="s">
        <v>24</v>
      </c>
      <c r="B4" s="14" t="s">
        <v>46</v>
      </c>
      <c r="C4" s="15">
        <v>44660</v>
      </c>
      <c r="D4" s="16" t="s">
        <v>26</v>
      </c>
      <c r="E4" s="17">
        <v>172</v>
      </c>
      <c r="F4" s="17">
        <v>174</v>
      </c>
      <c r="G4" s="17">
        <v>166</v>
      </c>
      <c r="H4" s="17">
        <v>168</v>
      </c>
      <c r="I4" s="17"/>
      <c r="J4" s="17"/>
      <c r="K4" s="20">
        <v>4</v>
      </c>
      <c r="L4" s="20">
        <v>680</v>
      </c>
      <c r="M4" s="21">
        <v>170</v>
      </c>
      <c r="N4" s="22">
        <v>4</v>
      </c>
      <c r="O4" s="23">
        <v>174</v>
      </c>
    </row>
    <row r="5" spans="1:17" x14ac:dyDescent="0.3">
      <c r="A5" s="13" t="s">
        <v>24</v>
      </c>
      <c r="B5" s="14" t="s">
        <v>46</v>
      </c>
      <c r="C5" s="15">
        <v>44670</v>
      </c>
      <c r="D5" s="16" t="s">
        <v>32</v>
      </c>
      <c r="E5" s="17">
        <v>170</v>
      </c>
      <c r="F5" s="17">
        <v>178</v>
      </c>
      <c r="G5" s="17">
        <v>167</v>
      </c>
      <c r="H5" s="17">
        <v>163</v>
      </c>
      <c r="I5" s="17"/>
      <c r="J5" s="17"/>
      <c r="K5" s="20">
        <v>4</v>
      </c>
      <c r="L5" s="20">
        <v>678</v>
      </c>
      <c r="M5" s="21">
        <v>169.5</v>
      </c>
      <c r="N5" s="22">
        <v>4</v>
      </c>
      <c r="O5" s="23">
        <v>173.5</v>
      </c>
    </row>
    <row r="6" spans="1:17" x14ac:dyDescent="0.3">
      <c r="A6" s="13" t="s">
        <v>24</v>
      </c>
      <c r="B6" s="14" t="s">
        <v>46</v>
      </c>
      <c r="C6" s="15">
        <v>44674</v>
      </c>
      <c r="D6" s="16" t="s">
        <v>26</v>
      </c>
      <c r="E6" s="17">
        <v>164</v>
      </c>
      <c r="F6" s="17">
        <v>168</v>
      </c>
      <c r="G6" s="17">
        <v>171</v>
      </c>
      <c r="H6" s="17">
        <v>171</v>
      </c>
      <c r="I6" s="17"/>
      <c r="J6" s="17"/>
      <c r="K6" s="20">
        <v>4</v>
      </c>
      <c r="L6" s="20">
        <v>674</v>
      </c>
      <c r="M6" s="21">
        <v>168.5</v>
      </c>
      <c r="N6" s="22">
        <v>2</v>
      </c>
      <c r="O6" s="23">
        <v>170.5</v>
      </c>
    </row>
    <row r="7" spans="1:17" x14ac:dyDescent="0.3">
      <c r="A7" s="13" t="s">
        <v>51</v>
      </c>
      <c r="B7" s="14" t="s">
        <v>46</v>
      </c>
      <c r="C7" s="15">
        <v>44675</v>
      </c>
      <c r="D7" s="16" t="s">
        <v>32</v>
      </c>
      <c r="E7" s="17">
        <v>177</v>
      </c>
      <c r="F7" s="17">
        <v>182</v>
      </c>
      <c r="G7" s="17">
        <v>184</v>
      </c>
      <c r="H7" s="17">
        <v>182</v>
      </c>
      <c r="I7" s="17"/>
      <c r="J7" s="17"/>
      <c r="K7" s="20">
        <v>4</v>
      </c>
      <c r="L7" s="20">
        <v>725</v>
      </c>
      <c r="M7" s="21">
        <v>181.25</v>
      </c>
      <c r="N7" s="22">
        <v>6</v>
      </c>
      <c r="O7" s="23">
        <v>187.25</v>
      </c>
    </row>
    <row r="8" spans="1:17" x14ac:dyDescent="0.3">
      <c r="A8" s="13" t="s">
        <v>24</v>
      </c>
      <c r="B8" s="14" t="s">
        <v>46</v>
      </c>
      <c r="C8" s="15">
        <v>44684</v>
      </c>
      <c r="D8" s="16" t="s">
        <v>26</v>
      </c>
      <c r="E8" s="17">
        <v>183.001</v>
      </c>
      <c r="F8" s="17">
        <v>181.001</v>
      </c>
      <c r="G8" s="17">
        <v>173</v>
      </c>
      <c r="H8" s="17">
        <v>181</v>
      </c>
      <c r="I8" s="17"/>
      <c r="J8" s="17"/>
      <c r="K8" s="20">
        <v>4</v>
      </c>
      <c r="L8" s="20">
        <v>718.00199999999995</v>
      </c>
      <c r="M8" s="21">
        <v>179.50049999999999</v>
      </c>
      <c r="N8" s="22">
        <v>3</v>
      </c>
      <c r="O8" s="23">
        <v>182.50049999999999</v>
      </c>
    </row>
    <row r="9" spans="1:17" x14ac:dyDescent="0.3">
      <c r="A9" s="45" t="s">
        <v>24</v>
      </c>
      <c r="B9" s="45" t="s">
        <v>46</v>
      </c>
      <c r="C9" s="48">
        <v>44710</v>
      </c>
      <c r="D9" s="45" t="s">
        <v>80</v>
      </c>
      <c r="E9" s="45">
        <v>181</v>
      </c>
      <c r="F9" s="47">
        <v>187</v>
      </c>
      <c r="G9" s="47">
        <v>187</v>
      </c>
      <c r="H9" s="45">
        <v>176</v>
      </c>
      <c r="I9" s="46"/>
      <c r="J9" s="46"/>
      <c r="K9" s="45">
        <v>4</v>
      </c>
      <c r="L9" s="45">
        <v>731</v>
      </c>
      <c r="M9" s="44">
        <v>182.75</v>
      </c>
      <c r="N9" s="45">
        <v>9</v>
      </c>
      <c r="O9" s="44">
        <v>191.75</v>
      </c>
    </row>
    <row r="10" spans="1:17" x14ac:dyDescent="0.3">
      <c r="A10" s="49" t="s">
        <v>25</v>
      </c>
      <c r="B10" s="14" t="s">
        <v>46</v>
      </c>
      <c r="C10" s="15">
        <v>44719</v>
      </c>
      <c r="D10" s="16" t="s">
        <v>26</v>
      </c>
      <c r="E10" s="17">
        <v>183</v>
      </c>
      <c r="F10" s="17">
        <v>187</v>
      </c>
      <c r="G10" s="17">
        <v>185</v>
      </c>
      <c r="H10" s="17">
        <v>178</v>
      </c>
      <c r="I10" s="17"/>
      <c r="J10" s="17"/>
      <c r="K10" s="20">
        <v>4</v>
      </c>
      <c r="L10" s="20">
        <v>733</v>
      </c>
      <c r="M10" s="21">
        <v>183.25</v>
      </c>
      <c r="N10" s="22">
        <v>4</v>
      </c>
      <c r="O10" s="23">
        <v>187.25</v>
      </c>
    </row>
    <row r="11" spans="1:17" x14ac:dyDescent="0.3">
      <c r="A11" s="27" t="s">
        <v>24</v>
      </c>
      <c r="B11" s="26" t="s">
        <v>46</v>
      </c>
      <c r="C11" s="28">
        <v>44731</v>
      </c>
      <c r="D11" s="29" t="s">
        <v>26</v>
      </c>
      <c r="E11" s="30">
        <v>180</v>
      </c>
      <c r="F11" s="30">
        <v>186</v>
      </c>
      <c r="G11" s="30">
        <v>181</v>
      </c>
      <c r="H11" s="30">
        <v>175</v>
      </c>
      <c r="I11" s="30">
        <v>184</v>
      </c>
      <c r="J11" s="30">
        <v>182</v>
      </c>
      <c r="K11" s="31">
        <v>6</v>
      </c>
      <c r="L11" s="31">
        <v>1088</v>
      </c>
      <c r="M11" s="32">
        <v>181.33333333333334</v>
      </c>
      <c r="N11" s="33">
        <v>26</v>
      </c>
      <c r="O11" s="34">
        <v>207.33333333333334</v>
      </c>
    </row>
    <row r="12" spans="1:17" x14ac:dyDescent="0.3">
      <c r="A12" s="13" t="s">
        <v>24</v>
      </c>
      <c r="B12" s="14" t="s">
        <v>46</v>
      </c>
      <c r="C12" s="15">
        <v>44747</v>
      </c>
      <c r="D12" s="16" t="s">
        <v>26</v>
      </c>
      <c r="E12" s="17">
        <v>176</v>
      </c>
      <c r="F12" s="17">
        <v>171</v>
      </c>
      <c r="G12" s="17">
        <v>183</v>
      </c>
      <c r="H12" s="17">
        <v>184</v>
      </c>
      <c r="I12" s="17"/>
      <c r="J12" s="17"/>
      <c r="K12" s="20">
        <v>4</v>
      </c>
      <c r="L12" s="20">
        <v>714</v>
      </c>
      <c r="M12" s="21">
        <v>178.5</v>
      </c>
      <c r="N12" s="22">
        <v>3</v>
      </c>
      <c r="O12" s="23">
        <v>181.5</v>
      </c>
    </row>
    <row r="13" spans="1:17" x14ac:dyDescent="0.3">
      <c r="A13" s="13" t="s">
        <v>51</v>
      </c>
      <c r="B13" s="14" t="s">
        <v>46</v>
      </c>
      <c r="C13" s="15">
        <v>44761</v>
      </c>
      <c r="D13" s="16" t="s">
        <v>104</v>
      </c>
      <c r="E13" s="17">
        <v>185</v>
      </c>
      <c r="F13" s="17">
        <v>183</v>
      </c>
      <c r="G13" s="17">
        <v>182</v>
      </c>
      <c r="H13" s="17">
        <v>185</v>
      </c>
      <c r="I13" s="17"/>
      <c r="J13" s="17"/>
      <c r="K13" s="20">
        <v>4</v>
      </c>
      <c r="L13" s="20">
        <v>735</v>
      </c>
      <c r="M13" s="21">
        <v>183.75</v>
      </c>
      <c r="N13" s="22">
        <v>13</v>
      </c>
      <c r="O13" s="23">
        <v>196.75</v>
      </c>
    </row>
    <row r="14" spans="1:17" x14ac:dyDescent="0.3">
      <c r="A14" s="13" t="s">
        <v>24</v>
      </c>
      <c r="B14" s="14" t="s">
        <v>46</v>
      </c>
      <c r="C14" s="15">
        <v>44772</v>
      </c>
      <c r="D14" s="16" t="s">
        <v>26</v>
      </c>
      <c r="E14" s="17">
        <v>175</v>
      </c>
      <c r="F14" s="17">
        <v>179</v>
      </c>
      <c r="G14" s="17">
        <v>172</v>
      </c>
      <c r="H14" s="17">
        <v>177</v>
      </c>
      <c r="I14" s="17">
        <v>185</v>
      </c>
      <c r="J14" s="17">
        <v>170</v>
      </c>
      <c r="K14" s="20">
        <v>6</v>
      </c>
      <c r="L14" s="20">
        <v>1058</v>
      </c>
      <c r="M14" s="21">
        <v>176.33333333333334</v>
      </c>
      <c r="N14" s="22">
        <v>4</v>
      </c>
      <c r="O14" s="23">
        <v>180.33333333333334</v>
      </c>
    </row>
    <row r="15" spans="1:17" x14ac:dyDescent="0.3">
      <c r="A15" s="13" t="s">
        <v>24</v>
      </c>
      <c r="B15" s="14" t="s">
        <v>46</v>
      </c>
      <c r="C15" s="15">
        <v>44775</v>
      </c>
      <c r="D15" s="16" t="s">
        <v>26</v>
      </c>
      <c r="E15" s="17">
        <v>172</v>
      </c>
      <c r="F15" s="17">
        <v>183</v>
      </c>
      <c r="G15" s="17">
        <v>183</v>
      </c>
      <c r="H15" s="17">
        <v>185</v>
      </c>
      <c r="I15" s="17"/>
      <c r="J15" s="17"/>
      <c r="K15" s="20">
        <v>4</v>
      </c>
      <c r="L15" s="20">
        <v>723</v>
      </c>
      <c r="M15" s="21">
        <v>180.75</v>
      </c>
      <c r="N15" s="22">
        <v>3</v>
      </c>
      <c r="O15" s="23">
        <v>183.75</v>
      </c>
    </row>
    <row r="16" spans="1:17" x14ac:dyDescent="0.3">
      <c r="A16" s="13" t="s">
        <v>51</v>
      </c>
      <c r="B16" s="14" t="s">
        <v>46</v>
      </c>
      <c r="C16" s="15">
        <v>44773</v>
      </c>
      <c r="D16" s="16" t="s">
        <v>104</v>
      </c>
      <c r="E16" s="17">
        <v>182</v>
      </c>
      <c r="F16" s="17">
        <v>182</v>
      </c>
      <c r="G16" s="17">
        <v>188</v>
      </c>
      <c r="H16" s="17">
        <v>186</v>
      </c>
      <c r="I16" s="17"/>
      <c r="J16" s="17"/>
      <c r="K16" s="20">
        <v>4</v>
      </c>
      <c r="L16" s="20">
        <v>738</v>
      </c>
      <c r="M16" s="21">
        <v>184.5</v>
      </c>
      <c r="N16" s="22">
        <v>11</v>
      </c>
      <c r="O16" s="23">
        <v>195.5</v>
      </c>
    </row>
    <row r="17" spans="1:15" x14ac:dyDescent="0.3">
      <c r="A17" s="13" t="s">
        <v>24</v>
      </c>
      <c r="B17" s="14" t="s">
        <v>46</v>
      </c>
      <c r="C17" s="15">
        <v>44786</v>
      </c>
      <c r="D17" s="16" t="s">
        <v>26</v>
      </c>
      <c r="E17" s="17">
        <v>180</v>
      </c>
      <c r="F17" s="17">
        <v>179</v>
      </c>
      <c r="G17" s="17">
        <v>187</v>
      </c>
      <c r="H17" s="17">
        <v>185</v>
      </c>
      <c r="I17" s="17"/>
      <c r="J17" s="17"/>
      <c r="K17" s="20">
        <v>4</v>
      </c>
      <c r="L17" s="20">
        <v>731</v>
      </c>
      <c r="M17" s="21">
        <v>182.75</v>
      </c>
      <c r="N17" s="22">
        <v>9</v>
      </c>
      <c r="O17" s="23">
        <v>191.75</v>
      </c>
    </row>
    <row r="18" spans="1:15" x14ac:dyDescent="0.3">
      <c r="A18" s="13" t="s">
        <v>24</v>
      </c>
      <c r="B18" s="14" t="s">
        <v>46</v>
      </c>
      <c r="C18" s="15">
        <v>44810</v>
      </c>
      <c r="D18" s="16" t="s">
        <v>26</v>
      </c>
      <c r="E18" s="17">
        <v>191</v>
      </c>
      <c r="F18" s="17">
        <v>184</v>
      </c>
      <c r="G18" s="17">
        <v>186</v>
      </c>
      <c r="H18" s="17">
        <v>190</v>
      </c>
      <c r="I18" s="17"/>
      <c r="J18" s="17"/>
      <c r="K18" s="20">
        <v>4</v>
      </c>
      <c r="L18" s="20">
        <v>751</v>
      </c>
      <c r="M18" s="21">
        <v>187.75</v>
      </c>
      <c r="N18" s="22">
        <v>9</v>
      </c>
      <c r="O18" s="23">
        <v>196.75</v>
      </c>
    </row>
    <row r="19" spans="1:15" x14ac:dyDescent="0.3">
      <c r="A19" s="13" t="s">
        <v>24</v>
      </c>
      <c r="B19" s="14" t="s">
        <v>46</v>
      </c>
      <c r="C19" s="15">
        <v>44800</v>
      </c>
      <c r="D19" s="16" t="s">
        <v>26</v>
      </c>
      <c r="E19" s="17">
        <v>178</v>
      </c>
      <c r="F19" s="17">
        <v>178</v>
      </c>
      <c r="G19" s="17">
        <v>175</v>
      </c>
      <c r="H19" s="17">
        <v>181</v>
      </c>
      <c r="I19" s="17"/>
      <c r="J19" s="17"/>
      <c r="K19" s="20">
        <v>4</v>
      </c>
      <c r="L19" s="20">
        <v>712</v>
      </c>
      <c r="M19" s="21">
        <v>178</v>
      </c>
      <c r="N19" s="22">
        <v>5</v>
      </c>
      <c r="O19" s="23">
        <v>183</v>
      </c>
    </row>
    <row r="20" spans="1:15" x14ac:dyDescent="0.3">
      <c r="A20" s="13" t="s">
        <v>24</v>
      </c>
      <c r="B20" s="14" t="s">
        <v>46</v>
      </c>
      <c r="C20" s="15">
        <v>44807</v>
      </c>
      <c r="D20" s="16" t="s">
        <v>117</v>
      </c>
      <c r="E20" s="17">
        <v>181</v>
      </c>
      <c r="F20" s="17">
        <v>179</v>
      </c>
      <c r="G20" s="17">
        <v>179</v>
      </c>
      <c r="H20" s="17">
        <v>174</v>
      </c>
      <c r="I20" s="17">
        <v>180</v>
      </c>
      <c r="J20" s="17">
        <v>182</v>
      </c>
      <c r="K20" s="20">
        <v>6</v>
      </c>
      <c r="L20" s="20">
        <v>1075</v>
      </c>
      <c r="M20" s="21">
        <v>179.16666666666666</v>
      </c>
      <c r="N20" s="22">
        <v>4</v>
      </c>
      <c r="O20" s="23">
        <v>183.16666666666666</v>
      </c>
    </row>
    <row r="21" spans="1:15" x14ac:dyDescent="0.3">
      <c r="A21" s="13" t="s">
        <v>24</v>
      </c>
      <c r="B21" s="14" t="s">
        <v>46</v>
      </c>
      <c r="C21" s="15">
        <v>44814</v>
      </c>
      <c r="D21" s="16" t="s">
        <v>26</v>
      </c>
      <c r="E21" s="17">
        <v>186</v>
      </c>
      <c r="F21" s="17">
        <v>185</v>
      </c>
      <c r="G21" s="17">
        <v>186</v>
      </c>
      <c r="H21" s="17">
        <v>185</v>
      </c>
      <c r="I21" s="17"/>
      <c r="J21" s="17"/>
      <c r="K21" s="20">
        <v>4</v>
      </c>
      <c r="L21" s="20">
        <v>742</v>
      </c>
      <c r="M21" s="21">
        <v>185.5</v>
      </c>
      <c r="N21" s="22">
        <v>6</v>
      </c>
      <c r="O21" s="23">
        <v>191.5</v>
      </c>
    </row>
    <row r="22" spans="1:15" x14ac:dyDescent="0.3">
      <c r="A22" s="13" t="s">
        <v>24</v>
      </c>
      <c r="B22" s="14" t="s">
        <v>46</v>
      </c>
      <c r="C22" s="15">
        <v>44828</v>
      </c>
      <c r="D22" s="16" t="s">
        <v>26</v>
      </c>
      <c r="E22" s="17">
        <v>177</v>
      </c>
      <c r="F22" s="17">
        <v>168</v>
      </c>
      <c r="G22" s="17">
        <v>180</v>
      </c>
      <c r="H22" s="17">
        <v>180</v>
      </c>
      <c r="I22" s="17"/>
      <c r="J22" s="17"/>
      <c r="K22" s="20">
        <v>4</v>
      </c>
      <c r="L22" s="20">
        <v>705</v>
      </c>
      <c r="M22" s="21">
        <v>176.25</v>
      </c>
      <c r="N22" s="22">
        <v>2</v>
      </c>
      <c r="O22" s="23">
        <v>178.25</v>
      </c>
    </row>
    <row r="23" spans="1:15" x14ac:dyDescent="0.3">
      <c r="A23" s="13" t="s">
        <v>51</v>
      </c>
      <c r="B23" s="14" t="s">
        <v>46</v>
      </c>
      <c r="C23" s="15">
        <v>44824</v>
      </c>
      <c r="D23" s="16" t="s">
        <v>32</v>
      </c>
      <c r="E23" s="17">
        <v>185</v>
      </c>
      <c r="F23" s="17">
        <v>184</v>
      </c>
      <c r="G23" s="17">
        <v>185</v>
      </c>
      <c r="H23" s="17">
        <v>179</v>
      </c>
      <c r="I23" s="17"/>
      <c r="J23" s="17"/>
      <c r="K23" s="20">
        <v>4</v>
      </c>
      <c r="L23" s="20">
        <v>733</v>
      </c>
      <c r="M23" s="21">
        <v>183.25</v>
      </c>
      <c r="N23" s="22">
        <v>9</v>
      </c>
      <c r="O23" s="23">
        <v>192.25</v>
      </c>
    </row>
    <row r="24" spans="1:15" x14ac:dyDescent="0.3">
      <c r="A24" s="13" t="s">
        <v>51</v>
      </c>
      <c r="B24" s="14" t="s">
        <v>46</v>
      </c>
      <c r="C24" s="15">
        <v>44829</v>
      </c>
      <c r="D24" s="16" t="s">
        <v>32</v>
      </c>
      <c r="E24" s="17">
        <v>179</v>
      </c>
      <c r="F24" s="17">
        <v>177</v>
      </c>
      <c r="G24" s="17">
        <v>182</v>
      </c>
      <c r="H24" s="17">
        <v>177</v>
      </c>
      <c r="I24" s="17"/>
      <c r="J24" s="17"/>
      <c r="K24" s="20">
        <v>4</v>
      </c>
      <c r="L24" s="20">
        <v>715</v>
      </c>
      <c r="M24" s="21">
        <v>178.75</v>
      </c>
      <c r="N24" s="22">
        <v>13</v>
      </c>
      <c r="O24" s="23">
        <v>191.75</v>
      </c>
    </row>
    <row r="25" spans="1:15" x14ac:dyDescent="0.3">
      <c r="A25" s="13" t="s">
        <v>24</v>
      </c>
      <c r="B25" s="14" t="s">
        <v>46</v>
      </c>
      <c r="C25" s="15">
        <v>44838</v>
      </c>
      <c r="D25" s="16" t="s">
        <v>26</v>
      </c>
      <c r="E25" s="17">
        <v>178</v>
      </c>
      <c r="F25" s="17">
        <v>182</v>
      </c>
      <c r="G25" s="17">
        <v>181.001</v>
      </c>
      <c r="H25" s="17">
        <v>177</v>
      </c>
      <c r="I25" s="17"/>
      <c r="J25" s="17"/>
      <c r="K25" s="20">
        <v>4</v>
      </c>
      <c r="L25" s="20">
        <v>718.00099999999998</v>
      </c>
      <c r="M25" s="21">
        <v>179.50024999999999</v>
      </c>
      <c r="N25" s="22">
        <v>2</v>
      </c>
      <c r="O25" s="23">
        <v>181.50024999999999</v>
      </c>
    </row>
    <row r="26" spans="1:15" x14ac:dyDescent="0.3">
      <c r="A26" s="13" t="s">
        <v>24</v>
      </c>
      <c r="B26" s="14" t="s">
        <v>46</v>
      </c>
      <c r="C26" s="15">
        <v>44842</v>
      </c>
      <c r="D26" s="16" t="s">
        <v>26</v>
      </c>
      <c r="E26" s="17">
        <v>178</v>
      </c>
      <c r="F26" s="17">
        <v>178</v>
      </c>
      <c r="G26" s="17">
        <v>175</v>
      </c>
      <c r="H26" s="17">
        <v>169</v>
      </c>
      <c r="I26" s="17"/>
      <c r="J26" s="17"/>
      <c r="K26" s="20">
        <v>4</v>
      </c>
      <c r="L26" s="20">
        <v>700</v>
      </c>
      <c r="M26" s="21">
        <v>175</v>
      </c>
      <c r="N26" s="22">
        <v>3</v>
      </c>
      <c r="O26" s="23">
        <v>178</v>
      </c>
    </row>
    <row r="27" spans="1:15" x14ac:dyDescent="0.3">
      <c r="A27" s="13" t="s">
        <v>51</v>
      </c>
      <c r="B27" s="14" t="s">
        <v>46</v>
      </c>
      <c r="C27" s="15">
        <v>44852</v>
      </c>
      <c r="D27" s="16" t="s">
        <v>32</v>
      </c>
      <c r="E27" s="17">
        <v>185</v>
      </c>
      <c r="F27" s="17">
        <v>185</v>
      </c>
      <c r="G27" s="17">
        <v>179</v>
      </c>
      <c r="H27" s="17">
        <v>186</v>
      </c>
      <c r="I27" s="17"/>
      <c r="J27" s="17"/>
      <c r="K27" s="20">
        <v>4</v>
      </c>
      <c r="L27" s="20">
        <v>735</v>
      </c>
      <c r="M27" s="21">
        <v>183.75</v>
      </c>
      <c r="N27" s="22">
        <v>9</v>
      </c>
      <c r="O27" s="23">
        <v>192.75</v>
      </c>
    </row>
    <row r="28" spans="1:15" x14ac:dyDescent="0.3">
      <c r="A28" s="13" t="s">
        <v>24</v>
      </c>
      <c r="B28" s="14" t="s">
        <v>46</v>
      </c>
      <c r="C28" s="15">
        <v>44870</v>
      </c>
      <c r="D28" s="16" t="s">
        <v>26</v>
      </c>
      <c r="E28" s="17">
        <v>186</v>
      </c>
      <c r="F28" s="17">
        <v>184</v>
      </c>
      <c r="G28" s="17">
        <v>180</v>
      </c>
      <c r="H28" s="17">
        <v>174</v>
      </c>
      <c r="I28" s="17"/>
      <c r="J28" s="17"/>
      <c r="K28" s="20">
        <v>4</v>
      </c>
      <c r="L28" s="20">
        <v>724</v>
      </c>
      <c r="M28" s="21">
        <v>181</v>
      </c>
      <c r="N28" s="22">
        <v>6</v>
      </c>
      <c r="O28" s="23">
        <v>187</v>
      </c>
    </row>
    <row r="29" spans="1:15" x14ac:dyDescent="0.3">
      <c r="A29" s="13" t="s">
        <v>24</v>
      </c>
      <c r="B29" s="14" t="s">
        <v>46</v>
      </c>
      <c r="C29" s="15">
        <v>44863</v>
      </c>
      <c r="D29" s="16" t="s">
        <v>26</v>
      </c>
      <c r="E29" s="17">
        <v>182</v>
      </c>
      <c r="F29" s="17">
        <v>189</v>
      </c>
      <c r="G29" s="17">
        <v>181</v>
      </c>
      <c r="H29" s="17">
        <v>182</v>
      </c>
      <c r="I29" s="17"/>
      <c r="J29" s="17"/>
      <c r="K29" s="20">
        <v>4</v>
      </c>
      <c r="L29" s="20">
        <v>734</v>
      </c>
      <c r="M29" s="21">
        <v>183.5</v>
      </c>
      <c r="N29" s="22">
        <v>11</v>
      </c>
      <c r="O29" s="23">
        <v>194.5</v>
      </c>
    </row>
    <row r="30" spans="1:15" x14ac:dyDescent="0.3">
      <c r="A30" s="13" t="s">
        <v>51</v>
      </c>
      <c r="B30" s="14" t="s">
        <v>46</v>
      </c>
      <c r="C30" s="15">
        <v>44857</v>
      </c>
      <c r="D30" s="16" t="s">
        <v>32</v>
      </c>
      <c r="E30" s="17">
        <v>186</v>
      </c>
      <c r="F30" s="17">
        <v>181</v>
      </c>
      <c r="G30" s="17">
        <v>181</v>
      </c>
      <c r="H30" s="17">
        <v>186</v>
      </c>
      <c r="I30" s="17">
        <v>182</v>
      </c>
      <c r="J30" s="17">
        <v>186</v>
      </c>
      <c r="K30" s="20">
        <v>6</v>
      </c>
      <c r="L30" s="20">
        <v>1102</v>
      </c>
      <c r="M30" s="21">
        <v>183.66666666666666</v>
      </c>
      <c r="N30" s="22">
        <v>30</v>
      </c>
      <c r="O30" s="23">
        <v>213.66666666666666</v>
      </c>
    </row>
    <row r="31" spans="1:15" x14ac:dyDescent="0.3">
      <c r="A31" s="13" t="s">
        <v>51</v>
      </c>
      <c r="B31" s="14" t="s">
        <v>46</v>
      </c>
      <c r="C31" s="15">
        <v>44856</v>
      </c>
      <c r="D31" s="16" t="s">
        <v>32</v>
      </c>
      <c r="E31" s="17">
        <v>182</v>
      </c>
      <c r="F31" s="17">
        <v>183</v>
      </c>
      <c r="G31" s="17">
        <v>181</v>
      </c>
      <c r="H31" s="17">
        <v>181</v>
      </c>
      <c r="I31" s="17">
        <v>187</v>
      </c>
      <c r="J31" s="17">
        <v>186</v>
      </c>
      <c r="K31" s="20">
        <v>6</v>
      </c>
      <c r="L31" s="20">
        <v>1100</v>
      </c>
      <c r="M31" s="21">
        <v>183.33333333333334</v>
      </c>
      <c r="N31" s="22">
        <v>22</v>
      </c>
      <c r="O31" s="23">
        <v>205.33333333333334</v>
      </c>
    </row>
    <row r="32" spans="1:15" x14ac:dyDescent="0.3">
      <c r="A32" s="13" t="s">
        <v>24</v>
      </c>
      <c r="B32" s="14" t="s">
        <v>46</v>
      </c>
      <c r="C32" s="15">
        <v>44876</v>
      </c>
      <c r="D32" s="16" t="s">
        <v>26</v>
      </c>
      <c r="E32" s="17">
        <v>187</v>
      </c>
      <c r="F32" s="17">
        <v>185</v>
      </c>
      <c r="G32" s="17">
        <v>186</v>
      </c>
      <c r="H32" s="17">
        <v>176</v>
      </c>
      <c r="I32" s="17">
        <v>181</v>
      </c>
      <c r="J32" s="17">
        <v>180</v>
      </c>
      <c r="K32" s="20">
        <v>6</v>
      </c>
      <c r="L32" s="20">
        <v>1095</v>
      </c>
      <c r="M32" s="21">
        <v>182.5</v>
      </c>
      <c r="N32" s="22">
        <v>10</v>
      </c>
      <c r="O32" s="23">
        <v>192.5</v>
      </c>
    </row>
    <row r="34" spans="11:15" x14ac:dyDescent="0.3">
      <c r="K34" s="8">
        <f>SUM(K2:K33)</f>
        <v>136</v>
      </c>
      <c r="L34" s="8">
        <f>SUM(L2:L33)</f>
        <v>24437.003000000001</v>
      </c>
      <c r="M34" s="7">
        <f>SUM(L34/K34)</f>
        <v>179.6838455882353</v>
      </c>
      <c r="N34" s="8">
        <f>SUM(N2:N33)</f>
        <v>251</v>
      </c>
      <c r="O34" s="12">
        <f>SUM(M34+N34)</f>
        <v>430.68384558823527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3_2"/>
    <protectedRange algorithmName="SHA-512" hashValue="ON39YdpmFHfN9f47KpiRvqrKx0V9+erV1CNkpWzYhW/Qyc6aT8rEyCrvauWSYGZK2ia3o7vd3akF07acHAFpOA==" saltValue="yVW9XmDwTqEnmpSGai0KYg==" spinCount="100000" sqref="D2" name="Range1_1_3_3_2"/>
    <protectedRange algorithmName="SHA-512" hashValue="ON39YdpmFHfN9f47KpiRvqrKx0V9+erV1CNkpWzYhW/Qyc6aT8rEyCrvauWSYGZK2ia3o7vd3akF07acHAFpOA==" saltValue="yVW9XmDwTqEnmpSGai0KYg==" spinCount="100000" sqref="E3:J5 B3:C5" name="Range1_5_1"/>
    <protectedRange algorithmName="SHA-512" hashValue="ON39YdpmFHfN9f47KpiRvqrKx0V9+erV1CNkpWzYhW/Qyc6aT8rEyCrvauWSYGZK2ia3o7vd3akF07acHAFpOA==" saltValue="yVW9XmDwTqEnmpSGai0KYg==" spinCount="100000" sqref="D3:D5" name="Range1_1_3_1"/>
    <protectedRange algorithmName="SHA-512" hashValue="ON39YdpmFHfN9f47KpiRvqrKx0V9+erV1CNkpWzYhW/Qyc6aT8rEyCrvauWSYGZK2ia3o7vd3akF07acHAFpOA==" saltValue="yVW9XmDwTqEnmpSGai0KYg==" spinCount="100000" sqref="E6:J6 B6:C6" name="Range1_5_4"/>
    <protectedRange algorithmName="SHA-512" hashValue="ON39YdpmFHfN9f47KpiRvqrKx0V9+erV1CNkpWzYhW/Qyc6aT8rEyCrvauWSYGZK2ia3o7vd3akF07acHAFpOA==" saltValue="yVW9XmDwTqEnmpSGai0KYg==" spinCount="100000" sqref="D6" name="Range1_1_3_2"/>
    <protectedRange algorithmName="SHA-512" hashValue="ON39YdpmFHfN9f47KpiRvqrKx0V9+erV1CNkpWzYhW/Qyc6aT8rEyCrvauWSYGZK2ia3o7vd3akF07acHAFpOA==" saltValue="yVW9XmDwTqEnmpSGai0KYg==" spinCount="100000" sqref="E7:J7 B7:C7" name="Range1_27"/>
    <protectedRange algorithmName="SHA-512" hashValue="ON39YdpmFHfN9f47KpiRvqrKx0V9+erV1CNkpWzYhW/Qyc6aT8rEyCrvauWSYGZK2ia3o7vd3akF07acHAFpOA==" saltValue="yVW9XmDwTqEnmpSGai0KYg==" spinCount="100000" sqref="D7" name="Range1_1_24"/>
    <protectedRange algorithmName="SHA-512" hashValue="ON39YdpmFHfN9f47KpiRvqrKx0V9+erV1CNkpWzYhW/Qyc6aT8rEyCrvauWSYGZK2ia3o7vd3akF07acHAFpOA==" saltValue="yVW9XmDwTqEnmpSGai0KYg==" spinCount="100000" sqref="B8:C8" name="Range1_1_2_2_1_1_5_1"/>
    <protectedRange algorithmName="SHA-512" hashValue="ON39YdpmFHfN9f47KpiRvqrKx0V9+erV1CNkpWzYhW/Qyc6aT8rEyCrvauWSYGZK2ia3o7vd3akF07acHAFpOA==" saltValue="yVW9XmDwTqEnmpSGai0KYg==" spinCount="100000" sqref="D8" name="Range1_1_1_2_1_1_1_5_1"/>
    <protectedRange algorithmName="SHA-512" hashValue="ON39YdpmFHfN9f47KpiRvqrKx0V9+erV1CNkpWzYhW/Qyc6aT8rEyCrvauWSYGZK2ia3o7vd3akF07acHAFpOA==" saltValue="yVW9XmDwTqEnmpSGai0KYg==" spinCount="100000" sqref="E8:J8" name="Range1_4_2_1_1_5_1"/>
    <protectedRange algorithmName="SHA-512" hashValue="ON39YdpmFHfN9f47KpiRvqrKx0V9+erV1CNkpWzYhW/Qyc6aT8rEyCrvauWSYGZK2ia3o7vd3akF07acHAFpOA==" saltValue="yVW9XmDwTqEnmpSGai0KYg==" spinCount="100000" sqref="E9:J9 B9:C9" name="Range1_9_2"/>
    <protectedRange algorithmName="SHA-512" hashValue="ON39YdpmFHfN9f47KpiRvqrKx0V9+erV1CNkpWzYhW/Qyc6aT8rEyCrvauWSYGZK2ia3o7vd3akF07acHAFpOA==" saltValue="yVW9XmDwTqEnmpSGai0KYg==" spinCount="100000" sqref="D9" name="Range1_1_8_1"/>
    <protectedRange algorithmName="SHA-512" hashValue="ON39YdpmFHfN9f47KpiRvqrKx0V9+erV1CNkpWzYhW/Qyc6aT8rEyCrvauWSYGZK2ia3o7vd3akF07acHAFpOA==" saltValue="yVW9XmDwTqEnmpSGai0KYg==" spinCount="100000" sqref="I12:J12 B12:C12" name="Range1_7_1"/>
    <protectedRange algorithmName="SHA-512" hashValue="ON39YdpmFHfN9f47KpiRvqrKx0V9+erV1CNkpWzYhW/Qyc6aT8rEyCrvauWSYGZK2ia3o7vd3akF07acHAFpOA==" saltValue="yVW9XmDwTqEnmpSGai0KYg==" spinCount="100000" sqref="D12" name="Range1_1_5_1"/>
    <protectedRange algorithmName="SHA-512" hashValue="ON39YdpmFHfN9f47KpiRvqrKx0V9+erV1CNkpWzYhW/Qyc6aT8rEyCrvauWSYGZK2ia3o7vd3akF07acHAFpOA==" saltValue="yVW9XmDwTqEnmpSGai0KYg==" spinCount="100000" sqref="E12:H12" name="Range1_3_3_1"/>
    <protectedRange algorithmName="SHA-512" hashValue="ON39YdpmFHfN9f47KpiRvqrKx0V9+erV1CNkpWzYhW/Qyc6aT8rEyCrvauWSYGZK2ia3o7vd3akF07acHAFpOA==" saltValue="yVW9XmDwTqEnmpSGai0KYg==" spinCount="100000" sqref="E13:J13 B13:C13" name="Range1_10_2"/>
    <protectedRange algorithmName="SHA-512" hashValue="ON39YdpmFHfN9f47KpiRvqrKx0V9+erV1CNkpWzYhW/Qyc6aT8rEyCrvauWSYGZK2ia3o7vd3akF07acHAFpOA==" saltValue="yVW9XmDwTqEnmpSGai0KYg==" spinCount="100000" sqref="D13" name="Range1_1_6_2"/>
    <protectedRange algorithmName="SHA-512" hashValue="ON39YdpmFHfN9f47KpiRvqrKx0V9+erV1CNkpWzYhW/Qyc6aT8rEyCrvauWSYGZK2ia3o7vd3akF07acHAFpOA==" saltValue="yVW9XmDwTqEnmpSGai0KYg==" spinCount="100000" sqref="B14:C15 E14:J15" name="Range1_4"/>
    <protectedRange algorithmName="SHA-512" hashValue="ON39YdpmFHfN9f47KpiRvqrKx0V9+erV1CNkpWzYhW/Qyc6aT8rEyCrvauWSYGZK2ia3o7vd3akF07acHAFpOA==" saltValue="yVW9XmDwTqEnmpSGai0KYg==" spinCount="100000" sqref="D14:D15" name="Range1_1_2"/>
    <protectedRange algorithmName="SHA-512" hashValue="ON39YdpmFHfN9f47KpiRvqrKx0V9+erV1CNkpWzYhW/Qyc6aT8rEyCrvauWSYGZK2ia3o7vd3akF07acHAFpOA==" saltValue="yVW9XmDwTqEnmpSGai0KYg==" spinCount="100000" sqref="B16:C16 E16:J16" name="Range1_5"/>
    <protectedRange algorithmName="SHA-512" hashValue="ON39YdpmFHfN9f47KpiRvqrKx0V9+erV1CNkpWzYhW/Qyc6aT8rEyCrvauWSYGZK2ia3o7vd3akF07acHAFpOA==" saltValue="yVW9XmDwTqEnmpSGai0KYg==" spinCount="100000" sqref="D16" name="Range1_1_3"/>
    <protectedRange sqref="B17:C17" name="Range1_1"/>
    <protectedRange sqref="D17" name="Range1_1_1"/>
    <protectedRange sqref="E17:J17" name="Range1_3"/>
    <protectedRange algorithmName="SHA-512" hashValue="ON39YdpmFHfN9f47KpiRvqrKx0V9+erV1CNkpWzYhW/Qyc6aT8rEyCrvauWSYGZK2ia3o7vd3akF07acHAFpOA==" saltValue="yVW9XmDwTqEnmpSGai0KYg==" spinCount="100000" sqref="I18:J20 B18:C20" name="Range1_15"/>
    <protectedRange algorithmName="SHA-512" hashValue="ON39YdpmFHfN9f47KpiRvqrKx0V9+erV1CNkpWzYhW/Qyc6aT8rEyCrvauWSYGZK2ia3o7vd3akF07acHAFpOA==" saltValue="yVW9XmDwTqEnmpSGai0KYg==" spinCount="100000" sqref="D18:D20" name="Range1_1_6"/>
    <protectedRange algorithmName="SHA-512" hashValue="ON39YdpmFHfN9f47KpiRvqrKx0V9+erV1CNkpWzYhW/Qyc6aT8rEyCrvauWSYGZK2ia3o7vd3akF07acHAFpOA==" saltValue="yVW9XmDwTqEnmpSGai0KYg==" spinCount="100000" sqref="E18:H20" name="Range1_3_2"/>
    <protectedRange algorithmName="SHA-512" hashValue="ON39YdpmFHfN9f47KpiRvqrKx0V9+erV1CNkpWzYhW/Qyc6aT8rEyCrvauWSYGZK2ia3o7vd3akF07acHAFpOA==" saltValue="yVW9XmDwTqEnmpSGai0KYg==" spinCount="100000" sqref="I21:J24 B21:C24" name="Range1_10"/>
    <protectedRange algorithmName="SHA-512" hashValue="ON39YdpmFHfN9f47KpiRvqrKx0V9+erV1CNkpWzYhW/Qyc6aT8rEyCrvauWSYGZK2ia3o7vd3akF07acHAFpOA==" saltValue="yVW9XmDwTqEnmpSGai0KYg==" spinCount="100000" sqref="B25:C27 E25:J27" name="Range1_23"/>
    <protectedRange algorithmName="SHA-512" hashValue="ON39YdpmFHfN9f47KpiRvqrKx0V9+erV1CNkpWzYhW/Qyc6aT8rEyCrvauWSYGZK2ia3o7vd3akF07acHAFpOA==" saltValue="yVW9XmDwTqEnmpSGai0KYg==" spinCount="100000" sqref="D25:D27" name="Range1_1_21"/>
    <protectedRange algorithmName="SHA-512" hashValue="ON39YdpmFHfN9f47KpiRvqrKx0V9+erV1CNkpWzYhW/Qyc6aT8rEyCrvauWSYGZK2ia3o7vd3akF07acHAFpOA==" saltValue="yVW9XmDwTqEnmpSGai0KYg==" spinCount="100000" sqref="B28:C31 E28:J31" name="Range1_2_2"/>
    <protectedRange algorithmName="SHA-512" hashValue="ON39YdpmFHfN9f47KpiRvqrKx0V9+erV1CNkpWzYhW/Qyc6aT8rEyCrvauWSYGZK2ia3o7vd3akF07acHAFpOA==" saltValue="yVW9XmDwTqEnmpSGai0KYg==" spinCount="100000" sqref="D28:D31" name="Range1_1_1_3"/>
    <protectedRange algorithmName="SHA-512" hashValue="ON39YdpmFHfN9f47KpiRvqrKx0V9+erV1CNkpWzYhW/Qyc6aT8rEyCrvauWSYGZK2ia3o7vd3akF07acHAFpOA==" saltValue="yVW9XmDwTqEnmpSGai0KYg==" spinCount="100000" sqref="E32:J32 B32:C32" name="Range1_5_15"/>
    <protectedRange algorithmName="SHA-512" hashValue="ON39YdpmFHfN9f47KpiRvqrKx0V9+erV1CNkpWzYhW/Qyc6aT8rEyCrvauWSYGZK2ia3o7vd3akF07acHAFpOA==" saltValue="yVW9XmDwTqEnmpSGai0KYg==" spinCount="100000" sqref="D32" name="Range1_1_3_15"/>
  </protectedRanges>
  <sortState xmlns:xlrd2="http://schemas.microsoft.com/office/spreadsheetml/2017/richdata2" ref="B2:O10">
    <sortCondition ref="C2:C10"/>
  </sortState>
  <conditionalFormatting sqref="I2">
    <cfRule type="top10" dxfId="879" priority="117" rank="1"/>
  </conditionalFormatting>
  <conditionalFormatting sqref="H2">
    <cfRule type="top10" dxfId="878" priority="113" rank="1"/>
  </conditionalFormatting>
  <conditionalFormatting sqref="J2">
    <cfRule type="top10" dxfId="877" priority="114" rank="1"/>
  </conditionalFormatting>
  <conditionalFormatting sqref="G2">
    <cfRule type="top10" dxfId="876" priority="116" rank="1"/>
  </conditionalFormatting>
  <conditionalFormatting sqref="F2">
    <cfRule type="top10" dxfId="875" priority="115" rank="1"/>
  </conditionalFormatting>
  <conditionalFormatting sqref="E2">
    <cfRule type="top10" dxfId="874" priority="112" rank="1"/>
  </conditionalFormatting>
  <conditionalFormatting sqref="I3:I5">
    <cfRule type="top10" dxfId="873" priority="111" rank="1"/>
  </conditionalFormatting>
  <conditionalFormatting sqref="H3:H5">
    <cfRule type="top10" dxfId="872" priority="107" rank="1"/>
  </conditionalFormatting>
  <conditionalFormatting sqref="J3:J5">
    <cfRule type="top10" dxfId="871" priority="108" rank="1"/>
  </conditionalFormatting>
  <conditionalFormatting sqref="G3:G5">
    <cfRule type="top10" dxfId="870" priority="110" rank="1"/>
  </conditionalFormatting>
  <conditionalFormatting sqref="F3:F5">
    <cfRule type="top10" dxfId="869" priority="109" rank="1"/>
  </conditionalFormatting>
  <conditionalFormatting sqref="E3:E5">
    <cfRule type="top10" dxfId="868" priority="106" rank="1"/>
  </conditionalFormatting>
  <conditionalFormatting sqref="I6">
    <cfRule type="top10" dxfId="867" priority="105" rank="1"/>
  </conditionalFormatting>
  <conditionalFormatting sqref="H6">
    <cfRule type="top10" dxfId="866" priority="101" rank="1"/>
  </conditionalFormatting>
  <conditionalFormatting sqref="J6">
    <cfRule type="top10" dxfId="865" priority="102" rank="1"/>
  </conditionalFormatting>
  <conditionalFormatting sqref="G6">
    <cfRule type="top10" dxfId="864" priority="104" rank="1"/>
  </conditionalFormatting>
  <conditionalFormatting sqref="F6">
    <cfRule type="top10" dxfId="863" priority="103" rank="1"/>
  </conditionalFormatting>
  <conditionalFormatting sqref="E6">
    <cfRule type="top10" dxfId="862" priority="100" rank="1"/>
  </conditionalFormatting>
  <conditionalFormatting sqref="I7">
    <cfRule type="top10" dxfId="861" priority="99" rank="1"/>
  </conditionalFormatting>
  <conditionalFormatting sqref="H7">
    <cfRule type="top10" dxfId="860" priority="95" rank="1"/>
  </conditionalFormatting>
  <conditionalFormatting sqref="J7">
    <cfRule type="top10" dxfId="859" priority="96" rank="1"/>
  </conditionalFormatting>
  <conditionalFormatting sqref="G7">
    <cfRule type="top10" dxfId="858" priority="98" rank="1"/>
  </conditionalFormatting>
  <conditionalFormatting sqref="F7">
    <cfRule type="top10" dxfId="857" priority="97" rank="1"/>
  </conditionalFormatting>
  <conditionalFormatting sqref="E7">
    <cfRule type="top10" dxfId="856" priority="94" rank="1"/>
  </conditionalFormatting>
  <conditionalFormatting sqref="E8">
    <cfRule type="top10" dxfId="855" priority="93" rank="1"/>
  </conditionalFormatting>
  <conditionalFormatting sqref="F8">
    <cfRule type="top10" dxfId="854" priority="92" rank="1"/>
  </conditionalFormatting>
  <conditionalFormatting sqref="G8">
    <cfRule type="top10" dxfId="853" priority="91" rank="1"/>
  </conditionalFormatting>
  <conditionalFormatting sqref="H8">
    <cfRule type="top10" dxfId="852" priority="90" rank="1"/>
  </conditionalFormatting>
  <conditionalFormatting sqref="I8">
    <cfRule type="top10" dxfId="851" priority="89" rank="1"/>
  </conditionalFormatting>
  <conditionalFormatting sqref="J8">
    <cfRule type="top10" dxfId="850" priority="88" rank="1"/>
  </conditionalFormatting>
  <conditionalFormatting sqref="E9">
    <cfRule type="top10" dxfId="849" priority="87" rank="1"/>
  </conditionalFormatting>
  <conditionalFormatting sqref="F9">
    <cfRule type="top10" dxfId="848" priority="86" rank="1"/>
  </conditionalFormatting>
  <conditionalFormatting sqref="G9">
    <cfRule type="top10" dxfId="847" priority="85" rank="1"/>
  </conditionalFormatting>
  <conditionalFormatting sqref="H9">
    <cfRule type="top10" dxfId="846" priority="84" rank="1"/>
  </conditionalFormatting>
  <conditionalFormatting sqref="I9">
    <cfRule type="top10" dxfId="845" priority="83" rank="1"/>
  </conditionalFormatting>
  <conditionalFormatting sqref="J9">
    <cfRule type="top10" dxfId="844" priority="82" rank="1"/>
  </conditionalFormatting>
  <conditionalFormatting sqref="F10">
    <cfRule type="top10" dxfId="843" priority="79" rank="1"/>
  </conditionalFormatting>
  <conditionalFormatting sqref="I10">
    <cfRule type="top10" dxfId="842" priority="76" rank="1"/>
    <cfRule type="top10" dxfId="841" priority="81" rank="1"/>
  </conditionalFormatting>
  <conditionalFormatting sqref="E10">
    <cfRule type="top10" dxfId="840" priority="80" rank="1"/>
  </conditionalFormatting>
  <conditionalFormatting sqref="G10">
    <cfRule type="top10" dxfId="839" priority="78" rank="1"/>
  </conditionalFormatting>
  <conditionalFormatting sqref="H10">
    <cfRule type="top10" dxfId="838" priority="77" rank="1"/>
  </conditionalFormatting>
  <conditionalFormatting sqref="J10">
    <cfRule type="top10" dxfId="837" priority="75" rank="1"/>
  </conditionalFormatting>
  <conditionalFormatting sqref="E10:J10">
    <cfRule type="cellIs" dxfId="836" priority="74" operator="greaterThanOrEqual">
      <formula>200</formula>
    </cfRule>
  </conditionalFormatting>
  <conditionalFormatting sqref="E11">
    <cfRule type="top10" dxfId="835" priority="73" rank="1"/>
  </conditionalFormatting>
  <conditionalFormatting sqref="F11">
    <cfRule type="top10" dxfId="834" priority="72" rank="1"/>
  </conditionalFormatting>
  <conditionalFormatting sqref="G11">
    <cfRule type="top10" dxfId="833" priority="71" rank="1"/>
  </conditionalFormatting>
  <conditionalFormatting sqref="H11">
    <cfRule type="top10" dxfId="832" priority="70" rank="1"/>
  </conditionalFormatting>
  <conditionalFormatting sqref="I11">
    <cfRule type="top10" dxfId="831" priority="69" rank="1"/>
  </conditionalFormatting>
  <conditionalFormatting sqref="J11">
    <cfRule type="top10" dxfId="830" priority="68" rank="1"/>
  </conditionalFormatting>
  <conditionalFormatting sqref="F12">
    <cfRule type="top10" dxfId="829" priority="65" rank="1"/>
  </conditionalFormatting>
  <conditionalFormatting sqref="I12">
    <cfRule type="top10" dxfId="828" priority="62" rank="1"/>
    <cfRule type="top10" dxfId="827" priority="67" rank="1"/>
  </conditionalFormatting>
  <conditionalFormatting sqref="E12">
    <cfRule type="top10" dxfId="826" priority="66" rank="1"/>
  </conditionalFormatting>
  <conditionalFormatting sqref="G12">
    <cfRule type="top10" dxfId="825" priority="64" rank="1"/>
  </conditionalFormatting>
  <conditionalFormatting sqref="H12">
    <cfRule type="top10" dxfId="824" priority="63" rank="1"/>
  </conditionalFormatting>
  <conditionalFormatting sqref="J12">
    <cfRule type="top10" dxfId="823" priority="61" rank="1"/>
  </conditionalFormatting>
  <conditionalFormatting sqref="E12:J12">
    <cfRule type="cellIs" dxfId="822" priority="60" operator="greaterThanOrEqual">
      <formula>200</formula>
    </cfRule>
  </conditionalFormatting>
  <conditionalFormatting sqref="E13:J13">
    <cfRule type="cellIs" dxfId="821" priority="59" operator="equal">
      <formula>200</formula>
    </cfRule>
  </conditionalFormatting>
  <conditionalFormatting sqref="F13">
    <cfRule type="top10" dxfId="820" priority="53" rank="1"/>
  </conditionalFormatting>
  <conditionalFormatting sqref="G13">
    <cfRule type="top10" dxfId="819" priority="54" rank="1"/>
  </conditionalFormatting>
  <conditionalFormatting sqref="H13">
    <cfRule type="top10" dxfId="818" priority="55" rank="1"/>
  </conditionalFormatting>
  <conditionalFormatting sqref="I13">
    <cfRule type="top10" dxfId="817" priority="56" rank="1"/>
  </conditionalFormatting>
  <conditionalFormatting sqref="J13">
    <cfRule type="top10" dxfId="816" priority="57" rank="1"/>
  </conditionalFormatting>
  <conditionalFormatting sqref="E13">
    <cfRule type="top10" dxfId="815" priority="58" rank="1"/>
  </conditionalFormatting>
  <conditionalFormatting sqref="E14:J15">
    <cfRule type="cellIs" dxfId="814" priority="52" operator="equal">
      <formula>200</formula>
    </cfRule>
  </conditionalFormatting>
  <conditionalFormatting sqref="F14:F15">
    <cfRule type="top10" dxfId="813" priority="46" rank="1"/>
  </conditionalFormatting>
  <conditionalFormatting sqref="G14:G15">
    <cfRule type="top10" dxfId="812" priority="47" rank="1"/>
  </conditionalFormatting>
  <conditionalFormatting sqref="H14:H15">
    <cfRule type="top10" dxfId="811" priority="48" rank="1"/>
  </conditionalFormatting>
  <conditionalFormatting sqref="I14:I15">
    <cfRule type="top10" dxfId="810" priority="49" rank="1"/>
  </conditionalFormatting>
  <conditionalFormatting sqref="J14:J15">
    <cfRule type="top10" dxfId="809" priority="50" rank="1"/>
  </conditionalFormatting>
  <conditionalFormatting sqref="E14:E15">
    <cfRule type="top10" dxfId="808" priority="51" rank="1"/>
  </conditionalFormatting>
  <conditionalFormatting sqref="F16">
    <cfRule type="top10" dxfId="807" priority="40" rank="1"/>
  </conditionalFormatting>
  <conditionalFormatting sqref="G16">
    <cfRule type="top10" dxfId="806" priority="41" rank="1"/>
  </conditionalFormatting>
  <conditionalFormatting sqref="H16">
    <cfRule type="top10" dxfId="805" priority="42" rank="1"/>
  </conditionalFormatting>
  <conditionalFormatting sqref="I16">
    <cfRule type="top10" dxfId="804" priority="43" rank="1"/>
  </conditionalFormatting>
  <conditionalFormatting sqref="J16">
    <cfRule type="top10" dxfId="803" priority="44" rank="1"/>
  </conditionalFormatting>
  <conditionalFormatting sqref="E16">
    <cfRule type="top10" dxfId="802" priority="45" rank="1"/>
  </conditionalFormatting>
  <conditionalFormatting sqref="E16:J16">
    <cfRule type="cellIs" dxfId="801" priority="39" operator="equal">
      <formula>200</formula>
    </cfRule>
  </conditionalFormatting>
  <conditionalFormatting sqref="F17">
    <cfRule type="top10" dxfId="800" priority="33" rank="1"/>
  </conditionalFormatting>
  <conditionalFormatting sqref="G17">
    <cfRule type="top10" dxfId="799" priority="34" rank="1"/>
  </conditionalFormatting>
  <conditionalFormatting sqref="H17">
    <cfRule type="top10" dxfId="798" priority="35" rank="1"/>
  </conditionalFormatting>
  <conditionalFormatting sqref="I17">
    <cfRule type="top10" dxfId="797" priority="36" rank="1"/>
  </conditionalFormatting>
  <conditionalFormatting sqref="J17">
    <cfRule type="top10" dxfId="796" priority="37" rank="1"/>
  </conditionalFormatting>
  <conditionalFormatting sqref="E17">
    <cfRule type="top10" dxfId="795" priority="38" rank="1"/>
  </conditionalFormatting>
  <conditionalFormatting sqref="F18:F20">
    <cfRule type="top10" dxfId="794" priority="30" rank="1"/>
  </conditionalFormatting>
  <conditionalFormatting sqref="I18:I20">
    <cfRule type="top10" dxfId="793" priority="27" rank="1"/>
    <cfRule type="top10" dxfId="792" priority="32" rank="1"/>
  </conditionalFormatting>
  <conditionalFormatting sqref="E18:E20">
    <cfRule type="top10" dxfId="791" priority="31" rank="1"/>
  </conditionalFormatting>
  <conditionalFormatting sqref="G18:G20">
    <cfRule type="top10" dxfId="790" priority="29" rank="1"/>
  </conditionalFormatting>
  <conditionalFormatting sqref="H18:H20">
    <cfRule type="top10" dxfId="789" priority="28" rank="1"/>
  </conditionalFormatting>
  <conditionalFormatting sqref="J18:J20">
    <cfRule type="top10" dxfId="788" priority="26" rank="1"/>
  </conditionalFormatting>
  <conditionalFormatting sqref="E18:J20">
    <cfRule type="cellIs" dxfId="787" priority="25" operator="greaterThanOrEqual">
      <formula>200</formula>
    </cfRule>
  </conditionalFormatting>
  <conditionalFormatting sqref="F21:F24">
    <cfRule type="top10" dxfId="786" priority="23" rank="1"/>
  </conditionalFormatting>
  <conditionalFormatting sqref="G21:G24">
    <cfRule type="top10" dxfId="785" priority="22" rank="1"/>
  </conditionalFormatting>
  <conditionalFormatting sqref="H21:H24">
    <cfRule type="top10" dxfId="784" priority="21" rank="1"/>
  </conditionalFormatting>
  <conditionalFormatting sqref="I21:I24">
    <cfRule type="top10" dxfId="783" priority="19" rank="1"/>
  </conditionalFormatting>
  <conditionalFormatting sqref="J21:J24">
    <cfRule type="top10" dxfId="782" priority="20" rank="1"/>
  </conditionalFormatting>
  <conditionalFormatting sqref="E21:E24">
    <cfRule type="top10" dxfId="781" priority="24" rank="1"/>
  </conditionalFormatting>
  <conditionalFormatting sqref="J25:J27">
    <cfRule type="top10" dxfId="780" priority="13" rank="1"/>
  </conditionalFormatting>
  <conditionalFormatting sqref="I25:I27">
    <cfRule type="top10" dxfId="779" priority="14" rank="1"/>
  </conditionalFormatting>
  <conditionalFormatting sqref="H25:H27">
    <cfRule type="top10" dxfId="778" priority="15" rank="1"/>
  </conditionalFormatting>
  <conditionalFormatting sqref="G25:G27">
    <cfRule type="top10" dxfId="777" priority="16" rank="1"/>
  </conditionalFormatting>
  <conditionalFormatting sqref="F25:F27">
    <cfRule type="top10" dxfId="776" priority="17" rank="1"/>
  </conditionalFormatting>
  <conditionalFormatting sqref="E25:E27">
    <cfRule type="top10" dxfId="775" priority="18" rank="1"/>
  </conditionalFormatting>
  <conditionalFormatting sqref="J28:J31">
    <cfRule type="top10" dxfId="774" priority="7" rank="1"/>
  </conditionalFormatting>
  <conditionalFormatting sqref="I28:I31">
    <cfRule type="top10" dxfId="773" priority="8" rank="1"/>
  </conditionalFormatting>
  <conditionalFormatting sqref="H28:H31">
    <cfRule type="top10" dxfId="772" priority="9" rank="1"/>
  </conditionalFormatting>
  <conditionalFormatting sqref="G28:G31">
    <cfRule type="top10" dxfId="771" priority="10" rank="1"/>
  </conditionalFormatting>
  <conditionalFormatting sqref="F28:F31">
    <cfRule type="top10" dxfId="770" priority="11" rank="1"/>
  </conditionalFormatting>
  <conditionalFormatting sqref="E28:E31">
    <cfRule type="top10" dxfId="769" priority="12" rank="1"/>
  </conditionalFormatting>
  <conditionalFormatting sqref="I32">
    <cfRule type="top10" dxfId="768" priority="6" rank="1"/>
  </conditionalFormatting>
  <conditionalFormatting sqref="H32">
    <cfRule type="top10" dxfId="767" priority="2" rank="1"/>
  </conditionalFormatting>
  <conditionalFormatting sqref="J32">
    <cfRule type="top10" dxfId="766" priority="3" rank="1"/>
  </conditionalFormatting>
  <conditionalFormatting sqref="G32">
    <cfRule type="top10" dxfId="765" priority="5" rank="1"/>
  </conditionalFormatting>
  <conditionalFormatting sqref="F32">
    <cfRule type="top10" dxfId="764" priority="4" rank="1"/>
  </conditionalFormatting>
  <conditionalFormatting sqref="E32">
    <cfRule type="top10" dxfId="763" priority="1" rank="1"/>
  </conditionalFormatting>
  <hyperlinks>
    <hyperlink ref="Q1" location="'National Rankings'!A1" display="Back to Ranking" xr:uid="{5C8F7F13-AE00-4BF8-BD54-0485B01751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C9810-BC68-417F-BF35-0D5AA9725A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D5F0-EA72-49E6-BCF9-0B873D569F3D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128</v>
      </c>
      <c r="C2" s="15">
        <v>44832</v>
      </c>
      <c r="D2" s="16" t="s">
        <v>60</v>
      </c>
      <c r="E2" s="17">
        <v>159</v>
      </c>
      <c r="F2" s="17">
        <v>165</v>
      </c>
      <c r="G2" s="17">
        <v>165</v>
      </c>
      <c r="H2" s="17">
        <v>160</v>
      </c>
      <c r="I2" s="17"/>
      <c r="J2" s="17"/>
      <c r="K2" s="20">
        <v>4</v>
      </c>
      <c r="L2" s="20">
        <v>649</v>
      </c>
      <c r="M2" s="21">
        <v>162.25</v>
      </c>
      <c r="N2" s="22">
        <v>4</v>
      </c>
      <c r="O2" s="23">
        <v>166.25</v>
      </c>
    </row>
    <row r="4" spans="1:17" x14ac:dyDescent="0.3">
      <c r="K4" s="8">
        <f>SUM(K2:K3)</f>
        <v>4</v>
      </c>
      <c r="L4" s="8">
        <f>SUM(L2:L3)</f>
        <v>649</v>
      </c>
      <c r="M4" s="7">
        <f>SUM(L4/K4)</f>
        <v>162.25</v>
      </c>
      <c r="N4" s="8">
        <f>SUM(N2:N3)</f>
        <v>4</v>
      </c>
      <c r="O4" s="12">
        <f>SUM(M4+N4)</f>
        <v>166.25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3"/>
    <protectedRange algorithmName="SHA-512" hashValue="ON39YdpmFHfN9f47KpiRvqrKx0V9+erV1CNkpWzYhW/Qyc6aT8rEyCrvauWSYGZK2ia3o7vd3akF07acHAFpOA==" saltValue="yVW9XmDwTqEnmpSGai0KYg==" spinCount="100000" sqref="D2" name="Range1_1_21"/>
  </protectedRanges>
  <conditionalFormatting sqref="J2">
    <cfRule type="top10" dxfId="762" priority="1" rank="1"/>
  </conditionalFormatting>
  <conditionalFormatting sqref="I2">
    <cfRule type="top10" dxfId="761" priority="2" rank="1"/>
  </conditionalFormatting>
  <conditionalFormatting sqref="H2">
    <cfRule type="top10" dxfId="760" priority="3" rank="1"/>
  </conditionalFormatting>
  <conditionalFormatting sqref="G2">
    <cfRule type="top10" dxfId="759" priority="4" rank="1"/>
  </conditionalFormatting>
  <conditionalFormatting sqref="F2">
    <cfRule type="top10" dxfId="758" priority="5" rank="1"/>
  </conditionalFormatting>
  <conditionalFormatting sqref="E2">
    <cfRule type="top10" dxfId="757" priority="6" rank="1"/>
  </conditionalFormatting>
  <hyperlinks>
    <hyperlink ref="Q1" location="'National Rankings'!A1" display="Back to Ranking" xr:uid="{63D96C45-8C9C-47B7-B0A0-FB806FFF67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F6CD7A-A779-47BD-8B68-E6D1F3FBF6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E6A0-41A2-4252-8EA9-A080EA09128E}">
  <sheetPr codeName="Sheet91"/>
  <dimension ref="A1:Q11"/>
  <sheetViews>
    <sheetView workbookViewId="0">
      <selection activeCell="A8" sqref="A8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7"/>
      <c r="Q1" s="24" t="s">
        <v>19</v>
      </c>
    </row>
    <row r="2" spans="1:17" x14ac:dyDescent="0.3">
      <c r="A2" s="13" t="s">
        <v>24</v>
      </c>
      <c r="B2" s="14" t="s">
        <v>59</v>
      </c>
      <c r="C2" s="15">
        <v>44661</v>
      </c>
      <c r="D2" s="16" t="s">
        <v>60</v>
      </c>
      <c r="E2" s="17">
        <v>179.001</v>
      </c>
      <c r="F2" s="17">
        <v>175</v>
      </c>
      <c r="G2" s="17">
        <v>185</v>
      </c>
      <c r="H2" s="17">
        <v>181</v>
      </c>
      <c r="I2" s="17"/>
      <c r="J2" s="17"/>
      <c r="K2" s="20">
        <v>4</v>
      </c>
      <c r="L2" s="20">
        <v>720.00099999999998</v>
      </c>
      <c r="M2" s="21">
        <v>180.00024999999999</v>
      </c>
      <c r="N2" s="22">
        <v>13</v>
      </c>
      <c r="O2" s="23">
        <v>193.00024999999999</v>
      </c>
      <c r="P2" s="34"/>
    </row>
    <row r="3" spans="1:17" x14ac:dyDescent="0.3">
      <c r="A3" s="13" t="s">
        <v>51</v>
      </c>
      <c r="B3" s="14" t="s">
        <v>59</v>
      </c>
      <c r="C3" s="15">
        <v>44689</v>
      </c>
      <c r="D3" s="16" t="s">
        <v>60</v>
      </c>
      <c r="E3" s="17">
        <v>181.001</v>
      </c>
      <c r="F3" s="17">
        <v>185</v>
      </c>
      <c r="G3" s="17">
        <v>182</v>
      </c>
      <c r="H3" s="17">
        <v>178</v>
      </c>
      <c r="I3" s="17"/>
      <c r="J3" s="17"/>
      <c r="K3" s="20">
        <v>4</v>
      </c>
      <c r="L3" s="20">
        <v>726.00099999999998</v>
      </c>
      <c r="M3" s="21">
        <v>181.50024999999999</v>
      </c>
      <c r="N3" s="22">
        <v>8</v>
      </c>
      <c r="O3" s="23">
        <v>189.50024999999999</v>
      </c>
    </row>
    <row r="4" spans="1:17" x14ac:dyDescent="0.3">
      <c r="A4" s="13" t="s">
        <v>51</v>
      </c>
      <c r="B4" s="14" t="s">
        <v>59</v>
      </c>
      <c r="C4" s="15">
        <v>44780</v>
      </c>
      <c r="D4" s="16" t="s">
        <v>60</v>
      </c>
      <c r="E4" s="17">
        <v>177</v>
      </c>
      <c r="F4" s="17">
        <v>182</v>
      </c>
      <c r="G4" s="17">
        <v>183</v>
      </c>
      <c r="H4" s="17">
        <v>185</v>
      </c>
      <c r="I4" s="17"/>
      <c r="J4" s="17"/>
      <c r="K4" s="20">
        <v>4</v>
      </c>
      <c r="L4" s="20">
        <v>727</v>
      </c>
      <c r="M4" s="21">
        <v>181.75</v>
      </c>
      <c r="N4" s="22">
        <v>6</v>
      </c>
      <c r="O4" s="23">
        <v>187.75</v>
      </c>
      <c r="P4" s="12"/>
    </row>
    <row r="5" spans="1:17" x14ac:dyDescent="0.3">
      <c r="A5" s="13" t="s">
        <v>51</v>
      </c>
      <c r="B5" s="14" t="s">
        <v>59</v>
      </c>
      <c r="C5" s="15">
        <v>44779</v>
      </c>
      <c r="D5" s="16" t="s">
        <v>57</v>
      </c>
      <c r="E5" s="17">
        <v>181</v>
      </c>
      <c r="F5" s="17">
        <v>184</v>
      </c>
      <c r="G5" s="17">
        <v>180</v>
      </c>
      <c r="H5" s="17">
        <v>185</v>
      </c>
      <c r="I5" s="17"/>
      <c r="J5" s="17"/>
      <c r="K5" s="20">
        <v>4</v>
      </c>
      <c r="L5" s="20">
        <v>730</v>
      </c>
      <c r="M5" s="21">
        <v>182.5</v>
      </c>
      <c r="N5" s="22">
        <v>4</v>
      </c>
      <c r="O5" s="23">
        <v>186.5</v>
      </c>
    </row>
    <row r="6" spans="1:17" x14ac:dyDescent="0.3">
      <c r="A6" s="13" t="s">
        <v>51</v>
      </c>
      <c r="B6" s="14" t="s">
        <v>59</v>
      </c>
      <c r="C6" s="15">
        <v>44822</v>
      </c>
      <c r="D6" s="16" t="s">
        <v>65</v>
      </c>
      <c r="E6" s="17">
        <v>188</v>
      </c>
      <c r="F6" s="17">
        <v>186</v>
      </c>
      <c r="G6" s="17">
        <v>189</v>
      </c>
      <c r="H6" s="17">
        <v>188</v>
      </c>
      <c r="I6" s="17"/>
      <c r="J6" s="17"/>
      <c r="K6" s="20">
        <v>4</v>
      </c>
      <c r="L6" s="20">
        <v>751</v>
      </c>
      <c r="M6" s="21">
        <v>187.75</v>
      </c>
      <c r="N6" s="22">
        <v>13</v>
      </c>
      <c r="O6" s="23">
        <v>200.75</v>
      </c>
    </row>
    <row r="7" spans="1:17" x14ac:dyDescent="0.3">
      <c r="A7" s="13" t="s">
        <v>51</v>
      </c>
      <c r="B7" s="14" t="s">
        <v>59</v>
      </c>
      <c r="C7" s="15">
        <v>44815</v>
      </c>
      <c r="D7" s="16" t="s">
        <v>60</v>
      </c>
      <c r="E7" s="17">
        <v>191</v>
      </c>
      <c r="F7" s="17">
        <v>189</v>
      </c>
      <c r="G7" s="17">
        <v>184</v>
      </c>
      <c r="H7" s="17">
        <v>189</v>
      </c>
      <c r="I7" s="17">
        <v>187</v>
      </c>
      <c r="J7" s="17">
        <v>191</v>
      </c>
      <c r="K7" s="20">
        <v>6</v>
      </c>
      <c r="L7" s="20">
        <v>1131</v>
      </c>
      <c r="M7" s="21">
        <v>188.5</v>
      </c>
      <c r="N7" s="22">
        <v>26</v>
      </c>
      <c r="O7" s="23">
        <v>214.5</v>
      </c>
    </row>
    <row r="8" spans="1:17" x14ac:dyDescent="0.3">
      <c r="A8" s="13" t="s">
        <v>51</v>
      </c>
      <c r="B8" s="14" t="s">
        <v>59</v>
      </c>
      <c r="C8" s="15">
        <v>8318</v>
      </c>
      <c r="D8" s="16" t="s">
        <v>60</v>
      </c>
      <c r="E8" s="17">
        <v>183</v>
      </c>
      <c r="F8" s="17">
        <v>172</v>
      </c>
      <c r="G8" s="17">
        <v>184</v>
      </c>
      <c r="H8" s="17">
        <v>181</v>
      </c>
      <c r="I8" s="17"/>
      <c r="J8" s="17"/>
      <c r="K8" s="20">
        <v>4</v>
      </c>
      <c r="L8" s="20">
        <v>720</v>
      </c>
      <c r="M8" s="21">
        <v>180</v>
      </c>
      <c r="N8" s="22">
        <v>6</v>
      </c>
      <c r="O8" s="23">
        <v>186</v>
      </c>
    </row>
    <row r="9" spans="1:17" x14ac:dyDescent="0.3">
      <c r="A9" s="13" t="s">
        <v>51</v>
      </c>
      <c r="B9" s="14" t="s">
        <v>59</v>
      </c>
      <c r="C9" s="15">
        <v>44850</v>
      </c>
      <c r="D9" s="16" t="s">
        <v>126</v>
      </c>
      <c r="E9" s="17">
        <v>186</v>
      </c>
      <c r="F9" s="17">
        <v>184</v>
      </c>
      <c r="G9" s="17">
        <v>184</v>
      </c>
      <c r="H9" s="17">
        <v>178</v>
      </c>
      <c r="I9" s="17">
        <v>186</v>
      </c>
      <c r="J9" s="17">
        <v>190</v>
      </c>
      <c r="K9" s="20">
        <v>6</v>
      </c>
      <c r="L9" s="20">
        <v>1108</v>
      </c>
      <c r="M9" s="21">
        <v>184.66666666666666</v>
      </c>
      <c r="N9" s="22">
        <v>10</v>
      </c>
      <c r="O9" s="23">
        <v>194.66666666666666</v>
      </c>
    </row>
    <row r="11" spans="1:17" x14ac:dyDescent="0.3">
      <c r="K11" s="8">
        <f>SUM(K2:K10)</f>
        <v>36</v>
      </c>
      <c r="L11" s="8">
        <f>SUM(L2:L10)</f>
        <v>6613.0020000000004</v>
      </c>
      <c r="M11" s="7">
        <f>SUM(L11/K11)</f>
        <v>183.69450000000001</v>
      </c>
      <c r="N11" s="8">
        <f>SUM(N2:N10)</f>
        <v>86</v>
      </c>
      <c r="O11" s="12">
        <f>SUM(M11+N11)</f>
        <v>269.69450000000001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B4:C4" name="Range1_1_1"/>
    <protectedRange sqref="D4" name="Range1_1_1_1"/>
    <protectedRange sqref="E4:J4" name="Range1_3_1"/>
    <protectedRange sqref="E5:J5 B5:C5" name="Range1_2_1"/>
    <protectedRange sqref="D5" name="Range1_1_2"/>
    <protectedRange algorithmName="SHA-512" hashValue="ON39YdpmFHfN9f47KpiRvqrKx0V9+erV1CNkpWzYhW/Qyc6aT8rEyCrvauWSYGZK2ia3o7vd3akF07acHAFpOA==" saltValue="yVW9XmDwTqEnmpSGai0KYg==" spinCount="100000" sqref="E8:J8 B8:C8" name="Range1_23"/>
    <protectedRange algorithmName="SHA-512" hashValue="ON39YdpmFHfN9f47KpiRvqrKx0V9+erV1CNkpWzYhW/Qyc6aT8rEyCrvauWSYGZK2ia3o7vd3akF07acHAFpOA==" saltValue="yVW9XmDwTqEnmpSGai0KYg==" spinCount="100000" sqref="D8" name="Range1_1_21"/>
    <protectedRange algorithmName="SHA-512" hashValue="ON39YdpmFHfN9f47KpiRvqrKx0V9+erV1CNkpWzYhW/Qyc6aT8rEyCrvauWSYGZK2ia3o7vd3akF07acHAFpOA==" saltValue="yVW9XmDwTqEnmpSGai0KYg==" spinCount="100000" sqref="B9:C9 E9:J9" name="Range1_28"/>
    <protectedRange algorithmName="SHA-512" hashValue="ON39YdpmFHfN9f47KpiRvqrKx0V9+erV1CNkpWzYhW/Qyc6aT8rEyCrvauWSYGZK2ia3o7vd3akF07acHAFpOA==" saltValue="yVW9XmDwTqEnmpSGai0KYg==" spinCount="100000" sqref="D9" name="Range1_1_22"/>
  </protectedRanges>
  <conditionalFormatting sqref="I2">
    <cfRule type="top10" dxfId="756" priority="44" rank="1"/>
  </conditionalFormatting>
  <conditionalFormatting sqref="H2">
    <cfRule type="top10" dxfId="755" priority="40" rank="1"/>
  </conditionalFormatting>
  <conditionalFormatting sqref="J2">
    <cfRule type="top10" dxfId="754" priority="41" rank="1"/>
  </conditionalFormatting>
  <conditionalFormatting sqref="G2">
    <cfRule type="top10" dxfId="753" priority="43" rank="1"/>
  </conditionalFormatting>
  <conditionalFormatting sqref="F2">
    <cfRule type="top10" dxfId="752" priority="42" rank="1"/>
  </conditionalFormatting>
  <conditionalFormatting sqref="E2">
    <cfRule type="top10" dxfId="751" priority="39" rank="1"/>
  </conditionalFormatting>
  <conditionalFormatting sqref="F3">
    <cfRule type="top10" dxfId="750" priority="36" rank="1"/>
  </conditionalFormatting>
  <conditionalFormatting sqref="I3">
    <cfRule type="top10" dxfId="749" priority="33" rank="1"/>
    <cfRule type="top10" dxfId="748" priority="38" rank="1"/>
  </conditionalFormatting>
  <conditionalFormatting sqref="E3">
    <cfRule type="top10" dxfId="747" priority="37" rank="1"/>
  </conditionalFormatting>
  <conditionalFormatting sqref="G3">
    <cfRule type="top10" dxfId="746" priority="35" rank="1"/>
  </conditionalFormatting>
  <conditionalFormatting sqref="H3">
    <cfRule type="top10" dxfId="745" priority="34" rank="1"/>
  </conditionalFormatting>
  <conditionalFormatting sqref="J3">
    <cfRule type="top10" dxfId="744" priority="32" rank="1"/>
  </conditionalFormatting>
  <conditionalFormatting sqref="E3:J3">
    <cfRule type="cellIs" dxfId="743" priority="31" operator="greaterThanOrEqual">
      <formula>200</formula>
    </cfRule>
  </conditionalFormatting>
  <conditionalFormatting sqref="J5">
    <cfRule type="top10" dxfId="742" priority="19" rank="1"/>
  </conditionalFormatting>
  <conditionalFormatting sqref="I5">
    <cfRule type="top10" dxfId="741" priority="20" rank="1"/>
  </conditionalFormatting>
  <conditionalFormatting sqref="H5">
    <cfRule type="top10" dxfId="740" priority="21" rank="1"/>
  </conditionalFormatting>
  <conditionalFormatting sqref="G5">
    <cfRule type="top10" dxfId="739" priority="22" rank="1"/>
  </conditionalFormatting>
  <conditionalFormatting sqref="F5">
    <cfRule type="top10" dxfId="738" priority="23" rank="1"/>
  </conditionalFormatting>
  <conditionalFormatting sqref="E5">
    <cfRule type="top10" dxfId="737" priority="24" rank="1"/>
  </conditionalFormatting>
  <conditionalFormatting sqref="F4">
    <cfRule type="top10" dxfId="736" priority="25" rank="1"/>
  </conditionalFormatting>
  <conditionalFormatting sqref="G4">
    <cfRule type="top10" dxfId="735" priority="26" rank="1"/>
  </conditionalFormatting>
  <conditionalFormatting sqref="H4">
    <cfRule type="top10" dxfId="734" priority="27" rank="1"/>
  </conditionalFormatting>
  <conditionalFormatting sqref="I4">
    <cfRule type="top10" dxfId="733" priority="28" rank="1"/>
  </conditionalFormatting>
  <conditionalFormatting sqref="J4">
    <cfRule type="top10" dxfId="732" priority="29" rank="1"/>
  </conditionalFormatting>
  <conditionalFormatting sqref="E4">
    <cfRule type="top10" dxfId="731" priority="30" rank="1"/>
  </conditionalFormatting>
  <conditionalFormatting sqref="J6:J7">
    <cfRule type="top10" dxfId="730" priority="13" rank="1"/>
  </conditionalFormatting>
  <conditionalFormatting sqref="I6:I7">
    <cfRule type="top10" dxfId="729" priority="14" rank="1"/>
  </conditionalFormatting>
  <conditionalFormatting sqref="H6:H7">
    <cfRule type="top10" dxfId="728" priority="15" rank="1"/>
  </conditionalFormatting>
  <conditionalFormatting sqref="G6:G7">
    <cfRule type="top10" dxfId="727" priority="16" rank="1"/>
  </conditionalFormatting>
  <conditionalFormatting sqref="F6:F7">
    <cfRule type="top10" dxfId="726" priority="17" rank="1"/>
  </conditionalFormatting>
  <conditionalFormatting sqref="E6:E7">
    <cfRule type="top10" dxfId="725" priority="18" rank="1"/>
  </conditionalFormatting>
  <conditionalFormatting sqref="J8">
    <cfRule type="top10" dxfId="724" priority="7" rank="1"/>
  </conditionalFormatting>
  <conditionalFormatting sqref="I8">
    <cfRule type="top10" dxfId="723" priority="8" rank="1"/>
  </conditionalFormatting>
  <conditionalFormatting sqref="H8">
    <cfRule type="top10" dxfId="722" priority="9" rank="1"/>
  </conditionalFormatting>
  <conditionalFormatting sqref="G8">
    <cfRule type="top10" dxfId="721" priority="10" rank="1"/>
  </conditionalFormatting>
  <conditionalFormatting sqref="F8">
    <cfRule type="top10" dxfId="720" priority="11" rank="1"/>
  </conditionalFormatting>
  <conditionalFormatting sqref="E8">
    <cfRule type="top10" dxfId="719" priority="12" rank="1"/>
  </conditionalFormatting>
  <conditionalFormatting sqref="E9">
    <cfRule type="top10" dxfId="718" priority="6" rank="1"/>
  </conditionalFormatting>
  <conditionalFormatting sqref="F9">
    <cfRule type="top10" dxfId="717" priority="5" rank="1"/>
  </conditionalFormatting>
  <conditionalFormatting sqref="G9">
    <cfRule type="top10" dxfId="716" priority="4" rank="1"/>
  </conditionalFormatting>
  <conditionalFormatting sqref="H9">
    <cfRule type="top10" dxfId="715" priority="3" rank="1"/>
  </conditionalFormatting>
  <conditionalFormatting sqref="I9">
    <cfRule type="top10" dxfId="714" priority="2" rank="1"/>
  </conditionalFormatting>
  <conditionalFormatting sqref="J9">
    <cfRule type="top10" dxfId="713" priority="1" rank="1"/>
  </conditionalFormatting>
  <hyperlinks>
    <hyperlink ref="Q1" location="'National Rankings'!A1" display="Back to Ranking" xr:uid="{EFEA51ED-2777-4DE5-9422-8DEDB29060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0A7DB5-7CA9-4316-AE52-8A71A22CFD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8639-5E3E-4545-B752-10C1C5F9F2D5}"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49" t="s">
        <v>25</v>
      </c>
      <c r="B2" s="14" t="s">
        <v>93</v>
      </c>
      <c r="C2" s="15">
        <v>44720</v>
      </c>
      <c r="D2" s="16" t="s">
        <v>55</v>
      </c>
      <c r="E2" s="17">
        <v>168</v>
      </c>
      <c r="F2" s="17">
        <v>180</v>
      </c>
      <c r="G2" s="17">
        <v>173</v>
      </c>
      <c r="H2" s="17">
        <v>171</v>
      </c>
      <c r="I2" s="17"/>
      <c r="J2" s="17"/>
      <c r="K2" s="20">
        <v>4</v>
      </c>
      <c r="L2" s="20">
        <v>692</v>
      </c>
      <c r="M2" s="21">
        <v>173</v>
      </c>
      <c r="N2" s="22">
        <v>4</v>
      </c>
      <c r="O2" s="23">
        <v>177</v>
      </c>
    </row>
    <row r="3" spans="1:17" x14ac:dyDescent="0.3">
      <c r="A3" s="13" t="s">
        <v>51</v>
      </c>
      <c r="B3" s="14" t="s">
        <v>93</v>
      </c>
      <c r="C3" s="15">
        <v>44846</v>
      </c>
      <c r="D3" s="16" t="s">
        <v>55</v>
      </c>
      <c r="E3" s="17">
        <v>172</v>
      </c>
      <c r="F3" s="17">
        <v>178</v>
      </c>
      <c r="G3" s="17">
        <v>181</v>
      </c>
      <c r="H3" s="17">
        <v>185</v>
      </c>
      <c r="I3" s="17"/>
      <c r="J3" s="17"/>
      <c r="K3" s="20">
        <v>4</v>
      </c>
      <c r="L3" s="20">
        <v>716</v>
      </c>
      <c r="M3" s="21">
        <v>179</v>
      </c>
      <c r="N3" s="22">
        <v>4</v>
      </c>
      <c r="O3" s="23">
        <v>183</v>
      </c>
    </row>
    <row r="4" spans="1:17" x14ac:dyDescent="0.3">
      <c r="A4" s="13" t="s">
        <v>51</v>
      </c>
      <c r="B4" s="14" t="s">
        <v>93</v>
      </c>
      <c r="C4" s="15">
        <v>44853</v>
      </c>
      <c r="D4" s="16" t="s">
        <v>55</v>
      </c>
      <c r="E4" s="17">
        <v>145</v>
      </c>
      <c r="F4" s="17">
        <v>139</v>
      </c>
      <c r="G4" s="17">
        <v>151</v>
      </c>
      <c r="H4" s="17">
        <v>148</v>
      </c>
      <c r="I4" s="17"/>
      <c r="J4" s="17"/>
      <c r="K4" s="20">
        <v>4</v>
      </c>
      <c r="L4" s="20">
        <v>583</v>
      </c>
      <c r="M4" s="21">
        <v>145.75</v>
      </c>
      <c r="N4" s="22">
        <v>4</v>
      </c>
      <c r="O4" s="23">
        <v>149.75</v>
      </c>
    </row>
    <row r="6" spans="1:17" x14ac:dyDescent="0.3">
      <c r="K6" s="8">
        <f>SUM(K2:K5)</f>
        <v>12</v>
      </c>
      <c r="L6" s="8">
        <f>SUM(L2:L5)</f>
        <v>1991</v>
      </c>
      <c r="M6" s="7">
        <f>SUM(L6/K6)</f>
        <v>165.91666666666666</v>
      </c>
      <c r="N6" s="8">
        <f>SUM(N2:N5)</f>
        <v>12</v>
      </c>
      <c r="O6" s="12">
        <f>SUM(M6+N6)</f>
        <v>177.91666666666666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28"/>
    <protectedRange algorithmName="SHA-512" hashValue="ON39YdpmFHfN9f47KpiRvqrKx0V9+erV1CNkpWzYhW/Qyc6aT8rEyCrvauWSYGZK2ia3o7vd3akF07acHAFpOA==" saltValue="yVW9XmDwTqEnmpSGai0KYg==" spinCount="100000" sqref="D3" name="Range1_1_22"/>
    <protectedRange algorithmName="SHA-512" hashValue="ON39YdpmFHfN9f47KpiRvqrKx0V9+erV1CNkpWzYhW/Qyc6aT8rEyCrvauWSYGZK2ia3o7vd3akF07acHAFpOA==" saltValue="yVW9XmDwTqEnmpSGai0KYg==" spinCount="100000" sqref="B4:C4 E4:J4" name="Range1_79"/>
    <protectedRange algorithmName="SHA-512" hashValue="ON39YdpmFHfN9f47KpiRvqrKx0V9+erV1CNkpWzYhW/Qyc6aT8rEyCrvauWSYGZK2ia3o7vd3akF07acHAFpOA==" saltValue="yVW9XmDwTqEnmpSGai0KYg==" spinCount="100000" sqref="D4" name="Range1_1_77"/>
  </protectedRanges>
  <conditionalFormatting sqref="E2:J2">
    <cfRule type="cellIs" dxfId="712" priority="14" operator="greaterThanOrEqual">
      <formula>200</formula>
    </cfRule>
  </conditionalFormatting>
  <conditionalFormatting sqref="F2">
    <cfRule type="top10" dxfId="711" priority="15" rank="1"/>
  </conditionalFormatting>
  <conditionalFormatting sqref="I2">
    <cfRule type="top10" dxfId="710" priority="16" rank="1"/>
    <cfRule type="top10" dxfId="709" priority="17" rank="1"/>
  </conditionalFormatting>
  <conditionalFormatting sqref="E2">
    <cfRule type="top10" dxfId="708" priority="18" rank="1"/>
  </conditionalFormatting>
  <conditionalFormatting sqref="G2">
    <cfRule type="top10" dxfId="707" priority="19" rank="1"/>
  </conditionalFormatting>
  <conditionalFormatting sqref="H2">
    <cfRule type="top10" dxfId="706" priority="20" rank="1"/>
  </conditionalFormatting>
  <conditionalFormatting sqref="J2">
    <cfRule type="top10" dxfId="705" priority="21" rank="1"/>
  </conditionalFormatting>
  <conditionalFormatting sqref="E3">
    <cfRule type="top10" dxfId="704" priority="13" rank="1"/>
  </conditionalFormatting>
  <conditionalFormatting sqref="F3">
    <cfRule type="top10" dxfId="703" priority="12" rank="1"/>
  </conditionalFormatting>
  <conditionalFormatting sqref="G3">
    <cfRule type="top10" dxfId="702" priority="11" rank="1"/>
  </conditionalFormatting>
  <conditionalFormatting sqref="H3">
    <cfRule type="top10" dxfId="701" priority="10" rank="1"/>
  </conditionalFormatting>
  <conditionalFormatting sqref="I3">
    <cfRule type="top10" dxfId="700" priority="9" rank="1"/>
  </conditionalFormatting>
  <conditionalFormatting sqref="J3">
    <cfRule type="top10" dxfId="699" priority="8" rank="1"/>
  </conditionalFormatting>
  <conditionalFormatting sqref="F4">
    <cfRule type="top10" dxfId="698" priority="2" rank="1"/>
  </conditionalFormatting>
  <conditionalFormatting sqref="G4">
    <cfRule type="top10" dxfId="697" priority="3" rank="1"/>
  </conditionalFormatting>
  <conditionalFormatting sqref="H4">
    <cfRule type="top10" dxfId="696" priority="4" rank="1"/>
  </conditionalFormatting>
  <conditionalFormatting sqref="I4">
    <cfRule type="top10" dxfId="695" priority="5" rank="1"/>
  </conditionalFormatting>
  <conditionalFormatting sqref="J4">
    <cfRule type="top10" dxfId="694" priority="6" rank="1"/>
  </conditionalFormatting>
  <conditionalFormatting sqref="E4">
    <cfRule type="top10" dxfId="693" priority="7" rank="1"/>
  </conditionalFormatting>
  <conditionalFormatting sqref="E4:J4">
    <cfRule type="cellIs" dxfId="692" priority="1" operator="equal">
      <formula>200</formula>
    </cfRule>
  </conditionalFormatting>
  <hyperlinks>
    <hyperlink ref="Q1" location="'National Rankings'!A1" display="Back to Ranking" xr:uid="{8311961B-D299-42E3-A78F-6795BE7D0E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29729F-16FD-4A7E-AB4E-C1FBB31EF5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B68A-0E74-446A-94D1-8544255A051D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69" t="s">
        <v>115</v>
      </c>
      <c r="C2" s="15">
        <v>44792</v>
      </c>
      <c r="D2" s="16" t="s">
        <v>116</v>
      </c>
      <c r="E2" s="17">
        <v>155</v>
      </c>
      <c r="F2" s="17">
        <v>160</v>
      </c>
      <c r="G2" s="17">
        <v>150</v>
      </c>
      <c r="H2" s="17"/>
      <c r="I2" s="17"/>
      <c r="J2" s="17"/>
      <c r="K2" s="20">
        <v>3</v>
      </c>
      <c r="L2" s="20">
        <v>465</v>
      </c>
      <c r="M2" s="21">
        <v>155</v>
      </c>
      <c r="N2" s="22">
        <v>5</v>
      </c>
      <c r="O2" s="23">
        <v>160</v>
      </c>
    </row>
    <row r="3" spans="1:17" x14ac:dyDescent="0.3">
      <c r="A3" s="13" t="s">
        <v>24</v>
      </c>
      <c r="B3" s="14" t="s">
        <v>115</v>
      </c>
      <c r="C3" s="15">
        <v>44870</v>
      </c>
      <c r="D3" s="16" t="s">
        <v>116</v>
      </c>
      <c r="E3" s="17">
        <v>163</v>
      </c>
      <c r="F3" s="17">
        <v>164</v>
      </c>
      <c r="G3" s="17">
        <v>153</v>
      </c>
      <c r="H3" s="17"/>
      <c r="I3" s="17"/>
      <c r="J3" s="17"/>
      <c r="K3" s="20">
        <v>3</v>
      </c>
      <c r="L3" s="20">
        <v>480</v>
      </c>
      <c r="M3" s="21">
        <v>160</v>
      </c>
      <c r="N3" s="22">
        <v>5</v>
      </c>
      <c r="O3" s="23">
        <v>165</v>
      </c>
    </row>
    <row r="5" spans="1:17" x14ac:dyDescent="0.3">
      <c r="K5" s="8">
        <f>SUM(K2:K4)</f>
        <v>6</v>
      </c>
      <c r="L5" s="8">
        <f>SUM(L2:L4)</f>
        <v>945</v>
      </c>
      <c r="M5" s="7">
        <f>SUM(L5/K5)</f>
        <v>157.5</v>
      </c>
      <c r="N5" s="8">
        <f>SUM(N2:N4)</f>
        <v>10</v>
      </c>
      <c r="O5" s="12">
        <f>SUM(M5+N5)</f>
        <v>167.5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5"/>
  </protectedRanges>
  <conditionalFormatting sqref="F2">
    <cfRule type="top10" dxfId="691" priority="12" rank="1"/>
  </conditionalFormatting>
  <conditionalFormatting sqref="I2">
    <cfRule type="top10" dxfId="690" priority="9" rank="1"/>
    <cfRule type="top10" dxfId="689" priority="14" rank="1"/>
  </conditionalFormatting>
  <conditionalFormatting sqref="E2">
    <cfRule type="top10" dxfId="688" priority="13" rank="1"/>
  </conditionalFormatting>
  <conditionalFormatting sqref="G2">
    <cfRule type="top10" dxfId="687" priority="11" rank="1"/>
  </conditionalFormatting>
  <conditionalFormatting sqref="H2">
    <cfRule type="top10" dxfId="686" priority="10" rank="1"/>
  </conditionalFormatting>
  <conditionalFormatting sqref="J2">
    <cfRule type="top10" dxfId="685" priority="8" rank="1"/>
  </conditionalFormatting>
  <conditionalFormatting sqref="E2:J2">
    <cfRule type="cellIs" dxfId="684" priority="7" operator="greaterThanOrEqual">
      <formula>200</formula>
    </cfRule>
  </conditionalFormatting>
  <conditionalFormatting sqref="E3">
    <cfRule type="top10" dxfId="683" priority="1" rank="1"/>
  </conditionalFormatting>
  <conditionalFormatting sqref="F3">
    <cfRule type="top10" dxfId="682" priority="2" rank="1"/>
  </conditionalFormatting>
  <conditionalFormatting sqref="G3">
    <cfRule type="top10" dxfId="681" priority="3" rank="1"/>
  </conditionalFormatting>
  <conditionalFormatting sqref="H3">
    <cfRule type="top10" dxfId="680" priority="4" rank="1"/>
  </conditionalFormatting>
  <conditionalFormatting sqref="I3">
    <cfRule type="top10" dxfId="679" priority="5" rank="1"/>
  </conditionalFormatting>
  <conditionalFormatting sqref="J3">
    <cfRule type="top10" dxfId="678" priority="6" rank="1"/>
  </conditionalFormatting>
  <hyperlinks>
    <hyperlink ref="Q1" location="'National Rankings'!A1" display="Back to Ranking" xr:uid="{1AF8AED7-BEBF-440B-B06F-46B2FFE23E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7E04F1-BD01-4DEE-9C99-F95BE327C8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41004-20E0-45C5-BE39-8D3F82518BB6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119</v>
      </c>
      <c r="C2" s="15">
        <v>44810</v>
      </c>
      <c r="D2" s="16" t="s">
        <v>118</v>
      </c>
      <c r="E2" s="17">
        <v>181</v>
      </c>
      <c r="F2" s="17">
        <v>187</v>
      </c>
      <c r="G2" s="17">
        <v>186</v>
      </c>
      <c r="H2" s="17"/>
      <c r="I2" s="17"/>
      <c r="J2" s="17"/>
      <c r="K2" s="20">
        <v>3</v>
      </c>
      <c r="L2" s="20">
        <v>554</v>
      </c>
      <c r="M2" s="21">
        <v>184.66666666666666</v>
      </c>
      <c r="N2" s="22">
        <v>6</v>
      </c>
      <c r="O2" s="23">
        <v>190.66666666666666</v>
      </c>
    </row>
    <row r="4" spans="1:17" x14ac:dyDescent="0.3">
      <c r="K4" s="8">
        <f>SUM(K2:K3)</f>
        <v>3</v>
      </c>
      <c r="L4" s="8">
        <f>SUM(L2:L3)</f>
        <v>554</v>
      </c>
      <c r="M4" s="7">
        <f>SUM(L4/K4)</f>
        <v>184.66666666666666</v>
      </c>
      <c r="N4" s="8">
        <f>SUM(N2:N3)</f>
        <v>6</v>
      </c>
      <c r="O4" s="12">
        <f>SUM(M4+N4)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2422" priority="5" rank="1"/>
  </conditionalFormatting>
  <conditionalFormatting sqref="G2">
    <cfRule type="top10" dxfId="2421" priority="4" rank="1"/>
  </conditionalFormatting>
  <conditionalFormatting sqref="H2">
    <cfRule type="top10" dxfId="2420" priority="3" rank="1"/>
  </conditionalFormatting>
  <conditionalFormatting sqref="I2">
    <cfRule type="top10" dxfId="2419" priority="1" rank="1"/>
  </conditionalFormatting>
  <conditionalFormatting sqref="J2">
    <cfRule type="top10" dxfId="2418" priority="2" rank="1"/>
  </conditionalFormatting>
  <conditionalFormatting sqref="E2">
    <cfRule type="top10" dxfId="2417" priority="6" rank="1"/>
  </conditionalFormatting>
  <hyperlinks>
    <hyperlink ref="Q1" location="'National Rankings'!A1" display="Back to Ranking" xr:uid="{D9A4D85D-E6AE-421E-9938-31E1B04D3F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FD8439-1834-40AD-A215-622FE1B5A0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C571-62F3-4899-9FA4-994DEF99E807}">
  <sheetPr codeName="Sheet92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61</v>
      </c>
      <c r="C2" s="15">
        <v>44671</v>
      </c>
      <c r="D2" s="16" t="s">
        <v>55</v>
      </c>
      <c r="E2" s="17">
        <v>161</v>
      </c>
      <c r="F2" s="17">
        <v>160</v>
      </c>
      <c r="G2" s="17">
        <v>175</v>
      </c>
      <c r="H2" s="17">
        <v>179</v>
      </c>
      <c r="I2" s="17"/>
      <c r="J2" s="17"/>
      <c r="K2" s="20">
        <v>4</v>
      </c>
      <c r="L2" s="20">
        <v>675</v>
      </c>
      <c r="M2" s="21">
        <v>168.75</v>
      </c>
      <c r="N2" s="22">
        <v>6</v>
      </c>
      <c r="O2" s="23">
        <v>174.75</v>
      </c>
    </row>
    <row r="3" spans="1:17" x14ac:dyDescent="0.3">
      <c r="A3" s="13" t="s">
        <v>24</v>
      </c>
      <c r="B3" s="14" t="s">
        <v>61</v>
      </c>
      <c r="C3" s="15">
        <v>44664</v>
      </c>
      <c r="D3" s="16" t="s">
        <v>55</v>
      </c>
      <c r="E3" s="17">
        <v>176</v>
      </c>
      <c r="F3" s="17">
        <v>172</v>
      </c>
      <c r="G3" s="17">
        <v>169</v>
      </c>
      <c r="H3" s="17">
        <v>169</v>
      </c>
      <c r="I3" s="17"/>
      <c r="J3" s="17"/>
      <c r="K3" s="20">
        <v>4</v>
      </c>
      <c r="L3" s="20">
        <v>686</v>
      </c>
      <c r="M3" s="21">
        <v>171.5</v>
      </c>
      <c r="N3" s="22">
        <v>9</v>
      </c>
      <c r="O3" s="23">
        <v>180.5</v>
      </c>
    </row>
    <row r="4" spans="1:17" x14ac:dyDescent="0.3">
      <c r="A4" s="13" t="s">
        <v>51</v>
      </c>
      <c r="B4" s="14" t="s">
        <v>61</v>
      </c>
      <c r="C4" s="15">
        <v>44685</v>
      </c>
      <c r="D4" s="16" t="s">
        <v>55</v>
      </c>
      <c r="E4" s="17">
        <v>171</v>
      </c>
      <c r="F4" s="17">
        <v>175</v>
      </c>
      <c r="G4" s="17">
        <v>166</v>
      </c>
      <c r="H4" s="17">
        <v>171</v>
      </c>
      <c r="I4" s="17"/>
      <c r="J4" s="17"/>
      <c r="K4" s="20">
        <v>4</v>
      </c>
      <c r="L4" s="20">
        <v>683</v>
      </c>
      <c r="M4" s="21">
        <v>170.75</v>
      </c>
      <c r="N4" s="22">
        <v>3</v>
      </c>
      <c r="O4" s="23">
        <v>173.75</v>
      </c>
    </row>
    <row r="5" spans="1:17" x14ac:dyDescent="0.3">
      <c r="A5" s="27"/>
      <c r="B5" s="26"/>
      <c r="C5" s="28"/>
      <c r="D5" s="29"/>
      <c r="E5" s="30"/>
      <c r="F5" s="30"/>
      <c r="G5" s="30"/>
      <c r="H5" s="30"/>
      <c r="I5" s="30"/>
      <c r="J5" s="30"/>
      <c r="K5" s="31"/>
      <c r="L5" s="31"/>
      <c r="M5" s="32"/>
      <c r="N5" s="33"/>
      <c r="O5" s="34"/>
    </row>
    <row r="6" spans="1:17" x14ac:dyDescent="0.3">
      <c r="K6" s="8">
        <f>SUM(K2:K5)</f>
        <v>12</v>
      </c>
      <c r="L6" s="8">
        <f>SUM(L2:L5)</f>
        <v>2044</v>
      </c>
      <c r="M6" s="7">
        <f>SUM(L6/K6)</f>
        <v>170.33333333333334</v>
      </c>
      <c r="N6" s="8">
        <f>SUM(N2:N5)</f>
        <v>18</v>
      </c>
      <c r="O6" s="12">
        <f>SUM(M6+N6)</f>
        <v>188.33333333333334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1_1_1"/>
    <protectedRange algorithmName="SHA-512" hashValue="ON39YdpmFHfN9f47KpiRvqrKx0V9+erV1CNkpWzYhW/Qyc6aT8rEyCrvauWSYGZK2ia3o7vd3akF07acHAFpOA==" saltValue="yVW9XmDwTqEnmpSGai0KYg==" spinCount="100000" sqref="B3:C3 I3:J3 B5:C5 I5:J5" name="Range1_8_1"/>
    <protectedRange algorithmName="SHA-512" hashValue="ON39YdpmFHfN9f47KpiRvqrKx0V9+erV1CNkpWzYhW/Qyc6aT8rEyCrvauWSYGZK2ia3o7vd3akF07acHAFpOA==" saltValue="yVW9XmDwTqEnmpSGai0KYg==" spinCount="100000" sqref="D3 D5" name="Range1_1_4_1"/>
    <protectedRange algorithmName="SHA-512" hashValue="ON39YdpmFHfN9f47KpiRvqrKx0V9+erV1CNkpWzYhW/Qyc6aT8rEyCrvauWSYGZK2ia3o7vd3akF07acHAFpOA==" saltValue="yVW9XmDwTqEnmpSGai0KYg==" spinCount="100000" sqref="E3:H3 E5:H5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E2">
    <cfRule type="top10" dxfId="677" priority="17" rank="1"/>
  </conditionalFormatting>
  <conditionalFormatting sqref="F2">
    <cfRule type="top10" dxfId="676" priority="18" rank="1"/>
  </conditionalFormatting>
  <conditionalFormatting sqref="G2">
    <cfRule type="top10" dxfId="675" priority="19" rank="1"/>
  </conditionalFormatting>
  <conditionalFormatting sqref="H2">
    <cfRule type="top10" dxfId="674" priority="20" rank="1"/>
  </conditionalFormatting>
  <conditionalFormatting sqref="I2">
    <cfRule type="top10" dxfId="673" priority="21" rank="1"/>
  </conditionalFormatting>
  <conditionalFormatting sqref="J2">
    <cfRule type="top10" dxfId="672" priority="22" rank="1"/>
  </conditionalFormatting>
  <conditionalFormatting sqref="E3:J3 E5:J5">
    <cfRule type="cellIs" dxfId="671" priority="9" operator="greaterThanOrEqual">
      <formula>200</formula>
    </cfRule>
  </conditionalFormatting>
  <conditionalFormatting sqref="F3 F5">
    <cfRule type="top10" dxfId="670" priority="65" rank="1"/>
  </conditionalFormatting>
  <conditionalFormatting sqref="I3 I5">
    <cfRule type="top10" dxfId="669" priority="67" rank="1"/>
    <cfRule type="top10" dxfId="668" priority="68" rank="1"/>
  </conditionalFormatting>
  <conditionalFormatting sqref="E3 E5">
    <cfRule type="top10" dxfId="667" priority="71" rank="1"/>
  </conditionalFormatting>
  <conditionalFormatting sqref="G3 G5">
    <cfRule type="top10" dxfId="666" priority="73" rank="1"/>
  </conditionalFormatting>
  <conditionalFormatting sqref="H3 H5">
    <cfRule type="top10" dxfId="665" priority="75" rank="1"/>
  </conditionalFormatting>
  <conditionalFormatting sqref="J3 J5">
    <cfRule type="top10" dxfId="664" priority="77" rank="1"/>
  </conditionalFormatting>
  <conditionalFormatting sqref="F4">
    <cfRule type="top10" dxfId="663" priority="6" rank="1"/>
  </conditionalFormatting>
  <conditionalFormatting sqref="I4">
    <cfRule type="top10" dxfId="662" priority="3" rank="1"/>
    <cfRule type="top10" dxfId="661" priority="8" rank="1"/>
  </conditionalFormatting>
  <conditionalFormatting sqref="E4">
    <cfRule type="top10" dxfId="660" priority="7" rank="1"/>
  </conditionalFormatting>
  <conditionalFormatting sqref="G4">
    <cfRule type="top10" dxfId="659" priority="5" rank="1"/>
  </conditionalFormatting>
  <conditionalFormatting sqref="H4">
    <cfRule type="top10" dxfId="658" priority="4" rank="1"/>
  </conditionalFormatting>
  <conditionalFormatting sqref="J4">
    <cfRule type="top10" dxfId="657" priority="2" rank="1"/>
  </conditionalFormatting>
  <conditionalFormatting sqref="E4:J4">
    <cfRule type="cellIs" dxfId="656" priority="1" operator="greaterThanOrEqual">
      <formula>200</formula>
    </cfRule>
  </conditionalFormatting>
  <hyperlinks>
    <hyperlink ref="Q1" location="'National Rankings'!A1" display="Back to Ranking" xr:uid="{C9F6632F-8EFA-4F27-8063-26457352E6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08AAB3-2B5F-4208-9F05-9B4A2F0670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18F7-11E4-4DBD-B7FE-13991615228D}">
  <dimension ref="A1:Q9"/>
  <sheetViews>
    <sheetView workbookViewId="0">
      <selection activeCell="A6" sqref="A6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84</v>
      </c>
      <c r="C2" s="15">
        <v>44702</v>
      </c>
      <c r="D2" s="16" t="s">
        <v>82</v>
      </c>
      <c r="E2" s="17">
        <v>185</v>
      </c>
      <c r="F2" s="17">
        <v>182</v>
      </c>
      <c r="G2" s="17">
        <v>178</v>
      </c>
      <c r="H2" s="17">
        <v>177</v>
      </c>
      <c r="I2" s="17"/>
      <c r="J2" s="17"/>
      <c r="K2" s="20">
        <v>4</v>
      </c>
      <c r="L2" s="20">
        <v>722</v>
      </c>
      <c r="M2" s="21">
        <v>180.5</v>
      </c>
      <c r="N2" s="22">
        <v>4</v>
      </c>
      <c r="O2" s="23">
        <v>184.5</v>
      </c>
    </row>
    <row r="3" spans="1:17" x14ac:dyDescent="0.3">
      <c r="A3" s="27" t="s">
        <v>51</v>
      </c>
      <c r="B3" s="26" t="s">
        <v>84</v>
      </c>
      <c r="C3" s="28">
        <v>44730</v>
      </c>
      <c r="D3" s="29" t="s">
        <v>82</v>
      </c>
      <c r="E3" s="30">
        <v>176</v>
      </c>
      <c r="F3" s="30">
        <v>171</v>
      </c>
      <c r="G3" s="30">
        <v>188</v>
      </c>
      <c r="H3" s="30">
        <v>179</v>
      </c>
      <c r="I3" s="30">
        <v>179</v>
      </c>
      <c r="J3" s="30">
        <v>169</v>
      </c>
      <c r="K3" s="31">
        <v>6</v>
      </c>
      <c r="L3" s="31">
        <v>1062</v>
      </c>
      <c r="M3" s="32">
        <v>177</v>
      </c>
      <c r="N3" s="33">
        <v>12</v>
      </c>
      <c r="O3" s="34">
        <v>189</v>
      </c>
    </row>
    <row r="4" spans="1:17" x14ac:dyDescent="0.3">
      <c r="A4" s="13" t="s">
        <v>51</v>
      </c>
      <c r="B4" s="14" t="s">
        <v>84</v>
      </c>
      <c r="C4" s="15">
        <v>44758</v>
      </c>
      <c r="D4" s="16" t="s">
        <v>82</v>
      </c>
      <c r="E4" s="17">
        <v>184</v>
      </c>
      <c r="F4" s="17">
        <v>191.01</v>
      </c>
      <c r="G4" s="17">
        <v>179</v>
      </c>
      <c r="H4" s="17">
        <v>186</v>
      </c>
      <c r="I4" s="17"/>
      <c r="J4" s="17"/>
      <c r="K4" s="20">
        <v>4</v>
      </c>
      <c r="L4" s="20">
        <v>740.01</v>
      </c>
      <c r="M4" s="21">
        <v>185.0025</v>
      </c>
      <c r="N4" s="22">
        <v>6</v>
      </c>
      <c r="O4" s="23">
        <v>191.0025</v>
      </c>
    </row>
    <row r="5" spans="1:17" x14ac:dyDescent="0.3">
      <c r="A5" s="13" t="s">
        <v>51</v>
      </c>
      <c r="B5" s="69" t="s">
        <v>84</v>
      </c>
      <c r="C5" s="15">
        <v>44793</v>
      </c>
      <c r="D5" s="16" t="s">
        <v>82</v>
      </c>
      <c r="E5" s="17">
        <v>189</v>
      </c>
      <c r="F5" s="17">
        <v>191</v>
      </c>
      <c r="G5" s="17">
        <v>188.01</v>
      </c>
      <c r="H5" s="17">
        <v>187</v>
      </c>
      <c r="I5" s="17">
        <v>179</v>
      </c>
      <c r="J5" s="17">
        <v>173</v>
      </c>
      <c r="K5" s="20">
        <v>6</v>
      </c>
      <c r="L5" s="20">
        <v>1107.01</v>
      </c>
      <c r="M5" s="21">
        <v>184.50166666666667</v>
      </c>
      <c r="N5" s="22">
        <v>16</v>
      </c>
      <c r="O5" s="23">
        <v>200.50166666666667</v>
      </c>
    </row>
    <row r="6" spans="1:17" x14ac:dyDescent="0.3">
      <c r="A6" s="13" t="s">
        <v>24</v>
      </c>
      <c r="B6" s="71" t="s">
        <v>84</v>
      </c>
      <c r="C6" s="15">
        <v>44807</v>
      </c>
      <c r="D6" s="16" t="s">
        <v>117</v>
      </c>
      <c r="E6" s="17">
        <v>191</v>
      </c>
      <c r="F6" s="17">
        <v>182</v>
      </c>
      <c r="G6" s="17">
        <v>182</v>
      </c>
      <c r="H6" s="17">
        <v>182</v>
      </c>
      <c r="I6" s="17">
        <v>185</v>
      </c>
      <c r="J6" s="17">
        <v>186</v>
      </c>
      <c r="K6" s="20">
        <v>6</v>
      </c>
      <c r="L6" s="20">
        <v>1108</v>
      </c>
      <c r="M6" s="21">
        <v>184.66666666666666</v>
      </c>
      <c r="N6" s="22">
        <v>4</v>
      </c>
      <c r="O6" s="23">
        <v>188.66666666666666</v>
      </c>
    </row>
    <row r="7" spans="1:17" x14ac:dyDescent="0.3">
      <c r="A7" s="13" t="s">
        <v>51</v>
      </c>
      <c r="B7" s="14" t="s">
        <v>84</v>
      </c>
      <c r="C7" s="15">
        <v>44801</v>
      </c>
      <c r="D7" s="16" t="s">
        <v>79</v>
      </c>
      <c r="E7" s="17">
        <v>182</v>
      </c>
      <c r="F7" s="17">
        <v>176</v>
      </c>
      <c r="G7" s="17">
        <v>186</v>
      </c>
      <c r="H7" s="17">
        <v>189.001</v>
      </c>
      <c r="I7" s="17">
        <v>189</v>
      </c>
      <c r="J7" s="17">
        <v>181</v>
      </c>
      <c r="K7" s="20">
        <v>6</v>
      </c>
      <c r="L7" s="20">
        <v>1103.001</v>
      </c>
      <c r="M7" s="21">
        <v>183.83349999999999</v>
      </c>
      <c r="N7" s="22">
        <v>6</v>
      </c>
      <c r="O7" s="23">
        <f>SUM(M7+N7)</f>
        <v>189.83349999999999</v>
      </c>
    </row>
    <row r="9" spans="1:17" x14ac:dyDescent="0.3">
      <c r="K9" s="8">
        <f>SUM(K2:K8)</f>
        <v>32</v>
      </c>
      <c r="L9" s="8">
        <f>SUM(L2:L8)</f>
        <v>5842.0210000000006</v>
      </c>
      <c r="M9" s="7">
        <f>SUM(L9/K9)</f>
        <v>182.56315625000002</v>
      </c>
      <c r="N9" s="8">
        <f>SUM(N2:N8)</f>
        <v>48</v>
      </c>
      <c r="O9" s="12">
        <f>SUM(M9+N9)</f>
        <v>230.56315625000002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2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B4:C4 E4:J4" name="Range1_2_1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B5:C5 I5:J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B6:C7 I6:J7" name="Range1_15"/>
    <protectedRange algorithmName="SHA-512" hashValue="ON39YdpmFHfN9f47KpiRvqrKx0V9+erV1CNkpWzYhW/Qyc6aT8rEyCrvauWSYGZK2ia3o7vd3akF07acHAFpOA==" saltValue="yVW9XmDwTqEnmpSGai0KYg==" spinCount="100000" sqref="D6:D7" name="Range1_1_6"/>
    <protectedRange algorithmName="SHA-512" hashValue="ON39YdpmFHfN9f47KpiRvqrKx0V9+erV1CNkpWzYhW/Qyc6aT8rEyCrvauWSYGZK2ia3o7vd3akF07acHAFpOA==" saltValue="yVW9XmDwTqEnmpSGai0KYg==" spinCount="100000" sqref="E6:H7" name="Range1_3_2"/>
  </protectedRanges>
  <conditionalFormatting sqref="E2">
    <cfRule type="top10" dxfId="655" priority="34" rank="1"/>
  </conditionalFormatting>
  <conditionalFormatting sqref="F2">
    <cfRule type="top10" dxfId="654" priority="33" rank="1"/>
  </conditionalFormatting>
  <conditionalFormatting sqref="G2">
    <cfRule type="top10" dxfId="653" priority="32" rank="1"/>
  </conditionalFormatting>
  <conditionalFormatting sqref="H2">
    <cfRule type="top10" dxfId="652" priority="31" rank="1"/>
  </conditionalFormatting>
  <conditionalFormatting sqref="I2">
    <cfRule type="top10" dxfId="651" priority="30" rank="1"/>
  </conditionalFormatting>
  <conditionalFormatting sqref="J2">
    <cfRule type="top10" dxfId="650" priority="29" rank="1"/>
  </conditionalFormatting>
  <conditionalFormatting sqref="E3">
    <cfRule type="top10" dxfId="649" priority="28" rank="1"/>
  </conditionalFormatting>
  <conditionalFormatting sqref="F3">
    <cfRule type="top10" dxfId="648" priority="27" rank="1"/>
  </conditionalFormatting>
  <conditionalFormatting sqref="G3">
    <cfRule type="top10" dxfId="647" priority="26" rank="1"/>
  </conditionalFormatting>
  <conditionalFormatting sqref="H3">
    <cfRule type="top10" dxfId="646" priority="25" rank="1"/>
  </conditionalFormatting>
  <conditionalFormatting sqref="I3">
    <cfRule type="top10" dxfId="645" priority="24" rank="1"/>
  </conditionalFormatting>
  <conditionalFormatting sqref="J3">
    <cfRule type="top10" dxfId="644" priority="23" rank="1"/>
  </conditionalFormatting>
  <conditionalFormatting sqref="J4">
    <cfRule type="top10" dxfId="643" priority="17" rank="1"/>
  </conditionalFormatting>
  <conditionalFormatting sqref="I4">
    <cfRule type="top10" dxfId="642" priority="18" rank="1"/>
  </conditionalFormatting>
  <conditionalFormatting sqref="H4">
    <cfRule type="top10" dxfId="641" priority="19" rank="1"/>
  </conditionalFormatting>
  <conditionalFormatting sqref="G4">
    <cfRule type="top10" dxfId="640" priority="20" rank="1"/>
  </conditionalFormatting>
  <conditionalFormatting sqref="F4">
    <cfRule type="top10" dxfId="639" priority="21" rank="1"/>
  </conditionalFormatting>
  <conditionalFormatting sqref="E4">
    <cfRule type="top10" dxfId="638" priority="22" rank="1"/>
  </conditionalFormatting>
  <conditionalFormatting sqref="F5">
    <cfRule type="top10" dxfId="637" priority="14" rank="1"/>
  </conditionalFormatting>
  <conditionalFormatting sqref="I5">
    <cfRule type="top10" dxfId="636" priority="11" rank="1"/>
    <cfRule type="top10" dxfId="635" priority="16" rank="1"/>
  </conditionalFormatting>
  <conditionalFormatting sqref="E5">
    <cfRule type="top10" dxfId="634" priority="15" rank="1"/>
  </conditionalFormatting>
  <conditionalFormatting sqref="G5">
    <cfRule type="top10" dxfId="633" priority="13" rank="1"/>
  </conditionalFormatting>
  <conditionalFormatting sqref="H5">
    <cfRule type="top10" dxfId="632" priority="12" rank="1"/>
  </conditionalFormatting>
  <conditionalFormatting sqref="J5">
    <cfRule type="top10" dxfId="631" priority="10" rank="1"/>
  </conditionalFormatting>
  <conditionalFormatting sqref="E5:J5">
    <cfRule type="cellIs" dxfId="630" priority="9" operator="greaterThanOrEqual">
      <formula>200</formula>
    </cfRule>
  </conditionalFormatting>
  <conditionalFormatting sqref="F6:F7">
    <cfRule type="top10" dxfId="629" priority="6" rank="1"/>
  </conditionalFormatting>
  <conditionalFormatting sqref="I6:I7">
    <cfRule type="top10" dxfId="628" priority="3" rank="1"/>
    <cfRule type="top10" dxfId="627" priority="8" rank="1"/>
  </conditionalFormatting>
  <conditionalFormatting sqref="E6:E7">
    <cfRule type="top10" dxfId="626" priority="7" rank="1"/>
  </conditionalFormatting>
  <conditionalFormatting sqref="G6:G7">
    <cfRule type="top10" dxfId="625" priority="5" rank="1"/>
  </conditionalFormatting>
  <conditionalFormatting sqref="H6:H7">
    <cfRule type="top10" dxfId="624" priority="4" rank="1"/>
  </conditionalFormatting>
  <conditionalFormatting sqref="J6:J7">
    <cfRule type="top10" dxfId="623" priority="2" rank="1"/>
  </conditionalFormatting>
  <conditionalFormatting sqref="E6:J7">
    <cfRule type="cellIs" dxfId="622" priority="1" operator="greaterThanOrEqual">
      <formula>200</formula>
    </cfRule>
  </conditionalFormatting>
  <hyperlinks>
    <hyperlink ref="Q1" location="'National Rankings'!A1" display="Back to Ranking" xr:uid="{EABE75B9-420A-440E-AD22-32058E63E9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D06F70-2893-41D7-A60B-599DCBB424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FB85-0B63-429E-BCB1-C5FF26376C62}">
  <dimension ref="A1:Q6"/>
  <sheetViews>
    <sheetView workbookViewId="0">
      <selection activeCell="A3" sqref="A3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105</v>
      </c>
      <c r="C2" s="15">
        <v>44761</v>
      </c>
      <c r="D2" s="16" t="s">
        <v>104</v>
      </c>
      <c r="E2" s="17">
        <v>145</v>
      </c>
      <c r="F2" s="17">
        <v>158</v>
      </c>
      <c r="G2" s="17">
        <v>162</v>
      </c>
      <c r="H2" s="17">
        <v>156</v>
      </c>
      <c r="I2" s="17"/>
      <c r="J2" s="17"/>
      <c r="K2" s="20">
        <v>4</v>
      </c>
      <c r="L2" s="20">
        <v>621</v>
      </c>
      <c r="M2" s="21">
        <v>155.25</v>
      </c>
      <c r="N2" s="22">
        <v>2</v>
      </c>
      <c r="O2" s="23">
        <v>157.25</v>
      </c>
    </row>
    <row r="3" spans="1:17" x14ac:dyDescent="0.3">
      <c r="A3" s="13" t="s">
        <v>51</v>
      </c>
      <c r="B3" s="14" t="s">
        <v>105</v>
      </c>
      <c r="C3" s="15">
        <v>44824</v>
      </c>
      <c r="D3" s="16" t="s">
        <v>32</v>
      </c>
      <c r="E3" s="17">
        <v>164</v>
      </c>
      <c r="F3" s="17">
        <v>160</v>
      </c>
      <c r="G3" s="17">
        <v>146</v>
      </c>
      <c r="H3" s="17">
        <v>154</v>
      </c>
      <c r="I3" s="17"/>
      <c r="J3" s="17"/>
      <c r="K3" s="20">
        <v>4</v>
      </c>
      <c r="L3" s="20">
        <v>624</v>
      </c>
      <c r="M3" s="21">
        <v>156</v>
      </c>
      <c r="N3" s="22">
        <v>3</v>
      </c>
      <c r="O3" s="23">
        <v>159</v>
      </c>
    </row>
    <row r="4" spans="1:17" x14ac:dyDescent="0.3">
      <c r="A4" s="13" t="s">
        <v>51</v>
      </c>
      <c r="B4" s="14" t="s">
        <v>105</v>
      </c>
      <c r="C4" s="15">
        <v>44829</v>
      </c>
      <c r="D4" s="16" t="s">
        <v>32</v>
      </c>
      <c r="E4" s="17">
        <v>149</v>
      </c>
      <c r="F4" s="17">
        <v>152</v>
      </c>
      <c r="G4" s="17">
        <v>159</v>
      </c>
      <c r="H4" s="17">
        <v>161</v>
      </c>
      <c r="I4" s="17"/>
      <c r="J4" s="17"/>
      <c r="K4" s="20">
        <v>4</v>
      </c>
      <c r="L4" s="20">
        <v>621</v>
      </c>
      <c r="M4" s="21">
        <v>155.25</v>
      </c>
      <c r="N4" s="22">
        <v>3</v>
      </c>
      <c r="O4" s="23">
        <v>158.25</v>
      </c>
    </row>
    <row r="6" spans="1:17" x14ac:dyDescent="0.3">
      <c r="K6" s="8">
        <f>SUM(K2:K5)</f>
        <v>12</v>
      </c>
      <c r="L6" s="8">
        <f>SUM(L2:L5)</f>
        <v>1866</v>
      </c>
      <c r="M6" s="7">
        <f>SUM(L6/K6)</f>
        <v>155.5</v>
      </c>
      <c r="N6" s="8">
        <f>SUM(N2:N5)</f>
        <v>8</v>
      </c>
      <c r="O6" s="12">
        <f>SUM(M6+N6)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_2_1"/>
    <protectedRange algorithmName="SHA-512" hashValue="ON39YdpmFHfN9f47KpiRvqrKx0V9+erV1CNkpWzYhW/Qyc6aT8rEyCrvauWSYGZK2ia3o7vd3akF07acHAFpOA==" saltValue="yVW9XmDwTqEnmpSGai0KYg==" spinCount="100000" sqref="D2" name="Range1_1_6_2_1"/>
  </protectedRanges>
  <conditionalFormatting sqref="E2:J2">
    <cfRule type="cellIs" dxfId="621" priority="13" operator="equal">
      <formula>200</formula>
    </cfRule>
  </conditionalFormatting>
  <conditionalFormatting sqref="F2">
    <cfRule type="top10" dxfId="620" priority="7" rank="1"/>
  </conditionalFormatting>
  <conditionalFormatting sqref="G2">
    <cfRule type="top10" dxfId="619" priority="8" rank="1"/>
  </conditionalFormatting>
  <conditionalFormatting sqref="H2">
    <cfRule type="top10" dxfId="618" priority="9" rank="1"/>
  </conditionalFormatting>
  <conditionalFormatting sqref="I2">
    <cfRule type="top10" dxfId="617" priority="10" rank="1"/>
  </conditionalFormatting>
  <conditionalFormatting sqref="J2">
    <cfRule type="top10" dxfId="616" priority="11" rank="1"/>
  </conditionalFormatting>
  <conditionalFormatting sqref="E2">
    <cfRule type="top10" dxfId="615" priority="12" rank="1"/>
  </conditionalFormatting>
  <conditionalFormatting sqref="J3:J4">
    <cfRule type="top10" dxfId="614" priority="1" rank="1"/>
  </conditionalFormatting>
  <conditionalFormatting sqref="I3:I4">
    <cfRule type="top10" dxfId="613" priority="2" rank="1"/>
  </conditionalFormatting>
  <conditionalFormatting sqref="H3:H4">
    <cfRule type="top10" dxfId="612" priority="3" rank="1"/>
  </conditionalFormatting>
  <conditionalFormatting sqref="G3:G4">
    <cfRule type="top10" dxfId="611" priority="4" rank="1"/>
  </conditionalFormatting>
  <conditionalFormatting sqref="F3:F4">
    <cfRule type="top10" dxfId="610" priority="5" rank="1"/>
  </conditionalFormatting>
  <conditionalFormatting sqref="E3:E4">
    <cfRule type="top10" dxfId="609" priority="6" rank="1"/>
  </conditionalFormatting>
  <hyperlinks>
    <hyperlink ref="Q1" location="'National Rankings'!A1" display="Back to Ranking" xr:uid="{2CCABBB1-94E1-49E6-9E03-6620B4D36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86E380-DDB8-4ED7-BB2C-E493C34CF1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4248-A488-429E-B9C7-91C6B9F7AB1E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49" t="s">
        <v>25</v>
      </c>
      <c r="B2" s="14" t="s">
        <v>94</v>
      </c>
      <c r="C2" s="15">
        <v>44651</v>
      </c>
      <c r="D2" s="16" t="s">
        <v>89</v>
      </c>
      <c r="E2" s="17">
        <v>109</v>
      </c>
      <c r="F2" s="17">
        <v>115</v>
      </c>
      <c r="G2" s="17">
        <v>113</v>
      </c>
      <c r="H2" s="17"/>
      <c r="I2" s="17"/>
      <c r="J2" s="17"/>
      <c r="K2" s="20">
        <v>3</v>
      </c>
      <c r="L2" s="20">
        <v>337</v>
      </c>
      <c r="M2" s="21">
        <v>112.33333333333333</v>
      </c>
      <c r="N2" s="22">
        <v>3</v>
      </c>
      <c r="O2" s="23">
        <v>115.33</v>
      </c>
    </row>
    <row r="3" spans="1:17" x14ac:dyDescent="0.3">
      <c r="A3" s="49" t="s">
        <v>25</v>
      </c>
      <c r="B3" s="14" t="s">
        <v>94</v>
      </c>
      <c r="C3" s="15">
        <v>44679</v>
      </c>
      <c r="D3" s="16" t="s">
        <v>89</v>
      </c>
      <c r="E3" s="17">
        <v>115</v>
      </c>
      <c r="F3" s="17">
        <v>109</v>
      </c>
      <c r="G3" s="17">
        <v>115</v>
      </c>
      <c r="H3" s="17"/>
      <c r="I3" s="17"/>
      <c r="J3" s="17"/>
      <c r="K3" s="20">
        <v>3</v>
      </c>
      <c r="L3" s="20">
        <v>339</v>
      </c>
      <c r="M3" s="21">
        <v>113</v>
      </c>
      <c r="N3" s="22">
        <v>3</v>
      </c>
      <c r="O3" s="23">
        <v>116</v>
      </c>
    </row>
    <row r="5" spans="1:17" x14ac:dyDescent="0.3">
      <c r="K5" s="8">
        <f>SUM(K2:K4)</f>
        <v>6</v>
      </c>
      <c r="L5" s="8">
        <f>SUM(L2:L4)</f>
        <v>676</v>
      </c>
      <c r="M5" s="7">
        <f>SUM(L5/K5)</f>
        <v>112.66666666666667</v>
      </c>
      <c r="N5" s="8">
        <f>SUM(N2:N4)</f>
        <v>6</v>
      </c>
      <c r="O5" s="12">
        <f>SUM(M5+N5)</f>
        <v>118.66666666666667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:J2">
    <cfRule type="cellIs" dxfId="608" priority="9" operator="greaterThanOrEqual">
      <formula>200</formula>
    </cfRule>
  </conditionalFormatting>
  <conditionalFormatting sqref="F2">
    <cfRule type="top10" dxfId="607" priority="10" rank="1"/>
  </conditionalFormatting>
  <conditionalFormatting sqref="I2">
    <cfRule type="top10" dxfId="606" priority="11" rank="1"/>
    <cfRule type="top10" dxfId="605" priority="12" rank="1"/>
  </conditionalFormatting>
  <conditionalFormatting sqref="E2">
    <cfRule type="top10" dxfId="604" priority="13" rank="1"/>
  </conditionalFormatting>
  <conditionalFormatting sqref="G2">
    <cfRule type="top10" dxfId="603" priority="14" rank="1"/>
  </conditionalFormatting>
  <conditionalFormatting sqref="H2">
    <cfRule type="top10" dxfId="602" priority="15" rank="1"/>
  </conditionalFormatting>
  <conditionalFormatting sqref="J2">
    <cfRule type="top10" dxfId="601" priority="16" rank="1"/>
  </conditionalFormatting>
  <conditionalFormatting sqref="E3:J3">
    <cfRule type="cellIs" dxfId="600" priority="1" operator="greaterThanOrEqual">
      <formula>200</formula>
    </cfRule>
  </conditionalFormatting>
  <conditionalFormatting sqref="F3">
    <cfRule type="top10" dxfId="599" priority="2" rank="1"/>
  </conditionalFormatting>
  <conditionalFormatting sqref="I3">
    <cfRule type="top10" dxfId="598" priority="3" rank="1"/>
    <cfRule type="top10" dxfId="597" priority="4" rank="1"/>
  </conditionalFormatting>
  <conditionalFormatting sqref="E3">
    <cfRule type="top10" dxfId="596" priority="5" rank="1"/>
  </conditionalFormatting>
  <conditionalFormatting sqref="G3">
    <cfRule type="top10" dxfId="595" priority="6" rank="1"/>
  </conditionalFormatting>
  <conditionalFormatting sqref="H3">
    <cfRule type="top10" dxfId="594" priority="7" rank="1"/>
  </conditionalFormatting>
  <conditionalFormatting sqref="J3">
    <cfRule type="top10" dxfId="593" priority="8" rank="1"/>
  </conditionalFormatting>
  <hyperlinks>
    <hyperlink ref="Q1" location="'National Rankings'!A1" display="Back to Ranking" xr:uid="{510374FD-15B4-4C31-955C-8F2E9AD520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F10338-E9D2-4D03-A8D4-A08016A5E2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DFB4-A91F-43F8-A6A6-D5A276D8D4C4}">
  <sheetPr codeName="Sheet93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7"/>
      <c r="Q1" s="24" t="s">
        <v>19</v>
      </c>
    </row>
    <row r="2" spans="1:17" x14ac:dyDescent="0.3">
      <c r="A2" s="13" t="s">
        <v>51</v>
      </c>
      <c r="B2" s="14" t="s">
        <v>62</v>
      </c>
      <c r="C2" s="15">
        <v>44661</v>
      </c>
      <c r="D2" s="16" t="s">
        <v>53</v>
      </c>
      <c r="E2" s="17">
        <v>176</v>
      </c>
      <c r="F2" s="17">
        <v>171</v>
      </c>
      <c r="G2" s="17">
        <v>188</v>
      </c>
      <c r="H2" s="17">
        <v>179</v>
      </c>
      <c r="I2" s="17"/>
      <c r="J2" s="17"/>
      <c r="K2" s="20">
        <v>4</v>
      </c>
      <c r="L2" s="20">
        <v>714</v>
      </c>
      <c r="M2" s="21">
        <v>178.5</v>
      </c>
      <c r="N2" s="22">
        <v>6</v>
      </c>
      <c r="O2" s="23">
        <v>184.5</v>
      </c>
      <c r="P2" s="34"/>
    </row>
    <row r="3" spans="1:17" x14ac:dyDescent="0.3">
      <c r="A3" s="13" t="s">
        <v>24</v>
      </c>
      <c r="B3" s="14" t="s">
        <v>62</v>
      </c>
      <c r="C3" s="15">
        <v>44689</v>
      </c>
      <c r="D3" s="16" t="s">
        <v>53</v>
      </c>
      <c r="E3" s="17">
        <v>173</v>
      </c>
      <c r="F3" s="17">
        <v>180</v>
      </c>
      <c r="G3" s="17">
        <v>181</v>
      </c>
      <c r="H3" s="17">
        <v>175</v>
      </c>
      <c r="I3" s="17"/>
      <c r="J3" s="17"/>
      <c r="K3" s="20">
        <v>4</v>
      </c>
      <c r="L3" s="20">
        <v>709</v>
      </c>
      <c r="M3" s="21">
        <v>177.25</v>
      </c>
      <c r="N3" s="22">
        <v>2</v>
      </c>
      <c r="O3" s="23">
        <v>179.25</v>
      </c>
    </row>
    <row r="4" spans="1:17" x14ac:dyDescent="0.3">
      <c r="A4" s="49" t="s">
        <v>25</v>
      </c>
      <c r="B4" s="14" t="s">
        <v>62</v>
      </c>
      <c r="C4" s="15">
        <v>44724</v>
      </c>
      <c r="D4" s="16" t="s">
        <v>53</v>
      </c>
      <c r="E4" s="17">
        <v>178</v>
      </c>
      <c r="F4" s="17">
        <v>179</v>
      </c>
      <c r="G4" s="17">
        <v>168</v>
      </c>
      <c r="H4" s="17">
        <v>176</v>
      </c>
      <c r="I4" s="17"/>
      <c r="J4" s="17"/>
      <c r="K4" s="20">
        <v>4</v>
      </c>
      <c r="L4" s="20">
        <v>701</v>
      </c>
      <c r="M4" s="21">
        <v>175.25</v>
      </c>
      <c r="N4" s="22">
        <v>2</v>
      </c>
      <c r="O4" s="23">
        <v>177.25</v>
      </c>
      <c r="P4" s="12"/>
    </row>
    <row r="5" spans="1:17" x14ac:dyDescent="0.3">
      <c r="A5" s="13" t="s">
        <v>24</v>
      </c>
      <c r="B5" s="14" t="s">
        <v>62</v>
      </c>
      <c r="C5" s="15">
        <v>44752</v>
      </c>
      <c r="D5" s="16" t="s">
        <v>53</v>
      </c>
      <c r="E5" s="17">
        <v>173</v>
      </c>
      <c r="F5" s="17">
        <v>181</v>
      </c>
      <c r="G5" s="17">
        <v>178</v>
      </c>
      <c r="H5" s="17">
        <v>179</v>
      </c>
      <c r="I5" s="17"/>
      <c r="J5" s="17"/>
      <c r="K5" s="20">
        <v>4</v>
      </c>
      <c r="L5" s="20">
        <v>711</v>
      </c>
      <c r="M5" s="21">
        <v>177.75</v>
      </c>
      <c r="N5" s="22">
        <v>2</v>
      </c>
      <c r="O5" s="23">
        <v>179.75</v>
      </c>
    </row>
    <row r="6" spans="1:17" x14ac:dyDescent="0.3">
      <c r="A6" s="13" t="s">
        <v>24</v>
      </c>
      <c r="B6" s="14" t="s">
        <v>62</v>
      </c>
      <c r="C6" s="15">
        <v>44815</v>
      </c>
      <c r="D6" s="16" t="s">
        <v>53</v>
      </c>
      <c r="E6" s="17">
        <v>170</v>
      </c>
      <c r="F6" s="17">
        <v>179</v>
      </c>
      <c r="G6" s="17">
        <v>178</v>
      </c>
      <c r="H6" s="17">
        <v>179</v>
      </c>
      <c r="I6" s="17">
        <v>184</v>
      </c>
      <c r="J6" s="17">
        <v>181</v>
      </c>
      <c r="K6" s="20">
        <v>6</v>
      </c>
      <c r="L6" s="20">
        <v>1071</v>
      </c>
      <c r="M6" s="21">
        <v>178.5</v>
      </c>
      <c r="N6" s="22">
        <v>4</v>
      </c>
      <c r="O6" s="23">
        <v>182.5</v>
      </c>
    </row>
    <row r="7" spans="1:17" x14ac:dyDescent="0.3">
      <c r="A7" s="13" t="s">
        <v>24</v>
      </c>
      <c r="B7" s="14" t="s">
        <v>62</v>
      </c>
      <c r="C7" s="15">
        <v>44868</v>
      </c>
      <c r="D7" s="16" t="s">
        <v>53</v>
      </c>
      <c r="E7" s="17">
        <v>185</v>
      </c>
      <c r="F7" s="17">
        <v>188</v>
      </c>
      <c r="G7" s="17">
        <v>188</v>
      </c>
      <c r="H7" s="17">
        <v>182</v>
      </c>
      <c r="I7" s="17"/>
      <c r="J7" s="17"/>
      <c r="K7" s="20">
        <v>4</v>
      </c>
      <c r="L7" s="20">
        <v>743</v>
      </c>
      <c r="M7" s="21">
        <v>185.75</v>
      </c>
      <c r="N7" s="22">
        <v>9</v>
      </c>
      <c r="O7" s="23">
        <v>194.75</v>
      </c>
    </row>
    <row r="9" spans="1:17" x14ac:dyDescent="0.3">
      <c r="K9" s="8">
        <f>SUM(K2:K8)</f>
        <v>26</v>
      </c>
      <c r="L9" s="8">
        <f>SUM(L2:L8)</f>
        <v>4649</v>
      </c>
      <c r="M9" s="7">
        <f>SUM(L9/K9)</f>
        <v>178.80769230769232</v>
      </c>
      <c r="N9" s="8">
        <f>SUM(N2:N8)</f>
        <v>25</v>
      </c>
      <c r="O9" s="12">
        <f>SUM(M9+N9)</f>
        <v>203.80769230769232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:C4 I4:J4" name="Range1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5:J5 B5:C5" name="Range1_10_2"/>
    <protectedRange algorithmName="SHA-512" hashValue="ON39YdpmFHfN9f47KpiRvqrKx0V9+erV1CNkpWzYhW/Qyc6aT8rEyCrvauWSYGZK2ia3o7vd3akF07acHAFpOA==" saltValue="yVW9XmDwTqEnmpSGai0KYg==" spinCount="100000" sqref="D5" name="Range1_1_6_2"/>
    <protectedRange algorithmName="SHA-512" hashValue="ON39YdpmFHfN9f47KpiRvqrKx0V9+erV1CNkpWzYhW/Qyc6aT8rEyCrvauWSYGZK2ia3o7vd3akF07acHAFpOA==" saltValue="yVW9XmDwTqEnmpSGai0KYg==" spinCount="100000" sqref="E7:J7 B7:C7" name="Range1_32"/>
    <protectedRange algorithmName="SHA-512" hashValue="ON39YdpmFHfN9f47KpiRvqrKx0V9+erV1CNkpWzYhW/Qyc6aT8rEyCrvauWSYGZK2ia3o7vd3akF07acHAFpOA==" saltValue="yVW9XmDwTqEnmpSGai0KYg==" spinCount="100000" sqref="D7" name="Range1_1_26"/>
  </protectedRanges>
  <conditionalFormatting sqref="F2">
    <cfRule type="top10" dxfId="592" priority="41" rank="1"/>
  </conditionalFormatting>
  <conditionalFormatting sqref="I2">
    <cfRule type="top10" dxfId="591" priority="38" rank="1"/>
    <cfRule type="top10" dxfId="590" priority="43" rank="1"/>
  </conditionalFormatting>
  <conditionalFormatting sqref="E2">
    <cfRule type="top10" dxfId="589" priority="42" rank="1"/>
  </conditionalFormatting>
  <conditionalFormatting sqref="G2">
    <cfRule type="top10" dxfId="588" priority="40" rank="1"/>
  </conditionalFormatting>
  <conditionalFormatting sqref="H2">
    <cfRule type="top10" dxfId="587" priority="39" rank="1"/>
  </conditionalFormatting>
  <conditionalFormatting sqref="J2">
    <cfRule type="top10" dxfId="586" priority="37" rank="1"/>
  </conditionalFormatting>
  <conditionalFormatting sqref="E2:J2">
    <cfRule type="cellIs" dxfId="585" priority="36" operator="greaterThanOrEqual">
      <formula>200</formula>
    </cfRule>
  </conditionalFormatting>
  <conditionalFormatting sqref="F3">
    <cfRule type="top10" dxfId="584" priority="33" rank="1"/>
  </conditionalFormatting>
  <conditionalFormatting sqref="I3">
    <cfRule type="top10" dxfId="583" priority="30" rank="1"/>
    <cfRule type="top10" dxfId="582" priority="35" rank="1"/>
  </conditionalFormatting>
  <conditionalFormatting sqref="E3">
    <cfRule type="top10" dxfId="581" priority="34" rank="1"/>
  </conditionalFormatting>
  <conditionalFormatting sqref="G3">
    <cfRule type="top10" dxfId="580" priority="32" rank="1"/>
  </conditionalFormatting>
  <conditionalFormatting sqref="H3">
    <cfRule type="top10" dxfId="579" priority="31" rank="1"/>
  </conditionalFormatting>
  <conditionalFormatting sqref="J3">
    <cfRule type="top10" dxfId="578" priority="29" rank="1"/>
  </conditionalFormatting>
  <conditionalFormatting sqref="E3:J3">
    <cfRule type="cellIs" dxfId="577" priority="28" operator="greaterThanOrEqual">
      <formula>200</formula>
    </cfRule>
  </conditionalFormatting>
  <conditionalFormatting sqref="F4">
    <cfRule type="top10" dxfId="576" priority="25" rank="1"/>
  </conditionalFormatting>
  <conditionalFormatting sqref="I4">
    <cfRule type="top10" dxfId="575" priority="22" rank="1"/>
    <cfRule type="top10" dxfId="574" priority="27" rank="1"/>
  </conditionalFormatting>
  <conditionalFormatting sqref="E4">
    <cfRule type="top10" dxfId="573" priority="26" rank="1"/>
  </conditionalFormatting>
  <conditionalFormatting sqref="G4">
    <cfRule type="top10" dxfId="572" priority="24" rank="1"/>
  </conditionalFormatting>
  <conditionalFormatting sqref="H4">
    <cfRule type="top10" dxfId="571" priority="23" rank="1"/>
  </conditionalFormatting>
  <conditionalFormatting sqref="J4">
    <cfRule type="top10" dxfId="570" priority="21" rank="1"/>
  </conditionalFormatting>
  <conditionalFormatting sqref="E4:J4">
    <cfRule type="cellIs" dxfId="569" priority="20" operator="greaterThanOrEqual">
      <formula>200</formula>
    </cfRule>
  </conditionalFormatting>
  <conditionalFormatting sqref="E5:J5">
    <cfRule type="cellIs" dxfId="568" priority="19" operator="equal">
      <formula>200</formula>
    </cfRule>
  </conditionalFormatting>
  <conditionalFormatting sqref="F5">
    <cfRule type="top10" dxfId="567" priority="13" rank="1"/>
  </conditionalFormatting>
  <conditionalFormatting sqref="G5">
    <cfRule type="top10" dxfId="566" priority="14" rank="1"/>
  </conditionalFormatting>
  <conditionalFormatting sqref="H5">
    <cfRule type="top10" dxfId="565" priority="15" rank="1"/>
  </conditionalFormatting>
  <conditionalFormatting sqref="I5">
    <cfRule type="top10" dxfId="564" priority="16" rank="1"/>
  </conditionalFormatting>
  <conditionalFormatting sqref="J5">
    <cfRule type="top10" dxfId="563" priority="17" rank="1"/>
  </conditionalFormatting>
  <conditionalFormatting sqref="E5">
    <cfRule type="top10" dxfId="562" priority="18" rank="1"/>
  </conditionalFormatting>
  <conditionalFormatting sqref="J6">
    <cfRule type="top10" dxfId="561" priority="7" rank="1"/>
  </conditionalFormatting>
  <conditionalFormatting sqref="I6">
    <cfRule type="top10" dxfId="560" priority="8" rank="1"/>
  </conditionalFormatting>
  <conditionalFormatting sqref="H6">
    <cfRule type="top10" dxfId="559" priority="9" rank="1"/>
  </conditionalFormatting>
  <conditionalFormatting sqref="G6">
    <cfRule type="top10" dxfId="558" priority="10" rank="1"/>
  </conditionalFormatting>
  <conditionalFormatting sqref="F6">
    <cfRule type="top10" dxfId="557" priority="11" rank="1"/>
  </conditionalFormatting>
  <conditionalFormatting sqref="E6">
    <cfRule type="top10" dxfId="556" priority="12" rank="1"/>
  </conditionalFormatting>
  <conditionalFormatting sqref="I7">
    <cfRule type="top10" dxfId="555" priority="6" rank="1"/>
  </conditionalFormatting>
  <conditionalFormatting sqref="H7">
    <cfRule type="top10" dxfId="554" priority="2" rank="1"/>
  </conditionalFormatting>
  <conditionalFormatting sqref="J7">
    <cfRule type="top10" dxfId="553" priority="3" rank="1"/>
  </conditionalFormatting>
  <conditionalFormatting sqref="G7">
    <cfRule type="top10" dxfId="552" priority="5" rank="1"/>
  </conditionalFormatting>
  <conditionalFormatting sqref="F7">
    <cfRule type="top10" dxfId="551" priority="4" rank="1"/>
  </conditionalFormatting>
  <conditionalFormatting sqref="E7">
    <cfRule type="top10" dxfId="550" priority="1" rank="1"/>
  </conditionalFormatting>
  <hyperlinks>
    <hyperlink ref="Q1" location="'National Rankings'!A1" display="Back to Ranking" xr:uid="{7F87CA00-7A5A-4882-95D4-0732BFB968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1C86E5-372C-48AC-8C24-257656F203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671A-88E8-4019-87B0-AD58ED3C4139}">
  <sheetPr codeName="Sheet81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35</v>
      </c>
      <c r="B2" s="14" t="s">
        <v>44</v>
      </c>
      <c r="C2" s="15">
        <v>44640</v>
      </c>
      <c r="D2" s="16" t="s">
        <v>21</v>
      </c>
      <c r="E2" s="17">
        <v>174</v>
      </c>
      <c r="F2" s="17">
        <v>177</v>
      </c>
      <c r="G2" s="17">
        <v>181</v>
      </c>
      <c r="H2" s="17">
        <v>170</v>
      </c>
      <c r="I2" s="17"/>
      <c r="J2" s="17"/>
      <c r="K2" s="20">
        <v>4</v>
      </c>
      <c r="L2" s="20">
        <v>702</v>
      </c>
      <c r="M2" s="21">
        <v>175.5</v>
      </c>
      <c r="N2" s="22">
        <v>6</v>
      </c>
      <c r="O2" s="23">
        <v>181.5</v>
      </c>
    </row>
    <row r="4" spans="1:17" x14ac:dyDescent="0.3">
      <c r="K4" s="8">
        <f>SUM(K2:K3)</f>
        <v>4</v>
      </c>
      <c r="L4" s="8">
        <f>SUM(L2:L3)</f>
        <v>702</v>
      </c>
      <c r="M4" s="7">
        <f>SUM(L4/K4)</f>
        <v>175.5</v>
      </c>
      <c r="N4" s="8">
        <f>SUM(N2:N3)</f>
        <v>6</v>
      </c>
      <c r="O4" s="12">
        <f>SUM(M4+N4)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2"/>
    <protectedRange algorithmName="SHA-512" hashValue="ON39YdpmFHfN9f47KpiRvqrKx0V9+erV1CNkpWzYhW/Qyc6aT8rEyCrvauWSYGZK2ia3o7vd3akF07acHAFpOA==" saltValue="yVW9XmDwTqEnmpSGai0KYg==" spinCount="100000" sqref="D2" name="Range1_1_6_1_1_2"/>
  </protectedRanges>
  <conditionalFormatting sqref="E2">
    <cfRule type="top10" dxfId="549" priority="6" rank="1"/>
  </conditionalFormatting>
  <conditionalFormatting sqref="F2">
    <cfRule type="top10" dxfId="548" priority="5" rank="1"/>
  </conditionalFormatting>
  <conditionalFormatting sqref="G2">
    <cfRule type="top10" dxfId="547" priority="4" rank="1"/>
  </conditionalFormatting>
  <conditionalFormatting sqref="H2">
    <cfRule type="top10" dxfId="546" priority="3" rank="1"/>
  </conditionalFormatting>
  <conditionalFormatting sqref="I2">
    <cfRule type="top10" dxfId="545" priority="2" rank="1"/>
  </conditionalFormatting>
  <conditionalFormatting sqref="J2">
    <cfRule type="top10" dxfId="544" priority="1" rank="1"/>
  </conditionalFormatting>
  <hyperlinks>
    <hyperlink ref="Q1" location="'National Rankings'!A1" display="Back to Ranking" xr:uid="{39D61584-2EE6-4822-BC7F-C92A6D325F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343A89-147F-4CD1-B793-91E9189D10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49" t="s">
        <v>25</v>
      </c>
      <c r="B2" s="14" t="s">
        <v>95</v>
      </c>
      <c r="C2" s="15">
        <v>44612</v>
      </c>
      <c r="D2" s="16" t="s">
        <v>40</v>
      </c>
      <c r="E2" s="17">
        <v>145</v>
      </c>
      <c r="F2" s="17">
        <v>168</v>
      </c>
      <c r="G2" s="17"/>
      <c r="H2" s="17"/>
      <c r="I2" s="17"/>
      <c r="J2" s="17"/>
      <c r="K2" s="20">
        <v>2</v>
      </c>
      <c r="L2" s="20">
        <v>313</v>
      </c>
      <c r="M2" s="21">
        <v>156.5</v>
      </c>
      <c r="N2" s="22">
        <v>9</v>
      </c>
      <c r="O2" s="23">
        <v>165.5</v>
      </c>
    </row>
    <row r="3" spans="1:17" x14ac:dyDescent="0.3">
      <c r="A3" s="13" t="s">
        <v>35</v>
      </c>
      <c r="B3" s="14" t="s">
        <v>39</v>
      </c>
      <c r="C3" s="15">
        <v>44639</v>
      </c>
      <c r="D3" s="16" t="s">
        <v>40</v>
      </c>
      <c r="E3" s="17">
        <v>157</v>
      </c>
      <c r="F3" s="17">
        <v>163</v>
      </c>
      <c r="G3" s="17"/>
      <c r="H3" s="17"/>
      <c r="I3" s="17"/>
      <c r="J3" s="17"/>
      <c r="K3" s="20">
        <v>2</v>
      </c>
      <c r="L3" s="20">
        <v>320</v>
      </c>
      <c r="M3" s="21">
        <v>160</v>
      </c>
      <c r="N3" s="22">
        <v>4</v>
      </c>
      <c r="O3" s="23">
        <v>164</v>
      </c>
    </row>
    <row r="4" spans="1:17" x14ac:dyDescent="0.3">
      <c r="A4" s="13" t="s">
        <v>24</v>
      </c>
      <c r="B4" s="14" t="s">
        <v>39</v>
      </c>
      <c r="C4" s="15">
        <v>44675</v>
      </c>
      <c r="D4" s="16" t="s">
        <v>40</v>
      </c>
      <c r="E4" s="17">
        <v>184</v>
      </c>
      <c r="F4" s="17">
        <v>179</v>
      </c>
      <c r="G4" s="17"/>
      <c r="H4" s="17"/>
      <c r="I4" s="17"/>
      <c r="J4" s="17"/>
      <c r="K4" s="20">
        <v>2</v>
      </c>
      <c r="L4" s="20">
        <v>363</v>
      </c>
      <c r="M4" s="21">
        <v>181.5</v>
      </c>
      <c r="N4" s="22">
        <v>5</v>
      </c>
      <c r="O4" s="23">
        <v>186.5</v>
      </c>
    </row>
    <row r="5" spans="1:17" x14ac:dyDescent="0.3">
      <c r="A5" s="27" t="s">
        <v>24</v>
      </c>
      <c r="B5" s="26" t="s">
        <v>39</v>
      </c>
      <c r="C5" s="28">
        <v>44730</v>
      </c>
      <c r="D5" s="29" t="s">
        <v>40</v>
      </c>
      <c r="E5" s="30">
        <v>174</v>
      </c>
      <c r="F5" s="30">
        <v>162</v>
      </c>
      <c r="G5" s="30"/>
      <c r="H5" s="30"/>
      <c r="I5" s="30"/>
      <c r="J5" s="30"/>
      <c r="K5" s="31">
        <v>2</v>
      </c>
      <c r="L5" s="31">
        <v>336</v>
      </c>
      <c r="M5" s="32">
        <v>168</v>
      </c>
      <c r="N5" s="33">
        <v>9</v>
      </c>
      <c r="O5" s="34">
        <v>177</v>
      </c>
    </row>
    <row r="6" spans="1:17" x14ac:dyDescent="0.3">
      <c r="A6" s="13" t="s">
        <v>24</v>
      </c>
      <c r="B6" s="14" t="s">
        <v>95</v>
      </c>
      <c r="C6" s="15">
        <v>44758</v>
      </c>
      <c r="D6" s="16" t="s">
        <v>40</v>
      </c>
      <c r="E6" s="17">
        <v>178</v>
      </c>
      <c r="F6" s="17">
        <v>163</v>
      </c>
      <c r="G6" s="17"/>
      <c r="H6" s="17"/>
      <c r="I6" s="17"/>
      <c r="J6" s="17"/>
      <c r="K6" s="20">
        <v>2</v>
      </c>
      <c r="L6" s="20">
        <v>341</v>
      </c>
      <c r="M6" s="21">
        <v>170.5</v>
      </c>
      <c r="N6" s="22">
        <v>9</v>
      </c>
      <c r="O6" s="23">
        <v>179.5</v>
      </c>
    </row>
    <row r="7" spans="1:17" x14ac:dyDescent="0.3">
      <c r="A7" s="13" t="s">
        <v>24</v>
      </c>
      <c r="B7" s="14" t="s">
        <v>39</v>
      </c>
      <c r="C7" s="15">
        <v>44793</v>
      </c>
      <c r="D7" s="16" t="s">
        <v>40</v>
      </c>
      <c r="E7" s="17">
        <v>161</v>
      </c>
      <c r="F7" s="17">
        <v>161</v>
      </c>
      <c r="G7" s="17"/>
      <c r="H7" s="17"/>
      <c r="I7" s="17"/>
      <c r="J7" s="17"/>
      <c r="K7" s="20">
        <v>2</v>
      </c>
      <c r="L7" s="20">
        <v>322</v>
      </c>
      <c r="M7" s="21">
        <v>161</v>
      </c>
      <c r="N7" s="22">
        <v>9</v>
      </c>
      <c r="O7" s="23">
        <v>170</v>
      </c>
    </row>
    <row r="8" spans="1:17" x14ac:dyDescent="0.3">
      <c r="A8" s="72" t="s">
        <v>51</v>
      </c>
      <c r="B8" s="14" t="s">
        <v>39</v>
      </c>
      <c r="C8" s="15">
        <v>44821</v>
      </c>
      <c r="D8" s="16" t="s">
        <v>40</v>
      </c>
      <c r="E8" s="17">
        <v>171</v>
      </c>
      <c r="F8" s="17">
        <v>181</v>
      </c>
      <c r="G8" s="17"/>
      <c r="H8" s="17"/>
      <c r="I8" s="17"/>
      <c r="J8" s="17"/>
      <c r="K8" s="20">
        <v>2</v>
      </c>
      <c r="L8" s="20">
        <v>352</v>
      </c>
      <c r="M8" s="21">
        <v>176</v>
      </c>
      <c r="N8" s="22">
        <v>9</v>
      </c>
      <c r="O8" s="23">
        <v>185</v>
      </c>
    </row>
    <row r="9" spans="1:17" x14ac:dyDescent="0.3">
      <c r="A9" s="13" t="s">
        <v>51</v>
      </c>
      <c r="B9" s="14" t="s">
        <v>39</v>
      </c>
      <c r="C9" s="15">
        <v>44856</v>
      </c>
      <c r="D9" s="16" t="s">
        <v>40</v>
      </c>
      <c r="E9" s="17">
        <v>148</v>
      </c>
      <c r="F9" s="17">
        <v>151</v>
      </c>
      <c r="G9" s="17"/>
      <c r="H9" s="17"/>
      <c r="I9" s="17"/>
      <c r="J9" s="17"/>
      <c r="K9" s="20">
        <v>2</v>
      </c>
      <c r="L9" s="20">
        <v>299</v>
      </c>
      <c r="M9" s="21">
        <v>149.5</v>
      </c>
      <c r="N9" s="22">
        <v>5</v>
      </c>
      <c r="O9" s="23">
        <v>154.5</v>
      </c>
    </row>
    <row r="11" spans="1:17" x14ac:dyDescent="0.3">
      <c r="K11" s="8">
        <f>SUM(K2:K10)</f>
        <v>16</v>
      </c>
      <c r="L11" s="8">
        <f>SUM(L2:L10)</f>
        <v>2646</v>
      </c>
      <c r="M11" s="7">
        <f>SUM(L11/K11)</f>
        <v>165.375</v>
      </c>
      <c r="N11" s="8">
        <f>SUM(N2:N10)</f>
        <v>59</v>
      </c>
      <c r="O11" s="12">
        <f>SUM(M11+N11)</f>
        <v>224.375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6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5" name="Range1_1_4_1_1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E7:J7 B7:C7" name="Range1_17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B9:C9 E9:J9" name="Range1_4_3"/>
    <protectedRange algorithmName="SHA-512" hashValue="ON39YdpmFHfN9f47KpiRvqrKx0V9+erV1CNkpWzYhW/Qyc6aT8rEyCrvauWSYGZK2ia3o7vd3akF07acHAFpOA==" saltValue="yVW9XmDwTqEnmpSGai0KYg==" spinCount="100000" sqref="D9" name="Range1_1_2_5"/>
  </protectedRanges>
  <conditionalFormatting sqref="E3">
    <cfRule type="top10" dxfId="543" priority="55" rank="1"/>
  </conditionalFormatting>
  <conditionalFormatting sqref="F3">
    <cfRule type="top10" dxfId="542" priority="54" rank="1"/>
  </conditionalFormatting>
  <conditionalFormatting sqref="G3">
    <cfRule type="top10" dxfId="541" priority="53" rank="1"/>
  </conditionalFormatting>
  <conditionalFormatting sqref="H3">
    <cfRule type="top10" dxfId="540" priority="52" rank="1"/>
  </conditionalFormatting>
  <conditionalFormatting sqref="I3">
    <cfRule type="top10" dxfId="539" priority="51" rank="1"/>
  </conditionalFormatting>
  <conditionalFormatting sqref="J3">
    <cfRule type="top10" dxfId="538" priority="50" rank="1"/>
  </conditionalFormatting>
  <conditionalFormatting sqref="F4">
    <cfRule type="top10" dxfId="537" priority="47" rank="1"/>
  </conditionalFormatting>
  <conditionalFormatting sqref="I4">
    <cfRule type="top10" dxfId="536" priority="44" rank="1"/>
    <cfRule type="top10" dxfId="535" priority="49" rank="1"/>
  </conditionalFormatting>
  <conditionalFormatting sqref="E4">
    <cfRule type="top10" dxfId="534" priority="48" rank="1"/>
  </conditionalFormatting>
  <conditionalFormatting sqref="G4">
    <cfRule type="top10" dxfId="533" priority="46" rank="1"/>
  </conditionalFormatting>
  <conditionalFormatting sqref="H4">
    <cfRule type="top10" dxfId="532" priority="45" rank="1"/>
  </conditionalFormatting>
  <conditionalFormatting sqref="J4">
    <cfRule type="top10" dxfId="531" priority="43" rank="1"/>
  </conditionalFormatting>
  <conditionalFormatting sqref="E4:J4">
    <cfRule type="cellIs" dxfId="530" priority="42" operator="greaterThanOrEqual">
      <formula>200</formula>
    </cfRule>
  </conditionalFormatting>
  <conditionalFormatting sqref="E2:J2">
    <cfRule type="cellIs" dxfId="529" priority="34" operator="greaterThanOrEqual">
      <formula>200</formula>
    </cfRule>
  </conditionalFormatting>
  <conditionalFormatting sqref="F2">
    <cfRule type="top10" dxfId="528" priority="35" rank="1"/>
  </conditionalFormatting>
  <conditionalFormatting sqref="I2">
    <cfRule type="top10" dxfId="527" priority="36" rank="1"/>
    <cfRule type="top10" dxfId="526" priority="37" rank="1"/>
  </conditionalFormatting>
  <conditionalFormatting sqref="E2">
    <cfRule type="top10" dxfId="525" priority="38" rank="1"/>
  </conditionalFormatting>
  <conditionalFormatting sqref="G2">
    <cfRule type="top10" dxfId="524" priority="39" rank="1"/>
  </conditionalFormatting>
  <conditionalFormatting sqref="H2">
    <cfRule type="top10" dxfId="523" priority="40" rank="1"/>
  </conditionalFormatting>
  <conditionalFormatting sqref="J2">
    <cfRule type="top10" dxfId="522" priority="41" rank="1"/>
  </conditionalFormatting>
  <conditionalFormatting sqref="E5">
    <cfRule type="top10" dxfId="521" priority="33" rank="1"/>
  </conditionalFormatting>
  <conditionalFormatting sqref="F5">
    <cfRule type="top10" dxfId="520" priority="32" rank="1"/>
  </conditionalFormatting>
  <conditionalFormatting sqref="G5">
    <cfRule type="top10" dxfId="519" priority="31" rank="1"/>
  </conditionalFormatting>
  <conditionalFormatting sqref="H5">
    <cfRule type="top10" dxfId="518" priority="30" rank="1"/>
  </conditionalFormatting>
  <conditionalFormatting sqref="I5">
    <cfRule type="top10" dxfId="517" priority="29" rank="1"/>
  </conditionalFormatting>
  <conditionalFormatting sqref="J5">
    <cfRule type="top10" dxfId="516" priority="28" rank="1"/>
  </conditionalFormatting>
  <conditionalFormatting sqref="F6">
    <cfRule type="top10" dxfId="515" priority="25" rank="1"/>
  </conditionalFormatting>
  <conditionalFormatting sqref="I6">
    <cfRule type="top10" dxfId="514" priority="22" rank="1"/>
    <cfRule type="top10" dxfId="513" priority="27" rank="1"/>
  </conditionalFormatting>
  <conditionalFormatting sqref="E6">
    <cfRule type="top10" dxfId="512" priority="26" rank="1"/>
  </conditionalFormatting>
  <conditionalFormatting sqref="G6">
    <cfRule type="top10" dxfId="511" priority="24" rank="1"/>
  </conditionalFormatting>
  <conditionalFormatting sqref="H6">
    <cfRule type="top10" dxfId="510" priority="23" rank="1"/>
  </conditionalFormatting>
  <conditionalFormatting sqref="J6">
    <cfRule type="top10" dxfId="509" priority="21" rank="1"/>
  </conditionalFormatting>
  <conditionalFormatting sqref="E6:J6">
    <cfRule type="cellIs" dxfId="508" priority="20" operator="greaterThanOrEqual">
      <formula>200</formula>
    </cfRule>
  </conditionalFormatting>
  <conditionalFormatting sqref="F7">
    <cfRule type="top10" dxfId="507" priority="14" rank="1"/>
  </conditionalFormatting>
  <conditionalFormatting sqref="G7">
    <cfRule type="top10" dxfId="506" priority="15" rank="1"/>
  </conditionalFormatting>
  <conditionalFormatting sqref="H7">
    <cfRule type="top10" dxfId="505" priority="16" rank="1"/>
  </conditionalFormatting>
  <conditionalFormatting sqref="I7">
    <cfRule type="top10" dxfId="504" priority="17" rank="1"/>
  </conditionalFormatting>
  <conditionalFormatting sqref="J7">
    <cfRule type="top10" dxfId="503" priority="18" rank="1"/>
  </conditionalFormatting>
  <conditionalFormatting sqref="E7">
    <cfRule type="top10" dxfId="502" priority="19" rank="1"/>
  </conditionalFormatting>
  <conditionalFormatting sqref="E7:J7">
    <cfRule type="cellIs" dxfId="501" priority="13" operator="equal">
      <formula>200</formula>
    </cfRule>
  </conditionalFormatting>
  <conditionalFormatting sqref="E8">
    <cfRule type="top10" dxfId="500" priority="12" rank="1"/>
  </conditionalFormatting>
  <conditionalFormatting sqref="F8">
    <cfRule type="top10" dxfId="499" priority="11" rank="1"/>
  </conditionalFormatting>
  <conditionalFormatting sqref="G8">
    <cfRule type="top10" dxfId="498" priority="10" rank="1"/>
  </conditionalFormatting>
  <conditionalFormatting sqref="H8">
    <cfRule type="top10" dxfId="497" priority="9" rank="1"/>
  </conditionalFormatting>
  <conditionalFormatting sqref="I8">
    <cfRule type="top10" dxfId="496" priority="8" rank="1"/>
  </conditionalFormatting>
  <conditionalFormatting sqref="J8">
    <cfRule type="top10" dxfId="495" priority="7" rank="1"/>
  </conditionalFormatting>
  <conditionalFormatting sqref="E9">
    <cfRule type="top10" dxfId="494" priority="1" rank="1"/>
  </conditionalFormatting>
  <conditionalFormatting sqref="F9">
    <cfRule type="top10" dxfId="493" priority="2" rank="1"/>
  </conditionalFormatting>
  <conditionalFormatting sqref="G9">
    <cfRule type="top10" dxfId="492" priority="3" rank="1"/>
  </conditionalFormatting>
  <conditionalFormatting sqref="H9">
    <cfRule type="top10" dxfId="491" priority="4" rank="1"/>
  </conditionalFormatting>
  <conditionalFormatting sqref="I9">
    <cfRule type="top10" dxfId="490" priority="5" rank="1"/>
  </conditionalFormatting>
  <conditionalFormatting sqref="J9">
    <cfRule type="top10" dxfId="489" priority="6" rank="1"/>
  </conditionalFormatting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2A72-9122-4E27-A015-F24034BAE84A}"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76</v>
      </c>
      <c r="C2" s="15">
        <v>44689</v>
      </c>
      <c r="D2" s="16" t="s">
        <v>53</v>
      </c>
      <c r="E2" s="17">
        <v>161</v>
      </c>
      <c r="F2" s="17">
        <v>178</v>
      </c>
      <c r="G2" s="17">
        <v>175</v>
      </c>
      <c r="H2" s="17">
        <v>169</v>
      </c>
      <c r="I2" s="17"/>
      <c r="J2" s="17"/>
      <c r="K2" s="20">
        <v>4</v>
      </c>
      <c r="L2" s="20">
        <v>683</v>
      </c>
      <c r="M2" s="21">
        <v>170.75</v>
      </c>
      <c r="N2" s="22">
        <v>2</v>
      </c>
      <c r="O2" s="23">
        <v>172.75</v>
      </c>
    </row>
    <row r="3" spans="1:17" x14ac:dyDescent="0.3">
      <c r="A3" s="49" t="s">
        <v>25</v>
      </c>
      <c r="B3" s="14" t="s">
        <v>76</v>
      </c>
      <c r="C3" s="15">
        <v>44724</v>
      </c>
      <c r="D3" s="16" t="s">
        <v>53</v>
      </c>
      <c r="E3" s="17">
        <v>182</v>
      </c>
      <c r="F3" s="17">
        <v>186</v>
      </c>
      <c r="G3" s="17">
        <v>174</v>
      </c>
      <c r="H3" s="17">
        <v>178</v>
      </c>
      <c r="I3" s="17"/>
      <c r="J3" s="17"/>
      <c r="K3" s="20">
        <v>4</v>
      </c>
      <c r="L3" s="20">
        <v>720</v>
      </c>
      <c r="M3" s="21">
        <v>180</v>
      </c>
      <c r="N3" s="22">
        <v>4</v>
      </c>
      <c r="O3" s="23">
        <v>184</v>
      </c>
    </row>
    <row r="4" spans="1:17" x14ac:dyDescent="0.3">
      <c r="A4" s="13" t="s">
        <v>24</v>
      </c>
      <c r="B4" s="14" t="s">
        <v>101</v>
      </c>
      <c r="C4" s="15">
        <v>44752</v>
      </c>
      <c r="D4" s="16" t="s">
        <v>53</v>
      </c>
      <c r="E4" s="17">
        <v>181</v>
      </c>
      <c r="F4" s="17">
        <v>181</v>
      </c>
      <c r="G4" s="17">
        <v>178</v>
      </c>
      <c r="H4" s="17">
        <v>184</v>
      </c>
      <c r="I4" s="17"/>
      <c r="J4" s="17"/>
      <c r="K4" s="20">
        <v>4</v>
      </c>
      <c r="L4" s="20">
        <v>724</v>
      </c>
      <c r="M4" s="21">
        <v>181</v>
      </c>
      <c r="N4" s="22">
        <v>2</v>
      </c>
      <c r="O4" s="23">
        <v>183</v>
      </c>
    </row>
    <row r="5" spans="1:17" x14ac:dyDescent="0.3">
      <c r="A5" s="13" t="s">
        <v>24</v>
      </c>
      <c r="B5" s="14" t="s">
        <v>76</v>
      </c>
      <c r="C5" s="15">
        <v>44787</v>
      </c>
      <c r="D5" s="16" t="s">
        <v>53</v>
      </c>
      <c r="E5" s="17">
        <v>184</v>
      </c>
      <c r="F5" s="17">
        <v>193</v>
      </c>
      <c r="G5" s="17">
        <v>182</v>
      </c>
      <c r="H5" s="17">
        <v>178</v>
      </c>
      <c r="I5" s="17"/>
      <c r="J5" s="17"/>
      <c r="K5" s="20">
        <v>4</v>
      </c>
      <c r="L5" s="20">
        <v>737</v>
      </c>
      <c r="M5" s="21">
        <v>184.25</v>
      </c>
      <c r="N5" s="22">
        <v>5</v>
      </c>
      <c r="O5" s="23">
        <v>189.25</v>
      </c>
    </row>
    <row r="6" spans="1:17" x14ac:dyDescent="0.3">
      <c r="A6" s="13" t="s">
        <v>24</v>
      </c>
      <c r="B6" s="14" t="s">
        <v>76</v>
      </c>
      <c r="C6" s="15">
        <v>44807</v>
      </c>
      <c r="D6" s="16" t="s">
        <v>117</v>
      </c>
      <c r="E6" s="17">
        <v>187</v>
      </c>
      <c r="F6" s="17">
        <v>175</v>
      </c>
      <c r="G6" s="17">
        <v>178</v>
      </c>
      <c r="H6" s="17">
        <v>181</v>
      </c>
      <c r="I6" s="17">
        <v>187</v>
      </c>
      <c r="J6" s="17">
        <v>187</v>
      </c>
      <c r="K6" s="20">
        <v>6</v>
      </c>
      <c r="L6" s="20">
        <v>1095</v>
      </c>
      <c r="M6" s="21">
        <v>182.5</v>
      </c>
      <c r="N6" s="22">
        <v>4</v>
      </c>
      <c r="O6" s="23">
        <v>186.5</v>
      </c>
    </row>
    <row r="7" spans="1:17" x14ac:dyDescent="0.3">
      <c r="A7" s="13" t="s">
        <v>51</v>
      </c>
      <c r="B7" s="14" t="s">
        <v>76</v>
      </c>
      <c r="C7" s="15">
        <v>44801</v>
      </c>
      <c r="D7" s="16" t="s">
        <v>79</v>
      </c>
      <c r="E7" s="17">
        <v>183</v>
      </c>
      <c r="F7" s="17">
        <v>179</v>
      </c>
      <c r="G7" s="17">
        <v>184</v>
      </c>
      <c r="H7" s="17">
        <v>186</v>
      </c>
      <c r="I7" s="17">
        <v>184</v>
      </c>
      <c r="J7" s="17">
        <v>183</v>
      </c>
      <c r="K7" s="20">
        <v>6</v>
      </c>
      <c r="L7" s="20">
        <v>1099</v>
      </c>
      <c r="M7" s="21">
        <v>183.16666666666666</v>
      </c>
      <c r="N7" s="22">
        <v>4</v>
      </c>
      <c r="O7" s="23">
        <f>SUM(M7+N7)</f>
        <v>187.16666666666666</v>
      </c>
    </row>
    <row r="8" spans="1:17" x14ac:dyDescent="0.3">
      <c r="A8" s="13" t="s">
        <v>24</v>
      </c>
      <c r="B8" s="14" t="s">
        <v>76</v>
      </c>
      <c r="C8" s="15">
        <v>44815</v>
      </c>
      <c r="D8" s="16" t="s">
        <v>53</v>
      </c>
      <c r="E8" s="17">
        <v>181</v>
      </c>
      <c r="F8" s="17">
        <v>183</v>
      </c>
      <c r="G8" s="17">
        <v>182</v>
      </c>
      <c r="H8" s="17">
        <v>184</v>
      </c>
      <c r="I8" s="17">
        <v>187</v>
      </c>
      <c r="J8" s="17">
        <v>181</v>
      </c>
      <c r="K8" s="20">
        <v>6</v>
      </c>
      <c r="L8" s="20">
        <v>1098</v>
      </c>
      <c r="M8" s="21">
        <v>183</v>
      </c>
      <c r="N8" s="22">
        <v>6</v>
      </c>
      <c r="O8" s="23">
        <v>189</v>
      </c>
    </row>
    <row r="9" spans="1:17" x14ac:dyDescent="0.3">
      <c r="A9" s="13" t="s">
        <v>24</v>
      </c>
      <c r="B9" s="14" t="s">
        <v>76</v>
      </c>
      <c r="C9" s="15">
        <v>44813</v>
      </c>
      <c r="D9" s="16" t="s">
        <v>53</v>
      </c>
      <c r="E9" s="17">
        <v>184</v>
      </c>
      <c r="F9" s="17">
        <v>183</v>
      </c>
      <c r="G9" s="17">
        <v>184</v>
      </c>
      <c r="H9" s="17">
        <v>186</v>
      </c>
      <c r="I9" s="17"/>
      <c r="J9" s="17"/>
      <c r="K9" s="20">
        <v>4</v>
      </c>
      <c r="L9" s="20">
        <v>737</v>
      </c>
      <c r="M9" s="21">
        <v>184.25</v>
      </c>
      <c r="N9" s="22">
        <v>5</v>
      </c>
      <c r="O9" s="23">
        <v>189.25</v>
      </c>
    </row>
    <row r="11" spans="1:17" x14ac:dyDescent="0.3">
      <c r="K11" s="8">
        <f>SUM(K2:K10)</f>
        <v>38</v>
      </c>
      <c r="L11" s="8">
        <f>SUM(L2:L10)</f>
        <v>6893</v>
      </c>
      <c r="M11" s="7">
        <f>SUM(L11/K11)</f>
        <v>181.39473684210526</v>
      </c>
      <c r="N11" s="8">
        <f>SUM(N2:N10)</f>
        <v>32</v>
      </c>
      <c r="O11" s="12">
        <f>SUM(M11+N11)</f>
        <v>213.39473684210526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_2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2"/>
    <protectedRange sqref="B5:C5 E5:J5" name="Range1_2_1"/>
    <protectedRange sqref="D5" name="Range1_1_2"/>
    <protectedRange algorithmName="SHA-512" hashValue="ON39YdpmFHfN9f47KpiRvqrKx0V9+erV1CNkpWzYhW/Qyc6aT8rEyCrvauWSYGZK2ia3o7vd3akF07acHAFpOA==" saltValue="yVW9XmDwTqEnmpSGai0KYg==" spinCount="100000" sqref="E6:J7 B6:C7" name="Range1_18"/>
    <protectedRange algorithmName="SHA-512" hashValue="ON39YdpmFHfN9f47KpiRvqrKx0V9+erV1CNkpWzYhW/Qyc6aT8rEyCrvauWSYGZK2ia3o7vd3akF07acHAFpOA==" saltValue="yVW9XmDwTqEnmpSGai0KYg==" spinCount="100000" sqref="D6:D7" name="Range1_1_8"/>
    <protectedRange algorithmName="SHA-512" hashValue="ON39YdpmFHfN9f47KpiRvqrKx0V9+erV1CNkpWzYhW/Qyc6aT8rEyCrvauWSYGZK2ia3o7vd3akF07acHAFpOA==" saltValue="yVW9XmDwTqEnmpSGai0KYg==" spinCount="100000" sqref="B8:C8 E8:J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B9:C9 E9:J9" name="Range1_28"/>
    <protectedRange algorithmName="SHA-512" hashValue="ON39YdpmFHfN9f47KpiRvqrKx0V9+erV1CNkpWzYhW/Qyc6aT8rEyCrvauWSYGZK2ia3o7vd3akF07acHAFpOA==" saltValue="yVW9XmDwTqEnmpSGai0KYg==" spinCount="100000" sqref="D9" name="Range1_1_22"/>
  </protectedRanges>
  <conditionalFormatting sqref="E2:J2">
    <cfRule type="cellIs" dxfId="488" priority="42" operator="greaterThanOrEqual">
      <formula>200</formula>
    </cfRule>
  </conditionalFormatting>
  <conditionalFormatting sqref="F2">
    <cfRule type="top10" dxfId="487" priority="43" rank="1"/>
  </conditionalFormatting>
  <conditionalFormatting sqref="I2">
    <cfRule type="top10" dxfId="486" priority="44" rank="1"/>
    <cfRule type="top10" dxfId="485" priority="45" rank="1"/>
  </conditionalFormatting>
  <conditionalFormatting sqref="E2">
    <cfRule type="top10" dxfId="484" priority="46" rank="1"/>
  </conditionalFormatting>
  <conditionalFormatting sqref="G2">
    <cfRule type="top10" dxfId="483" priority="47" rank="1"/>
  </conditionalFormatting>
  <conditionalFormatting sqref="H2">
    <cfRule type="top10" dxfId="482" priority="48" rank="1"/>
  </conditionalFormatting>
  <conditionalFormatting sqref="J2">
    <cfRule type="top10" dxfId="481" priority="49" rank="1"/>
  </conditionalFormatting>
  <conditionalFormatting sqref="E3:J3">
    <cfRule type="cellIs" dxfId="480" priority="34" operator="greaterThanOrEqual">
      <formula>200</formula>
    </cfRule>
  </conditionalFormatting>
  <conditionalFormatting sqref="F3">
    <cfRule type="top10" dxfId="479" priority="35" rank="1"/>
  </conditionalFormatting>
  <conditionalFormatting sqref="I3">
    <cfRule type="top10" dxfId="478" priority="36" rank="1"/>
    <cfRule type="top10" dxfId="477" priority="37" rank="1"/>
  </conditionalFormatting>
  <conditionalFormatting sqref="E3">
    <cfRule type="top10" dxfId="476" priority="38" rank="1"/>
  </conditionalFormatting>
  <conditionalFormatting sqref="G3">
    <cfRule type="top10" dxfId="475" priority="39" rank="1"/>
  </conditionalFormatting>
  <conditionalFormatting sqref="H3">
    <cfRule type="top10" dxfId="474" priority="40" rank="1"/>
  </conditionalFormatting>
  <conditionalFormatting sqref="J3">
    <cfRule type="top10" dxfId="473" priority="41" rank="1"/>
  </conditionalFormatting>
  <conditionalFormatting sqref="E4:J4">
    <cfRule type="cellIs" dxfId="472" priority="26" operator="greaterThanOrEqual">
      <formula>200</formula>
    </cfRule>
  </conditionalFormatting>
  <conditionalFormatting sqref="F4">
    <cfRule type="top10" dxfId="471" priority="27" rank="1"/>
  </conditionalFormatting>
  <conditionalFormatting sqref="I4">
    <cfRule type="top10" dxfId="470" priority="28" rank="1"/>
    <cfRule type="top10" dxfId="469" priority="29" rank="1"/>
  </conditionalFormatting>
  <conditionalFormatting sqref="E4">
    <cfRule type="top10" dxfId="468" priority="30" rank="1"/>
  </conditionalFormatting>
  <conditionalFormatting sqref="G4">
    <cfRule type="top10" dxfId="467" priority="31" rank="1"/>
  </conditionalFormatting>
  <conditionalFormatting sqref="H4">
    <cfRule type="top10" dxfId="466" priority="32" rank="1"/>
  </conditionalFormatting>
  <conditionalFormatting sqref="J4">
    <cfRule type="top10" dxfId="465" priority="33" rank="1"/>
  </conditionalFormatting>
  <conditionalFormatting sqref="J5">
    <cfRule type="top10" dxfId="464" priority="20" rank="1"/>
  </conditionalFormatting>
  <conditionalFormatting sqref="I5">
    <cfRule type="top10" dxfId="463" priority="21" rank="1"/>
  </conditionalFormatting>
  <conditionalFormatting sqref="H5">
    <cfRule type="top10" dxfId="462" priority="22" rank="1"/>
  </conditionalFormatting>
  <conditionalFormatting sqref="G5">
    <cfRule type="top10" dxfId="461" priority="23" rank="1"/>
  </conditionalFormatting>
  <conditionalFormatting sqref="F5">
    <cfRule type="top10" dxfId="460" priority="24" rank="1"/>
  </conditionalFormatting>
  <conditionalFormatting sqref="E5">
    <cfRule type="top10" dxfId="459" priority="25" rank="1"/>
  </conditionalFormatting>
  <conditionalFormatting sqref="F6:F7">
    <cfRule type="top10" dxfId="458" priority="14" rank="1"/>
  </conditionalFormatting>
  <conditionalFormatting sqref="G6:G7">
    <cfRule type="top10" dxfId="457" priority="15" rank="1"/>
  </conditionalFormatting>
  <conditionalFormatting sqref="H6:H7">
    <cfRule type="top10" dxfId="456" priority="16" rank="1"/>
  </conditionalFormatting>
  <conditionalFormatting sqref="I6:I7">
    <cfRule type="top10" dxfId="455" priority="17" rank="1"/>
  </conditionalFormatting>
  <conditionalFormatting sqref="J6:J7">
    <cfRule type="top10" dxfId="454" priority="18" rank="1"/>
  </conditionalFormatting>
  <conditionalFormatting sqref="E6:E7">
    <cfRule type="top10" dxfId="453" priority="19" rank="1"/>
  </conditionalFormatting>
  <conditionalFormatting sqref="E6:J7">
    <cfRule type="cellIs" dxfId="452" priority="13" operator="equal">
      <formula>200</formula>
    </cfRule>
  </conditionalFormatting>
  <conditionalFormatting sqref="E8">
    <cfRule type="top10" dxfId="451" priority="12" rank="1"/>
  </conditionalFormatting>
  <conditionalFormatting sqref="F8">
    <cfRule type="top10" dxfId="450" priority="11" rank="1"/>
  </conditionalFormatting>
  <conditionalFormatting sqref="G8">
    <cfRule type="top10" dxfId="449" priority="10" rank="1"/>
  </conditionalFormatting>
  <conditionalFormatting sqref="H8">
    <cfRule type="top10" dxfId="448" priority="9" rank="1"/>
  </conditionalFormatting>
  <conditionalFormatting sqref="I8">
    <cfRule type="top10" dxfId="447" priority="8" rank="1"/>
  </conditionalFormatting>
  <conditionalFormatting sqref="J8">
    <cfRule type="top10" dxfId="446" priority="7" rank="1"/>
  </conditionalFormatting>
  <conditionalFormatting sqref="E9">
    <cfRule type="top10" dxfId="445" priority="6" rank="1"/>
  </conditionalFormatting>
  <conditionalFormatting sqref="F9">
    <cfRule type="top10" dxfId="444" priority="5" rank="1"/>
  </conditionalFormatting>
  <conditionalFormatting sqref="G9">
    <cfRule type="top10" dxfId="443" priority="4" rank="1"/>
  </conditionalFormatting>
  <conditionalFormatting sqref="H9">
    <cfRule type="top10" dxfId="442" priority="3" rank="1"/>
  </conditionalFormatting>
  <conditionalFormatting sqref="I9">
    <cfRule type="top10" dxfId="441" priority="2" rank="1"/>
  </conditionalFormatting>
  <conditionalFormatting sqref="J9">
    <cfRule type="top10" dxfId="440" priority="1" rank="1"/>
  </conditionalFormatting>
  <hyperlinks>
    <hyperlink ref="Q1" location="'National Rankings'!A1" display="Back to Ranking" xr:uid="{844044DB-1EC3-4162-A754-3E07F062F2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088967-8074-46C4-BC13-1A8E4B2A16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62B-E551-4CCF-BCCD-0371A4DDC5A0}">
  <sheetPr codeName="Sheet34"/>
  <dimension ref="A1:Q20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25</v>
      </c>
      <c r="B2" s="14" t="s">
        <v>23</v>
      </c>
      <c r="C2" s="15">
        <v>44612</v>
      </c>
      <c r="D2" s="16" t="s">
        <v>21</v>
      </c>
      <c r="E2" s="17">
        <v>173</v>
      </c>
      <c r="F2" s="17">
        <v>163</v>
      </c>
      <c r="G2" s="17">
        <v>159</v>
      </c>
      <c r="H2" s="17">
        <v>159</v>
      </c>
      <c r="I2" s="17"/>
      <c r="J2" s="17"/>
      <c r="K2" s="20">
        <v>4</v>
      </c>
      <c r="L2" s="20">
        <v>654</v>
      </c>
      <c r="M2" s="21">
        <v>163.5</v>
      </c>
      <c r="N2" s="22">
        <v>5</v>
      </c>
      <c r="O2" s="23">
        <v>168.5</v>
      </c>
    </row>
    <row r="3" spans="1:17" x14ac:dyDescent="0.3">
      <c r="A3" s="13" t="s">
        <v>35</v>
      </c>
      <c r="B3" s="14" t="s">
        <v>23</v>
      </c>
      <c r="C3" s="15">
        <v>44639</v>
      </c>
      <c r="D3" s="16" t="s">
        <v>20</v>
      </c>
      <c r="E3" s="17">
        <v>159</v>
      </c>
      <c r="F3" s="17">
        <v>162</v>
      </c>
      <c r="G3" s="17">
        <v>171</v>
      </c>
      <c r="H3" s="17">
        <v>171</v>
      </c>
      <c r="I3" s="17"/>
      <c r="J3" s="17"/>
      <c r="K3" s="20">
        <v>4</v>
      </c>
      <c r="L3" s="20">
        <v>663</v>
      </c>
      <c r="M3" s="21">
        <v>165.75</v>
      </c>
      <c r="N3" s="22">
        <v>5</v>
      </c>
      <c r="O3" s="23">
        <v>170.75</v>
      </c>
    </row>
    <row r="4" spans="1:17" x14ac:dyDescent="0.3">
      <c r="A4" s="13" t="s">
        <v>35</v>
      </c>
      <c r="B4" s="14" t="s">
        <v>23</v>
      </c>
      <c r="C4" s="15">
        <v>44640</v>
      </c>
      <c r="D4" s="16" t="s">
        <v>21</v>
      </c>
      <c r="E4" s="17">
        <v>167</v>
      </c>
      <c r="F4" s="17">
        <v>179</v>
      </c>
      <c r="G4" s="17">
        <v>171</v>
      </c>
      <c r="H4" s="17">
        <v>171</v>
      </c>
      <c r="I4" s="17"/>
      <c r="J4" s="17"/>
      <c r="K4" s="20">
        <v>4</v>
      </c>
      <c r="L4" s="20">
        <v>688</v>
      </c>
      <c r="M4" s="21">
        <v>172</v>
      </c>
      <c r="N4" s="22">
        <v>5</v>
      </c>
      <c r="O4" s="23">
        <v>177</v>
      </c>
    </row>
    <row r="5" spans="1:17" x14ac:dyDescent="0.3">
      <c r="A5" s="13" t="s">
        <v>51</v>
      </c>
      <c r="B5" s="14" t="s">
        <v>23</v>
      </c>
      <c r="C5" s="15">
        <v>44660</v>
      </c>
      <c r="D5" s="16" t="s">
        <v>20</v>
      </c>
      <c r="E5" s="17">
        <v>169</v>
      </c>
      <c r="F5" s="17">
        <v>160</v>
      </c>
      <c r="G5" s="17">
        <v>165</v>
      </c>
      <c r="H5" s="17">
        <v>175</v>
      </c>
      <c r="I5" s="17"/>
      <c r="J5" s="17"/>
      <c r="K5" s="20">
        <v>4</v>
      </c>
      <c r="L5" s="20">
        <v>669</v>
      </c>
      <c r="M5" s="21">
        <v>167.25</v>
      </c>
      <c r="N5" s="22">
        <v>5</v>
      </c>
      <c r="O5" s="23">
        <v>172.25</v>
      </c>
    </row>
    <row r="6" spans="1:17" x14ac:dyDescent="0.3">
      <c r="A6" s="13" t="s">
        <v>51</v>
      </c>
      <c r="B6" s="14" t="s">
        <v>23</v>
      </c>
      <c r="C6" s="15">
        <v>44661</v>
      </c>
      <c r="D6" s="16" t="s">
        <v>21</v>
      </c>
      <c r="E6" s="17">
        <v>165</v>
      </c>
      <c r="F6" s="17">
        <v>176</v>
      </c>
      <c r="G6" s="17">
        <v>172</v>
      </c>
      <c r="H6" s="17">
        <v>172</v>
      </c>
      <c r="I6" s="17"/>
      <c r="J6" s="17"/>
      <c r="K6" s="20">
        <v>4</v>
      </c>
      <c r="L6" s="20">
        <v>685</v>
      </c>
      <c r="M6" s="21">
        <v>171.25</v>
      </c>
      <c r="N6" s="22">
        <v>6</v>
      </c>
      <c r="O6" s="23">
        <v>177.25</v>
      </c>
    </row>
    <row r="7" spans="1:17" x14ac:dyDescent="0.3">
      <c r="A7" s="13" t="s">
        <v>35</v>
      </c>
      <c r="B7" s="14" t="s">
        <v>23</v>
      </c>
      <c r="C7" s="15">
        <v>44695</v>
      </c>
      <c r="D7" s="16" t="s">
        <v>20</v>
      </c>
      <c r="E7" s="17">
        <v>186</v>
      </c>
      <c r="F7" s="17">
        <v>181</v>
      </c>
      <c r="G7" s="17">
        <v>177</v>
      </c>
      <c r="H7" s="17">
        <v>177</v>
      </c>
      <c r="I7" s="17"/>
      <c r="J7" s="17"/>
      <c r="K7" s="20">
        <v>4</v>
      </c>
      <c r="L7" s="20">
        <v>721</v>
      </c>
      <c r="M7" s="21">
        <v>180.25</v>
      </c>
      <c r="N7" s="22">
        <v>5</v>
      </c>
      <c r="O7" s="23">
        <v>185.25</v>
      </c>
    </row>
    <row r="8" spans="1:17" x14ac:dyDescent="0.3">
      <c r="A8" s="13" t="s">
        <v>35</v>
      </c>
      <c r="B8" s="14" t="s">
        <v>23</v>
      </c>
      <c r="C8" s="15">
        <v>44696</v>
      </c>
      <c r="D8" s="16" t="s">
        <v>21</v>
      </c>
      <c r="E8" s="17">
        <v>170</v>
      </c>
      <c r="F8" s="17">
        <v>180</v>
      </c>
      <c r="G8" s="17">
        <v>179</v>
      </c>
      <c r="H8" s="17">
        <v>180</v>
      </c>
      <c r="I8" s="17">
        <v>171</v>
      </c>
      <c r="J8" s="17">
        <v>172</v>
      </c>
      <c r="K8" s="20">
        <v>6</v>
      </c>
      <c r="L8" s="20">
        <v>1052</v>
      </c>
      <c r="M8" s="21">
        <v>175.33333333333334</v>
      </c>
      <c r="N8" s="22">
        <v>20</v>
      </c>
      <c r="O8" s="23">
        <v>195.33333333333334</v>
      </c>
    </row>
    <row r="9" spans="1:17" x14ac:dyDescent="0.3">
      <c r="A9" s="27" t="s">
        <v>51</v>
      </c>
      <c r="B9" s="26" t="s">
        <v>23</v>
      </c>
      <c r="C9" s="28">
        <v>44730</v>
      </c>
      <c r="D9" s="29" t="s">
        <v>20</v>
      </c>
      <c r="E9" s="30">
        <v>164</v>
      </c>
      <c r="F9" s="30">
        <v>169</v>
      </c>
      <c r="G9" s="30">
        <v>176</v>
      </c>
      <c r="H9" s="30">
        <v>176</v>
      </c>
      <c r="I9" s="30">
        <v>179</v>
      </c>
      <c r="J9" s="30">
        <v>177</v>
      </c>
      <c r="K9" s="31">
        <v>6</v>
      </c>
      <c r="L9" s="31">
        <v>1041</v>
      </c>
      <c r="M9" s="32">
        <v>173.5</v>
      </c>
      <c r="N9" s="33">
        <v>12</v>
      </c>
      <c r="O9" s="34">
        <v>185.5</v>
      </c>
    </row>
    <row r="10" spans="1:17" x14ac:dyDescent="0.3">
      <c r="A10" s="13" t="s">
        <v>24</v>
      </c>
      <c r="B10" s="14" t="s">
        <v>23</v>
      </c>
      <c r="C10" s="15">
        <v>44758</v>
      </c>
      <c r="D10" s="16" t="s">
        <v>20</v>
      </c>
      <c r="E10" s="17">
        <v>186.001</v>
      </c>
      <c r="F10" s="17">
        <v>187</v>
      </c>
      <c r="G10" s="17">
        <v>179</v>
      </c>
      <c r="H10" s="17">
        <v>183</v>
      </c>
      <c r="I10" s="17">
        <v>171</v>
      </c>
      <c r="J10" s="17">
        <v>177</v>
      </c>
      <c r="K10" s="20">
        <v>6</v>
      </c>
      <c r="L10" s="20">
        <v>1083.001</v>
      </c>
      <c r="M10" s="21">
        <v>180.50016666666667</v>
      </c>
      <c r="N10" s="22">
        <v>16</v>
      </c>
      <c r="O10" s="23">
        <v>196.50016666666667</v>
      </c>
    </row>
    <row r="11" spans="1:17" x14ac:dyDescent="0.3">
      <c r="A11" s="13" t="s">
        <v>51</v>
      </c>
      <c r="B11" s="69" t="s">
        <v>23</v>
      </c>
      <c r="C11" s="15">
        <v>44793</v>
      </c>
      <c r="D11" s="16" t="s">
        <v>20</v>
      </c>
      <c r="E11" s="17">
        <v>181</v>
      </c>
      <c r="F11" s="17">
        <v>181</v>
      </c>
      <c r="G11" s="17">
        <v>181</v>
      </c>
      <c r="H11" s="17">
        <v>188</v>
      </c>
      <c r="I11" s="17"/>
      <c r="J11" s="17"/>
      <c r="K11" s="20">
        <v>4</v>
      </c>
      <c r="L11" s="20">
        <v>731</v>
      </c>
      <c r="M11" s="21">
        <v>182.75</v>
      </c>
      <c r="N11" s="22">
        <v>6</v>
      </c>
      <c r="O11" s="23">
        <v>188.75</v>
      </c>
    </row>
    <row r="12" spans="1:17" x14ac:dyDescent="0.3">
      <c r="A12" s="13" t="s">
        <v>51</v>
      </c>
      <c r="B12" s="69" t="s">
        <v>23</v>
      </c>
      <c r="C12" s="15">
        <v>44794</v>
      </c>
      <c r="D12" s="16" t="s">
        <v>21</v>
      </c>
      <c r="E12" s="17">
        <v>176</v>
      </c>
      <c r="F12" s="17">
        <v>180</v>
      </c>
      <c r="G12" s="17">
        <v>175</v>
      </c>
      <c r="H12" s="17">
        <v>175</v>
      </c>
      <c r="I12" s="17"/>
      <c r="J12" s="17"/>
      <c r="K12" s="20">
        <v>4</v>
      </c>
      <c r="L12" s="20">
        <v>706</v>
      </c>
      <c r="M12" s="21">
        <v>176.5</v>
      </c>
      <c r="N12" s="22">
        <v>5</v>
      </c>
      <c r="O12" s="23">
        <v>181.5</v>
      </c>
    </row>
    <row r="13" spans="1:17" x14ac:dyDescent="0.3">
      <c r="A13" s="13" t="s">
        <v>24</v>
      </c>
      <c r="B13" s="14" t="s">
        <v>23</v>
      </c>
      <c r="C13" s="15">
        <v>44821</v>
      </c>
      <c r="D13" s="16" t="s">
        <v>20</v>
      </c>
      <c r="E13" s="17">
        <v>177</v>
      </c>
      <c r="F13" s="17">
        <v>177</v>
      </c>
      <c r="G13" s="17">
        <v>169</v>
      </c>
      <c r="H13" s="17">
        <v>162</v>
      </c>
      <c r="I13" s="17"/>
      <c r="J13" s="17"/>
      <c r="K13" s="20">
        <v>4</v>
      </c>
      <c r="L13" s="20">
        <v>685</v>
      </c>
      <c r="M13" s="21">
        <v>171.25</v>
      </c>
      <c r="N13" s="22">
        <v>5</v>
      </c>
      <c r="O13" s="23">
        <v>176.25</v>
      </c>
    </row>
    <row r="14" spans="1:17" x14ac:dyDescent="0.3">
      <c r="A14" s="13" t="s">
        <v>24</v>
      </c>
      <c r="B14" s="14" t="s">
        <v>23</v>
      </c>
      <c r="C14" s="15">
        <v>44822</v>
      </c>
      <c r="D14" s="16" t="s">
        <v>21</v>
      </c>
      <c r="E14" s="17">
        <v>172</v>
      </c>
      <c r="F14" s="17">
        <v>185</v>
      </c>
      <c r="G14" s="17">
        <v>178</v>
      </c>
      <c r="H14" s="17">
        <v>181</v>
      </c>
      <c r="I14" s="17"/>
      <c r="J14" s="17"/>
      <c r="K14" s="20">
        <v>4</v>
      </c>
      <c r="L14" s="20">
        <v>716</v>
      </c>
      <c r="M14" s="21">
        <v>179</v>
      </c>
      <c r="N14" s="22">
        <v>5</v>
      </c>
      <c r="O14" s="23">
        <v>184</v>
      </c>
    </row>
    <row r="15" spans="1:17" x14ac:dyDescent="0.3">
      <c r="A15" s="13" t="s">
        <v>24</v>
      </c>
      <c r="B15" s="14" t="s">
        <v>23</v>
      </c>
      <c r="C15" s="15">
        <v>44849</v>
      </c>
      <c r="D15" s="16" t="s">
        <v>20</v>
      </c>
      <c r="E15" s="17">
        <v>179</v>
      </c>
      <c r="F15" s="17">
        <v>172</v>
      </c>
      <c r="G15" s="17">
        <v>172</v>
      </c>
      <c r="H15" s="17">
        <v>175</v>
      </c>
      <c r="I15" s="17"/>
      <c r="J15" s="17"/>
      <c r="K15" s="20">
        <v>4</v>
      </c>
      <c r="L15" s="20">
        <v>698</v>
      </c>
      <c r="M15" s="21">
        <v>174.5</v>
      </c>
      <c r="N15" s="22">
        <v>3</v>
      </c>
      <c r="O15" s="23">
        <v>177.5</v>
      </c>
    </row>
    <row r="16" spans="1:17" x14ac:dyDescent="0.3">
      <c r="A16" s="13" t="s">
        <v>24</v>
      </c>
      <c r="B16" s="14" t="s">
        <v>23</v>
      </c>
      <c r="C16" s="15">
        <v>44850</v>
      </c>
      <c r="D16" s="16" t="s">
        <v>21</v>
      </c>
      <c r="E16" s="17">
        <v>179</v>
      </c>
      <c r="F16" s="17">
        <v>182</v>
      </c>
      <c r="G16" s="17">
        <v>165</v>
      </c>
      <c r="H16" s="17">
        <v>174</v>
      </c>
      <c r="I16" s="17"/>
      <c r="J16" s="17"/>
      <c r="K16" s="20">
        <v>4</v>
      </c>
      <c r="L16" s="20">
        <v>700</v>
      </c>
      <c r="M16" s="21">
        <v>175</v>
      </c>
      <c r="N16" s="22">
        <v>5</v>
      </c>
      <c r="O16" s="23">
        <v>180</v>
      </c>
    </row>
    <row r="17" spans="1:15" x14ac:dyDescent="0.3">
      <c r="A17" s="13" t="s">
        <v>51</v>
      </c>
      <c r="B17" s="14" t="s">
        <v>23</v>
      </c>
      <c r="C17" s="15">
        <v>44885</v>
      </c>
      <c r="D17" s="16" t="s">
        <v>21</v>
      </c>
      <c r="E17" s="17">
        <v>175</v>
      </c>
      <c r="F17" s="17">
        <v>179</v>
      </c>
      <c r="G17" s="17">
        <v>184</v>
      </c>
      <c r="H17" s="17">
        <v>183</v>
      </c>
      <c r="I17" s="17"/>
      <c r="J17" s="17"/>
      <c r="K17" s="20">
        <v>4</v>
      </c>
      <c r="L17" s="20">
        <v>721</v>
      </c>
      <c r="M17" s="21">
        <v>180.25</v>
      </c>
      <c r="N17" s="22">
        <v>5</v>
      </c>
      <c r="O17" s="23">
        <v>185.25</v>
      </c>
    </row>
    <row r="18" spans="1:15" x14ac:dyDescent="0.3">
      <c r="A18" s="13" t="s">
        <v>51</v>
      </c>
      <c r="B18" s="14" t="s">
        <v>23</v>
      </c>
      <c r="C18" s="15">
        <v>44884</v>
      </c>
      <c r="D18" s="16" t="s">
        <v>20</v>
      </c>
      <c r="E18" s="17">
        <v>149</v>
      </c>
      <c r="F18" s="17">
        <v>164</v>
      </c>
      <c r="G18" s="17">
        <v>179</v>
      </c>
      <c r="H18" s="17">
        <v>171</v>
      </c>
      <c r="I18" s="17"/>
      <c r="J18" s="17"/>
      <c r="K18" s="20">
        <v>4</v>
      </c>
      <c r="L18" s="20">
        <v>663</v>
      </c>
      <c r="M18" s="21">
        <v>165.75</v>
      </c>
      <c r="N18" s="22">
        <v>3</v>
      </c>
      <c r="O18" s="23">
        <v>168.75</v>
      </c>
    </row>
    <row r="20" spans="1:15" x14ac:dyDescent="0.3">
      <c r="K20" s="8">
        <f>SUM(K2:K19)</f>
        <v>74</v>
      </c>
      <c r="L20" s="8">
        <f>SUM(L2:L19)</f>
        <v>12876.001</v>
      </c>
      <c r="M20" s="7">
        <f>SUM(L20/K20)</f>
        <v>174.00001351351352</v>
      </c>
      <c r="N20" s="8">
        <f>SUM(N2:N19)</f>
        <v>116</v>
      </c>
      <c r="O20" s="12">
        <f>SUM(M20+N20)</f>
        <v>290.00001351351352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6_1_1_1"/>
    <protectedRange algorithmName="SHA-512" hashValue="ON39YdpmFHfN9f47KpiRvqrKx0V9+erV1CNkpWzYhW/Qyc6aT8rEyCrvauWSYGZK2ia3o7vd3akF07acHAFpOA==" saltValue="yVW9XmDwTqEnmpSGai0KYg==" spinCount="100000" sqref="D3" name="Range1_1_6_1_1_1"/>
    <protectedRange algorithmName="SHA-512" hashValue="ON39YdpmFHfN9f47KpiRvqrKx0V9+erV1CNkpWzYhW/Qyc6aT8rEyCrvauWSYGZK2ia3o7vd3akF07acHAFpOA==" saltValue="yVW9XmDwTqEnmpSGai0KYg==" spinCount="100000" sqref="E4:J4 B4:C4" name="Range1_6_1_1_2"/>
    <protectedRange algorithmName="SHA-512" hashValue="ON39YdpmFHfN9f47KpiRvqrKx0V9+erV1CNkpWzYhW/Qyc6aT8rEyCrvauWSYGZK2ia3o7vd3akF07acHAFpOA==" saltValue="yVW9XmDwTqEnmpSGai0KYg==" spinCount="100000" sqref="D4" name="Range1_1_6_1_1_2"/>
    <protectedRange algorithmName="SHA-512" hashValue="ON39YdpmFHfN9f47KpiRvqrKx0V9+erV1CNkpWzYhW/Qyc6aT8rEyCrvauWSYGZK2ia3o7vd3akF07acHAFpOA==" saltValue="yVW9XmDwTqEnmpSGai0KYg==" spinCount="100000" sqref="B5:C6 I5:J6" name="Range1_8"/>
    <protectedRange algorithmName="SHA-512" hashValue="ON39YdpmFHfN9f47KpiRvqrKx0V9+erV1CNkpWzYhW/Qyc6aT8rEyCrvauWSYGZK2ia3o7vd3akF07acHAFpOA==" saltValue="yVW9XmDwTqEnmpSGai0KYg==" spinCount="100000" sqref="D5:D6" name="Range1_1_4"/>
    <protectedRange algorithmName="SHA-512" hashValue="ON39YdpmFHfN9f47KpiRvqrKx0V9+erV1CNkpWzYhW/Qyc6aT8rEyCrvauWSYGZK2ia3o7vd3akF07acHAFpOA==" saltValue="yVW9XmDwTqEnmpSGai0KYg==" spinCount="100000" sqref="E5:H6" name="Range1_3_2"/>
    <protectedRange algorithmName="SHA-512" hashValue="ON39YdpmFHfN9f47KpiRvqrKx0V9+erV1CNkpWzYhW/Qyc6aT8rEyCrvauWSYGZK2ia3o7vd3akF07acHAFpOA==" saltValue="yVW9XmDwTqEnmpSGai0KYg==" spinCount="100000" sqref="B7:C7 E7:J7" name="Range1_6_1_1_5"/>
    <protectedRange algorithmName="SHA-512" hashValue="ON39YdpmFHfN9f47KpiRvqrKx0V9+erV1CNkpWzYhW/Qyc6aT8rEyCrvauWSYGZK2ia3o7vd3akF07acHAFpOA==" saltValue="yVW9XmDwTqEnmpSGai0KYg==" spinCount="100000" sqref="D7" name="Range1_1_6_1_1_5"/>
    <protectedRange algorithmName="SHA-512" hashValue="ON39YdpmFHfN9f47KpiRvqrKx0V9+erV1CNkpWzYhW/Qyc6aT8rEyCrvauWSYGZK2ia3o7vd3akF07acHAFpOA==" saltValue="yVW9XmDwTqEnmpSGai0KYg==" spinCount="100000" sqref="B8:C8 E8:J8" name="Range1_6_1_1_6"/>
    <protectedRange algorithmName="SHA-512" hashValue="ON39YdpmFHfN9f47KpiRvqrKx0V9+erV1CNkpWzYhW/Qyc6aT8rEyCrvauWSYGZK2ia3o7vd3akF07acHAFpOA==" saltValue="yVW9XmDwTqEnmpSGai0KYg==" spinCount="100000" sqref="D8" name="Range1_1_6_1_1_6"/>
    <protectedRange algorithmName="SHA-512" hashValue="ON39YdpmFHfN9f47KpiRvqrKx0V9+erV1CNkpWzYhW/Qyc6aT8rEyCrvauWSYGZK2ia3o7vd3akF07acHAFpOA==" saltValue="yVW9XmDwTqEnmpSGai0KYg==" spinCount="100000" sqref="B9:C9" name="Range1_1_2_2_1_1"/>
    <protectedRange algorithmName="SHA-512" hashValue="ON39YdpmFHfN9f47KpiRvqrKx0V9+erV1CNkpWzYhW/Qyc6aT8rEyCrvauWSYGZK2ia3o7vd3akF07acHAFpOA==" saltValue="yVW9XmDwTqEnmpSGai0KYg==" spinCount="100000" sqref="D9" name="Range1_1_1_2_1_1_1"/>
    <protectedRange algorithmName="SHA-512" hashValue="ON39YdpmFHfN9f47KpiRvqrKx0V9+erV1CNkpWzYhW/Qyc6aT8rEyCrvauWSYGZK2ia3o7vd3akF07acHAFpOA==" saltValue="yVW9XmDwTqEnmpSGai0KYg==" spinCount="100000" sqref="E9:J9" name="Range1_4_2_1_1"/>
    <protectedRange algorithmName="SHA-512" hashValue="ON39YdpmFHfN9f47KpiRvqrKx0V9+erV1CNkpWzYhW/Qyc6aT8rEyCrvauWSYGZK2ia3o7vd3akF07acHAFpOA==" saltValue="yVW9XmDwTqEnmpSGai0KYg==" spinCount="100000" sqref="B10:C10 E10:J10" name="Range1_10_2"/>
    <protectedRange algorithmName="SHA-512" hashValue="ON39YdpmFHfN9f47KpiRvqrKx0V9+erV1CNkpWzYhW/Qyc6aT8rEyCrvauWSYGZK2ia3o7vd3akF07acHAFpOA==" saltValue="yVW9XmDwTqEnmpSGai0KYg==" spinCount="100000" sqref="D10" name="Range1_1_6_2"/>
    <protectedRange algorithmName="SHA-512" hashValue="ON39YdpmFHfN9f47KpiRvqrKx0V9+erV1CNkpWzYhW/Qyc6aT8rEyCrvauWSYGZK2ia3o7vd3akF07acHAFpOA==" saltValue="yVW9XmDwTqEnmpSGai0KYg==" spinCount="100000" sqref="B11:C12 E11:J12" name="Range1_2_1"/>
    <protectedRange algorithmName="SHA-512" hashValue="ON39YdpmFHfN9f47KpiRvqrKx0V9+erV1CNkpWzYhW/Qyc6aT8rEyCrvauWSYGZK2ia3o7vd3akF07acHAFpOA==" saltValue="yVW9XmDwTqEnmpSGai0KYg==" spinCount="100000" sqref="D11:D12" name="Range1_1_1"/>
    <protectedRange algorithmName="SHA-512" hashValue="ON39YdpmFHfN9f47KpiRvqrKx0V9+erV1CNkpWzYhW/Qyc6aT8rEyCrvauWSYGZK2ia3o7vd3akF07acHAFpOA==" saltValue="yVW9XmDwTqEnmpSGai0KYg==" spinCount="100000" sqref="E13:J14 B13:C14" name="Range1_4_1"/>
    <protectedRange algorithmName="SHA-512" hashValue="ON39YdpmFHfN9f47KpiRvqrKx0V9+erV1CNkpWzYhW/Qyc6aT8rEyCrvauWSYGZK2ia3o7vd3akF07acHAFpOA==" saltValue="yVW9XmDwTqEnmpSGai0KYg==" spinCount="100000" sqref="D13:D14" name="Range1_1_2_1"/>
    <protectedRange algorithmName="SHA-512" hashValue="ON39YdpmFHfN9f47KpiRvqrKx0V9+erV1CNkpWzYhW/Qyc6aT8rEyCrvauWSYGZK2ia3o7vd3akF07acHAFpOA==" saltValue="yVW9XmDwTqEnmpSGai0KYg==" spinCount="100000" sqref="E15:J16 B15:C16" name="Range1_28"/>
    <protectedRange algorithmName="SHA-512" hashValue="ON39YdpmFHfN9f47KpiRvqrKx0V9+erV1CNkpWzYhW/Qyc6aT8rEyCrvauWSYGZK2ia3o7vd3akF07acHAFpOA==" saltValue="yVW9XmDwTqEnmpSGai0KYg==" spinCount="100000" sqref="D15:D16" name="Range1_1_22"/>
    <protectedRange algorithmName="SHA-512" hashValue="ON39YdpmFHfN9f47KpiRvqrKx0V9+erV1CNkpWzYhW/Qyc6aT8rEyCrvauWSYGZK2ia3o7vd3akF07acHAFpOA==" saltValue="yVW9XmDwTqEnmpSGai0KYg==" spinCount="100000" sqref="E17:J17 B17:C17" name="Range1_4_1_1_1_5"/>
    <protectedRange algorithmName="SHA-512" hashValue="ON39YdpmFHfN9f47KpiRvqrKx0V9+erV1CNkpWzYhW/Qyc6aT8rEyCrvauWSYGZK2ia3o7vd3akF07acHAFpOA==" saltValue="yVW9XmDwTqEnmpSGai0KYg==" spinCount="100000" sqref="D17" name="Range1_1_4_1_1_3"/>
    <protectedRange algorithmName="SHA-512" hashValue="ON39YdpmFHfN9f47KpiRvqrKx0V9+erV1CNkpWzYhW/Qyc6aT8rEyCrvauWSYGZK2ia3o7vd3akF07acHAFpOA==" saltValue="yVW9XmDwTqEnmpSGai0KYg==" spinCount="100000" sqref="B18:C18 E18:J18" name="Range1_6_1_1_3"/>
    <protectedRange algorithmName="SHA-512" hashValue="ON39YdpmFHfN9f47KpiRvqrKx0V9+erV1CNkpWzYhW/Qyc6aT8rEyCrvauWSYGZK2ia3o7vd3akF07acHAFpOA==" saltValue="yVW9XmDwTqEnmpSGai0KYg==" spinCount="100000" sqref="D18" name="Range1_1_6_1_1_11"/>
  </protectedRanges>
  <conditionalFormatting sqref="E3">
    <cfRule type="top10" dxfId="439" priority="76" rank="1"/>
  </conditionalFormatting>
  <conditionalFormatting sqref="F3">
    <cfRule type="top10" dxfId="438" priority="75" rank="1"/>
  </conditionalFormatting>
  <conditionalFormatting sqref="G3">
    <cfRule type="top10" dxfId="437" priority="74" rank="1"/>
  </conditionalFormatting>
  <conditionalFormatting sqref="H3">
    <cfRule type="top10" dxfId="436" priority="73" rank="1"/>
  </conditionalFormatting>
  <conditionalFormatting sqref="I3">
    <cfRule type="top10" dxfId="435" priority="72" rank="1"/>
  </conditionalFormatting>
  <conditionalFormatting sqref="J3">
    <cfRule type="top10" dxfId="434" priority="71" rank="1"/>
  </conditionalFormatting>
  <conditionalFormatting sqref="E4">
    <cfRule type="top10" dxfId="433" priority="70" rank="1"/>
  </conditionalFormatting>
  <conditionalFormatting sqref="F4">
    <cfRule type="top10" dxfId="432" priority="69" rank="1"/>
  </conditionalFormatting>
  <conditionalFormatting sqref="G4">
    <cfRule type="top10" dxfId="431" priority="68" rank="1"/>
  </conditionalFormatting>
  <conditionalFormatting sqref="H4">
    <cfRule type="top10" dxfId="430" priority="67" rank="1"/>
  </conditionalFormatting>
  <conditionalFormatting sqref="I4">
    <cfRule type="top10" dxfId="429" priority="66" rank="1"/>
  </conditionalFormatting>
  <conditionalFormatting sqref="J4">
    <cfRule type="top10" dxfId="428" priority="65" rank="1"/>
  </conditionalFormatting>
  <conditionalFormatting sqref="F5:F6">
    <cfRule type="top10" dxfId="427" priority="62" rank="1"/>
  </conditionalFormatting>
  <conditionalFormatting sqref="I5:I6">
    <cfRule type="top10" dxfId="426" priority="59" rank="1"/>
    <cfRule type="top10" dxfId="425" priority="64" rank="1"/>
  </conditionalFormatting>
  <conditionalFormatting sqref="E5:E6">
    <cfRule type="top10" dxfId="424" priority="63" rank="1"/>
  </conditionalFormatting>
  <conditionalFormatting sqref="G5:G6">
    <cfRule type="top10" dxfId="423" priority="61" rank="1"/>
  </conditionalFormatting>
  <conditionalFormatting sqref="H5:H6">
    <cfRule type="top10" dxfId="422" priority="60" rank="1"/>
  </conditionalFormatting>
  <conditionalFormatting sqref="J5:J6">
    <cfRule type="top10" dxfId="421" priority="58" rank="1"/>
  </conditionalFormatting>
  <conditionalFormatting sqref="E5:J6">
    <cfRule type="cellIs" dxfId="420" priority="57" operator="greaterThanOrEqual">
      <formula>200</formula>
    </cfRule>
  </conditionalFormatting>
  <conditionalFormatting sqref="E7">
    <cfRule type="top10" dxfId="419" priority="56" rank="1"/>
  </conditionalFormatting>
  <conditionalFormatting sqref="F7">
    <cfRule type="top10" dxfId="418" priority="55" rank="1"/>
  </conditionalFormatting>
  <conditionalFormatting sqref="G7">
    <cfRule type="top10" dxfId="417" priority="54" rank="1"/>
  </conditionalFormatting>
  <conditionalFormatting sqref="H7">
    <cfRule type="top10" dxfId="416" priority="53" rank="1"/>
  </conditionalFormatting>
  <conditionalFormatting sqref="I7">
    <cfRule type="top10" dxfId="415" priority="52" rank="1"/>
  </conditionalFormatting>
  <conditionalFormatting sqref="J7">
    <cfRule type="top10" dxfId="414" priority="51" rank="1"/>
  </conditionalFormatting>
  <conditionalFormatting sqref="E8">
    <cfRule type="top10" dxfId="413" priority="50" rank="1"/>
  </conditionalFormatting>
  <conditionalFormatting sqref="F8">
    <cfRule type="top10" dxfId="412" priority="49" rank="1"/>
  </conditionalFormatting>
  <conditionalFormatting sqref="G8">
    <cfRule type="top10" dxfId="411" priority="48" rank="1"/>
  </conditionalFormatting>
  <conditionalFormatting sqref="H8">
    <cfRule type="top10" dxfId="410" priority="47" rank="1"/>
  </conditionalFormatting>
  <conditionalFormatting sqref="I8">
    <cfRule type="top10" dxfId="409" priority="46" rank="1"/>
  </conditionalFormatting>
  <conditionalFormatting sqref="J8">
    <cfRule type="top10" dxfId="408" priority="45" rank="1"/>
  </conditionalFormatting>
  <conditionalFormatting sqref="E9">
    <cfRule type="top10" dxfId="407" priority="44" rank="1"/>
  </conditionalFormatting>
  <conditionalFormatting sqref="F9">
    <cfRule type="top10" dxfId="406" priority="43" rank="1"/>
  </conditionalFormatting>
  <conditionalFormatting sqref="G9">
    <cfRule type="top10" dxfId="405" priority="42" rank="1"/>
  </conditionalFormatting>
  <conditionalFormatting sqref="H9">
    <cfRule type="top10" dxfId="404" priority="41" rank="1"/>
  </conditionalFormatting>
  <conditionalFormatting sqref="I9">
    <cfRule type="top10" dxfId="403" priority="40" rank="1"/>
  </conditionalFormatting>
  <conditionalFormatting sqref="J9">
    <cfRule type="top10" dxfId="402" priority="39" rank="1"/>
  </conditionalFormatting>
  <conditionalFormatting sqref="E10:J10">
    <cfRule type="cellIs" dxfId="401" priority="38" operator="equal">
      <formula>200</formula>
    </cfRule>
  </conditionalFormatting>
  <conditionalFormatting sqref="F10">
    <cfRule type="top10" dxfId="400" priority="32" rank="1"/>
  </conditionalFormatting>
  <conditionalFormatting sqref="G10">
    <cfRule type="top10" dxfId="399" priority="33" rank="1"/>
  </conditionalFormatting>
  <conditionalFormatting sqref="H10">
    <cfRule type="top10" dxfId="398" priority="34" rank="1"/>
  </conditionalFormatting>
  <conditionalFormatting sqref="I10">
    <cfRule type="top10" dxfId="397" priority="35" rank="1"/>
  </conditionalFormatting>
  <conditionalFormatting sqref="J10">
    <cfRule type="top10" dxfId="396" priority="36" rank="1"/>
  </conditionalFormatting>
  <conditionalFormatting sqref="E10">
    <cfRule type="top10" dxfId="395" priority="37" rank="1"/>
  </conditionalFormatting>
  <conditionalFormatting sqref="I11:I12">
    <cfRule type="top10" dxfId="394" priority="26" rank="1"/>
  </conditionalFormatting>
  <conditionalFormatting sqref="H11:H12">
    <cfRule type="top10" dxfId="393" priority="27" rank="1"/>
  </conditionalFormatting>
  <conditionalFormatting sqref="G11:G12">
    <cfRule type="top10" dxfId="392" priority="28" rank="1"/>
  </conditionalFormatting>
  <conditionalFormatting sqref="F11:F12">
    <cfRule type="top10" dxfId="391" priority="29" rank="1"/>
  </conditionalFormatting>
  <conditionalFormatting sqref="E11:E12">
    <cfRule type="top10" dxfId="390" priority="30" rank="1"/>
  </conditionalFormatting>
  <conditionalFormatting sqref="J11:J12">
    <cfRule type="top10" dxfId="389" priority="31" rank="1"/>
  </conditionalFormatting>
  <conditionalFormatting sqref="E11:J12">
    <cfRule type="cellIs" dxfId="388" priority="25" operator="equal">
      <formula>200</formula>
    </cfRule>
  </conditionalFormatting>
  <conditionalFormatting sqref="E13:E14">
    <cfRule type="top10" dxfId="387" priority="24" rank="1"/>
  </conditionalFormatting>
  <conditionalFormatting sqref="F13:F14">
    <cfRule type="top10" dxfId="386" priority="23" rank="1"/>
  </conditionalFormatting>
  <conditionalFormatting sqref="G13:G14">
    <cfRule type="top10" dxfId="385" priority="22" rank="1"/>
  </conditionalFormatting>
  <conditionalFormatting sqref="H13:H14">
    <cfRule type="top10" dxfId="384" priority="21" rank="1"/>
  </conditionalFormatting>
  <conditionalFormatting sqref="I13:I14">
    <cfRule type="top10" dxfId="383" priority="20" rank="1"/>
  </conditionalFormatting>
  <conditionalFormatting sqref="J13:J14">
    <cfRule type="top10" dxfId="382" priority="19" rank="1"/>
  </conditionalFormatting>
  <conditionalFormatting sqref="E15:E16">
    <cfRule type="top10" dxfId="381" priority="18" rank="1"/>
  </conditionalFormatting>
  <conditionalFormatting sqref="F15:F16">
    <cfRule type="top10" dxfId="380" priority="17" rank="1"/>
  </conditionalFormatting>
  <conditionalFormatting sqref="G15:G16">
    <cfRule type="top10" dxfId="379" priority="16" rank="1"/>
  </conditionalFormatting>
  <conditionalFormatting sqref="H15:H16">
    <cfRule type="top10" dxfId="378" priority="15" rank="1"/>
  </conditionalFormatting>
  <conditionalFormatting sqref="I15:I16">
    <cfRule type="top10" dxfId="377" priority="14" rank="1"/>
  </conditionalFormatting>
  <conditionalFormatting sqref="J15:J16">
    <cfRule type="top10" dxfId="376" priority="13" rank="1"/>
  </conditionalFormatting>
  <conditionalFormatting sqref="E17">
    <cfRule type="top10" dxfId="375" priority="12" rank="1"/>
  </conditionalFormatting>
  <conditionalFormatting sqref="F17">
    <cfRule type="top10" dxfId="374" priority="11" rank="1"/>
  </conditionalFormatting>
  <conditionalFormatting sqref="G17">
    <cfRule type="top10" dxfId="373" priority="10" rank="1"/>
  </conditionalFormatting>
  <conditionalFormatting sqref="H17">
    <cfRule type="top10" dxfId="372" priority="9" rank="1"/>
  </conditionalFormatting>
  <conditionalFormatting sqref="I17">
    <cfRule type="top10" dxfId="371" priority="8" rank="1"/>
  </conditionalFormatting>
  <conditionalFormatting sqref="J17">
    <cfRule type="top10" dxfId="370" priority="7" rank="1"/>
  </conditionalFormatting>
  <conditionalFormatting sqref="E18">
    <cfRule type="top10" dxfId="369" priority="6" rank="1"/>
  </conditionalFormatting>
  <conditionalFormatting sqref="F18">
    <cfRule type="top10" dxfId="368" priority="5" rank="1"/>
  </conditionalFormatting>
  <conditionalFormatting sqref="G18">
    <cfRule type="top10" dxfId="367" priority="4" rank="1"/>
  </conditionalFormatting>
  <conditionalFormatting sqref="H18">
    <cfRule type="top10" dxfId="366" priority="3" rank="1"/>
  </conditionalFormatting>
  <conditionalFormatting sqref="I18">
    <cfRule type="top10" dxfId="365" priority="2" rank="1"/>
  </conditionalFormatting>
  <conditionalFormatting sqref="J18">
    <cfRule type="top10" dxfId="364" priority="1" rank="1"/>
  </conditionalFormatting>
  <hyperlinks>
    <hyperlink ref="Q1" location="'National Rankings'!A1" display="Back to Ranking" xr:uid="{DBA11317-BCCE-42B3-A540-23CEBB54DE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62E8-A1DF-4893-93C7-B9FF14B7D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0BCC4-7E27-4807-8F36-82C352F803B6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125</v>
      </c>
      <c r="C2" s="15">
        <v>44824</v>
      </c>
      <c r="D2" s="16" t="s">
        <v>32</v>
      </c>
      <c r="E2" s="17">
        <v>153</v>
      </c>
      <c r="F2" s="17">
        <v>135</v>
      </c>
      <c r="G2" s="17">
        <v>160</v>
      </c>
      <c r="H2" s="17">
        <v>155</v>
      </c>
      <c r="I2" s="17"/>
      <c r="J2" s="17"/>
      <c r="K2" s="20">
        <v>4</v>
      </c>
      <c r="L2" s="20">
        <v>603</v>
      </c>
      <c r="M2" s="21">
        <v>150.75</v>
      </c>
      <c r="N2" s="22">
        <v>2</v>
      </c>
      <c r="O2" s="23">
        <v>152.75</v>
      </c>
    </row>
    <row r="3" spans="1:17" x14ac:dyDescent="0.3">
      <c r="A3" s="13" t="s">
        <v>51</v>
      </c>
      <c r="B3" s="14" t="s">
        <v>125</v>
      </c>
      <c r="C3" s="15">
        <v>44852</v>
      </c>
      <c r="D3" s="16" t="s">
        <v>32</v>
      </c>
      <c r="E3" s="17">
        <v>164</v>
      </c>
      <c r="F3" s="17">
        <v>161</v>
      </c>
      <c r="G3" s="17">
        <v>166</v>
      </c>
      <c r="H3" s="17">
        <v>153</v>
      </c>
      <c r="I3" s="17"/>
      <c r="J3" s="17"/>
      <c r="K3" s="20">
        <v>4</v>
      </c>
      <c r="L3" s="20">
        <v>644</v>
      </c>
      <c r="M3" s="21">
        <v>161</v>
      </c>
      <c r="N3" s="22">
        <v>2</v>
      </c>
      <c r="O3" s="23">
        <v>163</v>
      </c>
    </row>
    <row r="5" spans="1:17" x14ac:dyDescent="0.3">
      <c r="K5" s="8">
        <f>SUM(K2:K4)</f>
        <v>8</v>
      </c>
      <c r="L5" s="8">
        <f>SUM(L2:L4)</f>
        <v>1247</v>
      </c>
      <c r="M5" s="7">
        <f>SUM(L5/K5)</f>
        <v>155.875</v>
      </c>
      <c r="N5" s="8">
        <f>SUM(N2:N4)</f>
        <v>4</v>
      </c>
      <c r="O5" s="12">
        <f>SUM(M5+N5)</f>
        <v>159.875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B3:C3 E3:J3" name="Range1_28"/>
    <protectedRange algorithmName="SHA-512" hashValue="ON39YdpmFHfN9f47KpiRvqrKx0V9+erV1CNkpWzYhW/Qyc6aT8rEyCrvauWSYGZK2ia3o7vd3akF07acHAFpOA==" saltValue="yVW9XmDwTqEnmpSGai0KYg==" spinCount="100000" sqref="D3" name="Range1_1_22"/>
  </protectedRanges>
  <conditionalFormatting sqref="I2">
    <cfRule type="top10" dxfId="363" priority="12" rank="1"/>
  </conditionalFormatting>
  <conditionalFormatting sqref="H2">
    <cfRule type="top10" dxfId="362" priority="8" rank="1"/>
  </conditionalFormatting>
  <conditionalFormatting sqref="J2">
    <cfRule type="top10" dxfId="361" priority="9" rank="1"/>
  </conditionalFormatting>
  <conditionalFormatting sqref="G2">
    <cfRule type="top10" dxfId="360" priority="11" rank="1"/>
  </conditionalFormatting>
  <conditionalFormatting sqref="F2">
    <cfRule type="top10" dxfId="359" priority="10" rank="1"/>
  </conditionalFormatting>
  <conditionalFormatting sqref="E2">
    <cfRule type="top10" dxfId="358" priority="7" rank="1"/>
  </conditionalFormatting>
  <conditionalFormatting sqref="E3">
    <cfRule type="top10" dxfId="357" priority="6" rank="1"/>
  </conditionalFormatting>
  <conditionalFormatting sqref="F3">
    <cfRule type="top10" dxfId="356" priority="5" rank="1"/>
  </conditionalFormatting>
  <conditionalFormatting sqref="G3">
    <cfRule type="top10" dxfId="355" priority="4" rank="1"/>
  </conditionalFormatting>
  <conditionalFormatting sqref="H3">
    <cfRule type="top10" dxfId="354" priority="3" rank="1"/>
  </conditionalFormatting>
  <conditionalFormatting sqref="I3">
    <cfRule type="top10" dxfId="353" priority="2" rank="1"/>
  </conditionalFormatting>
  <conditionalFormatting sqref="J3">
    <cfRule type="top10" dxfId="352" priority="1" rank="1"/>
  </conditionalFormatting>
  <hyperlinks>
    <hyperlink ref="Q1" location="'National Rankings'!A1" display="Back to Ranking" xr:uid="{D42A2F01-DF69-4214-A5D5-0E65CCE03F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056D26-632D-49FE-9343-7E546C8049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D2C3-60A4-4EFE-86A9-7727CA2E29C9}">
  <sheetPr codeName="Sheet50"/>
  <dimension ref="A1:Q16"/>
  <sheetViews>
    <sheetView workbookViewId="0">
      <selection activeCell="A14" sqref="A14:O1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36" t="s">
        <v>25</v>
      </c>
      <c r="B2" s="26" t="s">
        <v>52</v>
      </c>
      <c r="C2" s="35">
        <v>44661</v>
      </c>
      <c r="D2" s="16" t="s">
        <v>53</v>
      </c>
      <c r="E2" s="17">
        <v>186</v>
      </c>
      <c r="F2" s="17">
        <v>178</v>
      </c>
      <c r="G2" s="17">
        <v>177</v>
      </c>
      <c r="H2" s="17">
        <v>185</v>
      </c>
      <c r="I2" s="17"/>
      <c r="J2" s="17"/>
      <c r="K2" s="20">
        <v>4</v>
      </c>
      <c r="L2" s="20">
        <v>726</v>
      </c>
      <c r="M2" s="21">
        <v>181.5</v>
      </c>
      <c r="N2" s="22">
        <v>11</v>
      </c>
      <c r="O2" s="23">
        <v>192.5</v>
      </c>
    </row>
    <row r="3" spans="1:17" x14ac:dyDescent="0.3">
      <c r="A3" s="13" t="s">
        <v>24</v>
      </c>
      <c r="B3" s="14" t="s">
        <v>52</v>
      </c>
      <c r="C3" s="15">
        <v>44689</v>
      </c>
      <c r="D3" s="16" t="s">
        <v>53</v>
      </c>
      <c r="E3" s="17">
        <v>177</v>
      </c>
      <c r="F3" s="17">
        <v>183</v>
      </c>
      <c r="G3" s="17">
        <v>183</v>
      </c>
      <c r="H3" s="17">
        <v>179</v>
      </c>
      <c r="I3" s="17"/>
      <c r="J3" s="17"/>
      <c r="K3" s="20">
        <v>4</v>
      </c>
      <c r="L3" s="20">
        <v>722</v>
      </c>
      <c r="M3" s="21">
        <v>180.5</v>
      </c>
      <c r="N3" s="22">
        <v>2</v>
      </c>
      <c r="O3" s="23">
        <v>182.5</v>
      </c>
    </row>
    <row r="4" spans="1:17" x14ac:dyDescent="0.3">
      <c r="A4" s="13" t="s">
        <v>24</v>
      </c>
      <c r="B4" s="14" t="s">
        <v>52</v>
      </c>
      <c r="C4" s="15">
        <v>44703</v>
      </c>
      <c r="D4" s="16" t="s">
        <v>79</v>
      </c>
      <c r="E4" s="17">
        <v>182</v>
      </c>
      <c r="F4" s="17">
        <v>192</v>
      </c>
      <c r="G4" s="17">
        <v>179</v>
      </c>
      <c r="H4" s="17">
        <v>187</v>
      </c>
      <c r="I4" s="17"/>
      <c r="J4" s="17"/>
      <c r="K4" s="20">
        <v>4</v>
      </c>
      <c r="L4" s="20">
        <v>740</v>
      </c>
      <c r="M4" s="21">
        <v>185</v>
      </c>
      <c r="N4" s="22">
        <v>6</v>
      </c>
      <c r="O4" s="23">
        <v>191</v>
      </c>
    </row>
    <row r="5" spans="1:17" x14ac:dyDescent="0.3">
      <c r="A5" s="49" t="s">
        <v>25</v>
      </c>
      <c r="B5" s="14" t="s">
        <v>52</v>
      </c>
      <c r="C5" s="15">
        <v>44724</v>
      </c>
      <c r="D5" s="16" t="s">
        <v>53</v>
      </c>
      <c r="E5" s="17">
        <v>175</v>
      </c>
      <c r="F5" s="17">
        <v>179</v>
      </c>
      <c r="G5" s="17">
        <v>184</v>
      </c>
      <c r="H5" s="17">
        <v>174</v>
      </c>
      <c r="I5" s="17"/>
      <c r="J5" s="17"/>
      <c r="K5" s="20">
        <v>4</v>
      </c>
      <c r="L5" s="20">
        <v>712</v>
      </c>
      <c r="M5" s="21">
        <v>178</v>
      </c>
      <c r="N5" s="22">
        <v>2</v>
      </c>
      <c r="O5" s="23">
        <v>180</v>
      </c>
    </row>
    <row r="6" spans="1:17" x14ac:dyDescent="0.3">
      <c r="A6" s="27" t="s">
        <v>24</v>
      </c>
      <c r="B6" s="26" t="s">
        <v>52</v>
      </c>
      <c r="C6" s="28">
        <v>44738</v>
      </c>
      <c r="D6" s="29" t="s">
        <v>79</v>
      </c>
      <c r="E6" s="30">
        <v>186</v>
      </c>
      <c r="F6" s="30">
        <v>187</v>
      </c>
      <c r="G6" s="30">
        <v>185</v>
      </c>
      <c r="H6" s="30">
        <v>185</v>
      </c>
      <c r="I6" s="30"/>
      <c r="J6" s="30"/>
      <c r="K6" s="31">
        <v>4</v>
      </c>
      <c r="L6" s="31">
        <v>743</v>
      </c>
      <c r="M6" s="32">
        <v>185.75</v>
      </c>
      <c r="N6" s="33">
        <v>13</v>
      </c>
      <c r="O6" s="34">
        <v>198.75</v>
      </c>
    </row>
    <row r="7" spans="1:17" x14ac:dyDescent="0.3">
      <c r="A7" s="13" t="s">
        <v>24</v>
      </c>
      <c r="B7" s="14" t="s">
        <v>52</v>
      </c>
      <c r="C7" s="15">
        <v>44752</v>
      </c>
      <c r="D7" s="16" t="s">
        <v>53</v>
      </c>
      <c r="E7" s="17">
        <v>182</v>
      </c>
      <c r="F7" s="17">
        <v>184</v>
      </c>
      <c r="G7" s="17">
        <v>186</v>
      </c>
      <c r="H7" s="17">
        <v>185</v>
      </c>
      <c r="I7" s="17"/>
      <c r="J7" s="17"/>
      <c r="K7" s="20">
        <v>4</v>
      </c>
      <c r="L7" s="20">
        <v>737</v>
      </c>
      <c r="M7" s="21">
        <v>184.25</v>
      </c>
      <c r="N7" s="22">
        <v>4</v>
      </c>
      <c r="O7" s="23">
        <v>188.25</v>
      </c>
    </row>
    <row r="8" spans="1:17" x14ac:dyDescent="0.3">
      <c r="A8" s="13" t="s">
        <v>24</v>
      </c>
      <c r="B8" s="14" t="s">
        <v>52</v>
      </c>
      <c r="C8" s="15">
        <v>44766</v>
      </c>
      <c r="D8" s="16" t="s">
        <v>79</v>
      </c>
      <c r="E8" s="17">
        <v>185</v>
      </c>
      <c r="F8" s="17">
        <v>186.001</v>
      </c>
      <c r="G8" s="17">
        <v>183</v>
      </c>
      <c r="H8" s="17">
        <v>180</v>
      </c>
      <c r="I8" s="17"/>
      <c r="J8" s="17"/>
      <c r="K8" s="20">
        <v>4</v>
      </c>
      <c r="L8" s="20">
        <v>734</v>
      </c>
      <c r="M8" s="21">
        <v>183.5</v>
      </c>
      <c r="N8" s="22">
        <v>6</v>
      </c>
      <c r="O8" s="23">
        <v>189.5</v>
      </c>
    </row>
    <row r="9" spans="1:17" x14ac:dyDescent="0.3">
      <c r="A9" s="13" t="s">
        <v>24</v>
      </c>
      <c r="B9" s="14" t="s">
        <v>52</v>
      </c>
      <c r="C9" s="15">
        <v>44787</v>
      </c>
      <c r="D9" s="16" t="s">
        <v>53</v>
      </c>
      <c r="E9" s="17">
        <v>184</v>
      </c>
      <c r="F9" s="17">
        <v>184</v>
      </c>
      <c r="G9" s="17">
        <v>184</v>
      </c>
      <c r="H9" s="17">
        <v>183</v>
      </c>
      <c r="I9" s="17"/>
      <c r="J9" s="17"/>
      <c r="K9" s="20">
        <v>4</v>
      </c>
      <c r="L9" s="20">
        <v>735</v>
      </c>
      <c r="M9" s="21">
        <v>183.75</v>
      </c>
      <c r="N9" s="22">
        <v>2</v>
      </c>
      <c r="O9" s="23">
        <v>185.75</v>
      </c>
    </row>
    <row r="10" spans="1:17" x14ac:dyDescent="0.3">
      <c r="A10" s="13" t="s">
        <v>51</v>
      </c>
      <c r="B10" s="14" t="s">
        <v>52</v>
      </c>
      <c r="C10" s="15">
        <v>44801</v>
      </c>
      <c r="D10" s="16" t="s">
        <v>79</v>
      </c>
      <c r="E10" s="17">
        <v>184</v>
      </c>
      <c r="F10" s="17">
        <v>188</v>
      </c>
      <c r="G10" s="17">
        <v>187</v>
      </c>
      <c r="H10" s="17">
        <v>189</v>
      </c>
      <c r="I10" s="17">
        <v>184</v>
      </c>
      <c r="J10" s="17">
        <v>188</v>
      </c>
      <c r="K10" s="20">
        <v>6</v>
      </c>
      <c r="L10" s="20">
        <v>1120</v>
      </c>
      <c r="M10" s="21">
        <v>186.66666666666666</v>
      </c>
      <c r="N10" s="22">
        <v>8</v>
      </c>
      <c r="O10" s="23">
        <f>SUM(M10+N10)</f>
        <v>194.66666666666666</v>
      </c>
    </row>
    <row r="11" spans="1:17" x14ac:dyDescent="0.3">
      <c r="A11" s="13" t="s">
        <v>24</v>
      </c>
      <c r="B11" s="14" t="s">
        <v>52</v>
      </c>
      <c r="C11" s="15">
        <v>44815</v>
      </c>
      <c r="D11" s="16" t="s">
        <v>53</v>
      </c>
      <c r="E11" s="17">
        <v>178</v>
      </c>
      <c r="F11" s="17">
        <v>187</v>
      </c>
      <c r="G11" s="17">
        <v>184</v>
      </c>
      <c r="H11" s="17">
        <v>182</v>
      </c>
      <c r="I11" s="17">
        <v>184</v>
      </c>
      <c r="J11" s="17">
        <v>179</v>
      </c>
      <c r="K11" s="20">
        <v>6</v>
      </c>
      <c r="L11" s="20">
        <v>1094</v>
      </c>
      <c r="M11" s="21">
        <v>182.33333333333334</v>
      </c>
      <c r="N11" s="22">
        <v>4</v>
      </c>
      <c r="O11" s="23">
        <v>186.33333333333334</v>
      </c>
    </row>
    <row r="12" spans="1:17" x14ac:dyDescent="0.3">
      <c r="A12" s="13" t="s">
        <v>24</v>
      </c>
      <c r="B12" s="14" t="s">
        <v>52</v>
      </c>
      <c r="C12" s="15">
        <v>44829</v>
      </c>
      <c r="D12" s="16" t="s">
        <v>79</v>
      </c>
      <c r="E12" s="17">
        <v>186</v>
      </c>
      <c r="F12" s="17">
        <v>187</v>
      </c>
      <c r="G12" s="17">
        <v>175</v>
      </c>
      <c r="H12" s="17">
        <v>178</v>
      </c>
      <c r="I12" s="17"/>
      <c r="J12" s="17"/>
      <c r="K12" s="20">
        <v>4</v>
      </c>
      <c r="L12" s="20">
        <v>726</v>
      </c>
      <c r="M12" s="21">
        <v>181.5</v>
      </c>
      <c r="N12" s="22">
        <v>5</v>
      </c>
      <c r="O12" s="23">
        <v>186.5</v>
      </c>
    </row>
    <row r="13" spans="1:17" x14ac:dyDescent="0.3">
      <c r="A13" s="13" t="s">
        <v>24</v>
      </c>
      <c r="B13" s="14" t="s">
        <v>52</v>
      </c>
      <c r="C13" s="15">
        <v>44813</v>
      </c>
      <c r="D13" s="16" t="s">
        <v>53</v>
      </c>
      <c r="E13" s="17">
        <v>184.001</v>
      </c>
      <c r="F13" s="17">
        <v>187</v>
      </c>
      <c r="G13" s="17">
        <v>182</v>
      </c>
      <c r="H13" s="17">
        <v>185</v>
      </c>
      <c r="I13" s="17"/>
      <c r="J13" s="17"/>
      <c r="K13" s="20">
        <v>4</v>
      </c>
      <c r="L13" s="20">
        <v>738.00099999999998</v>
      </c>
      <c r="M13" s="21">
        <v>184.50024999999999</v>
      </c>
      <c r="N13" s="22">
        <v>6</v>
      </c>
      <c r="O13" s="23">
        <v>190.50024999999999</v>
      </c>
    </row>
    <row r="14" spans="1:17" x14ac:dyDescent="0.3">
      <c r="A14" s="13" t="s">
        <v>24</v>
      </c>
      <c r="B14" s="14" t="s">
        <v>52</v>
      </c>
      <c r="C14" s="15">
        <v>44864</v>
      </c>
      <c r="D14" s="16" t="s">
        <v>79</v>
      </c>
      <c r="E14" s="17">
        <v>180</v>
      </c>
      <c r="F14" s="17">
        <v>181</v>
      </c>
      <c r="G14" s="17">
        <v>188</v>
      </c>
      <c r="H14" s="17">
        <v>184</v>
      </c>
      <c r="I14" s="17">
        <v>181</v>
      </c>
      <c r="J14" s="17">
        <v>182</v>
      </c>
      <c r="K14" s="20">
        <v>6</v>
      </c>
      <c r="L14" s="20">
        <v>1096</v>
      </c>
      <c r="M14" s="21">
        <v>182.66666666666666</v>
      </c>
      <c r="N14" s="22">
        <v>12</v>
      </c>
      <c r="O14" s="23">
        <f>SUM(N14+M14)</f>
        <v>194.66666666666666</v>
      </c>
    </row>
    <row r="16" spans="1:17" x14ac:dyDescent="0.3">
      <c r="K16" s="8">
        <f>SUM(K2:K15)</f>
        <v>58</v>
      </c>
      <c r="L16" s="8">
        <f>SUM(L2:L15)</f>
        <v>10623.001</v>
      </c>
      <c r="M16" s="7">
        <f>SUM(L16/K16)</f>
        <v>183.15518965517242</v>
      </c>
      <c r="N16" s="8">
        <f>SUM(N2:N15)</f>
        <v>81</v>
      </c>
      <c r="O16" s="12">
        <f>SUM(M16+N16)</f>
        <v>264.15518965517242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I4:J4 B4:C4" name="Range1_3_7_1"/>
    <protectedRange algorithmName="SHA-512" hashValue="ON39YdpmFHfN9f47KpiRvqrKx0V9+erV1CNkpWzYhW/Qyc6aT8rEyCrvauWSYGZK2ia3o7vd3akF07acHAFpOA==" saltValue="yVW9XmDwTqEnmpSGai0KYg==" spinCount="100000" sqref="D4" name="Range1_1_6_2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B5:C5" name="Range1_1_2_2_1_1"/>
    <protectedRange algorithmName="SHA-512" hashValue="ON39YdpmFHfN9f47KpiRvqrKx0V9+erV1CNkpWzYhW/Qyc6aT8rEyCrvauWSYGZK2ia3o7vd3akF07acHAFpOA==" saltValue="yVW9XmDwTqEnmpSGai0KYg==" spinCount="100000" sqref="D5" name="Range1_1_1_2_1_1_1"/>
    <protectedRange algorithmName="SHA-512" hashValue="ON39YdpmFHfN9f47KpiRvqrKx0V9+erV1CNkpWzYhW/Qyc6aT8rEyCrvauWSYGZK2ia3o7vd3akF07acHAFpOA==" saltValue="yVW9XmDwTqEnmpSGai0KYg==" spinCount="100000" sqref="E5:J5" name="Range1_4_2_1_1"/>
    <protectedRange algorithmName="SHA-512" hashValue="ON39YdpmFHfN9f47KpiRvqrKx0V9+erV1CNkpWzYhW/Qyc6aT8rEyCrvauWSYGZK2ia3o7vd3akF07acHAFpOA==" saltValue="yVW9XmDwTqEnmpSGai0KYg==" spinCount="100000" sqref="B7:C7 I7:J7" name="Range1_8_2_1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7:H7" name="Range1_3_1_2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4"/>
    <protectedRange sqref="I9:J9 B9:C9" name="Range1_1"/>
    <protectedRange sqref="D9" name="Range1_1_1"/>
    <protectedRange sqref="E9:H9" name="Range1_3"/>
    <protectedRange algorithmName="SHA-512" hashValue="ON39YdpmFHfN9f47KpiRvqrKx0V9+erV1CNkpWzYhW/Qyc6aT8rEyCrvauWSYGZK2ia3o7vd3akF07acHAFpOA==" saltValue="yVW9XmDwTqEnmpSGai0KYg==" spinCount="100000" sqref="I10:J10 B10:C10" name="Range1_1_3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0:H10" name="Range1_3_1"/>
    <protectedRange algorithmName="SHA-512" hashValue="ON39YdpmFHfN9f47KpiRvqrKx0V9+erV1CNkpWzYhW/Qyc6aT8rEyCrvauWSYGZK2ia3o7vd3akF07acHAFpOA==" saltValue="yVW9XmDwTqEnmpSGai0KYg==" spinCount="100000" sqref="B11:C12 E11:J12" name="Range1_2"/>
    <protectedRange algorithmName="SHA-512" hashValue="ON39YdpmFHfN9f47KpiRvqrKx0V9+erV1CNkpWzYhW/Qyc6aT8rEyCrvauWSYGZK2ia3o7vd3akF07acHAFpOA==" saltValue="yVW9XmDwTqEnmpSGai0KYg==" spinCount="100000" sqref="D11:D12" name="Range1_1_1_1_1"/>
    <protectedRange algorithmName="SHA-512" hashValue="ON39YdpmFHfN9f47KpiRvqrKx0V9+erV1CNkpWzYhW/Qyc6aT8rEyCrvauWSYGZK2ia3o7vd3akF07acHAFpOA==" saltValue="yVW9XmDwTqEnmpSGai0KYg==" spinCount="100000" sqref="B13:C13 I13:J13" name="Range1"/>
    <protectedRange algorithmName="SHA-512" hashValue="ON39YdpmFHfN9f47KpiRvqrKx0V9+erV1CNkpWzYhW/Qyc6aT8rEyCrvauWSYGZK2ia3o7vd3akF07acHAFpOA==" saltValue="yVW9XmDwTqEnmpSGai0KYg==" spinCount="100000" sqref="D13" name="Range1_1_1_2"/>
    <protectedRange algorithmName="SHA-512" hashValue="ON39YdpmFHfN9f47KpiRvqrKx0V9+erV1CNkpWzYhW/Qyc6aT8rEyCrvauWSYGZK2ia3o7vd3akF07acHAFpOA==" saltValue="yVW9XmDwTqEnmpSGai0KYg==" spinCount="100000" sqref="E13:H13" name="Range1_3_3"/>
    <protectedRange algorithmName="SHA-512" hashValue="ON39YdpmFHfN9f47KpiRvqrKx0V9+erV1CNkpWzYhW/Qyc6aT8rEyCrvauWSYGZK2ia3o7vd3akF07acHAFpOA==" saltValue="yVW9XmDwTqEnmpSGai0KYg==" spinCount="100000" sqref="E14:H14" name="Range1_3_5"/>
  </protectedRanges>
  <conditionalFormatting sqref="F2">
    <cfRule type="top10" dxfId="2416" priority="79" rank="1"/>
  </conditionalFormatting>
  <conditionalFormatting sqref="G2">
    <cfRule type="top10" dxfId="2415" priority="78" rank="1"/>
  </conditionalFormatting>
  <conditionalFormatting sqref="H2">
    <cfRule type="top10" dxfId="2414" priority="77" rank="1"/>
  </conditionalFormatting>
  <conditionalFormatting sqref="I2">
    <cfRule type="top10" dxfId="2413" priority="75" rank="1"/>
  </conditionalFormatting>
  <conditionalFormatting sqref="J2">
    <cfRule type="top10" dxfId="2412" priority="76" rank="1"/>
  </conditionalFormatting>
  <conditionalFormatting sqref="E2">
    <cfRule type="top10" dxfId="2411" priority="80" rank="1"/>
  </conditionalFormatting>
  <conditionalFormatting sqref="F3">
    <cfRule type="top10" dxfId="2410" priority="72" rank="1"/>
  </conditionalFormatting>
  <conditionalFormatting sqref="I3">
    <cfRule type="top10" dxfId="2409" priority="69" rank="1"/>
    <cfRule type="top10" dxfId="2408" priority="74" rank="1"/>
  </conditionalFormatting>
  <conditionalFormatting sqref="E3">
    <cfRule type="top10" dxfId="2407" priority="73" rank="1"/>
  </conditionalFormatting>
  <conditionalFormatting sqref="G3">
    <cfRule type="top10" dxfId="2406" priority="71" rank="1"/>
  </conditionalFormatting>
  <conditionalFormatting sqref="H3">
    <cfRule type="top10" dxfId="2405" priority="70" rank="1"/>
  </conditionalFormatting>
  <conditionalFormatting sqref="J3">
    <cfRule type="top10" dxfId="2404" priority="68" rank="1"/>
  </conditionalFormatting>
  <conditionalFormatting sqref="E3:J3">
    <cfRule type="cellIs" dxfId="2403" priority="67" operator="greaterThanOrEqual">
      <formula>200</formula>
    </cfRule>
  </conditionalFormatting>
  <conditionalFormatting sqref="F4">
    <cfRule type="top10" dxfId="2402" priority="65" rank="1"/>
  </conditionalFormatting>
  <conditionalFormatting sqref="G4">
    <cfRule type="top10" dxfId="2401" priority="64" rank="1"/>
  </conditionalFormatting>
  <conditionalFormatting sqref="H4">
    <cfRule type="top10" dxfId="2400" priority="63" rank="1"/>
  </conditionalFormatting>
  <conditionalFormatting sqref="I4">
    <cfRule type="top10" dxfId="2399" priority="61" rank="1"/>
  </conditionalFormatting>
  <conditionalFormatting sqref="J4">
    <cfRule type="top10" dxfId="2398" priority="62" rank="1"/>
  </conditionalFormatting>
  <conditionalFormatting sqref="E4">
    <cfRule type="top10" dxfId="2397" priority="66" rank="1"/>
  </conditionalFormatting>
  <conditionalFormatting sqref="E5">
    <cfRule type="top10" dxfId="2396" priority="60" rank="1"/>
  </conditionalFormatting>
  <conditionalFormatting sqref="F5">
    <cfRule type="top10" dxfId="2395" priority="59" rank="1"/>
  </conditionalFormatting>
  <conditionalFormatting sqref="G5">
    <cfRule type="top10" dxfId="2394" priority="58" rank="1"/>
  </conditionalFormatting>
  <conditionalFormatting sqref="H5">
    <cfRule type="top10" dxfId="2393" priority="57" rank="1"/>
  </conditionalFormatting>
  <conditionalFormatting sqref="I5">
    <cfRule type="top10" dxfId="2392" priority="56" rank="1"/>
  </conditionalFormatting>
  <conditionalFormatting sqref="J5">
    <cfRule type="top10" dxfId="2391" priority="55" rank="1"/>
  </conditionalFormatting>
  <conditionalFormatting sqref="F6">
    <cfRule type="top10" dxfId="2390" priority="52" rank="1"/>
  </conditionalFormatting>
  <conditionalFormatting sqref="I6">
    <cfRule type="top10" dxfId="2389" priority="49" rank="1"/>
    <cfRule type="top10" dxfId="2388" priority="54" rank="1"/>
  </conditionalFormatting>
  <conditionalFormatting sqref="E6">
    <cfRule type="top10" dxfId="2387" priority="53" rank="1"/>
  </conditionalFormatting>
  <conditionalFormatting sqref="G6">
    <cfRule type="top10" dxfId="2386" priority="51" rank="1"/>
  </conditionalFormatting>
  <conditionalFormatting sqref="H6">
    <cfRule type="top10" dxfId="2385" priority="50" rank="1"/>
  </conditionalFormatting>
  <conditionalFormatting sqref="J6">
    <cfRule type="top10" dxfId="2384" priority="48" rank="1"/>
  </conditionalFormatting>
  <conditionalFormatting sqref="E6:J6">
    <cfRule type="cellIs" dxfId="2383" priority="47" operator="greaterThanOrEqual">
      <formula>200</formula>
    </cfRule>
  </conditionalFormatting>
  <conditionalFormatting sqref="E7:J7">
    <cfRule type="cellIs" dxfId="2382" priority="39" operator="greaterThanOrEqual">
      <formula>200</formula>
    </cfRule>
  </conditionalFormatting>
  <conditionalFormatting sqref="F7">
    <cfRule type="top10" dxfId="2381" priority="40" rank="1"/>
  </conditionalFormatting>
  <conditionalFormatting sqref="I7">
    <cfRule type="top10" dxfId="2380" priority="41" rank="1"/>
    <cfRule type="top10" dxfId="2379" priority="42" rank="1"/>
  </conditionalFormatting>
  <conditionalFormatting sqref="E7">
    <cfRule type="top10" dxfId="2378" priority="43" rank="1"/>
  </conditionalFormatting>
  <conditionalFormatting sqref="G7">
    <cfRule type="top10" dxfId="2377" priority="44" rank="1"/>
  </conditionalFormatting>
  <conditionalFormatting sqref="H7">
    <cfRule type="top10" dxfId="2376" priority="45" rank="1"/>
  </conditionalFormatting>
  <conditionalFormatting sqref="J7">
    <cfRule type="top10" dxfId="2375" priority="46" rank="1"/>
  </conditionalFormatting>
  <conditionalFormatting sqref="F8">
    <cfRule type="top10" dxfId="2374" priority="37" rank="1"/>
  </conditionalFormatting>
  <conditionalFormatting sqref="G8">
    <cfRule type="top10" dxfId="2373" priority="36" rank="1"/>
  </conditionalFormatting>
  <conditionalFormatting sqref="H8">
    <cfRule type="top10" dxfId="2372" priority="35" rank="1"/>
  </conditionalFormatting>
  <conditionalFormatting sqref="I8">
    <cfRule type="top10" dxfId="2371" priority="33" rank="1"/>
  </conditionalFormatting>
  <conditionalFormatting sqref="J8">
    <cfRule type="top10" dxfId="2370" priority="34" rank="1"/>
  </conditionalFormatting>
  <conditionalFormatting sqref="E8">
    <cfRule type="top10" dxfId="2369" priority="38" rank="1"/>
  </conditionalFormatting>
  <conditionalFormatting sqref="F9">
    <cfRule type="top10" dxfId="2368" priority="27" rank="1"/>
  </conditionalFormatting>
  <conditionalFormatting sqref="G9">
    <cfRule type="top10" dxfId="2367" priority="28" rank="1"/>
  </conditionalFormatting>
  <conditionalFormatting sqref="H9">
    <cfRule type="top10" dxfId="2366" priority="29" rank="1"/>
  </conditionalFormatting>
  <conditionalFormatting sqref="I9">
    <cfRule type="top10" dxfId="2365" priority="30" rank="1"/>
  </conditionalFormatting>
  <conditionalFormatting sqref="J9">
    <cfRule type="top10" dxfId="2364" priority="31" rank="1"/>
  </conditionalFormatting>
  <conditionalFormatting sqref="E9">
    <cfRule type="top10" dxfId="2363" priority="32" rank="1"/>
  </conditionalFormatting>
  <conditionalFormatting sqref="F10">
    <cfRule type="top10" dxfId="2362" priority="25" rank="1"/>
  </conditionalFormatting>
  <conditionalFormatting sqref="G10">
    <cfRule type="top10" dxfId="2361" priority="24" rank="1"/>
  </conditionalFormatting>
  <conditionalFormatting sqref="H10">
    <cfRule type="top10" dxfId="2360" priority="23" rank="1"/>
  </conditionalFormatting>
  <conditionalFormatting sqref="I10">
    <cfRule type="top10" dxfId="2359" priority="21" rank="1"/>
  </conditionalFormatting>
  <conditionalFormatting sqref="J10">
    <cfRule type="top10" dxfId="2358" priority="22" rank="1"/>
  </conditionalFormatting>
  <conditionalFormatting sqref="E10">
    <cfRule type="top10" dxfId="2357" priority="26" rank="1"/>
  </conditionalFormatting>
  <conditionalFormatting sqref="J11:J12">
    <cfRule type="top10" dxfId="2356" priority="15" rank="1"/>
  </conditionalFormatting>
  <conditionalFormatting sqref="I11:I12">
    <cfRule type="top10" dxfId="2355" priority="16" rank="1"/>
  </conditionalFormatting>
  <conditionalFormatting sqref="H11:H12">
    <cfRule type="top10" dxfId="2354" priority="17" rank="1"/>
  </conditionalFormatting>
  <conditionalFormatting sqref="G11:G12">
    <cfRule type="top10" dxfId="2353" priority="18" rank="1"/>
  </conditionalFormatting>
  <conditionalFormatting sqref="F11:F12">
    <cfRule type="top10" dxfId="2352" priority="19" rank="1"/>
  </conditionalFormatting>
  <conditionalFormatting sqref="E11:E12">
    <cfRule type="top10" dxfId="2351" priority="20" rank="1"/>
  </conditionalFormatting>
  <conditionalFormatting sqref="E13:J13">
    <cfRule type="cellIs" dxfId="2350" priority="7" operator="greaterThanOrEqual">
      <formula>200</formula>
    </cfRule>
  </conditionalFormatting>
  <conditionalFormatting sqref="F13">
    <cfRule type="top10" dxfId="2349" priority="8" rank="1"/>
  </conditionalFormatting>
  <conditionalFormatting sqref="I13">
    <cfRule type="top10" dxfId="2348" priority="9" rank="1"/>
    <cfRule type="top10" dxfId="2347" priority="10" rank="1"/>
  </conditionalFormatting>
  <conditionalFormatting sqref="E13">
    <cfRule type="top10" dxfId="2346" priority="11" rank="1"/>
  </conditionalFormatting>
  <conditionalFormatting sqref="G13">
    <cfRule type="top10" dxfId="2345" priority="12" rank="1"/>
  </conditionalFormatting>
  <conditionalFormatting sqref="H13">
    <cfRule type="top10" dxfId="2344" priority="13" rank="1"/>
  </conditionalFormatting>
  <conditionalFormatting sqref="J13">
    <cfRule type="top10" dxfId="2343" priority="14" rank="1"/>
  </conditionalFormatting>
  <conditionalFormatting sqref="F14">
    <cfRule type="top10" dxfId="2342" priority="1" rank="1"/>
  </conditionalFormatting>
  <conditionalFormatting sqref="G14">
    <cfRule type="top10" dxfId="2341" priority="2" rank="1"/>
  </conditionalFormatting>
  <conditionalFormatting sqref="H14">
    <cfRule type="top10" dxfId="2340" priority="3" rank="1"/>
  </conditionalFormatting>
  <conditionalFormatting sqref="I14">
    <cfRule type="top10" dxfId="2339" priority="4" rank="1"/>
  </conditionalFormatting>
  <conditionalFormatting sqref="J14">
    <cfRule type="top10" dxfId="2338" priority="5" rank="1"/>
  </conditionalFormatting>
  <conditionalFormatting sqref="E14">
    <cfRule type="top10" dxfId="2337" priority="6" rank="1"/>
  </conditionalFormatting>
  <hyperlinks>
    <hyperlink ref="Q1" location="'National Rankings'!A1" display="Back to Ranking" xr:uid="{A42F02B6-5072-4A45-9246-D77E5F3289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1D75D3-9B3E-4460-87ED-1F11B5F113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6DFF-B205-4A63-A6E6-4DD12C81F7B1}">
  <dimension ref="A1:Q4"/>
  <sheetViews>
    <sheetView workbookViewId="0">
      <selection activeCell="B29" sqref="B2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106</v>
      </c>
      <c r="C2" s="15">
        <v>44752</v>
      </c>
      <c r="D2" s="16" t="s">
        <v>53</v>
      </c>
      <c r="E2" s="17">
        <v>178</v>
      </c>
      <c r="F2" s="17">
        <v>184</v>
      </c>
      <c r="G2" s="17">
        <v>182</v>
      </c>
      <c r="H2" s="17">
        <v>185</v>
      </c>
      <c r="I2" s="17"/>
      <c r="J2" s="17"/>
      <c r="K2" s="20">
        <v>4</v>
      </c>
      <c r="L2" s="20">
        <v>729</v>
      </c>
      <c r="M2" s="21">
        <v>182.25</v>
      </c>
      <c r="N2" s="22">
        <v>2</v>
      </c>
      <c r="O2" s="23">
        <v>184.25</v>
      </c>
    </row>
    <row r="4" spans="1:17" x14ac:dyDescent="0.3">
      <c r="K4" s="8">
        <f>SUM(K2:K3)</f>
        <v>4</v>
      </c>
      <c r="L4" s="8">
        <f>SUM(L2:L3)</f>
        <v>729</v>
      </c>
      <c r="M4" s="7">
        <f>SUM(L4/K4)</f>
        <v>182.25</v>
      </c>
      <c r="N4" s="8">
        <f>SUM(N2:N3)</f>
        <v>2</v>
      </c>
      <c r="O4" s="12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:J2">
    <cfRule type="cellIs" dxfId="351" priority="8" operator="greaterThanOrEqual">
      <formula>200</formula>
    </cfRule>
  </conditionalFormatting>
  <conditionalFormatting sqref="F2">
    <cfRule type="top10" dxfId="350" priority="5" rank="1"/>
  </conditionalFormatting>
  <conditionalFormatting sqref="I2">
    <cfRule type="top10" dxfId="349" priority="2" rank="1"/>
    <cfRule type="top10" dxfId="348" priority="7" rank="1"/>
  </conditionalFormatting>
  <conditionalFormatting sqref="E2">
    <cfRule type="top10" dxfId="347" priority="6" rank="1"/>
  </conditionalFormatting>
  <conditionalFormatting sqref="G2">
    <cfRule type="top10" dxfId="346" priority="4" rank="1"/>
  </conditionalFormatting>
  <conditionalFormatting sqref="H2">
    <cfRule type="top10" dxfId="345" priority="3" rank="1"/>
  </conditionalFormatting>
  <conditionalFormatting sqref="J2">
    <cfRule type="top10" dxfId="344" priority="1" rank="1"/>
  </conditionalFormatting>
  <hyperlinks>
    <hyperlink ref="Q1" location="'National Rankings'!A1" display="Back to Ranking" xr:uid="{E5D47420-44FC-47D4-BA8D-799D979517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25C196-EF88-429F-9C6F-94061056E0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D10FB-FFE9-44B9-A5F8-E12295DAF3A1}">
  <dimension ref="A1:Q6"/>
  <sheetViews>
    <sheetView workbookViewId="0">
      <selection activeCell="C10" sqref="C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85</v>
      </c>
      <c r="C2" s="15">
        <v>44702</v>
      </c>
      <c r="D2" s="16" t="s">
        <v>82</v>
      </c>
      <c r="E2" s="17">
        <v>173</v>
      </c>
      <c r="F2" s="17">
        <v>175</v>
      </c>
      <c r="G2" s="17">
        <v>162</v>
      </c>
      <c r="H2" s="17">
        <v>162</v>
      </c>
      <c r="I2" s="17"/>
      <c r="J2" s="17"/>
      <c r="K2" s="20">
        <v>4</v>
      </c>
      <c r="L2" s="20">
        <v>672</v>
      </c>
      <c r="M2" s="21">
        <v>168</v>
      </c>
      <c r="N2" s="22">
        <v>2</v>
      </c>
      <c r="O2" s="23">
        <v>170</v>
      </c>
    </row>
    <row r="3" spans="1:17" x14ac:dyDescent="0.3">
      <c r="A3" s="13" t="s">
        <v>51</v>
      </c>
      <c r="B3" s="14" t="s">
        <v>85</v>
      </c>
      <c r="C3" s="15">
        <v>44758</v>
      </c>
      <c r="D3" s="16" t="s">
        <v>82</v>
      </c>
      <c r="E3" s="17">
        <v>175</v>
      </c>
      <c r="F3" s="17">
        <v>171</v>
      </c>
      <c r="G3" s="17">
        <v>180</v>
      </c>
      <c r="H3" s="17">
        <v>179</v>
      </c>
      <c r="I3" s="17"/>
      <c r="J3" s="17"/>
      <c r="K3" s="20">
        <v>4</v>
      </c>
      <c r="L3" s="20">
        <v>705</v>
      </c>
      <c r="M3" s="21">
        <v>176.25</v>
      </c>
      <c r="N3" s="22">
        <v>2</v>
      </c>
      <c r="O3" s="23">
        <v>178.25</v>
      </c>
    </row>
    <row r="4" spans="1:17" x14ac:dyDescent="0.3">
      <c r="A4" s="13" t="s">
        <v>51</v>
      </c>
      <c r="B4" s="69" t="s">
        <v>85</v>
      </c>
      <c r="C4" s="15">
        <v>44793</v>
      </c>
      <c r="D4" s="16" t="s">
        <v>82</v>
      </c>
      <c r="E4" s="17">
        <v>181</v>
      </c>
      <c r="F4" s="17">
        <v>182</v>
      </c>
      <c r="G4" s="17">
        <v>186</v>
      </c>
      <c r="H4" s="17">
        <v>183</v>
      </c>
      <c r="I4" s="17">
        <v>181</v>
      </c>
      <c r="J4" s="17">
        <v>186</v>
      </c>
      <c r="K4" s="20">
        <v>6</v>
      </c>
      <c r="L4" s="20">
        <v>1099</v>
      </c>
      <c r="M4" s="21">
        <v>183.16666666666666</v>
      </c>
      <c r="N4" s="22">
        <v>4</v>
      </c>
      <c r="O4" s="23">
        <v>187.16666666666666</v>
      </c>
    </row>
    <row r="6" spans="1:17" x14ac:dyDescent="0.3">
      <c r="K6" s="8">
        <f>SUM(K2:K5)</f>
        <v>14</v>
      </c>
      <c r="L6" s="8">
        <f>SUM(L2:L5)</f>
        <v>2476</v>
      </c>
      <c r="M6" s="7">
        <f>SUM(L6/K6)</f>
        <v>176.85714285714286</v>
      </c>
      <c r="N6" s="8">
        <f>SUM(N2:N5)</f>
        <v>8</v>
      </c>
      <c r="O6" s="12">
        <f>SUM(M6+N6)</f>
        <v>184.85714285714286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2_1"/>
    <protectedRange algorithmName="SHA-512" hashValue="ON39YdpmFHfN9f47KpiRvqrKx0V9+erV1CNkpWzYhW/Qyc6aT8rEyCrvauWSYGZK2ia3o7vd3akF07acHAFpOA==" saltValue="yVW9XmDwTqEnmpSGai0KYg==" spinCount="100000" sqref="D2" name="Range1_1_8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4"/>
    <protectedRange algorithmName="SHA-512" hashValue="ON39YdpmFHfN9f47KpiRvqrKx0V9+erV1CNkpWzYhW/Qyc6aT8rEyCrvauWSYGZK2ia3o7vd3akF07acHAFpOA==" saltValue="yVW9XmDwTqEnmpSGai0KYg==" spinCount="100000" sqref="E4:J4 B4:C4" name="Range1_2_2"/>
    <protectedRange algorithmName="SHA-512" hashValue="ON39YdpmFHfN9f47KpiRvqrKx0V9+erV1CNkpWzYhW/Qyc6aT8rEyCrvauWSYGZK2ia3o7vd3akF07acHAFpOA==" saltValue="yVW9XmDwTqEnmpSGai0KYg==" spinCount="100000" sqref="D4" name="Range1_1_1"/>
  </protectedRanges>
  <conditionalFormatting sqref="E2">
    <cfRule type="top10" dxfId="343" priority="19" rank="1"/>
  </conditionalFormatting>
  <conditionalFormatting sqref="F2">
    <cfRule type="top10" dxfId="342" priority="18" rank="1"/>
  </conditionalFormatting>
  <conditionalFormatting sqref="G2">
    <cfRule type="top10" dxfId="341" priority="17" rank="1"/>
  </conditionalFormatting>
  <conditionalFormatting sqref="H2">
    <cfRule type="top10" dxfId="340" priority="16" rank="1"/>
  </conditionalFormatting>
  <conditionalFormatting sqref="I2">
    <cfRule type="top10" dxfId="339" priority="15" rank="1"/>
  </conditionalFormatting>
  <conditionalFormatting sqref="J2">
    <cfRule type="top10" dxfId="338" priority="14" rank="1"/>
  </conditionalFormatting>
  <conditionalFormatting sqref="J3">
    <cfRule type="top10" dxfId="337" priority="8" rank="1"/>
  </conditionalFormatting>
  <conditionalFormatting sqref="I3">
    <cfRule type="top10" dxfId="336" priority="9" rank="1"/>
  </conditionalFormatting>
  <conditionalFormatting sqref="H3">
    <cfRule type="top10" dxfId="335" priority="10" rank="1"/>
  </conditionalFormatting>
  <conditionalFormatting sqref="G3">
    <cfRule type="top10" dxfId="334" priority="11" rank="1"/>
  </conditionalFormatting>
  <conditionalFormatting sqref="F3">
    <cfRule type="top10" dxfId="333" priority="12" rank="1"/>
  </conditionalFormatting>
  <conditionalFormatting sqref="E3">
    <cfRule type="top10" dxfId="332" priority="13" rank="1"/>
  </conditionalFormatting>
  <conditionalFormatting sqref="I4">
    <cfRule type="top10" dxfId="331" priority="2" rank="1"/>
  </conditionalFormatting>
  <conditionalFormatting sqref="H4">
    <cfRule type="top10" dxfId="330" priority="3" rank="1"/>
  </conditionalFormatting>
  <conditionalFormatting sqref="G4">
    <cfRule type="top10" dxfId="329" priority="4" rank="1"/>
  </conditionalFormatting>
  <conditionalFormatting sqref="F4">
    <cfRule type="top10" dxfId="328" priority="5" rank="1"/>
  </conditionalFormatting>
  <conditionalFormatting sqref="E4">
    <cfRule type="top10" dxfId="327" priority="6" rank="1"/>
  </conditionalFormatting>
  <conditionalFormatting sqref="J4">
    <cfRule type="top10" dxfId="326" priority="7" rank="1"/>
  </conditionalFormatting>
  <conditionalFormatting sqref="E4:J4">
    <cfRule type="cellIs" dxfId="325" priority="1" operator="equal">
      <formula>200</formula>
    </cfRule>
  </conditionalFormatting>
  <hyperlinks>
    <hyperlink ref="Q1" location="'National Rankings'!A1" display="Back to Ranking" xr:uid="{9A29993C-006C-40AF-857E-159CACE061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8F66D9-8B78-403F-A166-C4766607DB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66E1-72BD-4A6C-84FF-72A6B74070AD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109</v>
      </c>
      <c r="C2" s="15">
        <v>44766</v>
      </c>
      <c r="D2" s="16" t="s">
        <v>79</v>
      </c>
      <c r="E2" s="17">
        <v>158</v>
      </c>
      <c r="F2" s="17">
        <v>170</v>
      </c>
      <c r="G2" s="17">
        <v>167</v>
      </c>
      <c r="H2" s="17">
        <v>168</v>
      </c>
      <c r="I2" s="17"/>
      <c r="J2" s="17"/>
      <c r="K2" s="20">
        <v>4</v>
      </c>
      <c r="L2" s="20">
        <v>663</v>
      </c>
      <c r="M2" s="21">
        <v>165.75</v>
      </c>
      <c r="N2" s="22">
        <v>2</v>
      </c>
      <c r="O2" s="23">
        <v>167.75</v>
      </c>
    </row>
    <row r="4" spans="1:17" x14ac:dyDescent="0.3">
      <c r="K4" s="8">
        <f>SUM(K2:K3)</f>
        <v>4</v>
      </c>
      <c r="L4" s="8">
        <f>SUM(L2:L3)</f>
        <v>663</v>
      </c>
      <c r="M4" s="7">
        <f>SUM(L4/K4)</f>
        <v>165.75</v>
      </c>
      <c r="N4" s="8">
        <f>SUM(N2:N3)</f>
        <v>2</v>
      </c>
      <c r="O4" s="12">
        <f>SUM(M4+N4)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"/>
    <protectedRange algorithmName="SHA-512" hashValue="ON39YdpmFHfN9f47KpiRvqrKx0V9+erV1CNkpWzYhW/Qyc6aT8rEyCrvauWSYGZK2ia3o7vd3akF07acHAFpOA==" saltValue="yVW9XmDwTqEnmpSGai0KYg==" spinCount="100000" sqref="D2" name="Range1_1_2_12_1"/>
  </protectedRanges>
  <conditionalFormatting sqref="E2">
    <cfRule type="top10" dxfId="324" priority="6" rank="1"/>
  </conditionalFormatting>
  <conditionalFormatting sqref="F2">
    <cfRule type="top10" dxfId="323" priority="5" rank="1"/>
  </conditionalFormatting>
  <conditionalFormatting sqref="G2">
    <cfRule type="top10" dxfId="322" priority="4" rank="1"/>
  </conditionalFormatting>
  <conditionalFormatting sqref="H2">
    <cfRule type="top10" dxfId="321" priority="3" rank="1"/>
  </conditionalFormatting>
  <conditionalFormatting sqref="I2">
    <cfRule type="top10" dxfId="320" priority="2" rank="1"/>
  </conditionalFormatting>
  <conditionalFormatting sqref="J2">
    <cfRule type="top10" dxfId="319" priority="1" rank="1"/>
  </conditionalFormatting>
  <hyperlinks>
    <hyperlink ref="Q1" location="'National Rankings'!A1" display="Back to Ranking" xr:uid="{FDF1459A-918B-4EB1-9102-136BA95A2D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8FA1DD-1306-4B6A-B528-7F427EEBF2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53EF-3792-492B-B3D1-1D7A4C5C97AF}">
  <sheetPr codeName="Sheet94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7"/>
      <c r="Q1" s="24" t="s">
        <v>19</v>
      </c>
    </row>
    <row r="2" spans="1:17" x14ac:dyDescent="0.3">
      <c r="A2" s="13" t="s">
        <v>51</v>
      </c>
      <c r="B2" s="14" t="s">
        <v>63</v>
      </c>
      <c r="C2" s="15">
        <v>44661</v>
      </c>
      <c r="D2" s="16" t="s">
        <v>53</v>
      </c>
      <c r="E2" s="17">
        <v>96</v>
      </c>
      <c r="F2" s="17">
        <v>133</v>
      </c>
      <c r="G2" s="17">
        <v>141</v>
      </c>
      <c r="H2" s="17">
        <v>142</v>
      </c>
      <c r="I2" s="17"/>
      <c r="J2" s="17"/>
      <c r="K2" s="20">
        <v>4</v>
      </c>
      <c r="L2" s="20">
        <v>512</v>
      </c>
      <c r="M2" s="21">
        <v>128</v>
      </c>
      <c r="N2" s="22">
        <v>2</v>
      </c>
      <c r="O2" s="23">
        <v>130</v>
      </c>
      <c r="P2" s="34"/>
    </row>
    <row r="3" spans="1:17" x14ac:dyDescent="0.3">
      <c r="A3" s="13" t="s">
        <v>24</v>
      </c>
      <c r="B3" s="14" t="s">
        <v>107</v>
      </c>
      <c r="C3" s="15">
        <v>44752</v>
      </c>
      <c r="D3" s="16" t="s">
        <v>53</v>
      </c>
      <c r="E3" s="17">
        <v>24</v>
      </c>
      <c r="F3" s="17">
        <v>79</v>
      </c>
      <c r="G3" s="17">
        <v>33</v>
      </c>
      <c r="H3" s="17"/>
      <c r="I3" s="17"/>
      <c r="J3" s="17"/>
      <c r="K3" s="20">
        <v>3</v>
      </c>
      <c r="L3" s="20">
        <v>136</v>
      </c>
      <c r="M3" s="21">
        <v>45.333333333333336</v>
      </c>
      <c r="N3" s="22">
        <v>2</v>
      </c>
      <c r="O3" s="23">
        <v>47.333333333333336</v>
      </c>
    </row>
    <row r="4" spans="1:17" x14ac:dyDescent="0.3">
      <c r="P4" s="12"/>
    </row>
    <row r="5" spans="1:17" x14ac:dyDescent="0.3">
      <c r="K5" s="8">
        <f>SUM(K2:K4)</f>
        <v>7</v>
      </c>
      <c r="L5" s="8">
        <f>SUM(L2:L4)</f>
        <v>648</v>
      </c>
      <c r="M5" s="7">
        <f>SUM(L5/K5)</f>
        <v>92.571428571428569</v>
      </c>
      <c r="N5" s="8">
        <f>SUM(N2:N4)</f>
        <v>4</v>
      </c>
      <c r="O5" s="12">
        <f>SUM(M5+N5)</f>
        <v>96.571428571428569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318" priority="14" rank="1"/>
  </conditionalFormatting>
  <conditionalFormatting sqref="I2">
    <cfRule type="top10" dxfId="317" priority="11" rank="1"/>
    <cfRule type="top10" dxfId="316" priority="16" rank="1"/>
  </conditionalFormatting>
  <conditionalFormatting sqref="E2">
    <cfRule type="top10" dxfId="315" priority="15" rank="1"/>
  </conditionalFormatting>
  <conditionalFormatting sqref="G2">
    <cfRule type="top10" dxfId="314" priority="13" rank="1"/>
  </conditionalFormatting>
  <conditionalFormatting sqref="H2">
    <cfRule type="top10" dxfId="313" priority="12" rank="1"/>
  </conditionalFormatting>
  <conditionalFormatting sqref="J2">
    <cfRule type="top10" dxfId="312" priority="10" rank="1"/>
  </conditionalFormatting>
  <conditionalFormatting sqref="E2:J2">
    <cfRule type="cellIs" dxfId="311" priority="9" operator="greaterThanOrEqual">
      <formula>200</formula>
    </cfRule>
  </conditionalFormatting>
  <conditionalFormatting sqref="E3:J3">
    <cfRule type="cellIs" dxfId="310" priority="8" operator="greaterThanOrEqual">
      <formula>200</formula>
    </cfRule>
  </conditionalFormatting>
  <conditionalFormatting sqref="F3">
    <cfRule type="top10" dxfId="309" priority="5" rank="1"/>
  </conditionalFormatting>
  <conditionalFormatting sqref="I3">
    <cfRule type="top10" dxfId="308" priority="2" rank="1"/>
    <cfRule type="top10" dxfId="307" priority="7" rank="1"/>
  </conditionalFormatting>
  <conditionalFormatting sqref="E3">
    <cfRule type="top10" dxfId="306" priority="6" rank="1"/>
  </conditionalFormatting>
  <conditionalFormatting sqref="G3">
    <cfRule type="top10" dxfId="305" priority="4" rank="1"/>
  </conditionalFormatting>
  <conditionalFormatting sqref="H3">
    <cfRule type="top10" dxfId="304" priority="3" rank="1"/>
  </conditionalFormatting>
  <conditionalFormatting sqref="J3">
    <cfRule type="top10" dxfId="303" priority="1" rank="1"/>
  </conditionalFormatting>
  <hyperlinks>
    <hyperlink ref="Q1" location="'National Rankings'!A1" display="Back to Ranking" xr:uid="{E43EAD3B-D1C2-496B-A354-DBA0CB0F28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FA3B09-06DC-4B46-B776-626DDFA515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CC6DA-B164-4254-BCA9-DCBBA53B60F1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108</v>
      </c>
      <c r="C2" s="15">
        <v>44761</v>
      </c>
      <c r="D2" s="16" t="s">
        <v>104</v>
      </c>
      <c r="E2" s="17">
        <v>163</v>
      </c>
      <c r="F2" s="17">
        <v>162</v>
      </c>
      <c r="G2" s="17">
        <v>163</v>
      </c>
      <c r="H2" s="17">
        <v>159</v>
      </c>
      <c r="I2" s="17"/>
      <c r="J2" s="17"/>
      <c r="K2" s="20">
        <v>4</v>
      </c>
      <c r="L2" s="20">
        <v>647</v>
      </c>
      <c r="M2" s="21">
        <v>161.75</v>
      </c>
      <c r="N2" s="22">
        <v>3</v>
      </c>
      <c r="O2" s="23">
        <v>164.75</v>
      </c>
    </row>
    <row r="4" spans="1:17" x14ac:dyDescent="0.3">
      <c r="K4" s="8">
        <f>SUM(K2:K3)</f>
        <v>4</v>
      </c>
      <c r="L4" s="8">
        <f>SUM(L2:L3)</f>
        <v>647</v>
      </c>
      <c r="M4" s="7">
        <f>SUM(L4/K4)</f>
        <v>161.75</v>
      </c>
      <c r="N4" s="8">
        <f>SUM(N2:N3)</f>
        <v>3</v>
      </c>
      <c r="O4" s="12">
        <f>SUM(M4+N4)</f>
        <v>164.75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:J2">
    <cfRule type="cellIs" dxfId="302" priority="8" operator="greaterThanOrEqual">
      <formula>200</formula>
    </cfRule>
  </conditionalFormatting>
  <conditionalFormatting sqref="F2">
    <cfRule type="top10" dxfId="301" priority="5" rank="1"/>
  </conditionalFormatting>
  <conditionalFormatting sqref="I2">
    <cfRule type="top10" dxfId="300" priority="2" rank="1"/>
    <cfRule type="top10" dxfId="299" priority="7" rank="1"/>
  </conditionalFormatting>
  <conditionalFormatting sqref="E2">
    <cfRule type="top10" dxfId="298" priority="6" rank="1"/>
  </conditionalFormatting>
  <conditionalFormatting sqref="G2">
    <cfRule type="top10" dxfId="297" priority="4" rank="1"/>
  </conditionalFormatting>
  <conditionalFormatting sqref="H2">
    <cfRule type="top10" dxfId="296" priority="3" rank="1"/>
  </conditionalFormatting>
  <conditionalFormatting sqref="J2">
    <cfRule type="top10" dxfId="295" priority="1" rank="1"/>
  </conditionalFormatting>
  <hyperlinks>
    <hyperlink ref="Q1" location="'National Rankings'!A1" display="Back to Ranking" xr:uid="{C7374C1E-F2FA-4650-ABF4-F3C42D5D91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69491C-B032-427A-8BEF-32766E369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C9A9-EA3B-4B4C-9573-C7253B49DC90}"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49" t="s">
        <v>25</v>
      </c>
      <c r="B2" s="57" t="s">
        <v>96</v>
      </c>
      <c r="C2" s="56">
        <v>44703</v>
      </c>
      <c r="D2" s="55" t="s">
        <v>79</v>
      </c>
      <c r="E2" s="54">
        <v>164</v>
      </c>
      <c r="F2" s="54">
        <v>164</v>
      </c>
      <c r="G2" s="54">
        <v>169</v>
      </c>
      <c r="H2" s="54">
        <v>161</v>
      </c>
      <c r="I2" s="54"/>
      <c r="J2" s="54"/>
      <c r="K2" s="53">
        <v>4</v>
      </c>
      <c r="L2" s="53">
        <v>658</v>
      </c>
      <c r="M2" s="52">
        <v>164.5</v>
      </c>
      <c r="N2" s="51">
        <v>2</v>
      </c>
      <c r="O2" s="50">
        <v>166.5</v>
      </c>
    </row>
    <row r="3" spans="1:17" x14ac:dyDescent="0.3">
      <c r="A3" s="13" t="s">
        <v>24</v>
      </c>
      <c r="B3" s="14" t="s">
        <v>96</v>
      </c>
      <c r="C3" s="15">
        <v>44738</v>
      </c>
      <c r="D3" s="16" t="s">
        <v>79</v>
      </c>
      <c r="E3" s="17">
        <v>172</v>
      </c>
      <c r="F3" s="17">
        <v>177</v>
      </c>
      <c r="G3" s="17">
        <v>174</v>
      </c>
      <c r="H3" s="17">
        <v>173</v>
      </c>
      <c r="I3" s="17"/>
      <c r="J3" s="17"/>
      <c r="K3" s="20">
        <v>4</v>
      </c>
      <c r="L3" s="20">
        <v>696</v>
      </c>
      <c r="M3" s="21">
        <v>174</v>
      </c>
      <c r="N3" s="22">
        <v>3</v>
      </c>
      <c r="O3" s="23">
        <v>177</v>
      </c>
    </row>
    <row r="4" spans="1:17" x14ac:dyDescent="0.3">
      <c r="A4" s="13" t="s">
        <v>51</v>
      </c>
      <c r="B4" s="14" t="s">
        <v>96</v>
      </c>
      <c r="C4" s="15">
        <v>44766</v>
      </c>
      <c r="D4" s="16" t="s">
        <v>79</v>
      </c>
      <c r="E4" s="17">
        <v>158</v>
      </c>
      <c r="F4" s="17">
        <v>167</v>
      </c>
      <c r="G4" s="17">
        <v>160</v>
      </c>
      <c r="H4" s="17">
        <v>171</v>
      </c>
      <c r="I4" s="17"/>
      <c r="J4" s="17"/>
      <c r="K4" s="20">
        <v>4</v>
      </c>
      <c r="L4" s="20">
        <v>656</v>
      </c>
      <c r="M4" s="21">
        <v>164</v>
      </c>
      <c r="N4" s="22">
        <v>2</v>
      </c>
      <c r="O4" s="23">
        <v>166</v>
      </c>
    </row>
    <row r="6" spans="1:17" x14ac:dyDescent="0.3">
      <c r="K6" s="8">
        <f>SUM(K2:K5)</f>
        <v>12</v>
      </c>
      <c r="L6" s="8">
        <f>SUM(L2:L5)</f>
        <v>2010</v>
      </c>
      <c r="M6" s="7">
        <f>SUM(L6/K6)</f>
        <v>167.5</v>
      </c>
      <c r="N6" s="8">
        <f>SUM(N2:N5)</f>
        <v>7</v>
      </c>
      <c r="O6" s="12">
        <f>SUM(M6+N6)</f>
        <v>174.5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3:J3 B3:C3" name="Range1_7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B4:C4 E4:J4" name="Range1_4_1"/>
    <protectedRange algorithmName="SHA-512" hashValue="ON39YdpmFHfN9f47KpiRvqrKx0V9+erV1CNkpWzYhW/Qyc6aT8rEyCrvauWSYGZK2ia3o7vd3akF07acHAFpOA==" saltValue="yVW9XmDwTqEnmpSGai0KYg==" spinCount="100000" sqref="D4" name="Range1_1_2_12"/>
  </protectedRanges>
  <conditionalFormatting sqref="E2:J2">
    <cfRule type="cellIs" dxfId="294" priority="14" operator="greaterThanOrEqual">
      <formula>200</formula>
    </cfRule>
  </conditionalFormatting>
  <conditionalFormatting sqref="F2">
    <cfRule type="top10" dxfId="293" priority="15" rank="1"/>
  </conditionalFormatting>
  <conditionalFormatting sqref="I2">
    <cfRule type="top10" dxfId="292" priority="16" rank="1"/>
    <cfRule type="top10" dxfId="291" priority="17" rank="1"/>
  </conditionalFormatting>
  <conditionalFormatting sqref="E2">
    <cfRule type="top10" dxfId="290" priority="18" rank="1"/>
  </conditionalFormatting>
  <conditionalFormatting sqref="G2">
    <cfRule type="top10" dxfId="289" priority="19" rank="1"/>
  </conditionalFormatting>
  <conditionalFormatting sqref="H2">
    <cfRule type="top10" dxfId="288" priority="20" rank="1"/>
  </conditionalFormatting>
  <conditionalFormatting sqref="J2">
    <cfRule type="top10" dxfId="287" priority="21" rank="1"/>
  </conditionalFormatting>
  <conditionalFormatting sqref="F3">
    <cfRule type="top10" dxfId="286" priority="8" rank="1"/>
  </conditionalFormatting>
  <conditionalFormatting sqref="G3">
    <cfRule type="top10" dxfId="285" priority="9" rank="1"/>
  </conditionalFormatting>
  <conditionalFormatting sqref="H3">
    <cfRule type="top10" dxfId="284" priority="10" rank="1"/>
  </conditionalFormatting>
  <conditionalFormatting sqref="I3">
    <cfRule type="top10" dxfId="283" priority="11" rank="1"/>
  </conditionalFormatting>
  <conditionalFormatting sqref="J3">
    <cfRule type="top10" dxfId="282" priority="12" rank="1"/>
  </conditionalFormatting>
  <conditionalFormatting sqref="E3">
    <cfRule type="top10" dxfId="281" priority="13" rank="1"/>
  </conditionalFormatting>
  <conditionalFormatting sqref="E3:J3">
    <cfRule type="cellIs" dxfId="280" priority="7" operator="equal">
      <formula>200</formula>
    </cfRule>
  </conditionalFormatting>
  <conditionalFormatting sqref="E4">
    <cfRule type="top10" dxfId="279" priority="6" rank="1"/>
  </conditionalFormatting>
  <conditionalFormatting sqref="F4">
    <cfRule type="top10" dxfId="278" priority="5" rank="1"/>
  </conditionalFormatting>
  <conditionalFormatting sqref="G4">
    <cfRule type="top10" dxfId="277" priority="4" rank="1"/>
  </conditionalFormatting>
  <conditionalFormatting sqref="H4">
    <cfRule type="top10" dxfId="276" priority="3" rank="1"/>
  </conditionalFormatting>
  <conditionalFormatting sqref="I4">
    <cfRule type="top10" dxfId="275" priority="2" rank="1"/>
  </conditionalFormatting>
  <conditionalFormatting sqref="J4">
    <cfRule type="top10" dxfId="274" priority="1" rank="1"/>
  </conditionalFormatting>
  <hyperlinks>
    <hyperlink ref="Q1" location="'National Rankings'!A1" display="Back to Ranking" xr:uid="{5E6F4F3A-C083-490F-ADA5-3AD3BECD80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347C5E-A1C4-494B-A0F4-EEF97932D3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9B8D-778E-46C3-941A-672D0DABF697}">
  <sheetPr codeName="Sheet95"/>
  <dimension ref="A1:Q36"/>
  <sheetViews>
    <sheetView topLeftCell="A18" workbookViewId="0">
      <selection activeCell="A34" sqref="A34:O3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7"/>
      <c r="Q1" s="24" t="s">
        <v>19</v>
      </c>
    </row>
    <row r="2" spans="1:17" x14ac:dyDescent="0.3">
      <c r="A2" s="13" t="s">
        <v>51</v>
      </c>
      <c r="B2" s="14" t="s">
        <v>64</v>
      </c>
      <c r="C2" s="15">
        <v>44661</v>
      </c>
      <c r="D2" s="16" t="s">
        <v>60</v>
      </c>
      <c r="E2" s="17">
        <v>179</v>
      </c>
      <c r="F2" s="17">
        <v>160</v>
      </c>
      <c r="G2" s="17">
        <v>181</v>
      </c>
      <c r="H2" s="17">
        <v>173</v>
      </c>
      <c r="I2" s="17"/>
      <c r="J2" s="17"/>
      <c r="K2" s="20">
        <v>4</v>
      </c>
      <c r="L2" s="20">
        <v>693</v>
      </c>
      <c r="M2" s="21">
        <v>173.25</v>
      </c>
      <c r="N2" s="22">
        <v>4</v>
      </c>
      <c r="O2" s="23">
        <v>177.25</v>
      </c>
      <c r="P2" s="34"/>
    </row>
    <row r="3" spans="1:17" x14ac:dyDescent="0.3">
      <c r="A3" s="13" t="s">
        <v>51</v>
      </c>
      <c r="B3" s="14" t="s">
        <v>64</v>
      </c>
      <c r="C3" s="15">
        <v>44667</v>
      </c>
      <c r="D3" s="16" t="s">
        <v>65</v>
      </c>
      <c r="E3" s="17">
        <v>186</v>
      </c>
      <c r="F3" s="17">
        <v>181</v>
      </c>
      <c r="G3" s="17">
        <v>191</v>
      </c>
      <c r="H3" s="17">
        <v>182</v>
      </c>
      <c r="I3" s="17"/>
      <c r="J3" s="17"/>
      <c r="K3" s="20">
        <v>4</v>
      </c>
      <c r="L3" s="20">
        <v>740</v>
      </c>
      <c r="M3" s="21">
        <v>185</v>
      </c>
      <c r="N3" s="22">
        <v>5</v>
      </c>
      <c r="O3" s="23">
        <v>190</v>
      </c>
    </row>
    <row r="4" spans="1:17" x14ac:dyDescent="0.3">
      <c r="A4" s="13" t="s">
        <v>51</v>
      </c>
      <c r="B4" s="14" t="s">
        <v>64</v>
      </c>
      <c r="C4" s="15">
        <v>44678</v>
      </c>
      <c r="D4" s="16" t="s">
        <v>60</v>
      </c>
      <c r="E4" s="17">
        <v>179</v>
      </c>
      <c r="F4" s="17">
        <v>185</v>
      </c>
      <c r="G4" s="17">
        <v>183</v>
      </c>
      <c r="H4" s="17">
        <v>187</v>
      </c>
      <c r="I4" s="17"/>
      <c r="J4" s="17"/>
      <c r="K4" s="20">
        <v>4</v>
      </c>
      <c r="L4" s="20">
        <v>734</v>
      </c>
      <c r="M4" s="21">
        <v>183.5</v>
      </c>
      <c r="N4" s="22">
        <v>11</v>
      </c>
      <c r="O4" s="23">
        <v>194.5</v>
      </c>
    </row>
    <row r="5" spans="1:17" x14ac:dyDescent="0.3">
      <c r="A5" s="13" t="s">
        <v>51</v>
      </c>
      <c r="B5" s="14" t="s">
        <v>64</v>
      </c>
      <c r="C5" s="15">
        <v>44685</v>
      </c>
      <c r="D5" s="16" t="s">
        <v>55</v>
      </c>
      <c r="E5" s="17">
        <v>186</v>
      </c>
      <c r="F5" s="17">
        <v>186</v>
      </c>
      <c r="G5" s="17">
        <v>183</v>
      </c>
      <c r="H5" s="17">
        <v>178</v>
      </c>
      <c r="I5" s="17"/>
      <c r="J5" s="17"/>
      <c r="K5" s="20">
        <v>4</v>
      </c>
      <c r="L5" s="20">
        <v>733</v>
      </c>
      <c r="M5" s="21">
        <v>183.25</v>
      </c>
      <c r="N5" s="22">
        <v>6</v>
      </c>
      <c r="O5" s="23">
        <v>189.25</v>
      </c>
    </row>
    <row r="6" spans="1:17" x14ac:dyDescent="0.3">
      <c r="A6" s="13" t="s">
        <v>51</v>
      </c>
      <c r="B6" s="14" t="s">
        <v>64</v>
      </c>
      <c r="C6" s="15">
        <v>44689</v>
      </c>
      <c r="D6" s="16" t="s">
        <v>60</v>
      </c>
      <c r="E6" s="17">
        <v>181</v>
      </c>
      <c r="F6" s="17">
        <v>183</v>
      </c>
      <c r="G6" s="17">
        <v>175</v>
      </c>
      <c r="H6" s="17">
        <v>176</v>
      </c>
      <c r="I6" s="17"/>
      <c r="J6" s="17"/>
      <c r="K6" s="20">
        <v>4</v>
      </c>
      <c r="L6" s="20">
        <v>715</v>
      </c>
      <c r="M6" s="21">
        <v>178.75</v>
      </c>
      <c r="N6" s="22">
        <v>3</v>
      </c>
      <c r="O6" s="23">
        <v>181.75</v>
      </c>
    </row>
    <row r="7" spans="1:17" x14ac:dyDescent="0.3">
      <c r="A7" s="13" t="s">
        <v>51</v>
      </c>
      <c r="B7" s="14" t="s">
        <v>64</v>
      </c>
      <c r="C7" s="15">
        <v>44695</v>
      </c>
      <c r="D7" s="16" t="s">
        <v>57</v>
      </c>
      <c r="E7" s="17">
        <v>175</v>
      </c>
      <c r="F7" s="17">
        <v>185</v>
      </c>
      <c r="G7" s="17">
        <v>180</v>
      </c>
      <c r="H7" s="17">
        <v>179</v>
      </c>
      <c r="I7" s="17"/>
      <c r="J7" s="17"/>
      <c r="K7" s="20">
        <v>4</v>
      </c>
      <c r="L7" s="20">
        <v>719</v>
      </c>
      <c r="M7" s="21">
        <v>179.75</v>
      </c>
      <c r="N7" s="22">
        <v>5</v>
      </c>
      <c r="O7" s="23">
        <v>184.75</v>
      </c>
    </row>
    <row r="8" spans="1:17" x14ac:dyDescent="0.3">
      <c r="A8" s="13" t="s">
        <v>51</v>
      </c>
      <c r="B8" s="14" t="s">
        <v>64</v>
      </c>
      <c r="C8" s="15">
        <v>44696</v>
      </c>
      <c r="D8" s="16" t="s">
        <v>65</v>
      </c>
      <c r="E8" s="17">
        <v>184</v>
      </c>
      <c r="F8" s="17">
        <v>189</v>
      </c>
      <c r="G8" s="17">
        <v>184</v>
      </c>
      <c r="H8" s="17">
        <v>184</v>
      </c>
      <c r="I8" s="17"/>
      <c r="J8" s="17"/>
      <c r="K8" s="20">
        <v>4</v>
      </c>
      <c r="L8" s="20">
        <v>741</v>
      </c>
      <c r="M8" s="21">
        <v>185.25</v>
      </c>
      <c r="N8" s="22">
        <v>13</v>
      </c>
      <c r="O8" s="23">
        <v>198.25</v>
      </c>
    </row>
    <row r="9" spans="1:17" x14ac:dyDescent="0.3">
      <c r="A9" s="49" t="s">
        <v>25</v>
      </c>
      <c r="B9" s="14" t="s">
        <v>64</v>
      </c>
      <c r="C9" s="15">
        <v>44717</v>
      </c>
      <c r="D9" s="16" t="s">
        <v>60</v>
      </c>
      <c r="E9" s="17">
        <v>185</v>
      </c>
      <c r="F9" s="17">
        <v>184</v>
      </c>
      <c r="G9" s="17">
        <v>169</v>
      </c>
      <c r="H9" s="17">
        <v>187</v>
      </c>
      <c r="I9" s="17">
        <v>185</v>
      </c>
      <c r="J9" s="17">
        <v>180</v>
      </c>
      <c r="K9" s="20">
        <v>6</v>
      </c>
      <c r="L9" s="20">
        <v>1090</v>
      </c>
      <c r="M9" s="21">
        <v>181.66666666666666</v>
      </c>
      <c r="N9" s="22">
        <v>10</v>
      </c>
      <c r="O9" s="23">
        <v>191.66666666666666</v>
      </c>
    </row>
    <row r="10" spans="1:17" x14ac:dyDescent="0.3">
      <c r="A10" s="13" t="s">
        <v>51</v>
      </c>
      <c r="B10" s="14" t="s">
        <v>64</v>
      </c>
      <c r="C10" s="15">
        <v>44741</v>
      </c>
      <c r="D10" s="16" t="s">
        <v>55</v>
      </c>
      <c r="E10" s="17">
        <v>181</v>
      </c>
      <c r="F10" s="17">
        <v>176</v>
      </c>
      <c r="G10" s="17">
        <v>167</v>
      </c>
      <c r="H10" s="17">
        <v>168</v>
      </c>
      <c r="I10" s="17"/>
      <c r="J10" s="17"/>
      <c r="K10" s="20">
        <v>4</v>
      </c>
      <c r="L10" s="20">
        <v>692</v>
      </c>
      <c r="M10" s="21">
        <v>173</v>
      </c>
      <c r="N10" s="22">
        <v>4</v>
      </c>
      <c r="O10" s="23">
        <v>177</v>
      </c>
    </row>
    <row r="11" spans="1:17" x14ac:dyDescent="0.3">
      <c r="A11" s="13" t="s">
        <v>51</v>
      </c>
      <c r="B11" s="14" t="s">
        <v>64</v>
      </c>
      <c r="C11" s="15">
        <v>44731</v>
      </c>
      <c r="D11" s="16" t="s">
        <v>65</v>
      </c>
      <c r="E11" s="17">
        <v>180</v>
      </c>
      <c r="F11" s="17">
        <v>174</v>
      </c>
      <c r="G11" s="17">
        <v>188</v>
      </c>
      <c r="H11" s="17">
        <v>187</v>
      </c>
      <c r="I11" s="17"/>
      <c r="J11" s="17"/>
      <c r="K11" s="20">
        <v>4</v>
      </c>
      <c r="L11" s="20">
        <v>729</v>
      </c>
      <c r="M11" s="21">
        <v>182.25</v>
      </c>
      <c r="N11" s="22">
        <v>5</v>
      </c>
      <c r="O11" s="23">
        <v>187.25</v>
      </c>
    </row>
    <row r="12" spans="1:17" x14ac:dyDescent="0.3">
      <c r="A12" s="13" t="s">
        <v>24</v>
      </c>
      <c r="B12" s="14" t="s">
        <v>64</v>
      </c>
      <c r="C12" s="15">
        <v>44758</v>
      </c>
      <c r="D12" s="16" t="s">
        <v>20</v>
      </c>
      <c r="E12" s="17">
        <v>183</v>
      </c>
      <c r="F12" s="17">
        <v>184</v>
      </c>
      <c r="G12" s="17">
        <v>184</v>
      </c>
      <c r="H12" s="17">
        <v>184</v>
      </c>
      <c r="I12" s="17">
        <v>188</v>
      </c>
      <c r="J12" s="17">
        <v>192</v>
      </c>
      <c r="K12" s="20">
        <v>6</v>
      </c>
      <c r="L12" s="20">
        <v>1115</v>
      </c>
      <c r="M12" s="21">
        <v>185.83333333333334</v>
      </c>
      <c r="N12" s="22">
        <v>26</v>
      </c>
      <c r="O12" s="23">
        <v>211.83333333333334</v>
      </c>
    </row>
    <row r="13" spans="1:17" x14ac:dyDescent="0.3">
      <c r="A13" s="13" t="s">
        <v>51</v>
      </c>
      <c r="B13" s="14" t="s">
        <v>64</v>
      </c>
      <c r="C13" s="15">
        <v>44752</v>
      </c>
      <c r="D13" s="16" t="s">
        <v>60</v>
      </c>
      <c r="E13" s="17">
        <v>185</v>
      </c>
      <c r="F13" s="17">
        <v>185</v>
      </c>
      <c r="G13" s="17">
        <v>186</v>
      </c>
      <c r="H13" s="17">
        <v>182</v>
      </c>
      <c r="I13" s="17"/>
      <c r="J13" s="17"/>
      <c r="K13" s="20">
        <v>4</v>
      </c>
      <c r="L13" s="20">
        <v>738</v>
      </c>
      <c r="M13" s="21">
        <v>184.5</v>
      </c>
      <c r="N13" s="22">
        <v>5</v>
      </c>
      <c r="O13" s="23">
        <v>189.5</v>
      </c>
    </row>
    <row r="14" spans="1:17" x14ac:dyDescent="0.3">
      <c r="A14" s="13" t="s">
        <v>51</v>
      </c>
      <c r="B14" s="14" t="s">
        <v>64</v>
      </c>
      <c r="C14" s="15">
        <v>44755</v>
      </c>
      <c r="D14" s="16" t="s">
        <v>55</v>
      </c>
      <c r="E14" s="17">
        <v>181</v>
      </c>
      <c r="F14" s="17">
        <v>183</v>
      </c>
      <c r="G14" s="17">
        <v>189</v>
      </c>
      <c r="H14" s="17">
        <v>190</v>
      </c>
      <c r="I14" s="17"/>
      <c r="J14" s="17"/>
      <c r="K14" s="20">
        <v>4</v>
      </c>
      <c r="L14" s="20">
        <v>743</v>
      </c>
      <c r="M14" s="21">
        <v>185.75</v>
      </c>
      <c r="N14" s="22">
        <v>4</v>
      </c>
      <c r="O14" s="23">
        <v>189.75</v>
      </c>
    </row>
    <row r="15" spans="1:17" x14ac:dyDescent="0.3">
      <c r="A15" s="13" t="s">
        <v>51</v>
      </c>
      <c r="B15" s="14" t="s">
        <v>64</v>
      </c>
      <c r="C15" s="15">
        <v>44769</v>
      </c>
      <c r="D15" s="16" t="s">
        <v>60</v>
      </c>
      <c r="E15" s="17">
        <v>183</v>
      </c>
      <c r="F15" s="17">
        <v>181</v>
      </c>
      <c r="G15" s="17">
        <v>178</v>
      </c>
      <c r="H15" s="17">
        <v>185</v>
      </c>
      <c r="I15" s="17"/>
      <c r="J15" s="17"/>
      <c r="K15" s="20">
        <v>4</v>
      </c>
      <c r="L15" s="20">
        <v>727</v>
      </c>
      <c r="M15" s="21">
        <v>181.75</v>
      </c>
      <c r="N15" s="22">
        <v>5</v>
      </c>
      <c r="O15" s="23">
        <v>186.75</v>
      </c>
    </row>
    <row r="16" spans="1:17" x14ac:dyDescent="0.3">
      <c r="A16" s="13" t="s">
        <v>51</v>
      </c>
      <c r="B16" s="14" t="s">
        <v>64</v>
      </c>
      <c r="C16" s="15">
        <v>44780</v>
      </c>
      <c r="D16" s="16" t="s">
        <v>60</v>
      </c>
      <c r="E16" s="17">
        <v>186</v>
      </c>
      <c r="F16" s="17">
        <v>186</v>
      </c>
      <c r="G16" s="17">
        <v>185</v>
      </c>
      <c r="H16" s="17">
        <v>179</v>
      </c>
      <c r="I16" s="17"/>
      <c r="J16" s="17"/>
      <c r="K16" s="20">
        <v>4</v>
      </c>
      <c r="L16" s="20">
        <v>736</v>
      </c>
      <c r="M16" s="21">
        <v>184</v>
      </c>
      <c r="N16" s="22">
        <v>11</v>
      </c>
      <c r="O16" s="23">
        <v>195</v>
      </c>
    </row>
    <row r="17" spans="1:15" x14ac:dyDescent="0.3">
      <c r="A17" s="13" t="s">
        <v>51</v>
      </c>
      <c r="B17" s="14" t="s">
        <v>64</v>
      </c>
      <c r="C17" s="15">
        <v>44779</v>
      </c>
      <c r="D17" s="16" t="s">
        <v>57</v>
      </c>
      <c r="E17" s="17">
        <v>183</v>
      </c>
      <c r="F17" s="17">
        <v>184.01</v>
      </c>
      <c r="G17" s="17">
        <v>180</v>
      </c>
      <c r="H17" s="17">
        <v>189</v>
      </c>
      <c r="I17" s="17"/>
      <c r="J17" s="17"/>
      <c r="K17" s="20">
        <v>4</v>
      </c>
      <c r="L17" s="20">
        <v>736.01</v>
      </c>
      <c r="M17" s="21">
        <v>184.0025</v>
      </c>
      <c r="N17" s="22">
        <v>11</v>
      </c>
      <c r="O17" s="23">
        <v>195.0025</v>
      </c>
    </row>
    <row r="18" spans="1:15" x14ac:dyDescent="0.3">
      <c r="A18" s="13" t="s">
        <v>51</v>
      </c>
      <c r="B18" s="14" t="s">
        <v>64</v>
      </c>
      <c r="C18" s="15">
        <v>44790</v>
      </c>
      <c r="D18" s="16" t="s">
        <v>55</v>
      </c>
      <c r="E18" s="17">
        <v>186</v>
      </c>
      <c r="F18" s="17">
        <v>188</v>
      </c>
      <c r="G18" s="17">
        <v>184</v>
      </c>
      <c r="H18" s="17">
        <v>184</v>
      </c>
      <c r="I18" s="17"/>
      <c r="J18" s="17"/>
      <c r="K18" s="20">
        <v>4</v>
      </c>
      <c r="L18" s="20">
        <v>742</v>
      </c>
      <c r="M18" s="21">
        <v>185.5</v>
      </c>
      <c r="N18" s="22">
        <v>9</v>
      </c>
      <c r="O18" s="23">
        <v>194.5</v>
      </c>
    </row>
    <row r="19" spans="1:15" x14ac:dyDescent="0.3">
      <c r="A19" s="13" t="s">
        <v>51</v>
      </c>
      <c r="B19" s="69" t="s">
        <v>64</v>
      </c>
      <c r="C19" s="15">
        <v>44794</v>
      </c>
      <c r="D19" s="16" t="s">
        <v>65</v>
      </c>
      <c r="E19" s="17">
        <v>179</v>
      </c>
      <c r="F19" s="17">
        <v>190</v>
      </c>
      <c r="G19" s="17">
        <v>183</v>
      </c>
      <c r="H19" s="17">
        <v>192</v>
      </c>
      <c r="I19" s="17"/>
      <c r="J19" s="17"/>
      <c r="K19" s="20">
        <v>4</v>
      </c>
      <c r="L19" s="20">
        <v>744</v>
      </c>
      <c r="M19" s="21">
        <v>186</v>
      </c>
      <c r="N19" s="22">
        <v>5</v>
      </c>
      <c r="O19" s="23">
        <v>191</v>
      </c>
    </row>
    <row r="20" spans="1:15" x14ac:dyDescent="0.3">
      <c r="A20" s="13" t="s">
        <v>51</v>
      </c>
      <c r="B20" s="70" t="s">
        <v>114</v>
      </c>
      <c r="C20" s="15">
        <v>44793</v>
      </c>
      <c r="D20" s="16" t="s">
        <v>55</v>
      </c>
      <c r="E20" s="17">
        <v>182</v>
      </c>
      <c r="F20" s="17">
        <v>185</v>
      </c>
      <c r="G20" s="17">
        <v>185</v>
      </c>
      <c r="H20" s="17">
        <v>192</v>
      </c>
      <c r="I20" s="17">
        <v>177</v>
      </c>
      <c r="J20" s="17">
        <v>180</v>
      </c>
      <c r="K20" s="20">
        <v>6</v>
      </c>
      <c r="L20" s="20">
        <v>1101</v>
      </c>
      <c r="M20" s="21">
        <v>183.5</v>
      </c>
      <c r="N20" s="22">
        <v>6</v>
      </c>
      <c r="O20" s="23">
        <v>189.5</v>
      </c>
    </row>
    <row r="21" spans="1:15" x14ac:dyDescent="0.3">
      <c r="A21" s="13" t="s">
        <v>24</v>
      </c>
      <c r="B21" s="14" t="s">
        <v>64</v>
      </c>
      <c r="C21" s="15">
        <v>44807</v>
      </c>
      <c r="D21" s="16" t="s">
        <v>117</v>
      </c>
      <c r="E21" s="17">
        <v>176</v>
      </c>
      <c r="F21" s="17">
        <v>181</v>
      </c>
      <c r="G21" s="17">
        <v>178</v>
      </c>
      <c r="H21" s="17">
        <v>178</v>
      </c>
      <c r="I21" s="17">
        <v>179</v>
      </c>
      <c r="J21" s="17">
        <v>184</v>
      </c>
      <c r="K21" s="20">
        <v>6</v>
      </c>
      <c r="L21" s="20">
        <v>1076</v>
      </c>
      <c r="M21" s="21">
        <v>179.33333333333334</v>
      </c>
      <c r="N21" s="22">
        <v>4</v>
      </c>
      <c r="O21" s="23">
        <v>183.33333333333334</v>
      </c>
    </row>
    <row r="22" spans="1:15" x14ac:dyDescent="0.3">
      <c r="A22" s="13" t="s">
        <v>51</v>
      </c>
      <c r="B22" s="14" t="s">
        <v>64</v>
      </c>
      <c r="C22" s="15">
        <v>44797</v>
      </c>
      <c r="D22" s="16" t="s">
        <v>60</v>
      </c>
      <c r="E22" s="17">
        <v>185</v>
      </c>
      <c r="F22" s="17">
        <v>189</v>
      </c>
      <c r="G22" s="17">
        <v>183</v>
      </c>
      <c r="H22" s="17">
        <v>176</v>
      </c>
      <c r="I22" s="17"/>
      <c r="J22" s="17"/>
      <c r="K22" s="20">
        <v>4</v>
      </c>
      <c r="L22" s="20">
        <v>733</v>
      </c>
      <c r="M22" s="21">
        <v>183.25</v>
      </c>
      <c r="N22" s="22">
        <v>5</v>
      </c>
      <c r="O22" s="23">
        <v>188.25</v>
      </c>
    </row>
    <row r="23" spans="1:15" x14ac:dyDescent="0.3">
      <c r="A23" s="13" t="s">
        <v>51</v>
      </c>
      <c r="B23" s="14" t="s">
        <v>64</v>
      </c>
      <c r="C23" s="15">
        <v>44811</v>
      </c>
      <c r="D23" s="16" t="s">
        <v>55</v>
      </c>
      <c r="E23" s="17">
        <v>187</v>
      </c>
      <c r="F23" s="17">
        <v>189</v>
      </c>
      <c r="G23" s="17">
        <v>186</v>
      </c>
      <c r="H23" s="17">
        <v>187</v>
      </c>
      <c r="I23" s="17"/>
      <c r="J23" s="17"/>
      <c r="K23" s="20">
        <v>4</v>
      </c>
      <c r="L23" s="20">
        <v>749</v>
      </c>
      <c r="M23" s="21">
        <v>187.25</v>
      </c>
      <c r="N23" s="22">
        <v>6</v>
      </c>
      <c r="O23" s="23">
        <v>193.25</v>
      </c>
    </row>
    <row r="24" spans="1:15" x14ac:dyDescent="0.3">
      <c r="A24" s="13" t="s">
        <v>51</v>
      </c>
      <c r="B24" s="14" t="s">
        <v>64</v>
      </c>
      <c r="C24" s="15">
        <v>44822</v>
      </c>
      <c r="D24" s="16" t="s">
        <v>65</v>
      </c>
      <c r="E24" s="17">
        <v>184</v>
      </c>
      <c r="F24" s="17">
        <v>178</v>
      </c>
      <c r="G24" s="17">
        <v>183</v>
      </c>
      <c r="H24" s="17">
        <v>185</v>
      </c>
      <c r="I24" s="17"/>
      <c r="J24" s="17"/>
      <c r="K24" s="20">
        <v>4</v>
      </c>
      <c r="L24" s="20">
        <v>730</v>
      </c>
      <c r="M24" s="21">
        <v>182.5</v>
      </c>
      <c r="N24" s="22">
        <v>4</v>
      </c>
      <c r="O24" s="23">
        <v>186.5</v>
      </c>
    </row>
    <row r="25" spans="1:15" x14ac:dyDescent="0.3">
      <c r="A25" s="13" t="s">
        <v>51</v>
      </c>
      <c r="B25" s="14" t="s">
        <v>64</v>
      </c>
      <c r="C25" s="15">
        <v>44818</v>
      </c>
      <c r="D25" s="16" t="s">
        <v>55</v>
      </c>
      <c r="E25" s="17">
        <v>180</v>
      </c>
      <c r="F25" s="17">
        <v>185</v>
      </c>
      <c r="G25" s="17">
        <v>188</v>
      </c>
      <c r="H25" s="17">
        <v>182</v>
      </c>
      <c r="I25" s="17"/>
      <c r="J25" s="17"/>
      <c r="K25" s="20">
        <v>4</v>
      </c>
      <c r="L25" s="20">
        <v>735</v>
      </c>
      <c r="M25" s="21">
        <v>183.75</v>
      </c>
      <c r="N25" s="22">
        <v>6</v>
      </c>
      <c r="O25" s="23">
        <v>189.75</v>
      </c>
    </row>
    <row r="26" spans="1:15" x14ac:dyDescent="0.3">
      <c r="A26" s="13" t="s">
        <v>51</v>
      </c>
      <c r="B26" s="14" t="s">
        <v>64</v>
      </c>
      <c r="C26" s="15">
        <v>44815</v>
      </c>
      <c r="D26" s="16" t="s">
        <v>60</v>
      </c>
      <c r="E26" s="17">
        <v>180</v>
      </c>
      <c r="F26" s="17">
        <v>185</v>
      </c>
      <c r="G26" s="17">
        <v>189</v>
      </c>
      <c r="H26" s="17">
        <v>182</v>
      </c>
      <c r="I26" s="17">
        <v>187.001</v>
      </c>
      <c r="J26" s="17">
        <v>184</v>
      </c>
      <c r="K26" s="20">
        <v>6</v>
      </c>
      <c r="L26" s="20">
        <v>1107.001</v>
      </c>
      <c r="M26" s="21">
        <v>184.50016666666667</v>
      </c>
      <c r="N26" s="22">
        <v>14</v>
      </c>
      <c r="O26" s="23">
        <v>198.50016666666667</v>
      </c>
    </row>
    <row r="27" spans="1:15" x14ac:dyDescent="0.3">
      <c r="A27" s="13" t="s">
        <v>51</v>
      </c>
      <c r="B27" s="14" t="s">
        <v>64</v>
      </c>
      <c r="C27" s="15">
        <v>8318</v>
      </c>
      <c r="D27" s="16" t="s">
        <v>60</v>
      </c>
      <c r="E27" s="17">
        <v>180</v>
      </c>
      <c r="F27" s="17">
        <v>184</v>
      </c>
      <c r="G27" s="17">
        <v>191</v>
      </c>
      <c r="H27" s="17">
        <v>185</v>
      </c>
      <c r="I27" s="17"/>
      <c r="J27" s="17"/>
      <c r="K27" s="20">
        <v>4</v>
      </c>
      <c r="L27" s="20">
        <v>740</v>
      </c>
      <c r="M27" s="21">
        <v>185</v>
      </c>
      <c r="N27" s="22">
        <v>11</v>
      </c>
      <c r="O27" s="23">
        <v>196</v>
      </c>
    </row>
    <row r="28" spans="1:15" x14ac:dyDescent="0.3">
      <c r="A28" s="13" t="s">
        <v>51</v>
      </c>
      <c r="B28" s="14" t="s">
        <v>64</v>
      </c>
      <c r="C28" s="15">
        <v>44850</v>
      </c>
      <c r="D28" s="16" t="s">
        <v>126</v>
      </c>
      <c r="E28" s="17">
        <v>190</v>
      </c>
      <c r="F28" s="17">
        <v>183</v>
      </c>
      <c r="G28" s="17">
        <v>184</v>
      </c>
      <c r="H28" s="17">
        <v>188</v>
      </c>
      <c r="I28" s="17">
        <v>189</v>
      </c>
      <c r="J28" s="17">
        <v>178</v>
      </c>
      <c r="K28" s="20">
        <v>6</v>
      </c>
      <c r="L28" s="20">
        <v>1112</v>
      </c>
      <c r="M28" s="21">
        <v>185.33333333333334</v>
      </c>
      <c r="N28" s="22">
        <v>12</v>
      </c>
      <c r="O28" s="23">
        <v>197.33333333333334</v>
      </c>
    </row>
    <row r="29" spans="1:15" x14ac:dyDescent="0.3">
      <c r="A29" s="13" t="s">
        <v>51</v>
      </c>
      <c r="B29" s="14" t="s">
        <v>64</v>
      </c>
      <c r="C29" s="15">
        <v>44867</v>
      </c>
      <c r="D29" s="16" t="s">
        <v>55</v>
      </c>
      <c r="E29" s="17">
        <v>184</v>
      </c>
      <c r="F29" s="17">
        <v>190</v>
      </c>
      <c r="G29" s="17">
        <v>172</v>
      </c>
      <c r="H29" s="17">
        <v>183</v>
      </c>
      <c r="I29" s="17"/>
      <c r="J29" s="17"/>
      <c r="K29" s="20">
        <v>4</v>
      </c>
      <c r="L29" s="20">
        <v>729</v>
      </c>
      <c r="M29" s="21">
        <v>182.25</v>
      </c>
      <c r="N29" s="22">
        <v>8</v>
      </c>
      <c r="O29" s="23">
        <v>190.25</v>
      </c>
    </row>
    <row r="30" spans="1:15" x14ac:dyDescent="0.3">
      <c r="A30" s="13" t="s">
        <v>51</v>
      </c>
      <c r="B30" s="14" t="s">
        <v>64</v>
      </c>
      <c r="C30" s="15">
        <v>44856</v>
      </c>
      <c r="D30" s="16" t="s">
        <v>57</v>
      </c>
      <c r="E30" s="17">
        <v>182</v>
      </c>
      <c r="F30" s="17">
        <v>177</v>
      </c>
      <c r="G30" s="17">
        <v>181</v>
      </c>
      <c r="H30" s="17">
        <v>183</v>
      </c>
      <c r="I30" s="17"/>
      <c r="J30" s="17"/>
      <c r="K30" s="20">
        <v>4</v>
      </c>
      <c r="L30" s="20">
        <v>723</v>
      </c>
      <c r="M30" s="21">
        <v>180.75</v>
      </c>
      <c r="N30" s="22">
        <v>6</v>
      </c>
      <c r="O30" s="23">
        <v>186.75</v>
      </c>
    </row>
    <row r="31" spans="1:15" x14ac:dyDescent="0.3">
      <c r="A31" s="13" t="s">
        <v>51</v>
      </c>
      <c r="B31" s="14" t="s">
        <v>64</v>
      </c>
      <c r="C31" s="15">
        <v>44860</v>
      </c>
      <c r="D31" s="16" t="s">
        <v>60</v>
      </c>
      <c r="E31" s="17">
        <v>183</v>
      </c>
      <c r="F31" s="17">
        <v>180</v>
      </c>
      <c r="G31" s="17">
        <v>186</v>
      </c>
      <c r="H31" s="17">
        <v>186</v>
      </c>
      <c r="I31" s="17"/>
      <c r="J31" s="17"/>
      <c r="K31" s="20">
        <v>4</v>
      </c>
      <c r="L31" s="20">
        <v>735</v>
      </c>
      <c r="M31" s="21">
        <v>183.75</v>
      </c>
      <c r="N31" s="22">
        <v>5</v>
      </c>
      <c r="O31" s="23">
        <v>188.75</v>
      </c>
    </row>
    <row r="32" spans="1:15" x14ac:dyDescent="0.3">
      <c r="A32" s="13" t="s">
        <v>51</v>
      </c>
      <c r="B32" s="14" t="s">
        <v>64</v>
      </c>
      <c r="C32" s="15">
        <v>44871</v>
      </c>
      <c r="D32" s="16" t="s">
        <v>60</v>
      </c>
      <c r="E32" s="17">
        <v>185</v>
      </c>
      <c r="F32" s="17">
        <v>188</v>
      </c>
      <c r="G32" s="17">
        <v>184</v>
      </c>
      <c r="H32" s="17">
        <v>189</v>
      </c>
      <c r="I32" s="17"/>
      <c r="J32" s="17"/>
      <c r="K32" s="20">
        <v>4</v>
      </c>
      <c r="L32" s="20">
        <v>746</v>
      </c>
      <c r="M32" s="21">
        <v>186.5</v>
      </c>
      <c r="N32" s="22">
        <v>6</v>
      </c>
      <c r="O32" s="23">
        <v>192.5</v>
      </c>
    </row>
    <row r="33" spans="1:15" x14ac:dyDescent="0.3">
      <c r="A33" s="13" t="s">
        <v>51</v>
      </c>
      <c r="B33" s="14" t="s">
        <v>64</v>
      </c>
      <c r="C33" s="15">
        <v>44874</v>
      </c>
      <c r="D33" s="16" t="s">
        <v>55</v>
      </c>
      <c r="E33" s="17">
        <v>182</v>
      </c>
      <c r="F33" s="17">
        <v>180</v>
      </c>
      <c r="G33" s="17">
        <v>181</v>
      </c>
      <c r="H33" s="17">
        <v>182</v>
      </c>
      <c r="I33" s="17"/>
      <c r="J33" s="17"/>
      <c r="K33" s="20">
        <v>4</v>
      </c>
      <c r="L33" s="20">
        <v>725</v>
      </c>
      <c r="M33" s="21">
        <v>181.25</v>
      </c>
      <c r="N33" s="22">
        <v>3</v>
      </c>
      <c r="O33" s="23">
        <v>184.25</v>
      </c>
    </row>
    <row r="34" spans="1:15" x14ac:dyDescent="0.3">
      <c r="A34" s="13" t="s">
        <v>51</v>
      </c>
      <c r="B34" s="14" t="s">
        <v>64</v>
      </c>
      <c r="C34" s="15">
        <v>44888</v>
      </c>
      <c r="D34" s="16" t="s">
        <v>55</v>
      </c>
      <c r="E34" s="17">
        <v>181</v>
      </c>
      <c r="F34" s="17">
        <v>182</v>
      </c>
      <c r="G34" s="17">
        <v>176</v>
      </c>
      <c r="H34" s="17">
        <v>168</v>
      </c>
      <c r="I34" s="17"/>
      <c r="J34" s="17"/>
      <c r="K34" s="20">
        <v>4</v>
      </c>
      <c r="L34" s="20">
        <v>707</v>
      </c>
      <c r="M34" s="21">
        <v>176.75</v>
      </c>
      <c r="N34" s="22">
        <v>4</v>
      </c>
      <c r="O34" s="23">
        <v>180.75</v>
      </c>
    </row>
    <row r="36" spans="1:15" x14ac:dyDescent="0.3">
      <c r="K36" s="8">
        <f>SUM(K2:K35)</f>
        <v>144</v>
      </c>
      <c r="L36" s="8">
        <f>SUM(L2:L35)</f>
        <v>26315.011000000002</v>
      </c>
      <c r="M36" s="7">
        <f>SUM(L36/K36)</f>
        <v>182.74313194444446</v>
      </c>
      <c r="N36" s="8">
        <f>SUM(N2:N35)</f>
        <v>242</v>
      </c>
      <c r="O36" s="12">
        <f>SUM(M36+N36)</f>
        <v>424.74313194444449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8_4"/>
    <protectedRange algorithmName="SHA-512" hashValue="ON39YdpmFHfN9f47KpiRvqrKx0V9+erV1CNkpWzYhW/Qyc6aT8rEyCrvauWSYGZK2ia3o7vd3akF07acHAFpOA==" saltValue="yVW9XmDwTqEnmpSGai0KYg==" spinCount="100000" sqref="D2:D3" name="Range1_1_4_4"/>
    <protectedRange algorithmName="SHA-512" hashValue="ON39YdpmFHfN9f47KpiRvqrKx0V9+erV1CNkpWzYhW/Qyc6aT8rEyCrvauWSYGZK2ia3o7vd3akF07acHAFpOA==" saltValue="yVW9XmDwTqEnmpSGai0KYg==" spinCount="100000" sqref="E2:H3" name="Range1_3_2_4"/>
    <protectedRange algorithmName="SHA-512" hashValue="ON39YdpmFHfN9f47KpiRvqrKx0V9+erV1CNkpWzYhW/Qyc6aT8rEyCrvauWSYGZK2ia3o7vd3akF07acHAFpOA==" saltValue="yVW9XmDwTqEnmpSGai0KYg==" spinCount="100000" sqref="B4:C7 I4:J7" name="Range1"/>
    <protectedRange algorithmName="SHA-512" hashValue="ON39YdpmFHfN9f47KpiRvqrKx0V9+erV1CNkpWzYhW/Qyc6aT8rEyCrvauWSYGZK2ia3o7vd3akF07acHAFpOA==" saltValue="yVW9XmDwTqEnmpSGai0KYg==" spinCount="100000" sqref="D4:D7" name="Range1_1"/>
    <protectedRange algorithmName="SHA-512" hashValue="ON39YdpmFHfN9f47KpiRvqrKx0V9+erV1CNkpWzYhW/Qyc6aT8rEyCrvauWSYGZK2ia3o7vd3akF07acHAFpOA==" saltValue="yVW9XmDwTqEnmpSGai0KYg==" spinCount="100000" sqref="E4:H7" name="Range1_3"/>
    <protectedRange algorithmName="SHA-512" hashValue="ON39YdpmFHfN9f47KpiRvqrKx0V9+erV1CNkpWzYhW/Qyc6aT8rEyCrvauWSYGZK2ia3o7vd3akF07acHAFpOA==" saltValue="yVW9XmDwTqEnmpSGai0KYg==" spinCount="100000" sqref="E8:J8 B8:C8" name="Range1_28"/>
    <protectedRange algorithmName="SHA-512" hashValue="ON39YdpmFHfN9f47KpiRvqrKx0V9+erV1CNkpWzYhW/Qyc6aT8rEyCrvauWSYGZK2ia3o7vd3akF07acHAFpOA==" saltValue="yVW9XmDwTqEnmpSGai0KYg==" spinCount="100000" sqref="D8" name="Range1_1_28"/>
    <protectedRange algorithmName="SHA-512" hashValue="ON39YdpmFHfN9f47KpiRvqrKx0V9+erV1CNkpWzYhW/Qyc6aT8rEyCrvauWSYGZK2ia3o7vd3akF07acHAFpOA==" saltValue="yVW9XmDwTqEnmpSGai0KYg==" spinCount="100000" sqref="I9:J9 B9:C9" name="Range1_7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B10:C10 E10:J10" name="Range1_7_1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1:J11 B11:C11" name="Range1_8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B12:C14 I12:J14" name="Range1_4"/>
    <protectedRange algorithmName="SHA-512" hashValue="ON39YdpmFHfN9f47KpiRvqrKx0V9+erV1CNkpWzYhW/Qyc6aT8rEyCrvauWSYGZK2ia3o7vd3akF07acHAFpOA==" saltValue="yVW9XmDwTqEnmpSGai0KYg==" spinCount="100000" sqref="D12:D14" name="Range1_1_1"/>
    <protectedRange algorithmName="SHA-512" hashValue="ON39YdpmFHfN9f47KpiRvqrKx0V9+erV1CNkpWzYhW/Qyc6aT8rEyCrvauWSYGZK2ia3o7vd3akF07acHAFpOA==" saltValue="yVW9XmDwTqEnmpSGai0KYg==" spinCount="100000" sqref="E12:H14" name="Range1_3_2"/>
    <protectedRange algorithmName="SHA-512" hashValue="ON39YdpmFHfN9f47KpiRvqrKx0V9+erV1CNkpWzYhW/Qyc6aT8rEyCrvauWSYGZK2ia3o7vd3akF07acHAFpOA==" saltValue="yVW9XmDwTqEnmpSGai0KYg==" spinCount="100000" sqref="I15:J15 B15:C15" name="Range1_6"/>
    <protectedRange algorithmName="SHA-512" hashValue="ON39YdpmFHfN9f47KpiRvqrKx0V9+erV1CNkpWzYhW/Qyc6aT8rEyCrvauWSYGZK2ia3o7vd3akF07acHAFpOA==" saltValue="yVW9XmDwTqEnmpSGai0KYg==" spinCount="100000" sqref="D15" name="Range1_1_6"/>
    <protectedRange algorithmName="SHA-512" hashValue="ON39YdpmFHfN9f47KpiRvqrKx0V9+erV1CNkpWzYhW/Qyc6aT8rEyCrvauWSYGZK2ia3o7vd3akF07acHAFpOA==" saltValue="yVW9XmDwTqEnmpSGai0KYg==" spinCount="100000" sqref="E15:H15" name="Range1_3_3"/>
    <protectedRange sqref="E16:J18 B16:C18" name="Range1_2_1"/>
    <protectedRange sqref="D16:D18" name="Range1_1_2"/>
    <protectedRange algorithmName="SHA-512" hashValue="ON39YdpmFHfN9f47KpiRvqrKx0V9+erV1CNkpWzYhW/Qyc6aT8rEyCrvauWSYGZK2ia3o7vd3akF07acHAFpOA==" saltValue="yVW9XmDwTqEnmpSGai0KYg==" spinCount="100000" sqref="B19:C20 E19:J20" name="Range1_4_1"/>
    <protectedRange algorithmName="SHA-512" hashValue="ON39YdpmFHfN9f47KpiRvqrKx0V9+erV1CNkpWzYhW/Qyc6aT8rEyCrvauWSYGZK2ia3o7vd3akF07acHAFpOA==" saltValue="yVW9XmDwTqEnmpSGai0KYg==" spinCount="100000" sqref="D19:D20" name="Range1_1_2_1"/>
    <protectedRange algorithmName="SHA-512" hashValue="ON39YdpmFHfN9f47KpiRvqrKx0V9+erV1CNkpWzYhW/Qyc6aT8rEyCrvauWSYGZK2ia3o7vd3akF07acHAFpOA==" saltValue="yVW9XmDwTqEnmpSGai0KYg==" spinCount="100000" sqref="B24:C26 E24:J26" name="Range1_5_1"/>
    <protectedRange algorithmName="SHA-512" hashValue="ON39YdpmFHfN9f47KpiRvqrKx0V9+erV1CNkpWzYhW/Qyc6aT8rEyCrvauWSYGZK2ia3o7vd3akF07acHAFpOA==" saltValue="yVW9XmDwTqEnmpSGai0KYg==" spinCount="100000" sqref="D24:D26" name="Range1_1_3_1"/>
    <protectedRange algorithmName="SHA-512" hashValue="ON39YdpmFHfN9f47KpiRvqrKx0V9+erV1CNkpWzYhW/Qyc6aT8rEyCrvauWSYGZK2ia3o7vd3akF07acHAFpOA==" saltValue="yVW9XmDwTqEnmpSGai0KYg==" spinCount="100000" sqref="B27:C28 E27:J28" name="Range1_30"/>
    <protectedRange algorithmName="SHA-512" hashValue="ON39YdpmFHfN9f47KpiRvqrKx0V9+erV1CNkpWzYhW/Qyc6aT8rEyCrvauWSYGZK2ia3o7vd3akF07acHAFpOA==" saltValue="yVW9XmDwTqEnmpSGai0KYg==" spinCount="100000" sqref="D27:D28" name="Range1_1_23"/>
    <protectedRange algorithmName="SHA-512" hashValue="ON39YdpmFHfN9f47KpiRvqrKx0V9+erV1CNkpWzYhW/Qyc6aT8rEyCrvauWSYGZK2ia3o7vd3akF07acHAFpOA==" saltValue="yVW9XmDwTqEnmpSGai0KYg==" spinCount="100000" sqref="E29:J29 B29:C29" name="Range1_4_3"/>
    <protectedRange algorithmName="SHA-512" hashValue="ON39YdpmFHfN9f47KpiRvqrKx0V9+erV1CNkpWzYhW/Qyc6aT8rEyCrvauWSYGZK2ia3o7vd3akF07acHAFpOA==" saltValue="yVW9XmDwTqEnmpSGai0KYg==" spinCount="100000" sqref="D29" name="Range1_1_2_5"/>
    <protectedRange algorithmName="SHA-512" hashValue="ON39YdpmFHfN9f47KpiRvqrKx0V9+erV1CNkpWzYhW/Qyc6aT8rEyCrvauWSYGZK2ia3o7vd3akF07acHAFpOA==" saltValue="yVW9XmDwTqEnmpSGai0KYg==" spinCount="100000" sqref="E30:J32 B30:C32" name="Range1_5_2"/>
    <protectedRange algorithmName="SHA-512" hashValue="ON39YdpmFHfN9f47KpiRvqrKx0V9+erV1CNkpWzYhW/Qyc6aT8rEyCrvauWSYGZK2ia3o7vd3akF07acHAFpOA==" saltValue="yVW9XmDwTqEnmpSGai0KYg==" spinCount="100000" sqref="D30:D32" name="Range1_1_3_2"/>
    <protectedRange algorithmName="SHA-512" hashValue="ON39YdpmFHfN9f47KpiRvqrKx0V9+erV1CNkpWzYhW/Qyc6aT8rEyCrvauWSYGZK2ia3o7vd3akF07acHAFpOA==" saltValue="yVW9XmDwTqEnmpSGai0KYg==" spinCount="100000" sqref="B33:C33 E33:J33" name="Range1_21"/>
    <protectedRange algorithmName="SHA-512" hashValue="ON39YdpmFHfN9f47KpiRvqrKx0V9+erV1CNkpWzYhW/Qyc6aT8rEyCrvauWSYGZK2ia3o7vd3akF07acHAFpOA==" saltValue="yVW9XmDwTqEnmpSGai0KYg==" spinCount="100000" sqref="D33" name="Range1_1_19"/>
    <protectedRange algorithmName="SHA-512" hashValue="ON39YdpmFHfN9f47KpiRvqrKx0V9+erV1CNkpWzYhW/Qyc6aT8rEyCrvauWSYGZK2ia3o7vd3akF07acHAFpOA==" saltValue="yVW9XmDwTqEnmpSGai0KYg==" spinCount="100000" sqref="B34:C34 E34:J34" name="Range1_6_1_1_3"/>
    <protectedRange algorithmName="SHA-512" hashValue="ON39YdpmFHfN9f47KpiRvqrKx0V9+erV1CNkpWzYhW/Qyc6aT8rEyCrvauWSYGZK2ia3o7vd3akF07acHAFpOA==" saltValue="yVW9XmDwTqEnmpSGai0KYg==" spinCount="100000" sqref="D34" name="Range1_1_6_1_1_11"/>
  </protectedRanges>
  <sortState xmlns:xlrd2="http://schemas.microsoft.com/office/spreadsheetml/2017/richdata2" ref="B2:O8">
    <sortCondition ref="C2:C8"/>
  </sortState>
  <conditionalFormatting sqref="F2:F3">
    <cfRule type="top10" dxfId="273" priority="115" rank="1"/>
  </conditionalFormatting>
  <conditionalFormatting sqref="I2:I3">
    <cfRule type="top10" dxfId="272" priority="112" rank="1"/>
    <cfRule type="top10" dxfId="271" priority="117" rank="1"/>
  </conditionalFormatting>
  <conditionalFormatting sqref="E2:E3">
    <cfRule type="top10" dxfId="270" priority="116" rank="1"/>
  </conditionalFormatting>
  <conditionalFormatting sqref="G2:G3">
    <cfRule type="top10" dxfId="269" priority="114" rank="1"/>
  </conditionalFormatting>
  <conditionalFormatting sqref="H2:H3">
    <cfRule type="top10" dxfId="268" priority="113" rank="1"/>
  </conditionalFormatting>
  <conditionalFormatting sqref="J2:J3">
    <cfRule type="top10" dxfId="267" priority="111" rank="1"/>
  </conditionalFormatting>
  <conditionalFormatting sqref="E2:J3">
    <cfRule type="cellIs" dxfId="266" priority="110" operator="greaterThanOrEqual">
      <formula>200</formula>
    </cfRule>
  </conditionalFormatting>
  <conditionalFormatting sqref="E4:J7">
    <cfRule type="cellIs" dxfId="265" priority="102" operator="greaterThanOrEqual">
      <formula>200</formula>
    </cfRule>
  </conditionalFormatting>
  <conditionalFormatting sqref="F4:F7">
    <cfRule type="top10" dxfId="264" priority="103" rank="1"/>
  </conditionalFormatting>
  <conditionalFormatting sqref="I4:I7">
    <cfRule type="top10" dxfId="263" priority="104" rank="1"/>
    <cfRule type="top10" dxfId="262" priority="105" rank="1"/>
  </conditionalFormatting>
  <conditionalFormatting sqref="E4:E7">
    <cfRule type="top10" dxfId="261" priority="106" rank="1"/>
  </conditionalFormatting>
  <conditionalFormatting sqref="G4:G7">
    <cfRule type="top10" dxfId="260" priority="107" rank="1"/>
  </conditionalFormatting>
  <conditionalFormatting sqref="H4:H7">
    <cfRule type="top10" dxfId="259" priority="108" rank="1"/>
  </conditionalFormatting>
  <conditionalFormatting sqref="J4:J7">
    <cfRule type="top10" dxfId="258" priority="109" rank="1"/>
  </conditionalFormatting>
  <conditionalFormatting sqref="F8">
    <cfRule type="top10" dxfId="257" priority="96" rank="1"/>
  </conditionalFormatting>
  <conditionalFormatting sqref="G8">
    <cfRule type="top10" dxfId="256" priority="97" rank="1"/>
  </conditionalFormatting>
  <conditionalFormatting sqref="H8">
    <cfRule type="top10" dxfId="255" priority="98" rank="1"/>
  </conditionalFormatting>
  <conditionalFormatting sqref="I8">
    <cfRule type="top10" dxfId="254" priority="99" rank="1"/>
  </conditionalFormatting>
  <conditionalFormatting sqref="J8">
    <cfRule type="top10" dxfId="253" priority="100" rank="1"/>
  </conditionalFormatting>
  <conditionalFormatting sqref="E8">
    <cfRule type="top10" dxfId="252" priority="101" rank="1"/>
  </conditionalFormatting>
  <conditionalFormatting sqref="E8:J8">
    <cfRule type="cellIs" dxfId="251" priority="95" operator="equal">
      <formula>200</formula>
    </cfRule>
  </conditionalFormatting>
  <conditionalFormatting sqref="E9:J9">
    <cfRule type="cellIs" dxfId="250" priority="87" operator="greaterThanOrEqual">
      <formula>200</formula>
    </cfRule>
  </conditionalFormatting>
  <conditionalFormatting sqref="F9">
    <cfRule type="top10" dxfId="249" priority="88" rank="1"/>
  </conditionalFormatting>
  <conditionalFormatting sqref="I9">
    <cfRule type="top10" dxfId="248" priority="89" rank="1"/>
    <cfRule type="top10" dxfId="247" priority="90" rank="1"/>
  </conditionalFormatting>
  <conditionalFormatting sqref="E9">
    <cfRule type="top10" dxfId="246" priority="91" rank="1"/>
  </conditionalFormatting>
  <conditionalFormatting sqref="G9">
    <cfRule type="top10" dxfId="245" priority="92" rank="1"/>
  </conditionalFormatting>
  <conditionalFormatting sqref="H9">
    <cfRule type="top10" dxfId="244" priority="93" rank="1"/>
  </conditionalFormatting>
  <conditionalFormatting sqref="J9">
    <cfRule type="top10" dxfId="243" priority="94" rank="1"/>
  </conditionalFormatting>
  <conditionalFormatting sqref="F10">
    <cfRule type="top10" dxfId="242" priority="81" rank="1"/>
  </conditionalFormatting>
  <conditionalFormatting sqref="G10">
    <cfRule type="top10" dxfId="241" priority="82" rank="1"/>
  </conditionalFormatting>
  <conditionalFormatting sqref="H10">
    <cfRule type="top10" dxfId="240" priority="83" rank="1"/>
  </conditionalFormatting>
  <conditionalFormatting sqref="I10">
    <cfRule type="top10" dxfId="239" priority="84" rank="1"/>
  </conditionalFormatting>
  <conditionalFormatting sqref="J10">
    <cfRule type="top10" dxfId="238" priority="85" rank="1"/>
  </conditionalFormatting>
  <conditionalFormatting sqref="E10">
    <cfRule type="top10" dxfId="237" priority="86" rank="1"/>
  </conditionalFormatting>
  <conditionalFormatting sqref="E10:J10">
    <cfRule type="cellIs" dxfId="236" priority="80" operator="equal">
      <formula>200</formula>
    </cfRule>
  </conditionalFormatting>
  <conditionalFormatting sqref="F11">
    <cfRule type="top10" dxfId="235" priority="74" rank="1"/>
  </conditionalFormatting>
  <conditionalFormatting sqref="G11">
    <cfRule type="top10" dxfId="234" priority="75" rank="1"/>
  </conditionalFormatting>
  <conditionalFormatting sqref="H11">
    <cfRule type="top10" dxfId="233" priority="76" rank="1"/>
  </conditionalFormatting>
  <conditionalFormatting sqref="I11">
    <cfRule type="top10" dxfId="232" priority="77" rank="1"/>
  </conditionalFormatting>
  <conditionalFormatting sqref="J11">
    <cfRule type="top10" dxfId="231" priority="78" rank="1"/>
  </conditionalFormatting>
  <conditionalFormatting sqref="E11">
    <cfRule type="top10" dxfId="230" priority="79" rank="1"/>
  </conditionalFormatting>
  <conditionalFormatting sqref="E11:J11">
    <cfRule type="cellIs" dxfId="229" priority="73" operator="equal">
      <formula>200</formula>
    </cfRule>
  </conditionalFormatting>
  <conditionalFormatting sqref="E12:J14">
    <cfRule type="cellIs" dxfId="228" priority="72" operator="greaterThanOrEqual">
      <formula>200</formula>
    </cfRule>
  </conditionalFormatting>
  <conditionalFormatting sqref="F12:F14">
    <cfRule type="top10" dxfId="227" priority="69" rank="1"/>
  </conditionalFormatting>
  <conditionalFormatting sqref="I12:I14">
    <cfRule type="top10" dxfId="226" priority="66" rank="1"/>
    <cfRule type="top10" dxfId="225" priority="71" rank="1"/>
  </conditionalFormatting>
  <conditionalFormatting sqref="E12:E14">
    <cfRule type="top10" dxfId="224" priority="70" rank="1"/>
  </conditionalFormatting>
  <conditionalFormatting sqref="G12:G14">
    <cfRule type="top10" dxfId="223" priority="68" rank="1"/>
  </conditionalFormatting>
  <conditionalFormatting sqref="H12:H14">
    <cfRule type="top10" dxfId="222" priority="67" rank="1"/>
  </conditionalFormatting>
  <conditionalFormatting sqref="J12:J14">
    <cfRule type="top10" dxfId="221" priority="65" rank="1"/>
  </conditionalFormatting>
  <conditionalFormatting sqref="E15:J15">
    <cfRule type="cellIs" dxfId="220" priority="64" operator="greaterThanOrEqual">
      <formula>200</formula>
    </cfRule>
  </conditionalFormatting>
  <conditionalFormatting sqref="F15">
    <cfRule type="top10" dxfId="219" priority="61" rank="1"/>
  </conditionalFormatting>
  <conditionalFormatting sqref="I15">
    <cfRule type="top10" dxfId="218" priority="58" rank="1"/>
    <cfRule type="top10" dxfId="217" priority="63" rank="1"/>
  </conditionalFormatting>
  <conditionalFormatting sqref="E15">
    <cfRule type="top10" dxfId="216" priority="62" rank="1"/>
  </conditionalFormatting>
  <conditionalFormatting sqref="G15">
    <cfRule type="top10" dxfId="215" priority="60" rank="1"/>
  </conditionalFormatting>
  <conditionalFormatting sqref="H15">
    <cfRule type="top10" dxfId="214" priority="59" rank="1"/>
  </conditionalFormatting>
  <conditionalFormatting sqref="J15">
    <cfRule type="top10" dxfId="213" priority="57" rank="1"/>
  </conditionalFormatting>
  <conditionalFormatting sqref="J16:J18">
    <cfRule type="top10" dxfId="212" priority="51" rank="1"/>
  </conditionalFormatting>
  <conditionalFormatting sqref="I16:I18">
    <cfRule type="top10" dxfId="211" priority="52" rank="1"/>
  </conditionalFormatting>
  <conditionalFormatting sqref="H16:H18">
    <cfRule type="top10" dxfId="210" priority="53" rank="1"/>
  </conditionalFormatting>
  <conditionalFormatting sqref="G16:G18">
    <cfRule type="top10" dxfId="209" priority="54" rank="1"/>
  </conditionalFormatting>
  <conditionalFormatting sqref="F16:F18">
    <cfRule type="top10" dxfId="208" priority="55" rank="1"/>
  </conditionalFormatting>
  <conditionalFormatting sqref="E16:E18">
    <cfRule type="top10" dxfId="207" priority="56" rank="1"/>
  </conditionalFormatting>
  <conditionalFormatting sqref="E19:J20">
    <cfRule type="cellIs" dxfId="206" priority="50" operator="equal">
      <formula>200</formula>
    </cfRule>
  </conditionalFormatting>
  <conditionalFormatting sqref="F19:F20">
    <cfRule type="top10" dxfId="205" priority="44" rank="1"/>
  </conditionalFormatting>
  <conditionalFormatting sqref="G19:G20">
    <cfRule type="top10" dxfId="204" priority="45" rank="1"/>
  </conditionalFormatting>
  <conditionalFormatting sqref="H19:H20">
    <cfRule type="top10" dxfId="203" priority="46" rank="1"/>
  </conditionalFormatting>
  <conditionalFormatting sqref="I19:I20">
    <cfRule type="top10" dxfId="202" priority="47" rank="1"/>
  </conditionalFormatting>
  <conditionalFormatting sqref="J19:J20">
    <cfRule type="top10" dxfId="201" priority="48" rank="1"/>
  </conditionalFormatting>
  <conditionalFormatting sqref="E19:E20">
    <cfRule type="top10" dxfId="200" priority="49" rank="1"/>
  </conditionalFormatting>
  <conditionalFormatting sqref="E21:E23">
    <cfRule type="top10" dxfId="199" priority="43" rank="1"/>
  </conditionalFormatting>
  <conditionalFormatting sqref="F21:F23">
    <cfRule type="top10" dxfId="198" priority="42" rank="1"/>
  </conditionalFormatting>
  <conditionalFormatting sqref="G21:G23">
    <cfRule type="top10" dxfId="197" priority="41" rank="1"/>
  </conditionalFormatting>
  <conditionalFormatting sqref="H21:H23">
    <cfRule type="top10" dxfId="196" priority="40" rank="1"/>
  </conditionalFormatting>
  <conditionalFormatting sqref="I21:I23">
    <cfRule type="top10" dxfId="195" priority="39" rank="1"/>
  </conditionalFormatting>
  <conditionalFormatting sqref="J21:J23">
    <cfRule type="top10" dxfId="194" priority="38" rank="1"/>
  </conditionalFormatting>
  <conditionalFormatting sqref="I24:I26">
    <cfRule type="top10" dxfId="193" priority="37" rank="1"/>
  </conditionalFormatting>
  <conditionalFormatting sqref="H24:H26">
    <cfRule type="top10" dxfId="192" priority="33" rank="1"/>
  </conditionalFormatting>
  <conditionalFormatting sqref="J24:J26">
    <cfRule type="top10" dxfId="191" priority="34" rank="1"/>
  </conditionalFormatting>
  <conditionalFormatting sqref="G24:G26">
    <cfRule type="top10" dxfId="190" priority="36" rank="1"/>
  </conditionalFormatting>
  <conditionalFormatting sqref="F24:F26">
    <cfRule type="top10" dxfId="189" priority="35" rank="1"/>
  </conditionalFormatting>
  <conditionalFormatting sqref="E24:E26">
    <cfRule type="top10" dxfId="188" priority="32" rank="1"/>
  </conditionalFormatting>
  <conditionalFormatting sqref="I27:I28">
    <cfRule type="top10" dxfId="187" priority="31" rank="1"/>
  </conditionalFormatting>
  <conditionalFormatting sqref="H27:H28">
    <cfRule type="top10" dxfId="186" priority="27" rank="1"/>
  </conditionalFormatting>
  <conditionalFormatting sqref="J27:J28">
    <cfRule type="top10" dxfId="185" priority="28" rank="1"/>
  </conditionalFormatting>
  <conditionalFormatting sqref="G27:G28">
    <cfRule type="top10" dxfId="184" priority="30" rank="1"/>
  </conditionalFormatting>
  <conditionalFormatting sqref="F27:F28">
    <cfRule type="top10" dxfId="183" priority="29" rank="1"/>
  </conditionalFormatting>
  <conditionalFormatting sqref="E27:E28">
    <cfRule type="top10" dxfId="182" priority="26" rank="1"/>
  </conditionalFormatting>
  <conditionalFormatting sqref="I30:I32">
    <cfRule type="top10" dxfId="181" priority="19" rank="1"/>
  </conditionalFormatting>
  <conditionalFormatting sqref="H30:H32">
    <cfRule type="top10" dxfId="180" priority="15" rank="1"/>
  </conditionalFormatting>
  <conditionalFormatting sqref="J30:J32">
    <cfRule type="top10" dxfId="179" priority="16" rank="1"/>
  </conditionalFormatting>
  <conditionalFormatting sqref="G30:G32">
    <cfRule type="top10" dxfId="178" priority="18" rank="1"/>
  </conditionalFormatting>
  <conditionalFormatting sqref="F30:F32">
    <cfRule type="top10" dxfId="177" priority="17" rank="1"/>
  </conditionalFormatting>
  <conditionalFormatting sqref="E30:E32">
    <cfRule type="top10" dxfId="176" priority="14" rank="1"/>
  </conditionalFormatting>
  <conditionalFormatting sqref="E29">
    <cfRule type="top10" dxfId="175" priority="20" rank="1"/>
  </conditionalFormatting>
  <conditionalFormatting sqref="F29">
    <cfRule type="top10" dxfId="174" priority="21" rank="1"/>
  </conditionalFormatting>
  <conditionalFormatting sqref="G29">
    <cfRule type="top10" dxfId="173" priority="22" rank="1"/>
  </conditionalFormatting>
  <conditionalFormatting sqref="H29">
    <cfRule type="top10" dxfId="172" priority="23" rank="1"/>
  </conditionalFormatting>
  <conditionalFormatting sqref="I29">
    <cfRule type="top10" dxfId="171" priority="24" rank="1"/>
  </conditionalFormatting>
  <conditionalFormatting sqref="J29">
    <cfRule type="top10" dxfId="170" priority="25" rank="1"/>
  </conditionalFormatting>
  <conditionalFormatting sqref="F33">
    <cfRule type="top10" dxfId="169" priority="8" rank="1"/>
  </conditionalFormatting>
  <conditionalFormatting sqref="G33">
    <cfRule type="top10" dxfId="168" priority="9" rank="1"/>
  </conditionalFormatting>
  <conditionalFormatting sqref="H33">
    <cfRule type="top10" dxfId="167" priority="10" rank="1"/>
  </conditionalFormatting>
  <conditionalFormatting sqref="I33">
    <cfRule type="top10" dxfId="166" priority="11" rank="1"/>
  </conditionalFormatting>
  <conditionalFormatting sqref="J33">
    <cfRule type="top10" dxfId="165" priority="12" rank="1"/>
  </conditionalFormatting>
  <conditionalFormatting sqref="E33">
    <cfRule type="top10" dxfId="164" priority="13" rank="1"/>
  </conditionalFormatting>
  <conditionalFormatting sqref="E33:J33">
    <cfRule type="cellIs" dxfId="163" priority="7" operator="equal">
      <formula>200</formula>
    </cfRule>
  </conditionalFormatting>
  <conditionalFormatting sqref="E34">
    <cfRule type="top10" dxfId="162" priority="6" rank="1"/>
  </conditionalFormatting>
  <conditionalFormatting sqref="F34">
    <cfRule type="top10" dxfId="161" priority="5" rank="1"/>
  </conditionalFormatting>
  <conditionalFormatting sqref="G34">
    <cfRule type="top10" dxfId="160" priority="4" rank="1"/>
  </conditionalFormatting>
  <conditionalFormatting sqref="H34">
    <cfRule type="top10" dxfId="159" priority="3" rank="1"/>
  </conditionalFormatting>
  <conditionalFormatting sqref="I34">
    <cfRule type="top10" dxfId="158" priority="2" rank="1"/>
  </conditionalFormatting>
  <conditionalFormatting sqref="J34">
    <cfRule type="top10" dxfId="157" priority="1" rank="1"/>
  </conditionalFormatting>
  <hyperlinks>
    <hyperlink ref="Q1" location="'National Rankings'!A1" display="Back to Ranking" xr:uid="{053E1ADA-DD95-4F29-A084-86A91591B9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9E7173-0D11-4C49-B148-E13F52895B8A}">
          <x14:formula1>
            <xm:f>'C:\Users\abra2\Desktop\ABRA Files and More\AUTO BENCH REST ASSOCIATION FILE\ABRA 2019\Georgia\[Georgia Results 01 19 20.xlsm]DATA SHEET'!#REF!</xm:f>
          </x14:formula1>
          <xm:sqref>B1:B23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EF94A-F04B-4633-A2C2-B501EDF945D1}">
  <dimension ref="A1:Q4"/>
  <sheetViews>
    <sheetView workbookViewId="0">
      <selection activeCell="A27" sqref="A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129</v>
      </c>
      <c r="C2" s="15">
        <v>44852</v>
      </c>
      <c r="D2" s="16" t="s">
        <v>32</v>
      </c>
      <c r="E2" s="17">
        <v>168</v>
      </c>
      <c r="F2" s="17">
        <v>165</v>
      </c>
      <c r="G2" s="17">
        <v>170</v>
      </c>
      <c r="H2" s="17">
        <v>171</v>
      </c>
      <c r="I2" s="17"/>
      <c r="J2" s="17"/>
      <c r="K2" s="20">
        <v>4</v>
      </c>
      <c r="L2" s="20">
        <v>674</v>
      </c>
      <c r="M2" s="21">
        <v>168.5</v>
      </c>
      <c r="N2" s="22">
        <v>2</v>
      </c>
      <c r="O2" s="23">
        <v>170.5</v>
      </c>
    </row>
    <row r="4" spans="1:17" x14ac:dyDescent="0.3">
      <c r="K4" s="8">
        <f>SUM(K2:K3)</f>
        <v>4</v>
      </c>
      <c r="L4" s="8">
        <f>SUM(L2:L3)</f>
        <v>674</v>
      </c>
      <c r="M4" s="7">
        <f>SUM(L4/K4)</f>
        <v>168.5</v>
      </c>
      <c r="N4" s="8">
        <f>SUM(N2:N3)</f>
        <v>2</v>
      </c>
      <c r="O4" s="12">
        <f>SUM(M4+N4)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0"/>
    <protectedRange algorithmName="SHA-512" hashValue="ON39YdpmFHfN9f47KpiRvqrKx0V9+erV1CNkpWzYhW/Qyc6aT8rEyCrvauWSYGZK2ia3o7vd3akF07acHAFpOA==" saltValue="yVW9XmDwTqEnmpSGai0KYg==" spinCount="100000" sqref="D2" name="Range1_1_23"/>
  </protectedRanges>
  <conditionalFormatting sqref="I2">
    <cfRule type="top10" dxfId="156" priority="6" rank="1"/>
  </conditionalFormatting>
  <conditionalFormatting sqref="H2">
    <cfRule type="top10" dxfId="155" priority="2" rank="1"/>
  </conditionalFormatting>
  <conditionalFormatting sqref="J2">
    <cfRule type="top10" dxfId="154" priority="3" rank="1"/>
  </conditionalFormatting>
  <conditionalFormatting sqref="G2">
    <cfRule type="top10" dxfId="153" priority="5" rank="1"/>
  </conditionalFormatting>
  <conditionalFormatting sqref="F2">
    <cfRule type="top10" dxfId="152" priority="4" rank="1"/>
  </conditionalFormatting>
  <conditionalFormatting sqref="E2">
    <cfRule type="top10" dxfId="151" priority="1" rank="1"/>
  </conditionalFormatting>
  <hyperlinks>
    <hyperlink ref="Q1" location="'National Rankings'!A1" display="Back to Ranking" xr:uid="{751C6E46-9D50-4579-8B90-497C009DB1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D51751-56C6-4F21-9179-8869B07804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AC35-47BE-475D-9BD3-1750DD8B7971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113</v>
      </c>
      <c r="C2" s="15">
        <v>44783</v>
      </c>
      <c r="D2" s="16" t="s">
        <v>55</v>
      </c>
      <c r="E2" s="17">
        <v>187</v>
      </c>
      <c r="F2" s="17">
        <v>184</v>
      </c>
      <c r="G2" s="17">
        <v>183</v>
      </c>
      <c r="H2" s="17">
        <v>179</v>
      </c>
      <c r="I2" s="17"/>
      <c r="J2" s="17"/>
      <c r="K2" s="20">
        <v>4</v>
      </c>
      <c r="L2" s="20">
        <v>733</v>
      </c>
      <c r="M2" s="21">
        <v>183.25</v>
      </c>
      <c r="N2" s="22">
        <v>4</v>
      </c>
      <c r="O2" s="23">
        <v>187.25</v>
      </c>
    </row>
    <row r="4" spans="1:17" x14ac:dyDescent="0.3">
      <c r="K4" s="8">
        <f>SUM(K2:K3)</f>
        <v>4</v>
      </c>
      <c r="L4" s="8">
        <f>SUM(L2:L3)</f>
        <v>733</v>
      </c>
      <c r="M4" s="7">
        <f>SUM(L4/K4)</f>
        <v>183.25</v>
      </c>
      <c r="N4" s="8">
        <f>SUM(N2:N3)</f>
        <v>4</v>
      </c>
      <c r="O4" s="12">
        <f>SUM(M4+N4)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2_2"/>
    <protectedRange sqref="D2" name="Range1_1_2_1"/>
  </protectedRanges>
  <conditionalFormatting sqref="J2">
    <cfRule type="top10" dxfId="150" priority="1" rank="1"/>
  </conditionalFormatting>
  <conditionalFormatting sqref="I2">
    <cfRule type="top10" dxfId="149" priority="2" rank="1"/>
  </conditionalFormatting>
  <conditionalFormatting sqref="H2">
    <cfRule type="top10" dxfId="148" priority="3" rank="1"/>
  </conditionalFormatting>
  <conditionalFormatting sqref="G2">
    <cfRule type="top10" dxfId="147" priority="4" rank="1"/>
  </conditionalFormatting>
  <conditionalFormatting sqref="F2">
    <cfRule type="top10" dxfId="146" priority="5" rank="1"/>
  </conditionalFormatting>
  <conditionalFormatting sqref="E2">
    <cfRule type="top10" dxfId="145" priority="6" rank="1"/>
  </conditionalFormatting>
  <hyperlinks>
    <hyperlink ref="Q1" location="'National Rankings'!A1" display="Back to Ranking" xr:uid="{7F60060D-F998-499F-83E6-F05E746C10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CFF6F5-751C-4980-AC57-56FA620E25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2833-0170-4A60-B14A-8E40AADFD76D}">
  <sheetPr codeName="Sheet41"/>
  <dimension ref="A1:Q31"/>
  <sheetViews>
    <sheetView topLeftCell="A18" workbookViewId="0">
      <selection activeCell="A29" sqref="A29:O2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28</v>
      </c>
      <c r="C2" s="15">
        <v>44618</v>
      </c>
      <c r="D2" s="16" t="s">
        <v>26</v>
      </c>
      <c r="E2" s="17">
        <v>181.001</v>
      </c>
      <c r="F2" s="17">
        <v>179</v>
      </c>
      <c r="G2" s="17">
        <v>183</v>
      </c>
      <c r="H2" s="17">
        <v>180</v>
      </c>
      <c r="I2" s="17"/>
      <c r="J2" s="17"/>
      <c r="K2" s="20">
        <v>4</v>
      </c>
      <c r="L2" s="20">
        <v>723.00099999999998</v>
      </c>
      <c r="M2" s="21">
        <v>180.75024999999999</v>
      </c>
      <c r="N2" s="22">
        <v>8</v>
      </c>
      <c r="O2" s="23">
        <v>188.75024999999999</v>
      </c>
    </row>
    <row r="3" spans="1:17" x14ac:dyDescent="0.3">
      <c r="A3" s="13" t="s">
        <v>24</v>
      </c>
      <c r="B3" s="14" t="s">
        <v>28</v>
      </c>
      <c r="C3" s="15">
        <v>44632</v>
      </c>
      <c r="D3" s="16" t="s">
        <v>26</v>
      </c>
      <c r="E3" s="17">
        <v>177</v>
      </c>
      <c r="F3" s="17">
        <v>184</v>
      </c>
      <c r="G3" s="17">
        <v>184</v>
      </c>
      <c r="H3" s="17">
        <v>179</v>
      </c>
      <c r="I3" s="17"/>
      <c r="J3" s="17"/>
      <c r="K3" s="20">
        <v>4</v>
      </c>
      <c r="L3" s="20">
        <v>724</v>
      </c>
      <c r="M3" s="21">
        <v>181</v>
      </c>
      <c r="N3" s="22">
        <v>11</v>
      </c>
      <c r="O3" s="23">
        <v>192</v>
      </c>
    </row>
    <row r="4" spans="1:17" x14ac:dyDescent="0.3">
      <c r="A4" s="13" t="s">
        <v>24</v>
      </c>
      <c r="B4" s="14" t="s">
        <v>28</v>
      </c>
      <c r="C4" s="15">
        <v>44646</v>
      </c>
      <c r="D4" s="16" t="s">
        <v>26</v>
      </c>
      <c r="E4" s="17">
        <v>178</v>
      </c>
      <c r="F4" s="17">
        <v>174</v>
      </c>
      <c r="G4" s="17">
        <v>171</v>
      </c>
      <c r="H4" s="17">
        <v>167</v>
      </c>
      <c r="I4" s="17"/>
      <c r="J4" s="17"/>
      <c r="K4" s="20">
        <v>4</v>
      </c>
      <c r="L4" s="20">
        <v>690</v>
      </c>
      <c r="M4" s="21">
        <v>172.5</v>
      </c>
      <c r="N4" s="22">
        <v>5</v>
      </c>
      <c r="O4" s="23">
        <v>177.5</v>
      </c>
    </row>
    <row r="5" spans="1:17" x14ac:dyDescent="0.3">
      <c r="A5" s="13" t="s">
        <v>51</v>
      </c>
      <c r="B5" s="14" t="s">
        <v>28</v>
      </c>
      <c r="C5" s="15">
        <v>44656</v>
      </c>
      <c r="D5" s="16" t="s">
        <v>26</v>
      </c>
      <c r="E5" s="17">
        <v>167</v>
      </c>
      <c r="F5" s="17">
        <v>168</v>
      </c>
      <c r="G5" s="17">
        <v>179</v>
      </c>
      <c r="H5" s="17">
        <v>175</v>
      </c>
      <c r="I5" s="17"/>
      <c r="J5" s="17"/>
      <c r="K5" s="20">
        <v>4</v>
      </c>
      <c r="L5" s="20">
        <v>689</v>
      </c>
      <c r="M5" s="21">
        <v>172.25</v>
      </c>
      <c r="N5" s="22">
        <v>6</v>
      </c>
      <c r="O5" s="23">
        <v>178.25</v>
      </c>
    </row>
    <row r="6" spans="1:17" x14ac:dyDescent="0.3">
      <c r="A6" s="13" t="s">
        <v>51</v>
      </c>
      <c r="B6" s="14" t="s">
        <v>28</v>
      </c>
      <c r="C6" s="15">
        <v>44660</v>
      </c>
      <c r="D6" s="16" t="s">
        <v>26</v>
      </c>
      <c r="E6" s="17">
        <v>173</v>
      </c>
      <c r="F6" s="17">
        <v>168.001</v>
      </c>
      <c r="G6" s="17">
        <v>175</v>
      </c>
      <c r="H6" s="17">
        <v>172.001</v>
      </c>
      <c r="I6" s="17"/>
      <c r="J6" s="17"/>
      <c r="K6" s="20">
        <v>4</v>
      </c>
      <c r="L6" s="20">
        <v>688.00199999999995</v>
      </c>
      <c r="M6" s="21">
        <v>172.00049999999999</v>
      </c>
      <c r="N6" s="22">
        <v>7</v>
      </c>
      <c r="O6" s="23">
        <v>179.00049999999999</v>
      </c>
    </row>
    <row r="7" spans="1:17" x14ac:dyDescent="0.3">
      <c r="A7" s="13" t="s">
        <v>24</v>
      </c>
      <c r="B7" s="14" t="s">
        <v>28</v>
      </c>
      <c r="C7" s="15">
        <v>44674</v>
      </c>
      <c r="D7" s="16" t="s">
        <v>26</v>
      </c>
      <c r="E7" s="17">
        <v>169</v>
      </c>
      <c r="F7" s="17">
        <v>175</v>
      </c>
      <c r="G7" s="17">
        <v>176</v>
      </c>
      <c r="H7" s="17">
        <v>177</v>
      </c>
      <c r="I7" s="17"/>
      <c r="J7" s="17"/>
      <c r="K7" s="20">
        <v>4</v>
      </c>
      <c r="L7" s="20">
        <v>697</v>
      </c>
      <c r="M7" s="21">
        <v>174.25</v>
      </c>
      <c r="N7" s="22">
        <v>4</v>
      </c>
      <c r="O7" s="23">
        <v>178.25</v>
      </c>
    </row>
    <row r="8" spans="1:17" x14ac:dyDescent="0.3">
      <c r="A8" s="13" t="s">
        <v>24</v>
      </c>
      <c r="B8" s="14" t="s">
        <v>28</v>
      </c>
      <c r="C8" s="15">
        <v>44684</v>
      </c>
      <c r="D8" s="16" t="s">
        <v>26</v>
      </c>
      <c r="E8" s="17">
        <v>183</v>
      </c>
      <c r="F8" s="17">
        <v>171</v>
      </c>
      <c r="G8" s="17">
        <v>183</v>
      </c>
      <c r="H8" s="17">
        <v>172</v>
      </c>
      <c r="I8" s="17"/>
      <c r="J8" s="17"/>
      <c r="K8" s="20">
        <v>4</v>
      </c>
      <c r="L8" s="20">
        <v>709</v>
      </c>
      <c r="M8" s="21">
        <v>177.25</v>
      </c>
      <c r="N8" s="22">
        <v>2</v>
      </c>
      <c r="O8" s="23">
        <v>179.25</v>
      </c>
    </row>
    <row r="9" spans="1:17" x14ac:dyDescent="0.3">
      <c r="A9" s="13" t="s">
        <v>24</v>
      </c>
      <c r="B9" s="14" t="s">
        <v>28</v>
      </c>
      <c r="C9" s="15">
        <v>44695</v>
      </c>
      <c r="D9" s="16" t="s">
        <v>26</v>
      </c>
      <c r="E9" s="17">
        <v>180</v>
      </c>
      <c r="F9" s="17">
        <v>178</v>
      </c>
      <c r="G9" s="17">
        <v>176</v>
      </c>
      <c r="H9" s="17">
        <v>181</v>
      </c>
      <c r="I9" s="17"/>
      <c r="J9" s="17"/>
      <c r="K9" s="20">
        <v>4</v>
      </c>
      <c r="L9" s="20">
        <v>715</v>
      </c>
      <c r="M9" s="21">
        <v>178.75</v>
      </c>
      <c r="N9" s="22">
        <v>5</v>
      </c>
      <c r="O9" s="23">
        <v>183.75</v>
      </c>
    </row>
    <row r="10" spans="1:17" x14ac:dyDescent="0.3">
      <c r="A10" s="13" t="s">
        <v>24</v>
      </c>
      <c r="B10" s="14" t="s">
        <v>28</v>
      </c>
      <c r="C10" s="15">
        <v>44709</v>
      </c>
      <c r="D10" s="16" t="s">
        <v>26</v>
      </c>
      <c r="E10" s="17">
        <v>177</v>
      </c>
      <c r="F10" s="17">
        <v>170</v>
      </c>
      <c r="G10" s="17">
        <v>168</v>
      </c>
      <c r="H10" s="17">
        <v>175</v>
      </c>
      <c r="I10" s="17"/>
      <c r="J10" s="17"/>
      <c r="K10" s="20">
        <v>4</v>
      </c>
      <c r="L10" s="20">
        <v>690</v>
      </c>
      <c r="M10" s="21">
        <v>172.5</v>
      </c>
      <c r="N10" s="22">
        <v>6</v>
      </c>
      <c r="O10" s="23">
        <v>178.5</v>
      </c>
    </row>
    <row r="11" spans="1:17" x14ac:dyDescent="0.3">
      <c r="A11" s="49" t="s">
        <v>25</v>
      </c>
      <c r="B11" s="59" t="s">
        <v>28</v>
      </c>
      <c r="C11" s="61">
        <v>44710</v>
      </c>
      <c r="D11" s="59" t="s">
        <v>80</v>
      </c>
      <c r="E11" s="59">
        <v>182</v>
      </c>
      <c r="F11" s="59">
        <v>174</v>
      </c>
      <c r="G11" s="59">
        <v>176</v>
      </c>
      <c r="H11" s="59">
        <v>177</v>
      </c>
      <c r="I11" s="60"/>
      <c r="J11" s="60"/>
      <c r="K11" s="59">
        <v>4</v>
      </c>
      <c r="L11" s="59">
        <v>709</v>
      </c>
      <c r="M11" s="58">
        <v>177.25</v>
      </c>
      <c r="N11" s="59">
        <v>3</v>
      </c>
      <c r="O11" s="58">
        <v>180.25</v>
      </c>
    </row>
    <row r="12" spans="1:17" x14ac:dyDescent="0.3">
      <c r="A12" s="49" t="s">
        <v>25</v>
      </c>
      <c r="B12" s="14" t="s">
        <v>28</v>
      </c>
      <c r="C12" s="15">
        <v>44719</v>
      </c>
      <c r="D12" s="16" t="s">
        <v>26</v>
      </c>
      <c r="E12" s="17">
        <v>175</v>
      </c>
      <c r="F12" s="17">
        <v>177</v>
      </c>
      <c r="G12" s="17">
        <v>181</v>
      </c>
      <c r="H12" s="17">
        <v>179</v>
      </c>
      <c r="I12" s="17"/>
      <c r="J12" s="17"/>
      <c r="K12" s="20">
        <v>4</v>
      </c>
      <c r="L12" s="20">
        <v>712</v>
      </c>
      <c r="M12" s="21">
        <v>178</v>
      </c>
      <c r="N12" s="22">
        <v>2</v>
      </c>
      <c r="O12" s="23">
        <v>180</v>
      </c>
    </row>
    <row r="13" spans="1:17" x14ac:dyDescent="0.3">
      <c r="A13" s="13" t="s">
        <v>24</v>
      </c>
      <c r="B13" s="14" t="s">
        <v>28</v>
      </c>
      <c r="C13" s="15">
        <v>44723</v>
      </c>
      <c r="D13" s="16" t="s">
        <v>26</v>
      </c>
      <c r="E13" s="17">
        <v>182</v>
      </c>
      <c r="F13" s="17">
        <v>184</v>
      </c>
      <c r="G13" s="17">
        <v>181</v>
      </c>
      <c r="H13" s="17">
        <v>177</v>
      </c>
      <c r="I13" s="17"/>
      <c r="J13" s="17"/>
      <c r="K13" s="20">
        <v>4</v>
      </c>
      <c r="L13" s="20">
        <v>724</v>
      </c>
      <c r="M13" s="21">
        <v>181</v>
      </c>
      <c r="N13" s="22">
        <v>6</v>
      </c>
      <c r="O13" s="23">
        <v>187</v>
      </c>
    </row>
    <row r="14" spans="1:17" x14ac:dyDescent="0.3">
      <c r="A14" s="13" t="s">
        <v>24</v>
      </c>
      <c r="B14" s="14" t="s">
        <v>28</v>
      </c>
      <c r="C14" s="15">
        <v>44737</v>
      </c>
      <c r="D14" s="16" t="s">
        <v>26</v>
      </c>
      <c r="E14" s="17">
        <v>180</v>
      </c>
      <c r="F14" s="17">
        <v>174</v>
      </c>
      <c r="G14" s="17">
        <v>182</v>
      </c>
      <c r="H14" s="17">
        <v>179</v>
      </c>
      <c r="I14" s="17"/>
      <c r="J14" s="17"/>
      <c r="K14" s="20">
        <v>4</v>
      </c>
      <c r="L14" s="20">
        <v>715</v>
      </c>
      <c r="M14" s="21">
        <v>178.75</v>
      </c>
      <c r="N14" s="22">
        <v>3</v>
      </c>
      <c r="O14" s="23">
        <v>181.75</v>
      </c>
    </row>
    <row r="15" spans="1:17" x14ac:dyDescent="0.3">
      <c r="A15" s="13" t="s">
        <v>24</v>
      </c>
      <c r="B15" s="14" t="s">
        <v>28</v>
      </c>
      <c r="C15" s="15">
        <v>44731</v>
      </c>
      <c r="D15" s="16" t="s">
        <v>26</v>
      </c>
      <c r="E15" s="17">
        <v>176.001</v>
      </c>
      <c r="F15" s="17">
        <v>174</v>
      </c>
      <c r="G15" s="17">
        <v>177</v>
      </c>
      <c r="H15" s="17">
        <v>184</v>
      </c>
      <c r="I15" s="17">
        <v>182</v>
      </c>
      <c r="J15" s="17">
        <v>175</v>
      </c>
      <c r="K15" s="20">
        <v>6</v>
      </c>
      <c r="L15" s="20">
        <v>1068.001</v>
      </c>
      <c r="M15" s="21">
        <v>178.00016666666667</v>
      </c>
      <c r="N15" s="22">
        <v>10</v>
      </c>
      <c r="O15" s="23">
        <v>188.00016666666667</v>
      </c>
    </row>
    <row r="16" spans="1:17" x14ac:dyDescent="0.3">
      <c r="A16" s="13" t="s">
        <v>51</v>
      </c>
      <c r="B16" s="14" t="s">
        <v>28</v>
      </c>
      <c r="C16" s="15">
        <v>44747</v>
      </c>
      <c r="D16" s="16" t="s">
        <v>26</v>
      </c>
      <c r="E16" s="17">
        <v>174</v>
      </c>
      <c r="F16" s="17">
        <v>167</v>
      </c>
      <c r="G16" s="17">
        <v>166</v>
      </c>
      <c r="H16" s="17">
        <v>176</v>
      </c>
      <c r="I16" s="17"/>
      <c r="J16" s="17"/>
      <c r="K16" s="20">
        <v>4</v>
      </c>
      <c r="L16" s="20">
        <v>683</v>
      </c>
      <c r="M16" s="21">
        <v>170.75</v>
      </c>
      <c r="N16" s="22">
        <v>2</v>
      </c>
      <c r="O16" s="23">
        <v>172.75</v>
      </c>
    </row>
    <row r="17" spans="1:15" x14ac:dyDescent="0.3">
      <c r="A17" s="13" t="s">
        <v>51</v>
      </c>
      <c r="B17" s="14" t="s">
        <v>28</v>
      </c>
      <c r="C17" s="15">
        <v>44751</v>
      </c>
      <c r="D17" s="16" t="s">
        <v>26</v>
      </c>
      <c r="E17" s="17">
        <v>179</v>
      </c>
      <c r="F17" s="17">
        <v>175</v>
      </c>
      <c r="G17" s="17">
        <v>186</v>
      </c>
      <c r="H17" s="17">
        <v>182</v>
      </c>
      <c r="I17" s="17"/>
      <c r="J17" s="17"/>
      <c r="K17" s="20">
        <v>4</v>
      </c>
      <c r="L17" s="20">
        <v>722</v>
      </c>
      <c r="M17" s="21">
        <v>180.5</v>
      </c>
      <c r="N17" s="22">
        <v>3</v>
      </c>
      <c r="O17" s="23">
        <v>183.5</v>
      </c>
    </row>
    <row r="18" spans="1:15" x14ac:dyDescent="0.3">
      <c r="A18" s="13" t="s">
        <v>24</v>
      </c>
      <c r="B18" s="14" t="s">
        <v>28</v>
      </c>
      <c r="C18" s="15">
        <v>44772</v>
      </c>
      <c r="D18" s="16" t="s">
        <v>26</v>
      </c>
      <c r="E18" s="17">
        <v>181</v>
      </c>
      <c r="F18" s="17">
        <v>183</v>
      </c>
      <c r="G18" s="17">
        <v>179.001</v>
      </c>
      <c r="H18" s="17">
        <v>176</v>
      </c>
      <c r="I18" s="17">
        <v>180</v>
      </c>
      <c r="J18" s="17">
        <v>184</v>
      </c>
      <c r="K18" s="20">
        <v>6</v>
      </c>
      <c r="L18" s="20">
        <v>1083.001</v>
      </c>
      <c r="M18" s="21">
        <v>180.50016666666667</v>
      </c>
      <c r="N18" s="22">
        <v>10</v>
      </c>
      <c r="O18" s="23">
        <v>190.50016666666667</v>
      </c>
    </row>
    <row r="19" spans="1:15" x14ac:dyDescent="0.3">
      <c r="A19" s="13" t="s">
        <v>24</v>
      </c>
      <c r="B19" s="14" t="s">
        <v>28</v>
      </c>
      <c r="C19" s="15">
        <v>44775</v>
      </c>
      <c r="D19" s="16" t="s">
        <v>26</v>
      </c>
      <c r="E19" s="17">
        <v>175</v>
      </c>
      <c r="F19" s="17">
        <v>182</v>
      </c>
      <c r="G19" s="17">
        <v>187</v>
      </c>
      <c r="H19" s="17">
        <v>186</v>
      </c>
      <c r="I19" s="17"/>
      <c r="J19" s="17"/>
      <c r="K19" s="20">
        <v>4</v>
      </c>
      <c r="L19" s="20">
        <v>730</v>
      </c>
      <c r="M19" s="21">
        <v>182.5</v>
      </c>
      <c r="N19" s="22">
        <v>6</v>
      </c>
      <c r="O19" s="23">
        <v>188.5</v>
      </c>
    </row>
    <row r="20" spans="1:15" x14ac:dyDescent="0.3">
      <c r="A20" s="13" t="s">
        <v>24</v>
      </c>
      <c r="B20" s="14" t="s">
        <v>28</v>
      </c>
      <c r="C20" s="15">
        <v>44786</v>
      </c>
      <c r="D20" s="16" t="s">
        <v>26</v>
      </c>
      <c r="E20" s="17">
        <v>185</v>
      </c>
      <c r="F20" s="17">
        <v>175</v>
      </c>
      <c r="G20" s="17">
        <v>189</v>
      </c>
      <c r="H20" s="17">
        <v>177</v>
      </c>
      <c r="I20" s="17"/>
      <c r="J20" s="17"/>
      <c r="K20" s="20">
        <v>4</v>
      </c>
      <c r="L20" s="20">
        <v>726</v>
      </c>
      <c r="M20" s="21">
        <v>181.5</v>
      </c>
      <c r="N20" s="22">
        <v>6</v>
      </c>
      <c r="O20" s="23">
        <v>187.5</v>
      </c>
    </row>
    <row r="21" spans="1:15" x14ac:dyDescent="0.3">
      <c r="A21" s="13" t="s">
        <v>24</v>
      </c>
      <c r="B21" s="14" t="s">
        <v>28</v>
      </c>
      <c r="C21" s="15">
        <v>44810</v>
      </c>
      <c r="D21" s="16" t="s">
        <v>26</v>
      </c>
      <c r="E21" s="17">
        <v>186</v>
      </c>
      <c r="F21" s="17">
        <v>175</v>
      </c>
      <c r="G21" s="17">
        <v>188</v>
      </c>
      <c r="H21" s="17">
        <v>188</v>
      </c>
      <c r="I21" s="17"/>
      <c r="J21" s="17"/>
      <c r="K21" s="20">
        <v>4</v>
      </c>
      <c r="L21" s="20">
        <v>737</v>
      </c>
      <c r="M21" s="21">
        <v>184.25</v>
      </c>
      <c r="N21" s="22">
        <v>5</v>
      </c>
      <c r="O21" s="23">
        <v>189.25</v>
      </c>
    </row>
    <row r="22" spans="1:15" x14ac:dyDescent="0.3">
      <c r="A22" s="13" t="s">
        <v>24</v>
      </c>
      <c r="B22" s="14" t="s">
        <v>28</v>
      </c>
      <c r="C22" s="15">
        <v>44800</v>
      </c>
      <c r="D22" s="16" t="s">
        <v>26</v>
      </c>
      <c r="E22" s="17">
        <v>180</v>
      </c>
      <c r="F22" s="17">
        <v>187</v>
      </c>
      <c r="G22" s="17">
        <v>185</v>
      </c>
      <c r="H22" s="17">
        <v>176</v>
      </c>
      <c r="I22" s="17"/>
      <c r="J22" s="17"/>
      <c r="K22" s="20">
        <v>4</v>
      </c>
      <c r="L22" s="20">
        <v>728</v>
      </c>
      <c r="M22" s="21">
        <v>182</v>
      </c>
      <c r="N22" s="22">
        <v>9</v>
      </c>
      <c r="O22" s="23">
        <v>191</v>
      </c>
    </row>
    <row r="23" spans="1:15" x14ac:dyDescent="0.3">
      <c r="A23" s="13" t="s">
        <v>24</v>
      </c>
      <c r="B23" s="14" t="s">
        <v>28</v>
      </c>
      <c r="C23" s="15">
        <v>44814</v>
      </c>
      <c r="D23" s="16" t="s">
        <v>26</v>
      </c>
      <c r="E23" s="17">
        <v>177</v>
      </c>
      <c r="F23" s="17">
        <v>179</v>
      </c>
      <c r="G23" s="17">
        <v>178</v>
      </c>
      <c r="H23" s="17">
        <v>184</v>
      </c>
      <c r="I23" s="17"/>
      <c r="J23" s="17"/>
      <c r="K23" s="20">
        <v>4</v>
      </c>
      <c r="L23" s="20">
        <v>718</v>
      </c>
      <c r="M23" s="21">
        <v>179.5</v>
      </c>
      <c r="N23" s="22">
        <v>2</v>
      </c>
      <c r="O23" s="23">
        <v>181.5</v>
      </c>
    </row>
    <row r="24" spans="1:15" x14ac:dyDescent="0.3">
      <c r="A24" s="13" t="s">
        <v>24</v>
      </c>
      <c r="B24" s="14" t="s">
        <v>28</v>
      </c>
      <c r="C24" s="15">
        <v>44828</v>
      </c>
      <c r="D24" s="16" t="s">
        <v>26</v>
      </c>
      <c r="E24" s="17">
        <v>189</v>
      </c>
      <c r="F24" s="17">
        <v>182</v>
      </c>
      <c r="G24" s="17">
        <v>180.001</v>
      </c>
      <c r="H24" s="17">
        <v>180.001</v>
      </c>
      <c r="I24" s="17"/>
      <c r="J24" s="17"/>
      <c r="K24" s="20">
        <v>4</v>
      </c>
      <c r="L24" s="20">
        <v>731.00199999999995</v>
      </c>
      <c r="M24" s="21">
        <v>182.75049999999999</v>
      </c>
      <c r="N24" s="22">
        <v>9</v>
      </c>
      <c r="O24" s="23">
        <v>191.75049999999999</v>
      </c>
    </row>
    <row r="25" spans="1:15" x14ac:dyDescent="0.3">
      <c r="A25" s="13" t="s">
        <v>24</v>
      </c>
      <c r="B25" s="14" t="s">
        <v>28</v>
      </c>
      <c r="C25" s="15">
        <v>44838</v>
      </c>
      <c r="D25" s="16" t="s">
        <v>26</v>
      </c>
      <c r="E25" s="17">
        <v>178</v>
      </c>
      <c r="F25" s="17">
        <v>176</v>
      </c>
      <c r="G25" s="17">
        <v>183.001</v>
      </c>
      <c r="H25" s="17">
        <v>182</v>
      </c>
      <c r="I25" s="17"/>
      <c r="J25" s="17"/>
      <c r="K25" s="20">
        <v>4</v>
      </c>
      <c r="L25" s="20">
        <v>719.00099999999998</v>
      </c>
      <c r="M25" s="21">
        <v>179.75024999999999</v>
      </c>
      <c r="N25" s="22">
        <v>2</v>
      </c>
      <c r="O25" s="23">
        <v>181.75024999999999</v>
      </c>
    </row>
    <row r="26" spans="1:15" x14ac:dyDescent="0.3">
      <c r="A26" s="13" t="s">
        <v>24</v>
      </c>
      <c r="B26" s="14" t="s">
        <v>28</v>
      </c>
      <c r="C26" s="15">
        <v>44842</v>
      </c>
      <c r="D26" s="16" t="s">
        <v>26</v>
      </c>
      <c r="E26" s="17">
        <v>169</v>
      </c>
      <c r="F26" s="17">
        <v>184</v>
      </c>
      <c r="G26" s="17">
        <v>179</v>
      </c>
      <c r="H26" s="17">
        <v>188</v>
      </c>
      <c r="I26" s="17"/>
      <c r="J26" s="17"/>
      <c r="K26" s="20">
        <v>4</v>
      </c>
      <c r="L26" s="20">
        <v>720</v>
      </c>
      <c r="M26" s="21">
        <v>180</v>
      </c>
      <c r="N26" s="22">
        <v>10</v>
      </c>
      <c r="O26" s="23">
        <v>190</v>
      </c>
    </row>
    <row r="27" spans="1:15" x14ac:dyDescent="0.3">
      <c r="A27" s="13" t="s">
        <v>24</v>
      </c>
      <c r="B27" s="14" t="s">
        <v>28</v>
      </c>
      <c r="C27" s="15">
        <v>44870</v>
      </c>
      <c r="D27" s="16" t="s">
        <v>26</v>
      </c>
      <c r="E27" s="17">
        <v>182</v>
      </c>
      <c r="F27" s="17">
        <v>184.001</v>
      </c>
      <c r="G27" s="17">
        <v>172</v>
      </c>
      <c r="H27" s="17">
        <v>176</v>
      </c>
      <c r="I27" s="17"/>
      <c r="J27" s="17"/>
      <c r="K27" s="20">
        <v>4</v>
      </c>
      <c r="L27" s="20">
        <v>714.00099999999998</v>
      </c>
      <c r="M27" s="21">
        <v>178.50024999999999</v>
      </c>
      <c r="N27" s="22">
        <v>5</v>
      </c>
      <c r="O27" s="23">
        <v>183.50024999999999</v>
      </c>
    </row>
    <row r="28" spans="1:15" x14ac:dyDescent="0.3">
      <c r="A28" s="13" t="s">
        <v>24</v>
      </c>
      <c r="B28" s="14" t="s">
        <v>28</v>
      </c>
      <c r="C28" s="15">
        <v>44863</v>
      </c>
      <c r="D28" s="16" t="s">
        <v>26</v>
      </c>
      <c r="E28" s="17">
        <v>178</v>
      </c>
      <c r="F28" s="17">
        <v>184</v>
      </c>
      <c r="G28" s="17">
        <v>183</v>
      </c>
      <c r="H28" s="17">
        <v>175</v>
      </c>
      <c r="I28" s="17"/>
      <c r="J28" s="17"/>
      <c r="K28" s="20">
        <v>4</v>
      </c>
      <c r="L28" s="20">
        <v>720</v>
      </c>
      <c r="M28" s="21">
        <v>180</v>
      </c>
      <c r="N28" s="22">
        <v>6</v>
      </c>
      <c r="O28" s="23">
        <v>186</v>
      </c>
    </row>
    <row r="29" spans="1:15" x14ac:dyDescent="0.3">
      <c r="A29" s="13" t="s">
        <v>24</v>
      </c>
      <c r="B29" s="14" t="s">
        <v>28</v>
      </c>
      <c r="C29" s="15">
        <v>44876</v>
      </c>
      <c r="D29" s="16" t="s">
        <v>26</v>
      </c>
      <c r="E29" s="17">
        <v>180</v>
      </c>
      <c r="F29" s="17">
        <v>194</v>
      </c>
      <c r="G29" s="17">
        <v>187</v>
      </c>
      <c r="H29" s="17">
        <v>184</v>
      </c>
      <c r="I29" s="17">
        <v>182</v>
      </c>
      <c r="J29" s="17">
        <v>187</v>
      </c>
      <c r="K29" s="20">
        <v>6</v>
      </c>
      <c r="L29" s="20">
        <v>1114</v>
      </c>
      <c r="M29" s="21">
        <v>185.66666666666666</v>
      </c>
      <c r="N29" s="22">
        <v>18</v>
      </c>
      <c r="O29" s="23">
        <v>203.66666666666666</v>
      </c>
    </row>
    <row r="31" spans="1:15" x14ac:dyDescent="0.3">
      <c r="K31" s="8">
        <f>SUM(K2:K30)</f>
        <v>118</v>
      </c>
      <c r="L31" s="8">
        <f>SUM(L2:L30)</f>
        <v>21098.009000000002</v>
      </c>
      <c r="M31" s="7">
        <f>SUM(L31/K31)</f>
        <v>178.79668644067797</v>
      </c>
      <c r="N31" s="8">
        <f>SUM(N2:N30)</f>
        <v>171</v>
      </c>
      <c r="O31" s="12">
        <f>SUM(M31+N31)</f>
        <v>349.79668644067795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B4:C4 E4:J4" name="Range1_5_3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B5:C6 I5:J6" name="Range1_8"/>
    <protectedRange algorithmName="SHA-512" hashValue="ON39YdpmFHfN9f47KpiRvqrKx0V9+erV1CNkpWzYhW/Qyc6aT8rEyCrvauWSYGZK2ia3o7vd3akF07acHAFpOA==" saltValue="yVW9XmDwTqEnmpSGai0KYg==" spinCount="100000" sqref="D5:D6" name="Range1_1_4"/>
    <protectedRange algorithmName="SHA-512" hashValue="ON39YdpmFHfN9f47KpiRvqrKx0V9+erV1CNkpWzYhW/Qyc6aT8rEyCrvauWSYGZK2ia3o7vd3akF07acHAFpOA==" saltValue="yVW9XmDwTqEnmpSGai0KYg==" spinCount="100000" sqref="E5:H6" name="Range1_3_2"/>
    <protectedRange algorithmName="SHA-512" hashValue="ON39YdpmFHfN9f47KpiRvqrKx0V9+erV1CNkpWzYhW/Qyc6aT8rEyCrvauWSYGZK2ia3o7vd3akF07acHAFpOA==" saltValue="yVW9XmDwTqEnmpSGai0KYg==" spinCount="100000" sqref="E7:J7 B7:C7" name="Range1_5_4"/>
    <protectedRange algorithmName="SHA-512" hashValue="ON39YdpmFHfN9f47KpiRvqrKx0V9+erV1CNkpWzYhW/Qyc6aT8rEyCrvauWSYGZK2ia3o7vd3akF07acHAFpOA==" saltValue="yVW9XmDwTqEnmpSGai0KYg==" spinCount="100000" sqref="D7" name="Range1_1_3_2_1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E9:J9 B9:C9" name="Range1_2_1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B10:C10 E10:J10" name="Range1_15_1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B11:C12 I11:J12" name="Range1_13"/>
    <protectedRange algorithmName="SHA-512" hashValue="ON39YdpmFHfN9f47KpiRvqrKx0V9+erV1CNkpWzYhW/Qyc6aT8rEyCrvauWSYGZK2ia3o7vd3akF07acHAFpOA==" saltValue="yVW9XmDwTqEnmpSGai0KYg==" spinCount="100000" sqref="D11:D12" name="Range1_1_8"/>
    <protectedRange algorithmName="SHA-512" hashValue="ON39YdpmFHfN9f47KpiRvqrKx0V9+erV1CNkpWzYhW/Qyc6aT8rEyCrvauWSYGZK2ia3o7vd3akF07acHAFpOA==" saltValue="yVW9XmDwTqEnmpSGai0KYg==" spinCount="100000" sqref="E11:H12" name="Range1_3_2_1"/>
    <protectedRange algorithmName="SHA-512" hashValue="ON39YdpmFHfN9f47KpiRvqrKx0V9+erV1CNkpWzYhW/Qyc6aT8rEyCrvauWSYGZK2ia3o7vd3akF07acHAFpOA==" saltValue="yVW9XmDwTqEnmpSGai0KYg==" spinCount="100000" sqref="B13:C13 E13:J13" name="Range1_4_6"/>
    <protectedRange algorithmName="SHA-512" hashValue="ON39YdpmFHfN9f47KpiRvqrKx0V9+erV1CNkpWzYhW/Qyc6aT8rEyCrvauWSYGZK2ia3o7vd3akF07acHAFpOA==" saltValue="yVW9XmDwTqEnmpSGai0KYg==" spinCount="100000" sqref="D13" name="Range1_1_2_7"/>
    <protectedRange algorithmName="SHA-512" hashValue="ON39YdpmFHfN9f47KpiRvqrKx0V9+erV1CNkpWzYhW/Qyc6aT8rEyCrvauWSYGZK2ia3o7vd3akF07acHAFpOA==" saltValue="yVW9XmDwTqEnmpSGai0KYg==" spinCount="100000" sqref="B14:C15 E14:J15" name="Range1_8_1"/>
    <protectedRange algorithmName="SHA-512" hashValue="ON39YdpmFHfN9f47KpiRvqrKx0V9+erV1CNkpWzYhW/Qyc6aT8rEyCrvauWSYGZK2ia3o7vd3akF07acHAFpOA==" saltValue="yVW9XmDwTqEnmpSGai0KYg==" spinCount="100000" sqref="D14:D15" name="Range1_1_5"/>
    <protectedRange algorithmName="SHA-512" hashValue="ON39YdpmFHfN9f47KpiRvqrKx0V9+erV1CNkpWzYhW/Qyc6aT8rEyCrvauWSYGZK2ia3o7vd3akF07acHAFpOA==" saltValue="yVW9XmDwTqEnmpSGai0KYg==" spinCount="100000" sqref="B16:C17 I16:J17" name="Range1_7_1"/>
    <protectedRange algorithmName="SHA-512" hashValue="ON39YdpmFHfN9f47KpiRvqrKx0V9+erV1CNkpWzYhW/Qyc6aT8rEyCrvauWSYGZK2ia3o7vd3akF07acHAFpOA==" saltValue="yVW9XmDwTqEnmpSGai0KYg==" spinCount="100000" sqref="D16:D17" name="Range1_1_5_1"/>
    <protectedRange algorithmName="SHA-512" hashValue="ON39YdpmFHfN9f47KpiRvqrKx0V9+erV1CNkpWzYhW/Qyc6aT8rEyCrvauWSYGZK2ia3o7vd3akF07acHAFpOA==" saltValue="yVW9XmDwTqEnmpSGai0KYg==" spinCount="100000" sqref="E16:H17" name="Range1_3_3_1"/>
    <protectedRange algorithmName="SHA-512" hashValue="ON39YdpmFHfN9f47KpiRvqrKx0V9+erV1CNkpWzYhW/Qyc6aT8rEyCrvauWSYGZK2ia3o7vd3akF07acHAFpOA==" saltValue="yVW9XmDwTqEnmpSGai0KYg==" spinCount="100000" sqref="B18:C19 I18:J19" name="Range1_6"/>
    <protectedRange algorithmName="SHA-512" hashValue="ON39YdpmFHfN9f47KpiRvqrKx0V9+erV1CNkpWzYhW/Qyc6aT8rEyCrvauWSYGZK2ia3o7vd3akF07acHAFpOA==" saltValue="yVW9XmDwTqEnmpSGai0KYg==" spinCount="100000" sqref="D18:D19" name="Range1_1_6"/>
    <protectedRange algorithmName="SHA-512" hashValue="ON39YdpmFHfN9f47KpiRvqrKx0V9+erV1CNkpWzYhW/Qyc6aT8rEyCrvauWSYGZK2ia3o7vd3akF07acHAFpOA==" saltValue="yVW9XmDwTqEnmpSGai0KYg==" spinCount="100000" sqref="E18:H19" name="Range1_3_3"/>
    <protectedRange sqref="B20:C20 E20:J20" name="Range1_2_2"/>
    <protectedRange sqref="D20" name="Range1_1_2_1"/>
    <protectedRange algorithmName="SHA-512" hashValue="ON39YdpmFHfN9f47KpiRvqrKx0V9+erV1CNkpWzYhW/Qyc6aT8rEyCrvauWSYGZK2ia3o7vd3akF07acHAFpOA==" saltValue="yVW9XmDwTqEnmpSGai0KYg==" spinCount="100000" sqref="E22:J22 B22:C22" name="Range1_2_1_1"/>
    <protectedRange algorithmName="SHA-512" hashValue="ON39YdpmFHfN9f47KpiRvqrKx0V9+erV1CNkpWzYhW/Qyc6aT8rEyCrvauWSYGZK2ia3o7vd3akF07acHAFpOA==" saltValue="yVW9XmDwTqEnmpSGai0KYg==" spinCount="100000" sqref="D22" name="Range1_1_3_1_1_1"/>
    <protectedRange algorithmName="SHA-512" hashValue="ON39YdpmFHfN9f47KpiRvqrKx0V9+erV1CNkpWzYhW/Qyc6aT8rEyCrvauWSYGZK2ia3o7vd3akF07acHAFpOA==" saltValue="yVW9XmDwTqEnmpSGai0KYg==" spinCount="100000" sqref="E23:J23 B23:C23" name="Range1_5_1"/>
    <protectedRange algorithmName="SHA-512" hashValue="ON39YdpmFHfN9f47KpiRvqrKx0V9+erV1CNkpWzYhW/Qyc6aT8rEyCrvauWSYGZK2ia3o7vd3akF07acHAFpOA==" saltValue="yVW9XmDwTqEnmpSGai0KYg==" spinCount="100000" sqref="D23" name="Range1_1_3_1"/>
    <protectedRange algorithmName="SHA-512" hashValue="ON39YdpmFHfN9f47KpiRvqrKx0V9+erV1CNkpWzYhW/Qyc6aT8rEyCrvauWSYGZK2ia3o7vd3akF07acHAFpOA==" saltValue="yVW9XmDwTqEnmpSGai0KYg==" spinCount="100000" sqref="I24:J24 B24:C24" name="Range1_11"/>
    <protectedRange algorithmName="SHA-512" hashValue="ON39YdpmFHfN9f47KpiRvqrKx0V9+erV1CNkpWzYhW/Qyc6aT8rEyCrvauWSYGZK2ia3o7vd3akF07acHAFpOA==" saltValue="yVW9XmDwTqEnmpSGai0KYg==" spinCount="100000" sqref="D24" name="Range1_1_10"/>
    <protectedRange algorithmName="SHA-512" hashValue="ON39YdpmFHfN9f47KpiRvqrKx0V9+erV1CNkpWzYhW/Qyc6aT8rEyCrvauWSYGZK2ia3o7vd3akF07acHAFpOA==" saltValue="yVW9XmDwTqEnmpSGai0KYg==" spinCount="100000" sqref="E24:H24" name="Range1_3_3_2"/>
    <protectedRange algorithmName="SHA-512" hashValue="ON39YdpmFHfN9f47KpiRvqrKx0V9+erV1CNkpWzYhW/Qyc6aT8rEyCrvauWSYGZK2ia3o7vd3akF07acHAFpOA==" saltValue="yVW9XmDwTqEnmpSGai0KYg==" spinCount="100000" sqref="E25:J26 B25:C26" name="Range1_30"/>
    <protectedRange algorithmName="SHA-512" hashValue="ON39YdpmFHfN9f47KpiRvqrKx0V9+erV1CNkpWzYhW/Qyc6aT8rEyCrvauWSYGZK2ia3o7vd3akF07acHAFpOA==" saltValue="yVW9XmDwTqEnmpSGai0KYg==" spinCount="100000" sqref="D25:D26" name="Range1_1_23"/>
    <protectedRange algorithmName="SHA-512" hashValue="ON39YdpmFHfN9f47KpiRvqrKx0V9+erV1CNkpWzYhW/Qyc6aT8rEyCrvauWSYGZK2ia3o7vd3akF07acHAFpOA==" saltValue="yVW9XmDwTqEnmpSGai0KYg==" spinCount="100000" sqref="B27:C28 E27:J28" name="Range1_5_2_1"/>
    <protectedRange algorithmName="SHA-512" hashValue="ON39YdpmFHfN9f47KpiRvqrKx0V9+erV1CNkpWzYhW/Qyc6aT8rEyCrvauWSYGZK2ia3o7vd3akF07acHAFpOA==" saltValue="yVW9XmDwTqEnmpSGai0KYg==" spinCount="100000" sqref="D27:D28" name="Range1_1_3_2_2"/>
    <protectedRange algorithmName="SHA-512" hashValue="ON39YdpmFHfN9f47KpiRvqrKx0V9+erV1CNkpWzYhW/Qyc6aT8rEyCrvauWSYGZK2ia3o7vd3akF07acHAFpOA==" saltValue="yVW9XmDwTqEnmpSGai0KYg==" spinCount="100000" sqref="E29:J29 B29:C29" name="Range1_5_15"/>
    <protectedRange algorithmName="SHA-512" hashValue="ON39YdpmFHfN9f47KpiRvqrKx0V9+erV1CNkpWzYhW/Qyc6aT8rEyCrvauWSYGZK2ia3o7vd3akF07acHAFpOA==" saltValue="yVW9XmDwTqEnmpSGai0KYg==" spinCount="100000" sqref="D29" name="Range1_1_3_15"/>
  </protectedRanges>
  <sortState xmlns:xlrd2="http://schemas.microsoft.com/office/spreadsheetml/2017/richdata2" ref="A2:O10">
    <sortCondition ref="C2:C10"/>
  </sortState>
  <conditionalFormatting sqref="I2">
    <cfRule type="top10" dxfId="144" priority="138" rank="1"/>
  </conditionalFormatting>
  <conditionalFormatting sqref="H2">
    <cfRule type="top10" dxfId="143" priority="134" rank="1"/>
  </conditionalFormatting>
  <conditionalFormatting sqref="J2">
    <cfRule type="top10" dxfId="142" priority="135" rank="1"/>
  </conditionalFormatting>
  <conditionalFormatting sqref="G2">
    <cfRule type="top10" dxfId="141" priority="137" rank="1"/>
  </conditionalFormatting>
  <conditionalFormatting sqref="F2">
    <cfRule type="top10" dxfId="140" priority="136" rank="1"/>
  </conditionalFormatting>
  <conditionalFormatting sqref="E2">
    <cfRule type="top10" dxfId="139" priority="133" rank="1"/>
  </conditionalFormatting>
  <conditionalFormatting sqref="I3">
    <cfRule type="top10" dxfId="138" priority="132" rank="1"/>
  </conditionalFormatting>
  <conditionalFormatting sqref="H3">
    <cfRule type="top10" dxfId="137" priority="128" rank="1"/>
  </conditionalFormatting>
  <conditionalFormatting sqref="J3">
    <cfRule type="top10" dxfId="136" priority="129" rank="1"/>
  </conditionalFormatting>
  <conditionalFormatting sqref="G3">
    <cfRule type="top10" dxfId="135" priority="131" rank="1"/>
  </conditionalFormatting>
  <conditionalFormatting sqref="F3">
    <cfRule type="top10" dxfId="134" priority="130" rank="1"/>
  </conditionalFormatting>
  <conditionalFormatting sqref="E3">
    <cfRule type="top10" dxfId="133" priority="127" rank="1"/>
  </conditionalFormatting>
  <conditionalFormatting sqref="I4">
    <cfRule type="top10" dxfId="132" priority="126" rank="1"/>
  </conditionalFormatting>
  <conditionalFormatting sqref="H4">
    <cfRule type="top10" dxfId="131" priority="122" rank="1"/>
  </conditionalFormatting>
  <conditionalFormatting sqref="J4">
    <cfRule type="top10" dxfId="130" priority="123" rank="1"/>
  </conditionalFormatting>
  <conditionalFormatting sqref="G4">
    <cfRule type="top10" dxfId="129" priority="125" rank="1"/>
  </conditionalFormatting>
  <conditionalFormatting sqref="F4">
    <cfRule type="top10" dxfId="128" priority="124" rank="1"/>
  </conditionalFormatting>
  <conditionalFormatting sqref="E4">
    <cfRule type="top10" dxfId="127" priority="121" rank="1"/>
  </conditionalFormatting>
  <conditionalFormatting sqref="E5:J6">
    <cfRule type="cellIs" dxfId="126" priority="113" operator="greaterThanOrEqual">
      <formula>200</formula>
    </cfRule>
  </conditionalFormatting>
  <conditionalFormatting sqref="F5:F6">
    <cfRule type="top10" dxfId="125" priority="114" rank="1"/>
  </conditionalFormatting>
  <conditionalFormatting sqref="I5:I6">
    <cfRule type="top10" dxfId="124" priority="115" rank="1"/>
    <cfRule type="top10" dxfId="123" priority="116" rank="1"/>
  </conditionalFormatting>
  <conditionalFormatting sqref="E5:E6">
    <cfRule type="top10" dxfId="122" priority="117" rank="1"/>
  </conditionalFormatting>
  <conditionalFormatting sqref="G5:G6">
    <cfRule type="top10" dxfId="121" priority="118" rank="1"/>
  </conditionalFormatting>
  <conditionalFormatting sqref="H5:H6">
    <cfRule type="top10" dxfId="120" priority="119" rank="1"/>
  </conditionalFormatting>
  <conditionalFormatting sqref="J5:J6">
    <cfRule type="top10" dxfId="119" priority="120" rank="1"/>
  </conditionalFormatting>
  <conditionalFormatting sqref="I7">
    <cfRule type="top10" dxfId="118" priority="112" rank="1"/>
  </conditionalFormatting>
  <conditionalFormatting sqref="H7">
    <cfRule type="top10" dxfId="117" priority="108" rank="1"/>
  </conditionalFormatting>
  <conditionalFormatting sqref="J7">
    <cfRule type="top10" dxfId="116" priority="109" rank="1"/>
  </conditionalFormatting>
  <conditionalFormatting sqref="G7">
    <cfRule type="top10" dxfId="115" priority="111" rank="1"/>
  </conditionalFormatting>
  <conditionalFormatting sqref="F7">
    <cfRule type="top10" dxfId="114" priority="110" rank="1"/>
  </conditionalFormatting>
  <conditionalFormatting sqref="E7">
    <cfRule type="top10" dxfId="113" priority="107" rank="1"/>
  </conditionalFormatting>
  <conditionalFormatting sqref="E8:J8">
    <cfRule type="cellIs" dxfId="112" priority="99" operator="greaterThanOrEqual">
      <formula>200</formula>
    </cfRule>
  </conditionalFormatting>
  <conditionalFormatting sqref="I9">
    <cfRule type="top10" dxfId="111" priority="93" rank="1"/>
  </conditionalFormatting>
  <conditionalFormatting sqref="H9">
    <cfRule type="top10" dxfId="110" priority="94" rank="1"/>
  </conditionalFormatting>
  <conditionalFormatting sqref="G9">
    <cfRule type="top10" dxfId="109" priority="95" rank="1"/>
  </conditionalFormatting>
  <conditionalFormatting sqref="F9">
    <cfRule type="top10" dxfId="108" priority="96" rank="1"/>
  </conditionalFormatting>
  <conditionalFormatting sqref="E9">
    <cfRule type="top10" dxfId="107" priority="97" rank="1"/>
  </conditionalFormatting>
  <conditionalFormatting sqref="J9">
    <cfRule type="top10" dxfId="106" priority="98" rank="1"/>
  </conditionalFormatting>
  <conditionalFormatting sqref="E9:J9">
    <cfRule type="cellIs" dxfId="105" priority="92" operator="equal">
      <formula>200</formula>
    </cfRule>
  </conditionalFormatting>
  <conditionalFormatting sqref="F8">
    <cfRule type="top10" dxfId="104" priority="100" rank="1"/>
  </conditionalFormatting>
  <conditionalFormatting sqref="I8">
    <cfRule type="top10" dxfId="103" priority="101" rank="1"/>
    <cfRule type="top10" dxfId="102" priority="102" rank="1"/>
  </conditionalFormatting>
  <conditionalFormatting sqref="E8">
    <cfRule type="top10" dxfId="101" priority="103" rank="1"/>
  </conditionalFormatting>
  <conditionalFormatting sqref="G8">
    <cfRule type="top10" dxfId="100" priority="104" rank="1"/>
  </conditionalFormatting>
  <conditionalFormatting sqref="H8">
    <cfRule type="top10" dxfId="99" priority="105" rank="1"/>
  </conditionalFormatting>
  <conditionalFormatting sqref="J8">
    <cfRule type="top10" dxfId="98" priority="106" rank="1"/>
  </conditionalFormatting>
  <conditionalFormatting sqref="I10">
    <cfRule type="top10" dxfId="97" priority="91" rank="1"/>
  </conditionalFormatting>
  <conditionalFormatting sqref="H10">
    <cfRule type="top10" dxfId="96" priority="87" rank="1"/>
  </conditionalFormatting>
  <conditionalFormatting sqref="J10">
    <cfRule type="top10" dxfId="95" priority="88" rank="1"/>
  </conditionalFormatting>
  <conditionalFormatting sqref="G10">
    <cfRule type="top10" dxfId="94" priority="90" rank="1"/>
  </conditionalFormatting>
  <conditionalFormatting sqref="F10">
    <cfRule type="top10" dxfId="93" priority="89" rank="1"/>
  </conditionalFormatting>
  <conditionalFormatting sqref="E10">
    <cfRule type="top10" dxfId="92" priority="86" rank="1"/>
  </conditionalFormatting>
  <conditionalFormatting sqref="F11:F12">
    <cfRule type="top10" dxfId="91" priority="83" rank="1"/>
  </conditionalFormatting>
  <conditionalFormatting sqref="I11:I12">
    <cfRule type="top10" dxfId="90" priority="80" rank="1"/>
    <cfRule type="top10" dxfId="89" priority="85" rank="1"/>
  </conditionalFormatting>
  <conditionalFormatting sqref="E11:E12">
    <cfRule type="top10" dxfId="88" priority="84" rank="1"/>
  </conditionalFormatting>
  <conditionalFormatting sqref="G11:G12">
    <cfRule type="top10" dxfId="87" priority="82" rank="1"/>
  </conditionalFormatting>
  <conditionalFormatting sqref="H11:H12">
    <cfRule type="top10" dxfId="86" priority="81" rank="1"/>
  </conditionalFormatting>
  <conditionalFormatting sqref="J11:J12">
    <cfRule type="top10" dxfId="85" priority="79" rank="1"/>
  </conditionalFormatting>
  <conditionalFormatting sqref="E11:J12">
    <cfRule type="cellIs" dxfId="84" priority="78" operator="greaterThanOrEqual">
      <formula>200</formula>
    </cfRule>
  </conditionalFormatting>
  <conditionalFormatting sqref="E13">
    <cfRule type="top10" dxfId="83" priority="72" rank="1"/>
  </conditionalFormatting>
  <conditionalFormatting sqref="F13">
    <cfRule type="top10" dxfId="82" priority="73" rank="1"/>
  </conditionalFormatting>
  <conditionalFormatting sqref="G13">
    <cfRule type="top10" dxfId="81" priority="74" rank="1"/>
  </conditionalFormatting>
  <conditionalFormatting sqref="H13">
    <cfRule type="top10" dxfId="80" priority="75" rank="1"/>
  </conditionalFormatting>
  <conditionalFormatting sqref="I13">
    <cfRule type="top10" dxfId="79" priority="76" rank="1"/>
  </conditionalFormatting>
  <conditionalFormatting sqref="J13">
    <cfRule type="top10" dxfId="78" priority="77" rank="1"/>
  </conditionalFormatting>
  <conditionalFormatting sqref="F14:F15">
    <cfRule type="top10" dxfId="77" priority="66" rank="1"/>
  </conditionalFormatting>
  <conditionalFormatting sqref="G14:G15">
    <cfRule type="top10" dxfId="76" priority="67" rank="1"/>
  </conditionalFormatting>
  <conditionalFormatting sqref="H14:H15">
    <cfRule type="top10" dxfId="75" priority="68" rank="1"/>
  </conditionalFormatting>
  <conditionalFormatting sqref="I14:I15">
    <cfRule type="top10" dxfId="74" priority="69" rank="1"/>
  </conditionalFormatting>
  <conditionalFormatting sqref="J14:J15">
    <cfRule type="top10" dxfId="73" priority="70" rank="1"/>
  </conditionalFormatting>
  <conditionalFormatting sqref="E14:E15">
    <cfRule type="top10" dxfId="72" priority="71" rank="1"/>
  </conditionalFormatting>
  <conditionalFormatting sqref="E14:J15">
    <cfRule type="cellIs" dxfId="71" priority="65" operator="equal">
      <formula>200</formula>
    </cfRule>
  </conditionalFormatting>
  <conditionalFormatting sqref="F16:F17">
    <cfRule type="top10" dxfId="70" priority="62" rank="1"/>
  </conditionalFormatting>
  <conditionalFormatting sqref="I16:I17">
    <cfRule type="top10" dxfId="69" priority="59" rank="1"/>
    <cfRule type="top10" dxfId="68" priority="64" rank="1"/>
  </conditionalFormatting>
  <conditionalFormatting sqref="E16:E17">
    <cfRule type="top10" dxfId="67" priority="63" rank="1"/>
  </conditionalFormatting>
  <conditionalFormatting sqref="G16:G17">
    <cfRule type="top10" dxfId="66" priority="61" rank="1"/>
  </conditionalFormatting>
  <conditionalFormatting sqref="H16:H17">
    <cfRule type="top10" dxfId="65" priority="60" rank="1"/>
  </conditionalFormatting>
  <conditionalFormatting sqref="J16:J17">
    <cfRule type="top10" dxfId="64" priority="58" rank="1"/>
  </conditionalFormatting>
  <conditionalFormatting sqref="E16:J17">
    <cfRule type="cellIs" dxfId="63" priority="57" operator="greaterThanOrEqual">
      <formula>200</formula>
    </cfRule>
  </conditionalFormatting>
  <conditionalFormatting sqref="E18:J19">
    <cfRule type="cellIs" dxfId="62" priority="56" operator="greaterThanOrEqual">
      <formula>200</formula>
    </cfRule>
  </conditionalFormatting>
  <conditionalFormatting sqref="F18:F19">
    <cfRule type="top10" dxfId="61" priority="53" rank="1"/>
  </conditionalFormatting>
  <conditionalFormatting sqref="I18:I19">
    <cfRule type="top10" dxfId="60" priority="50" rank="1"/>
    <cfRule type="top10" dxfId="59" priority="55" rank="1"/>
  </conditionalFormatting>
  <conditionalFormatting sqref="E18:E19">
    <cfRule type="top10" dxfId="58" priority="54" rank="1"/>
  </conditionalFormatting>
  <conditionalFormatting sqref="G18:G19">
    <cfRule type="top10" dxfId="57" priority="52" rank="1"/>
  </conditionalFormatting>
  <conditionalFormatting sqref="H18:H19">
    <cfRule type="top10" dxfId="56" priority="51" rank="1"/>
  </conditionalFormatting>
  <conditionalFormatting sqref="J18:J19">
    <cfRule type="top10" dxfId="55" priority="49" rank="1"/>
  </conditionalFormatting>
  <conditionalFormatting sqref="J20">
    <cfRule type="top10" dxfId="54" priority="43" rank="1"/>
  </conditionalFormatting>
  <conditionalFormatting sqref="I20">
    <cfRule type="top10" dxfId="53" priority="44" rank="1"/>
  </conditionalFormatting>
  <conditionalFormatting sqref="H20">
    <cfRule type="top10" dxfId="52" priority="45" rank="1"/>
  </conditionalFormatting>
  <conditionalFormatting sqref="G20">
    <cfRule type="top10" dxfId="51" priority="46" rank="1"/>
  </conditionalFormatting>
  <conditionalFormatting sqref="F20">
    <cfRule type="top10" dxfId="50" priority="47" rank="1"/>
  </conditionalFormatting>
  <conditionalFormatting sqref="E20">
    <cfRule type="top10" dxfId="49" priority="48" rank="1"/>
  </conditionalFormatting>
  <conditionalFormatting sqref="E21">
    <cfRule type="top10" dxfId="48" priority="42" rank="1"/>
  </conditionalFormatting>
  <conditionalFormatting sqref="F21">
    <cfRule type="top10" dxfId="47" priority="41" rank="1"/>
  </conditionalFormatting>
  <conditionalFormatting sqref="G21">
    <cfRule type="top10" dxfId="46" priority="40" rank="1"/>
  </conditionalFormatting>
  <conditionalFormatting sqref="H21">
    <cfRule type="top10" dxfId="45" priority="39" rank="1"/>
  </conditionalFormatting>
  <conditionalFormatting sqref="I21">
    <cfRule type="top10" dxfId="44" priority="38" rank="1"/>
  </conditionalFormatting>
  <conditionalFormatting sqref="J21">
    <cfRule type="top10" dxfId="43" priority="37" rank="1"/>
  </conditionalFormatting>
  <conditionalFormatting sqref="E22">
    <cfRule type="top10" dxfId="42" priority="36" rank="1"/>
  </conditionalFormatting>
  <conditionalFormatting sqref="F22">
    <cfRule type="top10" dxfId="41" priority="35" rank="1"/>
  </conditionalFormatting>
  <conditionalFormatting sqref="G22">
    <cfRule type="top10" dxfId="40" priority="34" rank="1"/>
  </conditionalFormatting>
  <conditionalFormatting sqref="H22">
    <cfRule type="top10" dxfId="39" priority="33" rank="1"/>
  </conditionalFormatting>
  <conditionalFormatting sqref="I22">
    <cfRule type="top10" dxfId="38" priority="32" rank="1"/>
  </conditionalFormatting>
  <conditionalFormatting sqref="J22">
    <cfRule type="top10" dxfId="37" priority="31" rank="1"/>
  </conditionalFormatting>
  <conditionalFormatting sqref="I23">
    <cfRule type="top10" dxfId="36" priority="30" rank="1"/>
  </conditionalFormatting>
  <conditionalFormatting sqref="H23">
    <cfRule type="top10" dxfId="35" priority="26" rank="1"/>
  </conditionalFormatting>
  <conditionalFormatting sqref="J23">
    <cfRule type="top10" dxfId="34" priority="27" rank="1"/>
  </conditionalFormatting>
  <conditionalFormatting sqref="G23">
    <cfRule type="top10" dxfId="33" priority="29" rank="1"/>
  </conditionalFormatting>
  <conditionalFormatting sqref="F23">
    <cfRule type="top10" dxfId="32" priority="28" rank="1"/>
  </conditionalFormatting>
  <conditionalFormatting sqref="E23">
    <cfRule type="top10" dxfId="31" priority="25" rank="1"/>
  </conditionalFormatting>
  <conditionalFormatting sqref="F24">
    <cfRule type="top10" dxfId="30" priority="23" rank="1"/>
  </conditionalFormatting>
  <conditionalFormatting sqref="G24">
    <cfRule type="top10" dxfId="29" priority="22" rank="1"/>
  </conditionalFormatting>
  <conditionalFormatting sqref="H24">
    <cfRule type="top10" dxfId="28" priority="21" rank="1"/>
  </conditionalFormatting>
  <conditionalFormatting sqref="I24">
    <cfRule type="top10" dxfId="27" priority="19" rank="1"/>
  </conditionalFormatting>
  <conditionalFormatting sqref="J24">
    <cfRule type="top10" dxfId="26" priority="20" rank="1"/>
  </conditionalFormatting>
  <conditionalFormatting sqref="E24">
    <cfRule type="top10" dxfId="25" priority="24" rank="1"/>
  </conditionalFormatting>
  <conditionalFormatting sqref="I25:I26">
    <cfRule type="top10" dxfId="24" priority="18" rank="1"/>
  </conditionalFormatting>
  <conditionalFormatting sqref="H25:H26">
    <cfRule type="top10" dxfId="23" priority="14" rank="1"/>
  </conditionalFormatting>
  <conditionalFormatting sqref="J25:J26">
    <cfRule type="top10" dxfId="22" priority="15" rank="1"/>
  </conditionalFormatting>
  <conditionalFormatting sqref="G25:G26">
    <cfRule type="top10" dxfId="21" priority="17" rank="1"/>
  </conditionalFormatting>
  <conditionalFormatting sqref="F25:F26">
    <cfRule type="top10" dxfId="20" priority="16" rank="1"/>
  </conditionalFormatting>
  <conditionalFormatting sqref="E25:E26">
    <cfRule type="top10" dxfId="19" priority="13" rank="1"/>
  </conditionalFormatting>
  <conditionalFormatting sqref="I27:I28">
    <cfRule type="top10" dxfId="18" priority="12" rank="1"/>
  </conditionalFormatting>
  <conditionalFormatting sqref="H27:H28">
    <cfRule type="top10" dxfId="17" priority="8" rank="1"/>
  </conditionalFormatting>
  <conditionalFormatting sqref="J27:J28">
    <cfRule type="top10" dxfId="16" priority="9" rank="1"/>
  </conditionalFormatting>
  <conditionalFormatting sqref="G27:G28">
    <cfRule type="top10" dxfId="15" priority="11" rank="1"/>
  </conditionalFormatting>
  <conditionalFormatting sqref="F27:F28">
    <cfRule type="top10" dxfId="14" priority="10" rank="1"/>
  </conditionalFormatting>
  <conditionalFormatting sqref="E27:E28">
    <cfRule type="top10" dxfId="13" priority="7" rank="1"/>
  </conditionalFormatting>
  <conditionalFormatting sqref="I29">
    <cfRule type="top10" dxfId="12" priority="6" rank="1"/>
  </conditionalFormatting>
  <conditionalFormatting sqref="H29">
    <cfRule type="top10" dxfId="11" priority="2" rank="1"/>
  </conditionalFormatting>
  <conditionalFormatting sqref="J29">
    <cfRule type="top10" dxfId="10" priority="3" rank="1"/>
  </conditionalFormatting>
  <conditionalFormatting sqref="G29">
    <cfRule type="top10" dxfId="9" priority="5" rank="1"/>
  </conditionalFormatting>
  <conditionalFormatting sqref="F29">
    <cfRule type="top10" dxfId="8" priority="4" rank="1"/>
  </conditionalFormatting>
  <conditionalFormatting sqref="E29">
    <cfRule type="top10" dxfId="7" priority="1" rank="1"/>
  </conditionalFormatting>
  <hyperlinks>
    <hyperlink ref="Q1" location="'National Rankings'!A1" display="Back to Ranking" xr:uid="{DEDDD68A-BA5C-4D78-80B6-8266CA00DE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A4B63D-ECA6-4232-BC12-9C5EBEA536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4193-5366-4A8D-8FEA-42EFEEB174D6}">
  <dimension ref="A1:Q4"/>
  <sheetViews>
    <sheetView workbookViewId="0">
      <selection activeCell="B27" sqref="B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100</v>
      </c>
      <c r="C2" s="15">
        <v>44744</v>
      </c>
      <c r="D2" s="16" t="s">
        <v>41</v>
      </c>
      <c r="E2" s="17">
        <v>132</v>
      </c>
      <c r="F2" s="17">
        <v>138</v>
      </c>
      <c r="G2" s="17">
        <v>146</v>
      </c>
      <c r="H2" s="17">
        <v>121</v>
      </c>
      <c r="I2" s="17"/>
      <c r="J2" s="17"/>
      <c r="K2" s="20">
        <v>4</v>
      </c>
      <c r="L2" s="20">
        <v>537</v>
      </c>
      <c r="M2" s="21">
        <v>134.25</v>
      </c>
      <c r="N2" s="22">
        <v>3</v>
      </c>
      <c r="O2" s="23">
        <v>137.25</v>
      </c>
    </row>
    <row r="4" spans="1:17" x14ac:dyDescent="0.3">
      <c r="K4" s="8">
        <f>SUM(K2:K3)</f>
        <v>4</v>
      </c>
      <c r="L4" s="8">
        <f>SUM(L2:L3)</f>
        <v>537</v>
      </c>
      <c r="M4" s="7">
        <f>SUM(L4/K4)</f>
        <v>134.25</v>
      </c>
      <c r="N4" s="8">
        <f>SUM(N2:N3)</f>
        <v>3</v>
      </c>
      <c r="O4" s="12">
        <f>SUM(M4+N4)</f>
        <v>137.25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2_1"/>
    <protectedRange algorithmName="SHA-512" hashValue="ON39YdpmFHfN9f47KpiRvqrKx0V9+erV1CNkpWzYhW/Qyc6aT8rEyCrvauWSYGZK2ia3o7vd3akF07acHAFpOA==" saltValue="yVW9XmDwTqEnmpSGai0KYg==" spinCount="100000" sqref="B2 E2:J2" name="Range1_14_1"/>
    <protectedRange algorithmName="SHA-512" hashValue="ON39YdpmFHfN9f47KpiRvqrKx0V9+erV1CNkpWzYhW/Qyc6aT8rEyCrvauWSYGZK2ia3o7vd3akF07acHAFpOA==" saltValue="yVW9XmDwTqEnmpSGai0KYg==" spinCount="100000" sqref="D2" name="Range1_1_4_2"/>
  </protectedRanges>
  <conditionalFormatting sqref="E2:J2">
    <cfRule type="cellIs" dxfId="2336" priority="7" operator="equal">
      <formula>200</formula>
    </cfRule>
  </conditionalFormatting>
  <conditionalFormatting sqref="F2">
    <cfRule type="top10" dxfId="2335" priority="1" rank="1"/>
  </conditionalFormatting>
  <conditionalFormatting sqref="G2">
    <cfRule type="top10" dxfId="2334" priority="2" rank="1"/>
  </conditionalFormatting>
  <conditionalFormatting sqref="H2">
    <cfRule type="top10" dxfId="2333" priority="3" rank="1"/>
  </conditionalFormatting>
  <conditionalFormatting sqref="I2">
    <cfRule type="top10" dxfId="2332" priority="4" rank="1"/>
  </conditionalFormatting>
  <conditionalFormatting sqref="J2">
    <cfRule type="top10" dxfId="2331" priority="5" rank="1"/>
  </conditionalFormatting>
  <conditionalFormatting sqref="E2">
    <cfRule type="top10" dxfId="2330" priority="6" rank="1"/>
  </conditionalFormatting>
  <hyperlinks>
    <hyperlink ref="Q1" location="'National Rankings'!A1" display="Back to Ranking" xr:uid="{5FF15913-E32A-473C-9355-4131DFB106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D1BAF2-1D33-4C9C-B878-84644F73C4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DC44-E237-4B30-A038-488659D1C932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77</v>
      </c>
      <c r="C2" s="15">
        <v>44696</v>
      </c>
      <c r="D2" s="16" t="s">
        <v>65</v>
      </c>
      <c r="E2" s="17">
        <v>170</v>
      </c>
      <c r="F2" s="17">
        <v>157</v>
      </c>
      <c r="G2" s="17">
        <v>167</v>
      </c>
      <c r="H2" s="17">
        <v>181</v>
      </c>
      <c r="I2" s="17"/>
      <c r="J2" s="17"/>
      <c r="K2" s="20">
        <v>4</v>
      </c>
      <c r="L2" s="20">
        <v>675</v>
      </c>
      <c r="M2" s="21">
        <v>168.75</v>
      </c>
      <c r="N2" s="22">
        <v>4</v>
      </c>
      <c r="O2" s="23">
        <v>172.75</v>
      </c>
    </row>
    <row r="4" spans="1:17" x14ac:dyDescent="0.3">
      <c r="K4" s="8">
        <f>SUM(K2:K3)</f>
        <v>4</v>
      </c>
      <c r="L4" s="8">
        <f>SUM(L2:L3)</f>
        <v>675</v>
      </c>
      <c r="M4" s="7">
        <f>SUM(L4/K4)</f>
        <v>168.75</v>
      </c>
      <c r="N4" s="8">
        <f>SUM(N2:N3)</f>
        <v>4</v>
      </c>
      <c r="O4" s="12">
        <f>SUM(M4+N4)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8_1"/>
    <protectedRange algorithmName="SHA-512" hashValue="ON39YdpmFHfN9f47KpiRvqrKx0V9+erV1CNkpWzYhW/Qyc6aT8rEyCrvauWSYGZK2ia3o7vd3akF07acHAFpOA==" saltValue="yVW9XmDwTqEnmpSGai0KYg==" spinCount="100000" sqref="D2" name="Range1_1_28_1"/>
  </protectedRanges>
  <conditionalFormatting sqref="F2">
    <cfRule type="top10" dxfId="6" priority="2" rank="1"/>
  </conditionalFormatting>
  <conditionalFormatting sqref="G2">
    <cfRule type="top10" dxfId="5" priority="3" rank="1"/>
  </conditionalFormatting>
  <conditionalFormatting sqref="H2">
    <cfRule type="top10" dxfId="4" priority="4" rank="1"/>
  </conditionalFormatting>
  <conditionalFormatting sqref="I2">
    <cfRule type="top10" dxfId="3" priority="5" rank="1"/>
  </conditionalFormatting>
  <conditionalFormatting sqref="J2">
    <cfRule type="top10" dxfId="2" priority="6" rank="1"/>
  </conditionalFormatting>
  <conditionalFormatting sqref="E2">
    <cfRule type="top10" dxfId="1" priority="7" rank="1"/>
  </conditionalFormatting>
  <conditionalFormatting sqref="E2:J2">
    <cfRule type="cellIs" dxfId="0" priority="1" operator="equal">
      <formula>200</formula>
    </cfRule>
  </conditionalFormatting>
  <hyperlinks>
    <hyperlink ref="Q1" location="'National Rankings'!A1" display="Back to Ranking" xr:uid="{FCC0F1FA-F7FE-44A5-8761-42B3FCBD70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011C2D-33D7-49FC-9008-027EB39C40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3A87-8D56-4C52-9A68-AC806A18DC73}">
  <sheetPr codeName="Sheet52"/>
  <dimension ref="A1:Q4"/>
  <sheetViews>
    <sheetView workbookViewId="0">
      <selection sqref="A1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37</v>
      </c>
      <c r="C2" s="15">
        <v>44653</v>
      </c>
      <c r="D2" s="16" t="s">
        <v>36</v>
      </c>
      <c r="E2" s="17">
        <v>178</v>
      </c>
      <c r="F2" s="17">
        <v>183</v>
      </c>
      <c r="G2" s="17">
        <v>167</v>
      </c>
      <c r="H2" s="17">
        <v>163</v>
      </c>
      <c r="I2" s="17"/>
      <c r="J2" s="17"/>
      <c r="K2" s="20">
        <v>4</v>
      </c>
      <c r="L2" s="20">
        <v>691</v>
      </c>
      <c r="M2" s="21">
        <v>172.75</v>
      </c>
      <c r="N2" s="22">
        <v>13</v>
      </c>
      <c r="O2" s="23">
        <v>185.75</v>
      </c>
    </row>
    <row r="4" spans="1:17" x14ac:dyDescent="0.3">
      <c r="K4" s="8">
        <f>SUM(K2:K3)</f>
        <v>4</v>
      </c>
      <c r="L4" s="8">
        <f>SUM(L2:L3)</f>
        <v>691</v>
      </c>
      <c r="M4" s="7">
        <f>SUM(L4/K4)</f>
        <v>172.75</v>
      </c>
      <c r="N4" s="8">
        <f>SUM(N2:N3)</f>
        <v>13</v>
      </c>
      <c r="O4" s="12">
        <f>SUM(M4+N4)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"/>
    <protectedRange sqref="D2" name="Range1_1_2"/>
  </protectedRanges>
  <conditionalFormatting sqref="I2">
    <cfRule type="top10" dxfId="2329" priority="6" rank="1"/>
  </conditionalFormatting>
  <conditionalFormatting sqref="H2">
    <cfRule type="top10" dxfId="2328" priority="2" rank="1"/>
  </conditionalFormatting>
  <conditionalFormatting sqref="J2">
    <cfRule type="top10" dxfId="2327" priority="3" rank="1"/>
  </conditionalFormatting>
  <conditionalFormatting sqref="G2">
    <cfRule type="top10" dxfId="2326" priority="5" rank="1"/>
  </conditionalFormatting>
  <conditionalFormatting sqref="F2">
    <cfRule type="top10" dxfId="2325" priority="4" rank="1"/>
  </conditionalFormatting>
  <conditionalFormatting sqref="E2">
    <cfRule type="top10" dxfId="2324" priority="1" rank="1"/>
  </conditionalFormatting>
  <hyperlinks>
    <hyperlink ref="Q1" location="'National Rankings'!A1" display="Back to Ranking" xr:uid="{FFB2949D-AB63-46C2-83A1-6E370406ED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43D215-A8DF-4026-A0B1-75967F62E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D0A3-AFCC-4C62-957B-837432C9C953}"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70</v>
      </c>
      <c r="C2" s="15">
        <v>44689</v>
      </c>
      <c r="D2" s="16" t="s">
        <v>53</v>
      </c>
      <c r="E2" s="17">
        <v>184</v>
      </c>
      <c r="F2" s="17">
        <v>185</v>
      </c>
      <c r="G2" s="17">
        <v>182</v>
      </c>
      <c r="H2" s="17">
        <v>182</v>
      </c>
      <c r="I2" s="17"/>
      <c r="J2" s="17"/>
      <c r="K2" s="20">
        <v>4</v>
      </c>
      <c r="L2" s="20">
        <v>733</v>
      </c>
      <c r="M2" s="21">
        <v>183.25</v>
      </c>
      <c r="N2" s="22">
        <v>8</v>
      </c>
      <c r="O2" s="23">
        <v>191.25</v>
      </c>
    </row>
    <row r="3" spans="1:17" x14ac:dyDescent="0.3">
      <c r="A3" s="49" t="s">
        <v>25</v>
      </c>
      <c r="B3" s="14" t="s">
        <v>70</v>
      </c>
      <c r="C3" s="15">
        <v>44724</v>
      </c>
      <c r="D3" s="16" t="s">
        <v>53</v>
      </c>
      <c r="E3" s="17">
        <v>185</v>
      </c>
      <c r="F3" s="17">
        <v>184</v>
      </c>
      <c r="G3" s="17">
        <v>185</v>
      </c>
      <c r="H3" s="17">
        <v>190</v>
      </c>
      <c r="I3" s="17"/>
      <c r="J3" s="17"/>
      <c r="K3" s="20">
        <v>4</v>
      </c>
      <c r="L3" s="20">
        <v>744</v>
      </c>
      <c r="M3" s="21">
        <v>186</v>
      </c>
      <c r="N3" s="22">
        <v>7</v>
      </c>
      <c r="O3" s="23">
        <v>193</v>
      </c>
    </row>
    <row r="4" spans="1:17" x14ac:dyDescent="0.3">
      <c r="A4" s="13" t="s">
        <v>24</v>
      </c>
      <c r="B4" s="14" t="s">
        <v>70</v>
      </c>
      <c r="C4" s="15">
        <v>44752</v>
      </c>
      <c r="D4" s="16" t="s">
        <v>53</v>
      </c>
      <c r="E4" s="17">
        <v>183</v>
      </c>
      <c r="F4" s="17">
        <v>186</v>
      </c>
      <c r="G4" s="17">
        <v>183</v>
      </c>
      <c r="H4" s="17">
        <v>182</v>
      </c>
      <c r="I4" s="17"/>
      <c r="J4" s="17"/>
      <c r="K4" s="20">
        <v>4</v>
      </c>
      <c r="L4" s="20">
        <v>734</v>
      </c>
      <c r="M4" s="21">
        <v>183.5</v>
      </c>
      <c r="N4" s="22">
        <v>3</v>
      </c>
      <c r="O4" s="23">
        <v>186.5</v>
      </c>
    </row>
    <row r="5" spans="1:17" x14ac:dyDescent="0.3">
      <c r="A5" s="13" t="s">
        <v>24</v>
      </c>
      <c r="B5" s="14" t="s">
        <v>70</v>
      </c>
      <c r="C5" s="15">
        <v>44787</v>
      </c>
      <c r="D5" s="16" t="s">
        <v>53</v>
      </c>
      <c r="E5" s="17">
        <v>186</v>
      </c>
      <c r="F5" s="17">
        <v>184</v>
      </c>
      <c r="G5" s="17">
        <v>189</v>
      </c>
      <c r="H5" s="17">
        <v>193</v>
      </c>
      <c r="I5" s="17"/>
      <c r="J5" s="17"/>
      <c r="K5" s="20">
        <v>4</v>
      </c>
      <c r="L5" s="20">
        <v>752</v>
      </c>
      <c r="M5" s="21">
        <v>188</v>
      </c>
      <c r="N5" s="22">
        <v>9</v>
      </c>
      <c r="O5" s="23">
        <v>197</v>
      </c>
    </row>
    <row r="6" spans="1:17" x14ac:dyDescent="0.3">
      <c r="A6" s="13" t="s">
        <v>24</v>
      </c>
      <c r="B6" s="14" t="s">
        <v>70</v>
      </c>
      <c r="C6" s="15">
        <v>44807</v>
      </c>
      <c r="D6" s="16" t="s">
        <v>117</v>
      </c>
      <c r="E6" s="17">
        <v>195</v>
      </c>
      <c r="F6" s="17">
        <v>196</v>
      </c>
      <c r="G6" s="17">
        <v>188</v>
      </c>
      <c r="H6" s="17">
        <v>189</v>
      </c>
      <c r="I6" s="17">
        <v>180</v>
      </c>
      <c r="J6" s="17">
        <v>185</v>
      </c>
      <c r="K6" s="20">
        <v>6</v>
      </c>
      <c r="L6" s="20">
        <v>1133</v>
      </c>
      <c r="M6" s="21">
        <v>188.83333333333334</v>
      </c>
      <c r="N6" s="22">
        <v>12</v>
      </c>
      <c r="O6" s="23">
        <v>200.83333333333334</v>
      </c>
    </row>
    <row r="7" spans="1:17" x14ac:dyDescent="0.3">
      <c r="A7" s="13" t="s">
        <v>51</v>
      </c>
      <c r="B7" s="14" t="s">
        <v>70</v>
      </c>
      <c r="C7" s="15">
        <v>44801</v>
      </c>
      <c r="D7" s="16" t="s">
        <v>79</v>
      </c>
      <c r="E7" s="17">
        <v>183</v>
      </c>
      <c r="F7" s="17">
        <v>186</v>
      </c>
      <c r="G7" s="17">
        <v>183</v>
      </c>
      <c r="H7" s="17">
        <v>185</v>
      </c>
      <c r="I7" s="17">
        <v>182</v>
      </c>
      <c r="J7" s="17">
        <v>186</v>
      </c>
      <c r="K7" s="20">
        <v>6</v>
      </c>
      <c r="L7" s="20">
        <v>1105</v>
      </c>
      <c r="M7" s="21">
        <v>184.16666666666666</v>
      </c>
      <c r="N7" s="22">
        <v>4</v>
      </c>
      <c r="O7" s="23">
        <f>SUM(M7+N7)</f>
        <v>188.16666666666666</v>
      </c>
    </row>
    <row r="8" spans="1:17" x14ac:dyDescent="0.3">
      <c r="A8" s="13" t="s">
        <v>24</v>
      </c>
      <c r="B8" s="14" t="s">
        <v>70</v>
      </c>
      <c r="C8" s="15">
        <v>44815</v>
      </c>
      <c r="D8" s="16" t="s">
        <v>53</v>
      </c>
      <c r="E8" s="17">
        <v>187</v>
      </c>
      <c r="F8" s="17">
        <v>189</v>
      </c>
      <c r="G8" s="17">
        <v>187</v>
      </c>
      <c r="H8" s="17">
        <v>190</v>
      </c>
      <c r="I8" s="17">
        <v>193</v>
      </c>
      <c r="J8" s="17">
        <v>191</v>
      </c>
      <c r="K8" s="20">
        <v>6</v>
      </c>
      <c r="L8" s="20">
        <v>1137</v>
      </c>
      <c r="M8" s="21">
        <v>189.5</v>
      </c>
      <c r="N8" s="22">
        <v>34</v>
      </c>
      <c r="O8" s="23">
        <v>223.5</v>
      </c>
    </row>
    <row r="9" spans="1:17" x14ac:dyDescent="0.3">
      <c r="A9" s="13" t="s">
        <v>24</v>
      </c>
      <c r="B9" s="14" t="s">
        <v>70</v>
      </c>
      <c r="C9" s="15">
        <v>44813</v>
      </c>
      <c r="D9" s="16" t="s">
        <v>53</v>
      </c>
      <c r="E9" s="17">
        <v>187</v>
      </c>
      <c r="F9" s="17">
        <v>185</v>
      </c>
      <c r="G9" s="17">
        <v>187</v>
      </c>
      <c r="H9" s="17">
        <v>185</v>
      </c>
      <c r="I9" s="17"/>
      <c r="J9" s="17"/>
      <c r="K9" s="20">
        <v>4</v>
      </c>
      <c r="L9" s="20">
        <v>744</v>
      </c>
      <c r="M9" s="21">
        <v>186</v>
      </c>
      <c r="N9" s="22">
        <v>9</v>
      </c>
      <c r="O9" s="23">
        <v>195</v>
      </c>
    </row>
    <row r="11" spans="1:17" x14ac:dyDescent="0.3">
      <c r="K11" s="8">
        <f>SUM(K2:K10)</f>
        <v>38</v>
      </c>
      <c r="L11" s="8">
        <f>SUM(L2:L10)</f>
        <v>7082</v>
      </c>
      <c r="M11" s="7">
        <f>SUM(L11/K11)</f>
        <v>186.36842105263159</v>
      </c>
      <c r="N11" s="8">
        <f>SUM(N2:N10)</f>
        <v>86</v>
      </c>
      <c r="O11" s="12">
        <f>SUM(M11+N11)</f>
        <v>272.36842105263156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B4:C4 I4:J4" name="Range1_8_2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2"/>
    <protectedRange sqref="I5:J5 B5:C5" name="Range1_1"/>
    <protectedRange sqref="D5" name="Range1_1_1"/>
    <protectedRange sqref="E5:H5" name="Range1_3"/>
    <protectedRange algorithmName="SHA-512" hashValue="ON39YdpmFHfN9f47KpiRvqrKx0V9+erV1CNkpWzYhW/Qyc6aT8rEyCrvauWSYGZK2ia3o7vd3akF07acHAFpOA==" saltValue="yVW9XmDwTqEnmpSGai0KYg==" spinCount="100000" sqref="B6:C6 I6:J6" name="Range1_1_2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B9:C9 I9:J9" name="Range1"/>
    <protectedRange algorithmName="SHA-512" hashValue="ON39YdpmFHfN9f47KpiRvqrKx0V9+erV1CNkpWzYhW/Qyc6aT8rEyCrvauWSYGZK2ia3o7vd3akF07acHAFpOA==" saltValue="yVW9XmDwTqEnmpSGai0KYg==" spinCount="100000" sqref="D9" name="Range1_1_1_2"/>
    <protectedRange algorithmName="SHA-512" hashValue="ON39YdpmFHfN9f47KpiRvqrKx0V9+erV1CNkpWzYhW/Qyc6aT8rEyCrvauWSYGZK2ia3o7vd3akF07acHAFpOA==" saltValue="yVW9XmDwTqEnmpSGai0KYg==" spinCount="100000" sqref="E9:H9" name="Range1_3_2"/>
  </protectedRanges>
  <conditionalFormatting sqref="F2">
    <cfRule type="top10" dxfId="2323" priority="46" rank="1"/>
  </conditionalFormatting>
  <conditionalFormatting sqref="I2">
    <cfRule type="top10" dxfId="2322" priority="43" rank="1"/>
    <cfRule type="top10" dxfId="2321" priority="48" rank="1"/>
  </conditionalFormatting>
  <conditionalFormatting sqref="E2">
    <cfRule type="top10" dxfId="2320" priority="47" rank="1"/>
  </conditionalFormatting>
  <conditionalFormatting sqref="G2">
    <cfRule type="top10" dxfId="2319" priority="45" rank="1"/>
  </conditionalFormatting>
  <conditionalFormatting sqref="H2">
    <cfRule type="top10" dxfId="2318" priority="44" rank="1"/>
  </conditionalFormatting>
  <conditionalFormatting sqref="J2">
    <cfRule type="top10" dxfId="2317" priority="42" rank="1"/>
  </conditionalFormatting>
  <conditionalFormatting sqref="E2:J2">
    <cfRule type="cellIs" dxfId="2316" priority="41" operator="greaterThanOrEqual">
      <formula>200</formula>
    </cfRule>
  </conditionalFormatting>
  <conditionalFormatting sqref="E4:J4">
    <cfRule type="cellIs" dxfId="2315" priority="33" operator="greaterThanOrEqual">
      <formula>200</formula>
    </cfRule>
  </conditionalFormatting>
  <conditionalFormatting sqref="F4">
    <cfRule type="top10" dxfId="2314" priority="34" rank="1"/>
  </conditionalFormatting>
  <conditionalFormatting sqref="I4">
    <cfRule type="top10" dxfId="2313" priority="35" rank="1"/>
    <cfRule type="top10" dxfId="2312" priority="36" rank="1"/>
  </conditionalFormatting>
  <conditionalFormatting sqref="E4">
    <cfRule type="top10" dxfId="2311" priority="37" rank="1"/>
  </conditionalFormatting>
  <conditionalFormatting sqref="G4">
    <cfRule type="top10" dxfId="2310" priority="38" rank="1"/>
  </conditionalFormatting>
  <conditionalFormatting sqref="H4">
    <cfRule type="top10" dxfId="2309" priority="39" rank="1"/>
  </conditionalFormatting>
  <conditionalFormatting sqref="J4">
    <cfRule type="top10" dxfId="2308" priority="40" rank="1"/>
  </conditionalFormatting>
  <conditionalFormatting sqref="F5">
    <cfRule type="top10" dxfId="2307" priority="27" rank="1"/>
  </conditionalFormatting>
  <conditionalFormatting sqref="G5">
    <cfRule type="top10" dxfId="2306" priority="28" rank="1"/>
  </conditionalFormatting>
  <conditionalFormatting sqref="H5">
    <cfRule type="top10" dxfId="2305" priority="29" rank="1"/>
  </conditionalFormatting>
  <conditionalFormatting sqref="I5">
    <cfRule type="top10" dxfId="2304" priority="30" rank="1"/>
  </conditionalFormatting>
  <conditionalFormatting sqref="J5">
    <cfRule type="top10" dxfId="2303" priority="31" rank="1"/>
  </conditionalFormatting>
  <conditionalFormatting sqref="E5">
    <cfRule type="top10" dxfId="2302" priority="32" rank="1"/>
  </conditionalFormatting>
  <conditionalFormatting sqref="F6">
    <cfRule type="top10" dxfId="2301" priority="25" rank="1"/>
  </conditionalFormatting>
  <conditionalFormatting sqref="G6">
    <cfRule type="top10" dxfId="2300" priority="24" rank="1"/>
  </conditionalFormatting>
  <conditionalFormatting sqref="H6">
    <cfRule type="top10" dxfId="2299" priority="23" rank="1"/>
  </conditionalFormatting>
  <conditionalFormatting sqref="I6">
    <cfRule type="top10" dxfId="2298" priority="21" rank="1"/>
  </conditionalFormatting>
  <conditionalFormatting sqref="J6">
    <cfRule type="top10" dxfId="2297" priority="22" rank="1"/>
  </conditionalFormatting>
  <conditionalFormatting sqref="E6">
    <cfRule type="top10" dxfId="2296" priority="26" rank="1"/>
  </conditionalFormatting>
  <conditionalFormatting sqref="J7">
    <cfRule type="top10" dxfId="2295" priority="15" rank="1"/>
  </conditionalFormatting>
  <conditionalFormatting sqref="I7">
    <cfRule type="top10" dxfId="2294" priority="16" rank="1"/>
  </conditionalFormatting>
  <conditionalFormatting sqref="H7">
    <cfRule type="top10" dxfId="2293" priority="17" rank="1"/>
  </conditionalFormatting>
  <conditionalFormatting sqref="G7">
    <cfRule type="top10" dxfId="2292" priority="18" rank="1"/>
  </conditionalFormatting>
  <conditionalFormatting sqref="F7">
    <cfRule type="top10" dxfId="2291" priority="19" rank="1"/>
  </conditionalFormatting>
  <conditionalFormatting sqref="E7">
    <cfRule type="top10" dxfId="2290" priority="20" rank="1"/>
  </conditionalFormatting>
  <conditionalFormatting sqref="E8">
    <cfRule type="top10" dxfId="2289" priority="9" rank="1"/>
  </conditionalFormatting>
  <conditionalFormatting sqref="F8">
    <cfRule type="top10" dxfId="2288" priority="10" rank="1"/>
  </conditionalFormatting>
  <conditionalFormatting sqref="G8">
    <cfRule type="top10" dxfId="2287" priority="11" rank="1"/>
  </conditionalFormatting>
  <conditionalFormatting sqref="H8">
    <cfRule type="top10" dxfId="2286" priority="12" rank="1"/>
  </conditionalFormatting>
  <conditionalFormatting sqref="I8">
    <cfRule type="top10" dxfId="2285" priority="13" rank="1"/>
  </conditionalFormatting>
  <conditionalFormatting sqref="J8">
    <cfRule type="top10" dxfId="2284" priority="14" rank="1"/>
  </conditionalFormatting>
  <conditionalFormatting sqref="E9:J9">
    <cfRule type="cellIs" dxfId="2283" priority="1" operator="greaterThanOrEqual">
      <formula>200</formula>
    </cfRule>
  </conditionalFormatting>
  <conditionalFormatting sqref="F9">
    <cfRule type="top10" dxfId="2282" priority="2" rank="1"/>
  </conditionalFormatting>
  <conditionalFormatting sqref="I9">
    <cfRule type="top10" dxfId="2281" priority="3" rank="1"/>
    <cfRule type="top10" dxfId="2280" priority="4" rank="1"/>
  </conditionalFormatting>
  <conditionalFormatting sqref="E9">
    <cfRule type="top10" dxfId="2279" priority="5" rank="1"/>
  </conditionalFormatting>
  <conditionalFormatting sqref="G9">
    <cfRule type="top10" dxfId="2278" priority="6" rank="1"/>
  </conditionalFormatting>
  <conditionalFormatting sqref="H9">
    <cfRule type="top10" dxfId="2277" priority="7" rank="1"/>
  </conditionalFormatting>
  <conditionalFormatting sqref="J9">
    <cfRule type="top10" dxfId="2276" priority="8" rank="1"/>
  </conditionalFormatting>
  <hyperlinks>
    <hyperlink ref="Q1" location="'National Rankings'!A1" display="Back to Ranking" xr:uid="{47506B7D-6DA7-4BF0-A339-F04B13ACDD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F3E9C2-BCB3-4688-9192-18AE5D2D18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National Rankings</vt:lpstr>
      <vt:lpstr>Audrey Holland</vt:lpstr>
      <vt:lpstr>Annette McClure</vt:lpstr>
      <vt:lpstr>Benji Matoy</vt:lpstr>
      <vt:lpstr>Bill Cordle</vt:lpstr>
      <vt:lpstr>Bill Meyer</vt:lpstr>
      <vt:lpstr>Bill Debany</vt:lpstr>
      <vt:lpstr>Bob Bass</vt:lpstr>
      <vt:lpstr>Bob Blaine</vt:lpstr>
      <vt:lpstr>Bob Dunkin</vt:lpstr>
      <vt:lpstr>Brad Mueller</vt:lpstr>
      <vt:lpstr>Brandon Eversole</vt:lpstr>
      <vt:lpstr>Bret Cavins</vt:lpstr>
      <vt:lpstr>Brian Vincent</vt:lpstr>
      <vt:lpstr>Bruce Badding</vt:lpstr>
      <vt:lpstr>Carolyn Wilson</vt:lpstr>
      <vt:lpstr>Charles Dohring</vt:lpstr>
      <vt:lpstr>Charles Miller</vt:lpstr>
      <vt:lpstr>Chance Heath</vt:lpstr>
      <vt:lpstr>Chris Bradley</vt:lpstr>
      <vt:lpstr>Chuck Miller</vt:lpstr>
      <vt:lpstr>Cody Dockery</vt:lpstr>
      <vt:lpstr>Dale Cauthen</vt:lpstr>
      <vt:lpstr>Dave Eisenschmied</vt:lpstr>
      <vt:lpstr>Dean Dixon</vt:lpstr>
      <vt:lpstr>Doug Gates</vt:lpstr>
      <vt:lpstr>Ernest Converse</vt:lpstr>
      <vt:lpstr>Eric Smith</vt:lpstr>
      <vt:lpstr>Frank Baird</vt:lpstr>
      <vt:lpstr>Glen Stinson</vt:lpstr>
      <vt:lpstr>Howard Wilson</vt:lpstr>
      <vt:lpstr>James Braddy</vt:lpstr>
      <vt:lpstr>James Soileau</vt:lpstr>
      <vt:lpstr>Jerry Willeford</vt:lpstr>
      <vt:lpstr>Jeff Lloyd</vt:lpstr>
      <vt:lpstr>Jim Stewart</vt:lpstr>
      <vt:lpstr>Joey Kimbrell</vt:lpstr>
      <vt:lpstr>John Joseph</vt:lpstr>
      <vt:lpstr>Josh Kite</vt:lpstr>
      <vt:lpstr>Jud Denniston</vt:lpstr>
      <vt:lpstr>Katie Noland</vt:lpstr>
      <vt:lpstr>Ken Osmond</vt:lpstr>
      <vt:lpstr>Kyle Ashlock</vt:lpstr>
      <vt:lpstr>Linda Williams</vt:lpstr>
      <vt:lpstr>Lynn Sonnenberg</vt:lpstr>
      <vt:lpstr>Matthew Strong</vt:lpstr>
      <vt:lpstr>Max Dixon</vt:lpstr>
      <vt:lpstr>Mike Gross</vt:lpstr>
      <vt:lpstr>Mike Rorer</vt:lpstr>
      <vt:lpstr>Nancy Eversole</vt:lpstr>
      <vt:lpstr>Pam Gates</vt:lpstr>
      <vt:lpstr>Philip Beekley</vt:lpstr>
      <vt:lpstr>Randy Kimbrell</vt:lpstr>
      <vt:lpstr>Rob Johns</vt:lpstr>
      <vt:lpstr>Robby King</vt:lpstr>
      <vt:lpstr>Robert Benoit II</vt:lpstr>
      <vt:lpstr>Roger Blaine</vt:lpstr>
      <vt:lpstr>Roger Snider</vt:lpstr>
      <vt:lpstr>Ronald Borden</vt:lpstr>
      <vt:lpstr>Sam Carlin</vt:lpstr>
      <vt:lpstr>Scott Borelle</vt:lpstr>
      <vt:lpstr>Scott McClure</vt:lpstr>
      <vt:lpstr>Shelly Moormon</vt:lpstr>
      <vt:lpstr>Stan Hall</vt:lpstr>
      <vt:lpstr>Steve Ewry</vt:lpstr>
      <vt:lpstr>Steve Gillam</vt:lpstr>
      <vt:lpstr>Steve Huebinger</vt:lpstr>
      <vt:lpstr>Tanner Lawson</vt:lpstr>
      <vt:lpstr>Tony Carruth</vt:lpstr>
      <vt:lpstr>Wade Moore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2022-12-02T16:17:40Z</dcterms:modified>
</cp:coreProperties>
</file>