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Texas 2023\"/>
    </mc:Choice>
  </mc:AlternateContent>
  <xr:revisionPtr revIDLastSave="0" documentId="13_ncr:1_{D53AD9B5-EB4B-4D27-8750-CAE69DE84E7F}" xr6:coauthVersionLast="47" xr6:coauthVersionMax="47" xr10:uidLastSave="{00000000-0000-0000-0000-000000000000}"/>
  <bookViews>
    <workbookView xWindow="25080" yWindow="-120" windowWidth="25440" windowHeight="15270" tabRatio="694" xr2:uid="{A35FAFAA-3A44-445C-BAAA-3002DD1ECE94}"/>
  </bookViews>
  <sheets>
    <sheet name="Texas 2023" sheetId="1" r:id="rId1"/>
    <sheet name="Alan Gatlin" sheetId="260" r:id="rId2"/>
    <sheet name="Allen Wood" sheetId="265" r:id="rId3"/>
    <sheet name="Bella Farias" sheetId="211" r:id="rId4"/>
    <sheet name="Bert Farias" sheetId="131" r:id="rId5"/>
    <sheet name="Bill Middlebrook" sheetId="216" r:id="rId6"/>
    <sheet name="Bob Alderman" sheetId="214" r:id="rId7"/>
    <sheet name="Brian Vincent" sheetId="250" r:id="rId8"/>
    <sheet name="Carolyn Wilson" sheetId="236" r:id="rId9"/>
    <sheet name="Claudia Escoto" sheetId="249" r:id="rId10"/>
    <sheet name="Curtis Jenkins" sheetId="219" r:id="rId11"/>
    <sheet name="Daniel Henry" sheetId="215" r:id="rId12"/>
    <sheet name="Darren Krumwiede" sheetId="226" r:id="rId13"/>
    <sheet name="David Ellwood" sheetId="240" r:id="rId14"/>
    <sheet name="David Joe" sheetId="180" r:id="rId15"/>
    <sheet name="David Strother" sheetId="222" r:id="rId16"/>
    <sheet name="Dennis Cahill" sheetId="261" r:id="rId17"/>
    <sheet name="Evelio McDonald" sheetId="248" r:id="rId18"/>
    <sheet name="Fred Jamison" sheetId="252" r:id="rId19"/>
    <sheet name="Gary Hicks" sheetId="225" r:id="rId20"/>
    <sheet name="Glen Bilyeu" sheetId="242" r:id="rId21"/>
    <sheet name="Glen Dickson" sheetId="246" r:id="rId22"/>
    <sheet name="Glenn Stinson" sheetId="229" r:id="rId23"/>
    <sheet name="Howard Wilson" sheetId="234" r:id="rId24"/>
    <sheet name="Hubert Kelsheimer" sheetId="245" r:id="rId25"/>
    <sheet name="James Braddy" sheetId="243" r:id="rId26"/>
    <sheet name="James Lopez" sheetId="266" r:id="rId27"/>
    <sheet name="Jeff Mason" sheetId="237" r:id="rId28"/>
    <sheet name="Jeff Taylor" sheetId="212" r:id="rId29"/>
    <sheet name="Jeff Velazquez" sheetId="238" r:id="rId30"/>
    <sheet name="Jerry Hensler" sheetId="258" r:id="rId31"/>
    <sheet name="Jerry Willeford" sheetId="228" r:id="rId32"/>
    <sheet name="Jesse Zwiebel" sheetId="224" r:id="rId33"/>
    <sheet name="Jim Riggs" sheetId="264" r:id="rId34"/>
    <sheet name="Jim Stewart" sheetId="251" r:id="rId35"/>
    <sheet name="Jim Swaringin" sheetId="217" r:id="rId36"/>
    <sheet name="Joe Roycle" sheetId="210" r:id="rId37"/>
    <sheet name="Joe Yanez" sheetId="136" r:id="rId38"/>
    <sheet name="Josie Hensler" sheetId="259" r:id="rId39"/>
    <sheet name="Juan Iracheta" sheetId="154" r:id="rId40"/>
    <sheet name="Ken Osmond" sheetId="218" r:id="rId41"/>
    <sheet name="Ken Patton" sheetId="244" r:id="rId42"/>
    <sheet name="Lisa Chacon" sheetId="263" r:id="rId43"/>
    <sheet name="Linda Williams" sheetId="235" r:id="rId44"/>
    <sheet name="Lynn Sonnenberg" sheetId="230" r:id="rId45"/>
    <sheet name="Matt Maley" sheetId="213" r:id="rId46"/>
    <sheet name="Paul Dyer" sheetId="232" r:id="rId47"/>
    <sheet name="Philip Beekley" sheetId="253" r:id="rId48"/>
    <sheet name="Rene Melendez" sheetId="262" r:id="rId49"/>
    <sheet name="Ricky Kyker" sheetId="220" r:id="rId50"/>
    <sheet name="Robert Jackson" sheetId="223" r:id="rId51"/>
    <sheet name="Robert Rodriguez" sheetId="239" r:id="rId52"/>
    <sheet name="Robert Theis" sheetId="255" r:id="rId53"/>
    <sheet name="Ronald Borden" sheetId="241" r:id="rId54"/>
    <sheet name="Ronald Herring" sheetId="227" r:id="rId55"/>
    <sheet name="Scott Jackson" sheetId="221" r:id="rId56"/>
    <sheet name="Stan Fitch" sheetId="257" r:id="rId57"/>
    <sheet name="Todd Hammer" sheetId="233" r:id="rId58"/>
    <sheet name="Tony Carruth" sheetId="231" r:id="rId59"/>
    <sheet name="Vic Severino" sheetId="256" r:id="rId60"/>
    <sheet name="Wayne Argence" sheetId="247" r:id="rId61"/>
  </sheets>
  <externalReferences>
    <externalReference r:id="rId62"/>
  </externalReferences>
  <definedNames>
    <definedName name="_xlnm._FilterDatabase" localSheetId="0" hidden="1">'Texas 2023'!$C$26:$H$26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4" i="1" l="1"/>
  <c r="G94" i="1"/>
  <c r="F94" i="1"/>
  <c r="E94" i="1"/>
  <c r="D94" i="1"/>
  <c r="N10" i="242"/>
  <c r="L10" i="242"/>
  <c r="M10" i="242" s="1"/>
  <c r="O10" i="242" s="1"/>
  <c r="K10" i="242"/>
  <c r="H93" i="1"/>
  <c r="G93" i="1"/>
  <c r="F93" i="1"/>
  <c r="E93" i="1"/>
  <c r="D93" i="1"/>
  <c r="N4" i="266"/>
  <c r="L4" i="266"/>
  <c r="M4" i="266" s="1"/>
  <c r="O4" i="266" s="1"/>
  <c r="K4" i="266"/>
  <c r="H89" i="1"/>
  <c r="G89" i="1"/>
  <c r="F89" i="1"/>
  <c r="E89" i="1"/>
  <c r="D89" i="1"/>
  <c r="N4" i="265"/>
  <c r="L4" i="265"/>
  <c r="K4" i="265"/>
  <c r="H52" i="1"/>
  <c r="G52" i="1"/>
  <c r="F52" i="1"/>
  <c r="E52" i="1"/>
  <c r="D52" i="1"/>
  <c r="N4" i="264"/>
  <c r="L4" i="264"/>
  <c r="K4" i="264"/>
  <c r="H16" i="1"/>
  <c r="G16" i="1"/>
  <c r="F16" i="1"/>
  <c r="E16" i="1"/>
  <c r="D16" i="1"/>
  <c r="N10" i="248"/>
  <c r="L10" i="248"/>
  <c r="K10" i="248"/>
  <c r="G32" i="1"/>
  <c r="F32" i="1"/>
  <c r="H32" i="1"/>
  <c r="E32" i="1"/>
  <c r="D32" i="1"/>
  <c r="G18" i="1"/>
  <c r="N11" i="261"/>
  <c r="L11" i="261"/>
  <c r="E18" i="1" s="1"/>
  <c r="K11" i="261"/>
  <c r="D18" i="1" s="1"/>
  <c r="G71" i="1"/>
  <c r="E71" i="1"/>
  <c r="D71" i="1"/>
  <c r="N20" i="218"/>
  <c r="L20" i="218"/>
  <c r="K20" i="218"/>
  <c r="M20" i="218" s="1"/>
  <c r="H72" i="1"/>
  <c r="G72" i="1"/>
  <c r="F72" i="1"/>
  <c r="E72" i="1"/>
  <c r="D72" i="1"/>
  <c r="N4" i="263"/>
  <c r="L4" i="263"/>
  <c r="K4" i="263"/>
  <c r="N5" i="262"/>
  <c r="G45" i="1" s="1"/>
  <c r="L5" i="262"/>
  <c r="K5" i="262"/>
  <c r="D45" i="1" s="1"/>
  <c r="N4" i="261"/>
  <c r="G38" i="1" s="1"/>
  <c r="L4" i="261"/>
  <c r="E38" i="1" s="1"/>
  <c r="K4" i="261"/>
  <c r="D38" i="1" s="1"/>
  <c r="N13" i="218"/>
  <c r="G91" i="1" s="1"/>
  <c r="L13" i="218"/>
  <c r="E91" i="1" s="1"/>
  <c r="K13" i="218"/>
  <c r="D91" i="1" s="1"/>
  <c r="H30" i="1"/>
  <c r="G30" i="1"/>
  <c r="F30" i="1"/>
  <c r="E30" i="1"/>
  <c r="D30" i="1"/>
  <c r="H55" i="1"/>
  <c r="G55" i="1"/>
  <c r="F55" i="1"/>
  <c r="E55" i="1"/>
  <c r="D55" i="1"/>
  <c r="N10" i="244"/>
  <c r="M10" i="244"/>
  <c r="O10" i="244" s="1"/>
  <c r="L10" i="244"/>
  <c r="K10" i="244"/>
  <c r="N12" i="251"/>
  <c r="G86" i="1" s="1"/>
  <c r="L12" i="251"/>
  <c r="M12" i="251" s="1"/>
  <c r="O12" i="251" s="1"/>
  <c r="H86" i="1" s="1"/>
  <c r="K12" i="251"/>
  <c r="D86" i="1" s="1"/>
  <c r="H53" i="1"/>
  <c r="G53" i="1"/>
  <c r="F53" i="1"/>
  <c r="E53" i="1"/>
  <c r="D53" i="1"/>
  <c r="N4" i="260"/>
  <c r="L4" i="260"/>
  <c r="K4" i="260"/>
  <c r="H15" i="1"/>
  <c r="G15" i="1"/>
  <c r="F15" i="1"/>
  <c r="E15" i="1"/>
  <c r="D15" i="1"/>
  <c r="N4" i="259"/>
  <c r="L4" i="259"/>
  <c r="M4" i="259" s="1"/>
  <c r="O4" i="259" s="1"/>
  <c r="K4" i="259"/>
  <c r="N5" i="258"/>
  <c r="G13" i="1" s="1"/>
  <c r="L5" i="258"/>
  <c r="M5" i="258" s="1"/>
  <c r="O5" i="258" s="1"/>
  <c r="H13" i="1" s="1"/>
  <c r="K5" i="258"/>
  <c r="D13" i="1" s="1"/>
  <c r="H56" i="1"/>
  <c r="G56" i="1"/>
  <c r="F56" i="1"/>
  <c r="E56" i="1"/>
  <c r="D56" i="1"/>
  <c r="N4" i="257"/>
  <c r="L4" i="257"/>
  <c r="M4" i="257" s="1"/>
  <c r="O4" i="257" s="1"/>
  <c r="K4" i="257"/>
  <c r="N5" i="256"/>
  <c r="G46" i="1" s="1"/>
  <c r="L5" i="256"/>
  <c r="E46" i="1" s="1"/>
  <c r="K5" i="256"/>
  <c r="M5" i="256" s="1"/>
  <c r="O5" i="256" s="1"/>
  <c r="H46" i="1" s="1"/>
  <c r="G87" i="1"/>
  <c r="N5" i="255"/>
  <c r="L5" i="255"/>
  <c r="K5" i="255"/>
  <c r="D87" i="1" s="1"/>
  <c r="M4" i="265" l="1"/>
  <c r="O4" i="265" s="1"/>
  <c r="M4" i="264"/>
  <c r="O4" i="264" s="1"/>
  <c r="M10" i="248"/>
  <c r="O10" i="248" s="1"/>
  <c r="M11" i="261"/>
  <c r="O20" i="218"/>
  <c r="H71" i="1" s="1"/>
  <c r="F71" i="1"/>
  <c r="D46" i="1"/>
  <c r="F46" i="1"/>
  <c r="E86" i="1"/>
  <c r="F86" i="1"/>
  <c r="M5" i="262"/>
  <c r="O5" i="262" s="1"/>
  <c r="H45" i="1" s="1"/>
  <c r="F45" i="1"/>
  <c r="E45" i="1"/>
  <c r="F13" i="1"/>
  <c r="E13" i="1"/>
  <c r="M5" i="255"/>
  <c r="O5" i="255" s="1"/>
  <c r="H87" i="1" s="1"/>
  <c r="E87" i="1"/>
  <c r="M4" i="263"/>
  <c r="O4" i="263" s="1"/>
  <c r="M4" i="261"/>
  <c r="M13" i="218"/>
  <c r="M4" i="260"/>
  <c r="O4" i="260" s="1"/>
  <c r="N5" i="253"/>
  <c r="G88" i="1" s="1"/>
  <c r="L5" i="253"/>
  <c r="E88" i="1" s="1"/>
  <c r="K5" i="253"/>
  <c r="D88" i="1" s="1"/>
  <c r="H69" i="1"/>
  <c r="G69" i="1"/>
  <c r="F69" i="1"/>
  <c r="E69" i="1"/>
  <c r="D69" i="1"/>
  <c r="N4" i="252"/>
  <c r="L4" i="252"/>
  <c r="M4" i="252" s="1"/>
  <c r="O4" i="252" s="1"/>
  <c r="K4" i="252"/>
  <c r="N4" i="251"/>
  <c r="G49" i="1" s="1"/>
  <c r="L4" i="251"/>
  <c r="E49" i="1" s="1"/>
  <c r="K4" i="251"/>
  <c r="D49" i="1" s="1"/>
  <c r="G50" i="1"/>
  <c r="N5" i="250"/>
  <c r="L5" i="250"/>
  <c r="E50" i="1" s="1"/>
  <c r="K5" i="250"/>
  <c r="D50" i="1" s="1"/>
  <c r="N7" i="249"/>
  <c r="G34" i="1" s="1"/>
  <c r="L7" i="249"/>
  <c r="E34" i="1" s="1"/>
  <c r="K7" i="249"/>
  <c r="D34" i="1" s="1"/>
  <c r="H35" i="1"/>
  <c r="G35" i="1"/>
  <c r="F35" i="1"/>
  <c r="E35" i="1"/>
  <c r="D35" i="1"/>
  <c r="N4" i="248"/>
  <c r="L4" i="248"/>
  <c r="M4" i="248" s="1"/>
  <c r="O4" i="248" s="1"/>
  <c r="K4" i="248"/>
  <c r="N5" i="247"/>
  <c r="G19" i="1" s="1"/>
  <c r="L5" i="247"/>
  <c r="E19" i="1" s="1"/>
  <c r="K5" i="247"/>
  <c r="D19" i="1" s="1"/>
  <c r="N6" i="246"/>
  <c r="G12" i="1" s="1"/>
  <c r="L6" i="246"/>
  <c r="E12" i="1" s="1"/>
  <c r="K6" i="246"/>
  <c r="D12" i="1" s="1"/>
  <c r="N7" i="245"/>
  <c r="G10" i="1" s="1"/>
  <c r="L7" i="245"/>
  <c r="E10" i="1" s="1"/>
  <c r="K7" i="245"/>
  <c r="D10" i="1" s="1"/>
  <c r="N4" i="244"/>
  <c r="G92" i="1" s="1"/>
  <c r="L4" i="244"/>
  <c r="E92" i="1" s="1"/>
  <c r="K4" i="244"/>
  <c r="D92" i="1" s="1"/>
  <c r="N7" i="243"/>
  <c r="G85" i="1" s="1"/>
  <c r="L7" i="243"/>
  <c r="M7" i="243" s="1"/>
  <c r="O7" i="243" s="1"/>
  <c r="H85" i="1" s="1"/>
  <c r="K7" i="243"/>
  <c r="D85" i="1" s="1"/>
  <c r="N4" i="242"/>
  <c r="G54" i="1" s="1"/>
  <c r="L4" i="242"/>
  <c r="M4" i="242" s="1"/>
  <c r="O4" i="242" s="1"/>
  <c r="H54" i="1" s="1"/>
  <c r="K4" i="242"/>
  <c r="D54" i="1" s="1"/>
  <c r="N7" i="241"/>
  <c r="G41" i="1" s="1"/>
  <c r="L7" i="241"/>
  <c r="E41" i="1" s="1"/>
  <c r="K7" i="241"/>
  <c r="D41" i="1" s="1"/>
  <c r="N9" i="240"/>
  <c r="G8" i="1" s="1"/>
  <c r="K9" i="240"/>
  <c r="D8" i="1" s="1"/>
  <c r="M5" i="250" l="1"/>
  <c r="O4" i="261"/>
  <c r="H38" i="1" s="1"/>
  <c r="F38" i="1"/>
  <c r="O11" i="261"/>
  <c r="H18" i="1" s="1"/>
  <c r="F18" i="1"/>
  <c r="O13" i="218"/>
  <c r="H91" i="1" s="1"/>
  <c r="F91" i="1"/>
  <c r="E85" i="1"/>
  <c r="F87" i="1"/>
  <c r="M5" i="253"/>
  <c r="F85" i="1"/>
  <c r="M4" i="251"/>
  <c r="M7" i="249"/>
  <c r="M5" i="247"/>
  <c r="M6" i="246"/>
  <c r="M7" i="245"/>
  <c r="F54" i="1"/>
  <c r="E54" i="1"/>
  <c r="M4" i="244"/>
  <c r="M7" i="241"/>
  <c r="L9" i="240"/>
  <c r="E8" i="1" s="1"/>
  <c r="O5" i="250" l="1"/>
  <c r="H50" i="1" s="1"/>
  <c r="F50" i="1"/>
  <c r="O5" i="247"/>
  <c r="H19" i="1" s="1"/>
  <c r="F19" i="1"/>
  <c r="O4" i="251"/>
  <c r="H49" i="1" s="1"/>
  <c r="F49" i="1"/>
  <c r="O6" i="246"/>
  <c r="H12" i="1" s="1"/>
  <c r="F12" i="1"/>
  <c r="O7" i="245"/>
  <c r="H10" i="1" s="1"/>
  <c r="F10" i="1"/>
  <c r="O5" i="253"/>
  <c r="H88" i="1" s="1"/>
  <c r="F88" i="1"/>
  <c r="O7" i="249"/>
  <c r="H34" i="1" s="1"/>
  <c r="F34" i="1"/>
  <c r="O4" i="244"/>
  <c r="H92" i="1" s="1"/>
  <c r="F92" i="1"/>
  <c r="M9" i="240"/>
  <c r="F8" i="1" s="1"/>
  <c r="O7" i="241"/>
  <c r="H41" i="1" s="1"/>
  <c r="F41" i="1"/>
  <c r="L4" i="136"/>
  <c r="K4" i="136"/>
  <c r="L3" i="154"/>
  <c r="K3" i="154"/>
  <c r="L3" i="180"/>
  <c r="M3" i="180" s="1"/>
  <c r="O3" i="180" s="1"/>
  <c r="K3" i="180"/>
  <c r="L4" i="212"/>
  <c r="M4" i="212" s="1"/>
  <c r="O4" i="212" s="1"/>
  <c r="K4" i="212"/>
  <c r="L2" i="239"/>
  <c r="M2" i="239" s="1"/>
  <c r="O2" i="239" s="1"/>
  <c r="K2" i="239"/>
  <c r="N4" i="239"/>
  <c r="G51" i="1" s="1"/>
  <c r="K4" i="239"/>
  <c r="D51" i="1" s="1"/>
  <c r="L2" i="238"/>
  <c r="K2" i="238"/>
  <c r="K6" i="238" s="1"/>
  <c r="D37" i="1" s="1"/>
  <c r="N6" i="238"/>
  <c r="G37" i="1" s="1"/>
  <c r="L3" i="210"/>
  <c r="K3" i="210"/>
  <c r="L3" i="131"/>
  <c r="M3" i="131" s="1"/>
  <c r="O3" i="131" s="1"/>
  <c r="K3" i="131"/>
  <c r="L2" i="237"/>
  <c r="L5" i="237" s="1"/>
  <c r="E36" i="1" s="1"/>
  <c r="K2" i="237"/>
  <c r="K5" i="237" s="1"/>
  <c r="D36" i="1" s="1"/>
  <c r="N5" i="237"/>
  <c r="G36" i="1" s="1"/>
  <c r="M4" i="136" l="1"/>
  <c r="O4" i="136" s="1"/>
  <c r="M2" i="238"/>
  <c r="O2" i="238" s="1"/>
  <c r="M3" i="154"/>
  <c r="O3" i="154" s="1"/>
  <c r="M3" i="210"/>
  <c r="O3" i="210" s="1"/>
  <c r="M2" i="237"/>
  <c r="O2" i="237" s="1"/>
  <c r="O9" i="240"/>
  <c r="H8" i="1" s="1"/>
  <c r="L4" i="239"/>
  <c r="L6" i="238"/>
  <c r="M5" i="237"/>
  <c r="M4" i="239" l="1"/>
  <c r="E51" i="1"/>
  <c r="O5" i="237"/>
  <c r="H36" i="1" s="1"/>
  <c r="F36" i="1"/>
  <c r="M6" i="238"/>
  <c r="E37" i="1"/>
  <c r="N9" i="236"/>
  <c r="G82" i="1" s="1"/>
  <c r="L9" i="236"/>
  <c r="E82" i="1" s="1"/>
  <c r="K9" i="236"/>
  <c r="D82" i="1" s="1"/>
  <c r="N5" i="235"/>
  <c r="G90" i="1" s="1"/>
  <c r="L5" i="235"/>
  <c r="E90" i="1" s="1"/>
  <c r="K5" i="235"/>
  <c r="D90" i="1" s="1"/>
  <c r="N10" i="234"/>
  <c r="G80" i="1" s="1"/>
  <c r="L10" i="234"/>
  <c r="K10" i="234"/>
  <c r="D80" i="1" s="1"/>
  <c r="N5" i="233"/>
  <c r="G70" i="1" s="1"/>
  <c r="L5" i="233"/>
  <c r="E70" i="1" s="1"/>
  <c r="K5" i="233"/>
  <c r="D70" i="1" s="1"/>
  <c r="N10" i="232"/>
  <c r="G66" i="1" s="1"/>
  <c r="L10" i="232"/>
  <c r="K10" i="232"/>
  <c r="D66" i="1" s="1"/>
  <c r="D81" i="1"/>
  <c r="N13" i="231"/>
  <c r="G81" i="1" s="1"/>
  <c r="L13" i="231"/>
  <c r="E81" i="1" s="1"/>
  <c r="K13" i="231"/>
  <c r="N17" i="230"/>
  <c r="G79" i="1" s="1"/>
  <c r="L17" i="230"/>
  <c r="K17" i="230"/>
  <c r="D79" i="1" s="1"/>
  <c r="N10" i="229"/>
  <c r="G83" i="1" s="1"/>
  <c r="L10" i="229"/>
  <c r="E83" i="1" s="1"/>
  <c r="K10" i="229"/>
  <c r="D83" i="1" s="1"/>
  <c r="N17" i="228"/>
  <c r="G64" i="1" s="1"/>
  <c r="L17" i="228"/>
  <c r="E64" i="1" s="1"/>
  <c r="K17" i="228"/>
  <c r="D64" i="1" s="1"/>
  <c r="N12" i="227"/>
  <c r="G65" i="1" s="1"/>
  <c r="L12" i="227"/>
  <c r="K12" i="227"/>
  <c r="D65" i="1" s="1"/>
  <c r="N10" i="226"/>
  <c r="G67" i="1" s="1"/>
  <c r="L10" i="226"/>
  <c r="E67" i="1" s="1"/>
  <c r="K10" i="226"/>
  <c r="D67" i="1" s="1"/>
  <c r="N9" i="225"/>
  <c r="G31" i="1" s="1"/>
  <c r="L9" i="225"/>
  <c r="E31" i="1" s="1"/>
  <c r="K9" i="225"/>
  <c r="D31" i="1" s="1"/>
  <c r="N10" i="224"/>
  <c r="G29" i="1" s="1"/>
  <c r="L10" i="224"/>
  <c r="E29" i="1" s="1"/>
  <c r="K10" i="224"/>
  <c r="D29" i="1" s="1"/>
  <c r="N8" i="223"/>
  <c r="L8" i="223"/>
  <c r="K8" i="223"/>
  <c r="N10" i="222"/>
  <c r="G28" i="1" s="1"/>
  <c r="L10" i="222"/>
  <c r="E28" i="1" s="1"/>
  <c r="K10" i="222"/>
  <c r="D28" i="1" s="1"/>
  <c r="N14" i="221"/>
  <c r="G27" i="1" s="1"/>
  <c r="L14" i="221"/>
  <c r="K14" i="221"/>
  <c r="D27" i="1" s="1"/>
  <c r="N4" i="220"/>
  <c r="G20" i="1" s="1"/>
  <c r="L4" i="220"/>
  <c r="K4" i="220"/>
  <c r="D20" i="1" s="1"/>
  <c r="N7" i="219"/>
  <c r="G14" i="1" s="1"/>
  <c r="L7" i="219"/>
  <c r="E14" i="1" s="1"/>
  <c r="K7" i="219"/>
  <c r="D14" i="1" s="1"/>
  <c r="N7" i="218"/>
  <c r="G17" i="1" s="1"/>
  <c r="L7" i="218"/>
  <c r="E17" i="1" s="1"/>
  <c r="K7" i="218"/>
  <c r="D17" i="1" s="1"/>
  <c r="N9" i="217"/>
  <c r="G7" i="1" s="1"/>
  <c r="L9" i="217"/>
  <c r="K9" i="217"/>
  <c r="D7" i="1" s="1"/>
  <c r="N7" i="216"/>
  <c r="G11" i="1" s="1"/>
  <c r="L7" i="216"/>
  <c r="E11" i="1" s="1"/>
  <c r="K7" i="216"/>
  <c r="D11" i="1" s="1"/>
  <c r="N11" i="215"/>
  <c r="G6" i="1" s="1"/>
  <c r="L11" i="215"/>
  <c r="K11" i="215"/>
  <c r="D6" i="1" s="1"/>
  <c r="D57" i="1"/>
  <c r="N4" i="214"/>
  <c r="G57" i="1" s="1"/>
  <c r="L4" i="214"/>
  <c r="E57" i="1" s="1"/>
  <c r="K4" i="214"/>
  <c r="N4" i="213"/>
  <c r="G48" i="1" s="1"/>
  <c r="L4" i="213"/>
  <c r="M4" i="213" s="1"/>
  <c r="O4" i="213" s="1"/>
  <c r="H48" i="1" s="1"/>
  <c r="K4" i="213"/>
  <c r="D48" i="1" s="1"/>
  <c r="D42" i="1"/>
  <c r="N6" i="212"/>
  <c r="G42" i="1" s="1"/>
  <c r="L6" i="212"/>
  <c r="E42" i="1" s="1"/>
  <c r="K6" i="212"/>
  <c r="N4" i="211"/>
  <c r="G47" i="1" s="1"/>
  <c r="L4" i="211"/>
  <c r="E47" i="1" s="1"/>
  <c r="K4" i="211"/>
  <c r="D47" i="1" s="1"/>
  <c r="N5" i="210"/>
  <c r="G40" i="1" s="1"/>
  <c r="L5" i="210"/>
  <c r="E40" i="1" s="1"/>
  <c r="K5" i="210"/>
  <c r="D40" i="1" s="1"/>
  <c r="M9" i="217" l="1"/>
  <c r="F7" i="1" s="1"/>
  <c r="E7" i="1"/>
  <c r="M10" i="234"/>
  <c r="E80" i="1"/>
  <c r="M10" i="232"/>
  <c r="F66" i="1" s="1"/>
  <c r="E48" i="1"/>
  <c r="O6" i="238"/>
  <c r="H37" i="1" s="1"/>
  <c r="F37" i="1"/>
  <c r="F48" i="1"/>
  <c r="O4" i="239"/>
  <c r="H51" i="1" s="1"/>
  <c r="F51" i="1"/>
  <c r="E66" i="1"/>
  <c r="O10" i="232"/>
  <c r="H66" i="1" s="1"/>
  <c r="M17" i="230"/>
  <c r="O17" i="230" s="1"/>
  <c r="H79" i="1" s="1"/>
  <c r="M9" i="236"/>
  <c r="F82" i="1" s="1"/>
  <c r="M5" i="235"/>
  <c r="M5" i="233"/>
  <c r="M12" i="227"/>
  <c r="O12" i="227" s="1"/>
  <c r="H65" i="1" s="1"/>
  <c r="M14" i="221"/>
  <c r="O14" i="221" s="1"/>
  <c r="H27" i="1" s="1"/>
  <c r="E79" i="1"/>
  <c r="E65" i="1"/>
  <c r="M10" i="226"/>
  <c r="M8" i="223"/>
  <c r="M10" i="222"/>
  <c r="F28" i="1" s="1"/>
  <c r="E27" i="1"/>
  <c r="M4" i="220"/>
  <c r="E20" i="1"/>
  <c r="M7" i="219"/>
  <c r="F14" i="1" s="1"/>
  <c r="M7" i="218"/>
  <c r="M11" i="215"/>
  <c r="E6" i="1"/>
  <c r="M10" i="229"/>
  <c r="F83" i="1" s="1"/>
  <c r="M13" i="231"/>
  <c r="M17" i="228"/>
  <c r="M9" i="225"/>
  <c r="F31" i="1" s="1"/>
  <c r="M10" i="224"/>
  <c r="F29" i="1" s="1"/>
  <c r="M7" i="216"/>
  <c r="M6" i="212"/>
  <c r="M4" i="214"/>
  <c r="M4" i="211"/>
  <c r="M5" i="210"/>
  <c r="O9" i="217" l="1"/>
  <c r="H7" i="1" s="1"/>
  <c r="O10" i="234"/>
  <c r="H80" i="1" s="1"/>
  <c r="F80" i="1"/>
  <c r="F79" i="1"/>
  <c r="O4" i="214"/>
  <c r="H57" i="1" s="1"/>
  <c r="F57" i="1"/>
  <c r="O5" i="233"/>
  <c r="H70" i="1" s="1"/>
  <c r="F70" i="1"/>
  <c r="O4" i="211"/>
  <c r="H47" i="1" s="1"/>
  <c r="F47" i="1"/>
  <c r="O5" i="235"/>
  <c r="H90" i="1" s="1"/>
  <c r="F90" i="1"/>
  <c r="O9" i="236"/>
  <c r="H82" i="1" s="1"/>
  <c r="O7" i="219"/>
  <c r="H14" i="1" s="1"/>
  <c r="F27" i="1"/>
  <c r="O5" i="210"/>
  <c r="H40" i="1" s="1"/>
  <c r="F40" i="1"/>
  <c r="F65" i="1"/>
  <c r="O10" i="229"/>
  <c r="H83" i="1" s="1"/>
  <c r="O13" i="231"/>
  <c r="H81" i="1" s="1"/>
  <c r="F81" i="1"/>
  <c r="O17" i="228"/>
  <c r="H64" i="1" s="1"/>
  <c r="F64" i="1"/>
  <c r="O10" i="226"/>
  <c r="H67" i="1" s="1"/>
  <c r="F67" i="1"/>
  <c r="O9" i="225"/>
  <c r="H31" i="1" s="1"/>
  <c r="O10" i="224"/>
  <c r="H29" i="1" s="1"/>
  <c r="O8" i="223"/>
  <c r="O10" i="222"/>
  <c r="H28" i="1" s="1"/>
  <c r="O4" i="220"/>
  <c r="H20" i="1" s="1"/>
  <c r="F20" i="1"/>
  <c r="O7" i="218"/>
  <c r="H17" i="1" s="1"/>
  <c r="F17" i="1"/>
  <c r="O7" i="216"/>
  <c r="H11" i="1" s="1"/>
  <c r="F11" i="1"/>
  <c r="O11" i="215"/>
  <c r="H6" i="1" s="1"/>
  <c r="F6" i="1"/>
  <c r="O6" i="212"/>
  <c r="H42" i="1" s="1"/>
  <c r="F42" i="1"/>
  <c r="L6" i="154"/>
  <c r="E44" i="1" s="1"/>
  <c r="K6" i="154"/>
  <c r="D44" i="1" s="1"/>
  <c r="N6" i="154"/>
  <c r="G44" i="1" s="1"/>
  <c r="N5" i="180"/>
  <c r="G43" i="1" s="1"/>
  <c r="L5" i="180"/>
  <c r="E43" i="1" s="1"/>
  <c r="K5" i="180"/>
  <c r="D43" i="1" s="1"/>
  <c r="M5" i="180" l="1"/>
  <c r="M6" i="154"/>
  <c r="O6" i="154" l="1"/>
  <c r="H44" i="1" s="1"/>
  <c r="F44" i="1"/>
  <c r="O5" i="180"/>
  <c r="H43" i="1" s="1"/>
  <c r="F43" i="1"/>
  <c r="N8" i="136"/>
  <c r="L8" i="136"/>
  <c r="K8" i="136"/>
  <c r="M8" i="136" l="1"/>
  <c r="O8" i="136" l="1"/>
  <c r="N6" i="131"/>
  <c r="G39" i="1" s="1"/>
  <c r="L6" i="131"/>
  <c r="E39" i="1" s="1"/>
  <c r="K6" i="131"/>
  <c r="D39" i="1" s="1"/>
  <c r="M6" i="131" l="1"/>
  <c r="F39" i="1" s="1"/>
  <c r="O6" i="131" l="1"/>
  <c r="H39" i="1" s="1"/>
</calcChain>
</file>

<file path=xl/sharedStrings.xml><?xml version="1.0" encoding="utf-8"?>
<sst xmlns="http://schemas.openxmlformats.org/spreadsheetml/2006/main" count="1956" uniqueCount="102">
  <si>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</si>
  <si>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</si>
  <si>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</si>
  <si>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</si>
  <si>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</si>
  <si>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</si>
  <si>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</si>
  <si>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</si>
  <si>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</si>
  <si>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</si>
  <si>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</si>
  <si>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</si>
  <si>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</si>
  <si>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</si>
  <si>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</si>
  <si>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</si>
  <si>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</si>
  <si>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</si>
  <si>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</si>
  <si>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Texas</t>
  </si>
  <si>
    <t># Of Targets</t>
  </si>
  <si>
    <t>Back to Ranking</t>
  </si>
  <si>
    <t>Outlaw Lt</t>
  </si>
  <si>
    <t>Outlaw Lite</t>
  </si>
  <si>
    <t xml:space="preserve"> </t>
  </si>
  <si>
    <t>Bert Farias</t>
  </si>
  <si>
    <t>Joe Yanez</t>
  </si>
  <si>
    <t>Edinburg, TX</t>
  </si>
  <si>
    <t>Juan Iracheta</t>
  </si>
  <si>
    <t>David Joe</t>
  </si>
  <si>
    <t>ABRA OUTLAW LITE RANKING 2023</t>
  </si>
  <si>
    <t>Roycle Joe</t>
  </si>
  <si>
    <t>Joe Roycle</t>
  </si>
  <si>
    <t>Bella Farias</t>
  </si>
  <si>
    <t>Jeff Taylor</t>
  </si>
  <si>
    <t>Matt Maley</t>
  </si>
  <si>
    <t>Bob Alderman</t>
  </si>
  <si>
    <t>ABRA OUTLAW HEAVY RANKING 2023</t>
  </si>
  <si>
    <t>ABRA UNLIMITED 2023</t>
  </si>
  <si>
    <t>ABRA FACTORY 2023</t>
  </si>
  <si>
    <t>2/11//2023</t>
  </si>
  <si>
    <t>Outlaw Hvy</t>
  </si>
  <si>
    <t>Daniel Henry</t>
  </si>
  <si>
    <t>Bill Middlebrook</t>
  </si>
  <si>
    <t>Jim Swaringin</t>
  </si>
  <si>
    <t>Ken Osmond</t>
  </si>
  <si>
    <t>Curtis Jenkins</t>
  </si>
  <si>
    <t>Ricky Kyker</t>
  </si>
  <si>
    <t>San Angelo, TX</t>
  </si>
  <si>
    <t>Scott Jackson</t>
  </si>
  <si>
    <t>David Strother</t>
  </si>
  <si>
    <t>Robert Jackson</t>
  </si>
  <si>
    <t>Jesse Zwiebel</t>
  </si>
  <si>
    <t>Gary Hicks</t>
  </si>
  <si>
    <t>Unlimited</t>
  </si>
  <si>
    <t>Darren Krumwiede</t>
  </si>
  <si>
    <t>Ronald Herring</t>
  </si>
  <si>
    <t>Jerry Willeford</t>
  </si>
  <si>
    <t>Factory</t>
  </si>
  <si>
    <t>Tony Carruth</t>
  </si>
  <si>
    <t>Lynn Sonnenberg</t>
  </si>
  <si>
    <t>Glenn Stinson</t>
  </si>
  <si>
    <t>Paul Dyer</t>
  </si>
  <si>
    <t>Todd Hammer</t>
  </si>
  <si>
    <t>Howard Wilson</t>
  </si>
  <si>
    <t>Linda Williams</t>
  </si>
  <si>
    <t>Carolyn Wilson</t>
  </si>
  <si>
    <t>Jeff Mason</t>
  </si>
  <si>
    <t>Jeff Velazquez</t>
  </si>
  <si>
    <t>Robert Rodriguez</t>
  </si>
  <si>
    <t>Edinburg TX</t>
  </si>
  <si>
    <t>David Ellwood</t>
  </si>
  <si>
    <t xml:space="preserve">Outlaw Hvy </t>
  </si>
  <si>
    <t>Boerne, TX</t>
  </si>
  <si>
    <t>Ronald Borden</t>
  </si>
  <si>
    <t>Glen Bilyeu</t>
  </si>
  <si>
    <t xml:space="preserve">Unlimited </t>
  </si>
  <si>
    <t xml:space="preserve">Factory </t>
  </si>
  <si>
    <t>James Braddy</t>
  </si>
  <si>
    <t>Ken Patton</t>
  </si>
  <si>
    <t>Outlaw Heavy</t>
  </si>
  <si>
    <t>Hubert Kelsheimer</t>
  </si>
  <si>
    <t>Wayne Argence</t>
  </si>
  <si>
    <t>Evelio McDonald</t>
  </si>
  <si>
    <t>Claudia Escoto</t>
  </si>
  <si>
    <t>Brian Vincent</t>
  </si>
  <si>
    <t>Jim Stewart</t>
  </si>
  <si>
    <t>Fred Jamison</t>
  </si>
  <si>
    <t>Philip Beekley</t>
  </si>
  <si>
    <t>Robert Theis</t>
  </si>
  <si>
    <t>Vic Severino</t>
  </si>
  <si>
    <t>Stan Fitch</t>
  </si>
  <si>
    <t>Jerry Hensler</t>
  </si>
  <si>
    <t>Josie Hensler</t>
  </si>
  <si>
    <t>Alan Gatlin</t>
  </si>
  <si>
    <t>Dennis Cahill</t>
  </si>
  <si>
    <t>Rene Melendez</t>
  </si>
  <si>
    <t>Lisa Chacon</t>
  </si>
  <si>
    <t>Glen Dickson</t>
  </si>
  <si>
    <t>Jim Riggs</t>
  </si>
  <si>
    <t>Allen Wood</t>
  </si>
  <si>
    <t>James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</si>
</sst>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8" fillId="0" borderId="0" xfId="1" applyNumberFormat="1" applyFont="1" applyAlignment="1">
      <alignment horizontal="center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0" fillId="5" borderId="0" xfId="1" applyFont="1" applyFill="1" applyBorder="1" applyAlignment="1" applyProtection="1">
      <alignment horizontal="center"/>
      <protection locked="0"/>
    </xf>
    <xf numFmtId="1" fontId="4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10" fillId="0" borderId="0" xfId="1" applyFont="1" applyAlignment="1">
      <alignment horizontal="center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7" borderId="2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 wrapText="1"/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1" fontId="3" fillId="0" borderId="2" xfId="0" applyNumberFormat="1" applyFont="1" applyBorder="1" applyAlignment="1" applyProtection="1">
      <alignment horizontal="center"/>
      <protection hidden="1"/>
    </xf>
    <xf numFmtId="2" fontId="3" fillId="0" borderId="2" xfId="0" applyNumberFormat="1" applyFont="1" applyBorder="1" applyAlignment="1" applyProtection="1">
      <alignment horizontal="center" wrapText="1"/>
      <protection hidden="1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wrapText="1" shrinkToFit="1"/>
    </xf>
    <xf numFmtId="0" fontId="3" fillId="0" borderId="2" xfId="0" applyFont="1" applyBorder="1" applyAlignment="1" applyProtection="1">
      <alignment horizontal="center"/>
      <protection locked="0"/>
    </xf>
    <xf numFmtId="49" fontId="11" fillId="0" borderId="2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1" fontId="3" fillId="6" borderId="2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50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96"/>
  <sheetViews>
    <sheetView tabSelected="1" zoomScaleNormal="100" workbookViewId="0"/>
  </sheetViews>
  <sheetFormatPr defaultColWidth="9.28515625" defaultRowHeight="15" x14ac:dyDescent="0.25"/>
  <cols>
    <col min="1" max="1" width="9.28515625" style="25"/>
    <col min="2" max="2" width="17.28515625" style="25" customWidth="1"/>
    <col min="3" max="3" width="19.7109375" style="25" customWidth="1"/>
    <col min="4" max="4" width="15.7109375" style="25" bestFit="1" customWidth="1"/>
    <col min="5" max="5" width="16.28515625" style="25" bestFit="1" customWidth="1"/>
    <col min="6" max="6" width="9.28515625" style="26"/>
    <col min="7" max="7" width="9.28515625" style="25"/>
    <col min="8" max="8" width="16.28515625" style="26" bestFit="1" customWidth="1"/>
    <col min="9" max="16384" width="9.28515625" style="22"/>
  </cols>
  <sheetData>
    <row r="1" spans="1:8" ht="13.9" x14ac:dyDescent="0.25">
      <c r="A1" s="20" t="s">
        <v>24</v>
      </c>
      <c r="B1" s="20"/>
      <c r="C1" s="20"/>
      <c r="D1" s="20"/>
      <c r="E1" s="20"/>
      <c r="F1" s="21"/>
      <c r="G1" s="20"/>
      <c r="H1" s="21"/>
    </row>
    <row r="2" spans="1:8" ht="28.15" x14ac:dyDescent="0.5">
      <c r="A2" s="20"/>
      <c r="B2" s="20"/>
      <c r="C2" s="23" t="s">
        <v>37</v>
      </c>
      <c r="D2" s="20"/>
      <c r="E2" s="20"/>
      <c r="F2" s="21"/>
      <c r="G2" s="20"/>
      <c r="H2" s="21"/>
    </row>
    <row r="3" spans="1:8" ht="17.45" x14ac:dyDescent="0.3">
      <c r="A3" s="20"/>
      <c r="B3" s="20"/>
      <c r="C3" s="20"/>
      <c r="D3" s="24" t="s">
        <v>19</v>
      </c>
      <c r="E3" s="20"/>
      <c r="F3" s="21"/>
      <c r="G3" s="20"/>
      <c r="H3" s="21"/>
    </row>
    <row r="4" spans="1:8" ht="13.9" x14ac:dyDescent="0.25">
      <c r="A4" s="20"/>
      <c r="B4" s="20"/>
      <c r="C4" s="20"/>
      <c r="D4" s="20"/>
      <c r="E4" s="20"/>
      <c r="F4" s="21"/>
      <c r="G4" s="20"/>
      <c r="H4" s="21"/>
    </row>
    <row r="5" spans="1:8" ht="13.9" x14ac:dyDescent="0.25">
      <c r="A5" s="25" t="s">
        <v>0</v>
      </c>
      <c r="B5" s="25" t="s">
        <v>1</v>
      </c>
      <c r="C5" s="25" t="s">
        <v>2</v>
      </c>
      <c r="D5" s="25" t="s">
        <v>20</v>
      </c>
      <c r="E5" s="25" t="s">
        <v>16</v>
      </c>
      <c r="F5" s="26" t="s">
        <v>17</v>
      </c>
      <c r="G5" s="25" t="s">
        <v>14</v>
      </c>
      <c r="H5" s="26" t="s">
        <v>18</v>
      </c>
    </row>
    <row r="6" spans="1:8" x14ac:dyDescent="0.25">
      <c r="A6" s="25">
        <v>1</v>
      </c>
      <c r="B6" s="25" t="s">
        <v>41</v>
      </c>
      <c r="C6" s="34" t="s">
        <v>42</v>
      </c>
      <c r="D6" s="28">
        <f>SUM('Daniel Henry'!K11)</f>
        <v>32</v>
      </c>
      <c r="E6" s="28">
        <f>SUM('Daniel Henry'!L11)</f>
        <v>6097.0020000000004</v>
      </c>
      <c r="F6" s="26">
        <f>SUM('Daniel Henry'!M11)</f>
        <v>190.53131250000001</v>
      </c>
      <c r="G6" s="28">
        <f>SUM('Daniel Henry'!N11)</f>
        <v>70</v>
      </c>
      <c r="H6" s="26">
        <f>SUM('Daniel Henry'!O11)</f>
        <v>260.53131250000001</v>
      </c>
    </row>
    <row r="7" spans="1:8" x14ac:dyDescent="0.25">
      <c r="A7" s="25">
        <v>2</v>
      </c>
      <c r="B7" s="25" t="s">
        <v>41</v>
      </c>
      <c r="C7" s="34" t="s">
        <v>44</v>
      </c>
      <c r="D7" s="28">
        <f>SUM('Jim Swaringin'!K9)</f>
        <v>24</v>
      </c>
      <c r="E7" s="28">
        <f>SUM('Jim Swaringin'!L9)</f>
        <v>4387.0029999999997</v>
      </c>
      <c r="F7" s="26">
        <f>SUM('Jim Swaringin'!M9)</f>
        <v>182.79179166666665</v>
      </c>
      <c r="G7" s="28">
        <f>SUM('Jim Swaringin'!N9)</f>
        <v>26</v>
      </c>
      <c r="H7" s="26">
        <f>SUM('Jim Swaringin'!O9)</f>
        <v>208.79179166666665</v>
      </c>
    </row>
    <row r="8" spans="1:8" x14ac:dyDescent="0.25">
      <c r="A8" s="25">
        <v>3</v>
      </c>
      <c r="B8" s="25" t="s">
        <v>41</v>
      </c>
      <c r="C8" s="35" t="s">
        <v>71</v>
      </c>
      <c r="D8" s="28">
        <f>SUM('David Ellwood'!K9)</f>
        <v>24</v>
      </c>
      <c r="E8" s="28">
        <f>SUM('David Ellwood'!L9)</f>
        <v>4380.0010000000002</v>
      </c>
      <c r="F8" s="26">
        <f>SUM('David Ellwood'!M9)</f>
        <v>182.50004166666668</v>
      </c>
      <c r="G8" s="28">
        <f>SUM('David Ellwood'!N9)</f>
        <v>18</v>
      </c>
      <c r="H8" s="26">
        <f>SUM('David Ellwood'!O9)</f>
        <v>200.50004166666668</v>
      </c>
    </row>
    <row r="9" spans="1:8" x14ac:dyDescent="0.25">
      <c r="A9" s="42"/>
      <c r="B9" s="42"/>
      <c r="C9" s="43"/>
      <c r="D9" s="44"/>
      <c r="E9" s="44"/>
      <c r="F9" s="45"/>
      <c r="G9" s="44"/>
      <c r="H9" s="45"/>
    </row>
    <row r="10" spans="1:8" x14ac:dyDescent="0.25">
      <c r="A10" s="25">
        <v>4</v>
      </c>
      <c r="B10" s="25" t="s">
        <v>41</v>
      </c>
      <c r="C10" s="34" t="s">
        <v>81</v>
      </c>
      <c r="D10" s="28">
        <f>SUM('Hubert Kelsheimer'!K7)</f>
        <v>16</v>
      </c>
      <c r="E10" s="28">
        <f>SUM('Hubert Kelsheimer'!L7)</f>
        <v>3112.0039999999999</v>
      </c>
      <c r="F10" s="26">
        <f>SUM('Hubert Kelsheimer'!M7)</f>
        <v>194.50024999999999</v>
      </c>
      <c r="G10" s="28">
        <f>SUM('Hubert Kelsheimer'!N7)</f>
        <v>24</v>
      </c>
      <c r="H10" s="26">
        <f>SUM('Hubert Kelsheimer'!O7)</f>
        <v>218.50024999999999</v>
      </c>
    </row>
    <row r="11" spans="1:8" x14ac:dyDescent="0.25">
      <c r="A11" s="25">
        <v>5</v>
      </c>
      <c r="B11" s="25" t="s">
        <v>41</v>
      </c>
      <c r="C11" s="34" t="s">
        <v>43</v>
      </c>
      <c r="D11" s="28">
        <f>SUM('Bill Middlebrook'!K7)</f>
        <v>16</v>
      </c>
      <c r="E11" s="28">
        <f>SUM('Bill Middlebrook'!L7)</f>
        <v>2978</v>
      </c>
      <c r="F11" s="26">
        <f>SUM('Bill Middlebrook'!M7)</f>
        <v>186.125</v>
      </c>
      <c r="G11" s="28">
        <f>SUM('Bill Middlebrook'!N7)</f>
        <v>31</v>
      </c>
      <c r="H11" s="26">
        <f>SUM('Bill Middlebrook'!O7)</f>
        <v>217.125</v>
      </c>
    </row>
    <row r="12" spans="1:8" x14ac:dyDescent="0.25">
      <c r="A12" s="25">
        <v>6</v>
      </c>
      <c r="B12" s="25" t="s">
        <v>41</v>
      </c>
      <c r="C12" s="34" t="s">
        <v>98</v>
      </c>
      <c r="D12" s="28">
        <f>SUM('Glen Dickson'!K6)</f>
        <v>12</v>
      </c>
      <c r="E12" s="28">
        <f>SUM('Glen Dickson'!L6)</f>
        <v>2317.002</v>
      </c>
      <c r="F12" s="26">
        <f>SUM('Glen Dickson'!M6)</f>
        <v>193.08349999999999</v>
      </c>
      <c r="G12" s="28">
        <f>SUM('Glen Dickson'!N6)</f>
        <v>19</v>
      </c>
      <c r="H12" s="26">
        <f>SUM('Glen Dickson'!O6)</f>
        <v>212.08349999999999</v>
      </c>
    </row>
    <row r="13" spans="1:8" x14ac:dyDescent="0.25">
      <c r="A13" s="25">
        <v>7</v>
      </c>
      <c r="B13" s="25" t="s">
        <v>41</v>
      </c>
      <c r="C13" s="35" t="s">
        <v>92</v>
      </c>
      <c r="D13" s="28">
        <f>SUM('Jerry Hensler'!K5)</f>
        <v>8</v>
      </c>
      <c r="E13" s="28">
        <f>SUM('Jerry Hensler'!L5)</f>
        <v>1552.002</v>
      </c>
      <c r="F13" s="26">
        <f>SUM('Jerry Hensler'!M5)</f>
        <v>194.00024999999999</v>
      </c>
      <c r="G13" s="28">
        <f>SUM('Jerry Hensler'!N5)</f>
        <v>14</v>
      </c>
      <c r="H13" s="26">
        <f>SUM('Jerry Hensler'!O5)</f>
        <v>208.00024999999999</v>
      </c>
    </row>
    <row r="14" spans="1:8" x14ac:dyDescent="0.25">
      <c r="A14" s="25">
        <v>8</v>
      </c>
      <c r="B14" s="25" t="s">
        <v>41</v>
      </c>
      <c r="C14" s="34" t="s">
        <v>46</v>
      </c>
      <c r="D14" s="28">
        <f>SUM('Curtis Jenkins'!K7)</f>
        <v>16</v>
      </c>
      <c r="E14" s="28">
        <f>SUM('Curtis Jenkins'!L7)</f>
        <v>2930</v>
      </c>
      <c r="F14" s="26">
        <f>SUM('Curtis Jenkins'!M7)</f>
        <v>183.125</v>
      </c>
      <c r="G14" s="28">
        <f>SUM('Curtis Jenkins'!N7)</f>
        <v>18</v>
      </c>
      <c r="H14" s="26">
        <f>SUM('Curtis Jenkins'!O7)</f>
        <v>201.125</v>
      </c>
    </row>
    <row r="15" spans="1:8" x14ac:dyDescent="0.25">
      <c r="A15" s="25">
        <v>9</v>
      </c>
      <c r="B15" s="25" t="s">
        <v>41</v>
      </c>
      <c r="C15" s="35" t="s">
        <v>93</v>
      </c>
      <c r="D15" s="28">
        <f>SUM('Josie Hensler'!K4)</f>
        <v>4</v>
      </c>
      <c r="E15" s="28">
        <f>SUM('Josie Hensler'!L4)</f>
        <v>777.00099999999998</v>
      </c>
      <c r="F15" s="26">
        <f>SUM('Josie Hensler'!M4)</f>
        <v>194.25024999999999</v>
      </c>
      <c r="G15" s="28">
        <f>SUM('Josie Hensler'!N4)</f>
        <v>6</v>
      </c>
      <c r="H15" s="26">
        <f>SUM('Josie Hensler'!O4)</f>
        <v>200.25024999999999</v>
      </c>
    </row>
    <row r="16" spans="1:8" x14ac:dyDescent="0.25">
      <c r="A16" s="25">
        <v>10</v>
      </c>
      <c r="B16" s="25" t="s">
        <v>41</v>
      </c>
      <c r="C16" s="34" t="s">
        <v>83</v>
      </c>
      <c r="D16" s="28">
        <f>SUM('Evelio McDonald'!K10)</f>
        <v>4</v>
      </c>
      <c r="E16" s="28">
        <f>SUM('Evelio McDonald'!L10)</f>
        <v>772.00299999999993</v>
      </c>
      <c r="F16" s="26">
        <f>SUM('Evelio McDonald'!M10)</f>
        <v>193.00074999999998</v>
      </c>
      <c r="G16" s="28">
        <f>SUM('Evelio McDonald'!N10)</f>
        <v>5</v>
      </c>
      <c r="H16" s="26">
        <f>SUM('Evelio McDonald'!O10)</f>
        <v>198.00074999999998</v>
      </c>
    </row>
    <row r="17" spans="1:8" x14ac:dyDescent="0.25">
      <c r="A17" s="25">
        <v>11</v>
      </c>
      <c r="B17" s="25" t="s">
        <v>41</v>
      </c>
      <c r="C17" s="34" t="s">
        <v>45</v>
      </c>
      <c r="D17" s="28">
        <f>SUM('Ken Osmond'!K7)</f>
        <v>16</v>
      </c>
      <c r="E17" s="28">
        <f>SUM('Ken Osmond'!L7)</f>
        <v>2945.0010000000002</v>
      </c>
      <c r="F17" s="26">
        <f>SUM('Ken Osmond'!M7)</f>
        <v>184.06256250000001</v>
      </c>
      <c r="G17" s="28">
        <f>SUM('Ken Osmond'!N7)</f>
        <v>11</v>
      </c>
      <c r="H17" s="26">
        <f>SUM('Ken Osmond'!O7)</f>
        <v>195.06256250000001</v>
      </c>
    </row>
    <row r="18" spans="1:8" x14ac:dyDescent="0.25">
      <c r="A18" s="25">
        <v>12</v>
      </c>
      <c r="B18" s="25" t="s">
        <v>41</v>
      </c>
      <c r="C18" s="27" t="s">
        <v>95</v>
      </c>
      <c r="D18" s="28">
        <f>SUM('Dennis Cahill'!K11)</f>
        <v>8</v>
      </c>
      <c r="E18" s="28">
        <f>SUM('Dennis Cahill'!L11)</f>
        <v>1504</v>
      </c>
      <c r="F18" s="26">
        <f>SUM('Dennis Cahill'!M11)</f>
        <v>188</v>
      </c>
      <c r="G18" s="28">
        <f>SUM('Dennis Cahill'!N11)</f>
        <v>6</v>
      </c>
      <c r="H18" s="26">
        <f>SUM('Dennis Cahill'!O11)</f>
        <v>194</v>
      </c>
    </row>
    <row r="19" spans="1:8" x14ac:dyDescent="0.25">
      <c r="A19" s="25">
        <v>13</v>
      </c>
      <c r="B19" s="25" t="s">
        <v>41</v>
      </c>
      <c r="C19" s="34" t="s">
        <v>82</v>
      </c>
      <c r="D19" s="28">
        <f>SUM('Wayne Argence'!K5)</f>
        <v>8</v>
      </c>
      <c r="E19" s="28">
        <f>SUM('Wayne Argence'!L5)</f>
        <v>1498.001</v>
      </c>
      <c r="F19" s="26">
        <f>SUM('Wayne Argence'!M5)</f>
        <v>187.250125</v>
      </c>
      <c r="G19" s="28">
        <f>SUM('Wayne Argence'!N5)</f>
        <v>5</v>
      </c>
      <c r="H19" s="26">
        <f>SUM('Wayne Argence'!O5)</f>
        <v>192.250125</v>
      </c>
    </row>
    <row r="20" spans="1:8" x14ac:dyDescent="0.25">
      <c r="A20" s="25">
        <v>14</v>
      </c>
      <c r="B20" s="25" t="s">
        <v>41</v>
      </c>
      <c r="C20" s="34" t="s">
        <v>47</v>
      </c>
      <c r="D20" s="28">
        <f>SUM('Ricky Kyker'!K4)</f>
        <v>4</v>
      </c>
      <c r="E20" s="28">
        <f>SUM('Ricky Kyker'!L4)</f>
        <v>701</v>
      </c>
      <c r="F20" s="26">
        <f>SUM('Ricky Kyker'!M4)</f>
        <v>175.25</v>
      </c>
      <c r="G20" s="28">
        <f>SUM('Ricky Kyker'!N4)</f>
        <v>2</v>
      </c>
      <c r="H20" s="26">
        <f>SUM('Ricky Kyker'!O4)</f>
        <v>177.25</v>
      </c>
    </row>
    <row r="22" spans="1:8" ht="13.9" x14ac:dyDescent="0.25">
      <c r="A22" s="20"/>
      <c r="B22" s="20"/>
      <c r="C22" s="20"/>
      <c r="D22" s="20"/>
      <c r="E22" s="20"/>
      <c r="F22" s="21"/>
      <c r="G22" s="20"/>
      <c r="H22" s="21"/>
    </row>
    <row r="23" spans="1:8" ht="28.15" x14ac:dyDescent="0.5">
      <c r="A23" s="20"/>
      <c r="B23" s="20"/>
      <c r="C23" s="23" t="s">
        <v>30</v>
      </c>
      <c r="D23" s="20"/>
      <c r="E23" s="20"/>
      <c r="F23" s="21"/>
      <c r="G23" s="20"/>
      <c r="H23" s="21"/>
    </row>
    <row r="24" spans="1:8" ht="17.45" x14ac:dyDescent="0.3">
      <c r="A24" s="20"/>
      <c r="B24" s="20"/>
      <c r="C24" s="20"/>
      <c r="D24" s="24" t="s">
        <v>19</v>
      </c>
      <c r="E24" s="20"/>
      <c r="F24" s="21"/>
      <c r="G24" s="20"/>
      <c r="H24" s="21"/>
    </row>
    <row r="25" spans="1:8" ht="13.9" x14ac:dyDescent="0.25">
      <c r="A25" s="20"/>
      <c r="B25" s="20"/>
      <c r="C25" s="20"/>
      <c r="D25" s="20"/>
      <c r="E25" s="20"/>
      <c r="F25" s="21"/>
      <c r="G25" s="20"/>
      <c r="H25" s="21"/>
    </row>
    <row r="26" spans="1:8" ht="13.5" customHeight="1" x14ac:dyDescent="0.25">
      <c r="A26" s="25" t="s">
        <v>0</v>
      </c>
      <c r="B26" s="25" t="s">
        <v>1</v>
      </c>
      <c r="C26" s="25" t="s">
        <v>2</v>
      </c>
      <c r="D26" s="25" t="s">
        <v>20</v>
      </c>
      <c r="E26" s="25" t="s">
        <v>16</v>
      </c>
      <c r="F26" s="26" t="s">
        <v>17</v>
      </c>
      <c r="G26" s="25" t="s">
        <v>14</v>
      </c>
      <c r="H26" s="26" t="s">
        <v>18</v>
      </c>
    </row>
    <row r="27" spans="1:8" ht="13.5" customHeight="1" x14ac:dyDescent="0.25">
      <c r="A27" s="25">
        <v>1</v>
      </c>
      <c r="B27" s="25" t="s">
        <v>23</v>
      </c>
      <c r="C27" s="34" t="s">
        <v>49</v>
      </c>
      <c r="D27" s="28">
        <f>SUM('Scott Jackson'!K14)</f>
        <v>44</v>
      </c>
      <c r="E27" s="28">
        <f>SUM('Scott Jackson'!L14)</f>
        <v>8282.0010000000002</v>
      </c>
      <c r="F27" s="26">
        <f>SUM('Scott Jackson'!M14)</f>
        <v>188.22729545454547</v>
      </c>
      <c r="G27" s="28">
        <f>SUM('Scott Jackson'!N14)</f>
        <v>87</v>
      </c>
      <c r="H27" s="26">
        <f>SUM('Scott Jackson'!O14)</f>
        <v>275.22729545454547</v>
      </c>
    </row>
    <row r="28" spans="1:8" ht="13.5" customHeight="1" x14ac:dyDescent="0.25">
      <c r="A28" s="25">
        <v>2</v>
      </c>
      <c r="B28" s="25" t="s">
        <v>23</v>
      </c>
      <c r="C28" s="34" t="s">
        <v>50</v>
      </c>
      <c r="D28" s="28">
        <f>SUM('David Strother'!K10)</f>
        <v>28</v>
      </c>
      <c r="E28" s="28">
        <f>SUM('David Strother'!L10)</f>
        <v>5232.0010000000002</v>
      </c>
      <c r="F28" s="26">
        <f>SUM('David Strother'!M10)</f>
        <v>186.85717857142859</v>
      </c>
      <c r="G28" s="28">
        <f>SUM('David Strother'!N10)</f>
        <v>44</v>
      </c>
      <c r="H28" s="26">
        <f>SUM('David Strother'!O10)</f>
        <v>230.85717857142859</v>
      </c>
    </row>
    <row r="29" spans="1:8" ht="13.5" customHeight="1" x14ac:dyDescent="0.25">
      <c r="A29" s="25">
        <v>3</v>
      </c>
      <c r="B29" s="25" t="s">
        <v>23</v>
      </c>
      <c r="C29" s="34" t="s">
        <v>52</v>
      </c>
      <c r="D29" s="28">
        <f>SUM('Jesse Zwiebel'!K10)</f>
        <v>28</v>
      </c>
      <c r="E29" s="28">
        <f>SUM('Jesse Zwiebel'!L10)</f>
        <v>5170.0020000000004</v>
      </c>
      <c r="F29" s="26">
        <f>SUM('Jesse Zwiebel'!M10)</f>
        <v>184.6429285714286</v>
      </c>
      <c r="G29" s="28">
        <f>SUM('Jesse Zwiebel'!N10)</f>
        <v>41</v>
      </c>
      <c r="H29" s="26">
        <f>SUM('Jesse Zwiebel'!O10)</f>
        <v>225.6429285714286</v>
      </c>
    </row>
    <row r="30" spans="1:8" ht="13.5" customHeight="1" x14ac:dyDescent="0.25">
      <c r="A30" s="25">
        <v>4</v>
      </c>
      <c r="B30" s="25" t="s">
        <v>23</v>
      </c>
      <c r="C30" s="34" t="s">
        <v>51</v>
      </c>
      <c r="D30" s="28">
        <f>SUM('Robert Jackson'!K8)</f>
        <v>20</v>
      </c>
      <c r="E30" s="28">
        <f>SUM('Robert Jackson'!L8)</f>
        <v>3669.0029999999997</v>
      </c>
      <c r="F30" s="26">
        <f>SUM('Robert Jackson'!M8)</f>
        <v>183.45014999999998</v>
      </c>
      <c r="G30" s="28">
        <f>SUM('Robert Jackson'!N8)</f>
        <v>32</v>
      </c>
      <c r="H30" s="26">
        <f>SUM('Robert Jackson'!O8)</f>
        <v>215.45014999999998</v>
      </c>
    </row>
    <row r="31" spans="1:8" ht="13.5" customHeight="1" x14ac:dyDescent="0.25">
      <c r="A31" s="25">
        <v>5</v>
      </c>
      <c r="B31" s="25" t="s">
        <v>23</v>
      </c>
      <c r="C31" s="34" t="s">
        <v>53</v>
      </c>
      <c r="D31" s="28">
        <f>SUM('Gary Hicks'!K9)</f>
        <v>24</v>
      </c>
      <c r="E31" s="28">
        <f>SUM('Gary Hicks'!L9)</f>
        <v>4081</v>
      </c>
      <c r="F31" s="26">
        <f>SUM('Gary Hicks'!M9)</f>
        <v>170.04166666666666</v>
      </c>
      <c r="G31" s="28">
        <f>SUM('Gary Hicks'!N9)</f>
        <v>14</v>
      </c>
      <c r="H31" s="26">
        <f>SUM('Gary Hicks'!O9)</f>
        <v>184.04166666666666</v>
      </c>
    </row>
    <row r="32" spans="1:8" ht="13.5" customHeight="1" x14ac:dyDescent="0.25">
      <c r="A32" s="25">
        <v>6</v>
      </c>
      <c r="B32" s="25" t="s">
        <v>23</v>
      </c>
      <c r="C32" s="29" t="s">
        <v>26</v>
      </c>
      <c r="D32" s="28">
        <f>SUM('Joe Yanez'!K8)</f>
        <v>20</v>
      </c>
      <c r="E32" s="28">
        <f>SUM('Joe Yanez'!L8)</f>
        <v>3463</v>
      </c>
      <c r="F32" s="26">
        <f>SUM('Joe Yanez'!M8)</f>
        <v>173.15</v>
      </c>
      <c r="G32" s="28">
        <f>SUM('Joe Yanez'!N8)</f>
        <v>17</v>
      </c>
      <c r="H32" s="26">
        <f>SUM('Joe Yanez'!O8)</f>
        <v>190.15</v>
      </c>
    </row>
    <row r="33" spans="1:8 16384:16384" ht="13.5" customHeight="1" x14ac:dyDescent="0.25">
      <c r="A33" s="42"/>
      <c r="B33" s="42"/>
      <c r="C33" s="43"/>
      <c r="D33" s="44"/>
      <c r="E33" s="44"/>
      <c r="F33" s="45"/>
      <c r="G33" s="44"/>
      <c r="H33" s="45"/>
    </row>
    <row r="34" spans="1:8 16384:16384" x14ac:dyDescent="0.25">
      <c r="A34" s="25">
        <v>7</v>
      </c>
      <c r="B34" s="25" t="s">
        <v>23</v>
      </c>
      <c r="C34" s="41" t="s">
        <v>84</v>
      </c>
      <c r="D34" s="28">
        <f>SUM('Claudia Escoto'!K7)</f>
        <v>16</v>
      </c>
      <c r="E34" s="28">
        <f>SUM('Claudia Escoto'!L7)</f>
        <v>3018</v>
      </c>
      <c r="F34" s="26">
        <f>SUM('Claudia Escoto'!M7)</f>
        <v>188.625</v>
      </c>
      <c r="G34" s="28">
        <f>SUM('Claudia Escoto'!N7)</f>
        <v>27</v>
      </c>
      <c r="H34" s="26">
        <f>SUM('Claudia Escoto'!O7)</f>
        <v>215.625</v>
      </c>
    </row>
    <row r="35" spans="1:8 16384:16384" x14ac:dyDescent="0.25">
      <c r="A35" s="25">
        <v>8</v>
      </c>
      <c r="B35" s="25" t="s">
        <v>23</v>
      </c>
      <c r="C35" s="41" t="s">
        <v>83</v>
      </c>
      <c r="D35" s="28">
        <f>SUM('Evelio McDonald'!K4)</f>
        <v>4</v>
      </c>
      <c r="E35" s="28">
        <f>SUM('Evelio McDonald'!L4)</f>
        <v>784</v>
      </c>
      <c r="F35" s="26">
        <f>SUM('Evelio McDonald'!M4)</f>
        <v>196</v>
      </c>
      <c r="G35" s="28">
        <f>SUM('Evelio McDonald'!N4)</f>
        <v>11</v>
      </c>
      <c r="H35" s="26">
        <f>SUM('Evelio McDonald'!O4)</f>
        <v>207</v>
      </c>
    </row>
    <row r="36" spans="1:8 16384:16384" x14ac:dyDescent="0.25">
      <c r="A36" s="25">
        <v>9</v>
      </c>
      <c r="B36" s="25" t="s">
        <v>23</v>
      </c>
      <c r="C36" s="27" t="s">
        <v>67</v>
      </c>
      <c r="D36" s="28">
        <f>SUM('Jeff Mason'!K5)</f>
        <v>8</v>
      </c>
      <c r="E36" s="28">
        <f>SUM('Jeff Mason'!L5)</f>
        <v>1490</v>
      </c>
      <c r="F36" s="26">
        <f>SUM('Jeff Mason'!M5)</f>
        <v>186.25</v>
      </c>
      <c r="G36" s="28">
        <f>SUM('Jeff Mason'!N5)</f>
        <v>18</v>
      </c>
      <c r="H36" s="26">
        <f>SUM('Jeff Mason'!O5)</f>
        <v>204.25</v>
      </c>
      <c r="XFD36" s="28"/>
    </row>
    <row r="37" spans="1:8 16384:16384" x14ac:dyDescent="0.25">
      <c r="A37" s="25">
        <v>10</v>
      </c>
      <c r="B37" s="25" t="s">
        <v>23</v>
      </c>
      <c r="C37" s="35" t="s">
        <v>68</v>
      </c>
      <c r="D37" s="28">
        <f>SUM('Jeff Velazquez'!K6)</f>
        <v>12</v>
      </c>
      <c r="E37" s="28">
        <f>SUM('Jeff Velazquez'!L6)</f>
        <v>2186</v>
      </c>
      <c r="F37" s="26">
        <f>SUM('Jeff Velazquez'!M6)</f>
        <v>182.16666666666666</v>
      </c>
      <c r="G37" s="28">
        <f>SUM('Jeff Velazquez'!N6)</f>
        <v>17</v>
      </c>
      <c r="H37" s="26">
        <f>SUM('Jeff Velazquez'!O6)</f>
        <v>199.16666666666666</v>
      </c>
    </row>
    <row r="38" spans="1:8 16384:16384" x14ac:dyDescent="0.25">
      <c r="A38" s="25">
        <v>11</v>
      </c>
      <c r="B38" s="25" t="s">
        <v>23</v>
      </c>
      <c r="C38" s="27" t="s">
        <v>95</v>
      </c>
      <c r="D38" s="28">
        <f>SUM('Dennis Cahill'!K4)</f>
        <v>4</v>
      </c>
      <c r="E38" s="28">
        <f>SUM('Dennis Cahill'!L4)</f>
        <v>735</v>
      </c>
      <c r="F38" s="26">
        <f>SUM('Dennis Cahill'!M4)</f>
        <v>183.75</v>
      </c>
      <c r="G38" s="28">
        <f>SUM('Dennis Cahill'!N4)</f>
        <v>13</v>
      </c>
      <c r="H38" s="26">
        <f>SUM('Dennis Cahill'!O4)</f>
        <v>196.75</v>
      </c>
    </row>
    <row r="39" spans="1:8 16384:16384" x14ac:dyDescent="0.25">
      <c r="A39" s="25">
        <v>12</v>
      </c>
      <c r="B39" s="25" t="s">
        <v>23</v>
      </c>
      <c r="C39" s="29" t="s">
        <v>25</v>
      </c>
      <c r="D39" s="28">
        <f>SUM('Bert Farias'!K6)</f>
        <v>12</v>
      </c>
      <c r="E39" s="28">
        <f>SUM('Bert Farias'!L6)</f>
        <v>2171.0010000000002</v>
      </c>
      <c r="F39" s="26">
        <f>SUM('Bert Farias'!M6)</f>
        <v>180.91675000000001</v>
      </c>
      <c r="G39" s="28">
        <f>SUM('Bert Farias'!N6)</f>
        <v>13</v>
      </c>
      <c r="H39" s="26">
        <f>SUM('Bert Farias'!O6)</f>
        <v>193.91675000000001</v>
      </c>
    </row>
    <row r="40" spans="1:8 16384:16384" x14ac:dyDescent="0.25">
      <c r="A40" s="25">
        <v>13</v>
      </c>
      <c r="B40" s="25" t="s">
        <v>23</v>
      </c>
      <c r="C40" s="29" t="s">
        <v>32</v>
      </c>
      <c r="D40" s="28">
        <f>SUM('Joe Roycle'!K5)</f>
        <v>8</v>
      </c>
      <c r="E40" s="28">
        <f>SUM('Joe Roycle'!L5)</f>
        <v>1465</v>
      </c>
      <c r="F40" s="26">
        <f>SUM('Joe Roycle'!M5)</f>
        <v>183.125</v>
      </c>
      <c r="G40" s="28">
        <f>SUM('Joe Roycle'!N5)</f>
        <v>10</v>
      </c>
      <c r="H40" s="26">
        <f>SUM('Joe Roycle'!O5)</f>
        <v>193.125</v>
      </c>
    </row>
    <row r="41" spans="1:8 16384:16384" x14ac:dyDescent="0.25">
      <c r="A41" s="25">
        <v>14</v>
      </c>
      <c r="B41" s="25" t="s">
        <v>23</v>
      </c>
      <c r="C41" s="35" t="s">
        <v>74</v>
      </c>
      <c r="D41" s="28">
        <f>SUM('Ronald Borden'!K7)</f>
        <v>16</v>
      </c>
      <c r="E41" s="28">
        <f>SUM('Ronald Borden'!L7)</f>
        <v>2863</v>
      </c>
      <c r="F41" s="26">
        <f>SUM('Ronald Borden'!M7)</f>
        <v>178.9375</v>
      </c>
      <c r="G41" s="28">
        <f>SUM('Ronald Borden'!N7)</f>
        <v>14</v>
      </c>
      <c r="H41" s="26">
        <f>SUM('Ronald Borden'!O7)</f>
        <v>192.9375</v>
      </c>
    </row>
    <row r="42" spans="1:8 16384:16384" x14ac:dyDescent="0.25">
      <c r="A42" s="25">
        <v>15</v>
      </c>
      <c r="B42" s="25" t="s">
        <v>23</v>
      </c>
      <c r="C42" s="27" t="s">
        <v>34</v>
      </c>
      <c r="D42" s="28">
        <f>SUM('Jeff Taylor'!K6)</f>
        <v>12</v>
      </c>
      <c r="E42" s="28">
        <f>SUM('Jeff Taylor'!L6)</f>
        <v>2107</v>
      </c>
      <c r="F42" s="26">
        <f>SUM('Jeff Taylor'!M6)</f>
        <v>175.58333333333334</v>
      </c>
      <c r="G42" s="28">
        <f>SUM('Jeff Taylor'!N6)</f>
        <v>17</v>
      </c>
      <c r="H42" s="26">
        <f>SUM('Jeff Taylor'!O6)</f>
        <v>192.58333333333334</v>
      </c>
    </row>
    <row r="43" spans="1:8 16384:16384" x14ac:dyDescent="0.25">
      <c r="A43" s="25">
        <v>16</v>
      </c>
      <c r="B43" s="25" t="s">
        <v>23</v>
      </c>
      <c r="C43" s="27" t="s">
        <v>29</v>
      </c>
      <c r="D43" s="28">
        <f>SUM('David Joe'!K5)</f>
        <v>8</v>
      </c>
      <c r="E43" s="28">
        <f>SUM('David Joe'!L5)</f>
        <v>1425</v>
      </c>
      <c r="F43" s="26">
        <f>SUM('David Joe'!M5)</f>
        <v>178.125</v>
      </c>
      <c r="G43" s="28">
        <f>SUM('David Joe'!N5)</f>
        <v>10</v>
      </c>
      <c r="H43" s="26">
        <f>SUM('David Joe'!O5)</f>
        <v>188.125</v>
      </c>
    </row>
    <row r="44" spans="1:8 16384:16384" x14ac:dyDescent="0.25">
      <c r="A44" s="25">
        <v>17</v>
      </c>
      <c r="B44" s="25" t="s">
        <v>23</v>
      </c>
      <c r="C44" s="30" t="s">
        <v>28</v>
      </c>
      <c r="D44" s="28">
        <f>SUM('Juan Iracheta'!K6)</f>
        <v>12</v>
      </c>
      <c r="E44" s="28">
        <f>SUM('Juan Iracheta'!L6)</f>
        <v>2096</v>
      </c>
      <c r="F44" s="26">
        <f>SUM('Juan Iracheta'!M6)</f>
        <v>174.66666666666666</v>
      </c>
      <c r="G44" s="28">
        <f>SUM('Juan Iracheta'!N6)</f>
        <v>11</v>
      </c>
      <c r="H44" s="26">
        <f>SUM('Juan Iracheta'!O6)</f>
        <v>185.66666666666666</v>
      </c>
    </row>
    <row r="45" spans="1:8 16384:16384" x14ac:dyDescent="0.25">
      <c r="A45" s="25">
        <v>18</v>
      </c>
      <c r="B45" s="25" t="s">
        <v>23</v>
      </c>
      <c r="C45" s="27" t="s">
        <v>96</v>
      </c>
      <c r="D45" s="28">
        <f>SUM('Rene Melendez'!K5)</f>
        <v>8</v>
      </c>
      <c r="E45" s="28">
        <f>SUM('Rene Melendez'!L5)</f>
        <v>1425</v>
      </c>
      <c r="F45" s="26">
        <f>SUM('Rene Melendez'!M5)</f>
        <v>178.125</v>
      </c>
      <c r="G45" s="28">
        <f>SUM('Rene Melendez'!N5)</f>
        <v>7</v>
      </c>
      <c r="H45" s="26">
        <f>SUM('Rene Melendez'!O5)</f>
        <v>185.125</v>
      </c>
    </row>
    <row r="46" spans="1:8 16384:16384" x14ac:dyDescent="0.25">
      <c r="A46" s="25">
        <v>19</v>
      </c>
      <c r="B46" s="25" t="s">
        <v>23</v>
      </c>
      <c r="C46" s="41" t="s">
        <v>90</v>
      </c>
      <c r="D46" s="28">
        <f>SUM('Vic Severino'!K5)</f>
        <v>8</v>
      </c>
      <c r="E46" s="28">
        <f>SUM('Vic Severino'!L5)</f>
        <v>1415</v>
      </c>
      <c r="F46" s="26">
        <f>SUM('Vic Severino'!M5)</f>
        <v>176.875</v>
      </c>
      <c r="G46" s="28">
        <f>SUM('Vic Severino'!N5)</f>
        <v>8</v>
      </c>
      <c r="H46" s="26">
        <f>SUM('Vic Severino'!O5)</f>
        <v>184.875</v>
      </c>
    </row>
    <row r="47" spans="1:8 16384:16384" x14ac:dyDescent="0.25">
      <c r="A47" s="25">
        <v>20</v>
      </c>
      <c r="B47" s="25" t="s">
        <v>23</v>
      </c>
      <c r="C47" s="29" t="s">
        <v>33</v>
      </c>
      <c r="D47" s="28">
        <f>SUM('Bella Farias'!K4)</f>
        <v>4</v>
      </c>
      <c r="E47" s="28">
        <f>SUM('Bella Farias'!L4)</f>
        <v>730</v>
      </c>
      <c r="F47" s="26">
        <f>SUM('Bella Farias'!M4)</f>
        <v>182.5</v>
      </c>
      <c r="G47" s="28">
        <f>SUM('Bella Farias'!N4)</f>
        <v>2</v>
      </c>
      <c r="H47" s="26">
        <f>SUM('Bella Farias'!O4)</f>
        <v>184.5</v>
      </c>
    </row>
    <row r="48" spans="1:8 16384:16384" x14ac:dyDescent="0.25">
      <c r="A48" s="25">
        <v>21</v>
      </c>
      <c r="B48" s="25" t="s">
        <v>23</v>
      </c>
      <c r="C48" s="27" t="s">
        <v>35</v>
      </c>
      <c r="D48" s="32">
        <f>SUM('Matt Maley'!K4)</f>
        <v>4</v>
      </c>
      <c r="E48" s="32">
        <f>SUM('Matt Maley'!L4)</f>
        <v>710</v>
      </c>
      <c r="F48" s="33">
        <f>SUM('Matt Maley'!M4)</f>
        <v>177.5</v>
      </c>
      <c r="G48" s="32">
        <f>SUM('Matt Maley'!N4)</f>
        <v>2</v>
      </c>
      <c r="H48" s="33">
        <f>SUM('Matt Maley'!O4)</f>
        <v>179.5</v>
      </c>
    </row>
    <row r="49" spans="1:8" x14ac:dyDescent="0.25">
      <c r="A49" s="25">
        <v>22</v>
      </c>
      <c r="B49" s="25" t="s">
        <v>23</v>
      </c>
      <c r="C49" s="41" t="s">
        <v>86</v>
      </c>
      <c r="D49" s="28">
        <f>SUM('Jim Stewart'!K4)</f>
        <v>4</v>
      </c>
      <c r="E49" s="28">
        <f>SUM('Jim Stewart'!L4)</f>
        <v>708</v>
      </c>
      <c r="F49" s="26">
        <f>SUM('Jim Stewart'!M4)</f>
        <v>177</v>
      </c>
      <c r="G49" s="28">
        <f>SUM('Jim Stewart'!N4)</f>
        <v>2</v>
      </c>
      <c r="H49" s="26">
        <f>SUM('Jim Stewart'!O4)</f>
        <v>179</v>
      </c>
    </row>
    <row r="50" spans="1:8" x14ac:dyDescent="0.25">
      <c r="A50" s="25">
        <v>23</v>
      </c>
      <c r="B50" s="25" t="s">
        <v>23</v>
      </c>
      <c r="C50" s="41" t="s">
        <v>85</v>
      </c>
      <c r="D50" s="28">
        <f>SUM('Brian Vincent'!K5)</f>
        <v>8</v>
      </c>
      <c r="E50" s="28">
        <f>SUM('Brian Vincent'!L5)</f>
        <v>1394</v>
      </c>
      <c r="F50" s="26">
        <f>SUM('Brian Vincent'!M5)</f>
        <v>174.25</v>
      </c>
      <c r="G50" s="28">
        <f>SUM('Brian Vincent'!N5)</f>
        <v>4</v>
      </c>
      <c r="H50" s="26">
        <f>SUM('Brian Vincent'!O5)</f>
        <v>178.25</v>
      </c>
    </row>
    <row r="51" spans="1:8" x14ac:dyDescent="0.25">
      <c r="A51" s="25">
        <v>24</v>
      </c>
      <c r="B51" s="25" t="s">
        <v>23</v>
      </c>
      <c r="C51" s="35" t="s">
        <v>69</v>
      </c>
      <c r="D51" s="28">
        <f>SUM('Robert Rodriguez'!K4)</f>
        <v>4</v>
      </c>
      <c r="E51" s="28">
        <f>SUM('Robert Rodriguez'!L4)</f>
        <v>703</v>
      </c>
      <c r="F51" s="26">
        <f>SUM('Robert Rodriguez'!M4)</f>
        <v>175.75</v>
      </c>
      <c r="G51" s="28">
        <f>SUM('Robert Rodriguez'!N4)</f>
        <v>2</v>
      </c>
      <c r="H51" s="26">
        <f>SUM('Robert Rodriguez'!O4)</f>
        <v>177.75</v>
      </c>
    </row>
    <row r="52" spans="1:8" x14ac:dyDescent="0.25">
      <c r="A52" s="25">
        <v>25</v>
      </c>
      <c r="B52" s="25" t="s">
        <v>23</v>
      </c>
      <c r="C52" s="41" t="s">
        <v>99</v>
      </c>
      <c r="D52" s="28">
        <f>SUM('Jim Riggs'!K4)</f>
        <v>4</v>
      </c>
      <c r="E52" s="28">
        <f>SUM('Jim Riggs'!L4)</f>
        <v>694</v>
      </c>
      <c r="F52" s="26">
        <f>SUM('Jim Riggs'!M4)</f>
        <v>173.5</v>
      </c>
      <c r="G52" s="28">
        <f>SUM('Jim Riggs'!N4)</f>
        <v>2</v>
      </c>
      <c r="H52" s="26">
        <f>SUM('Jim Riggs'!O4)</f>
        <v>175.5</v>
      </c>
    </row>
    <row r="53" spans="1:8" x14ac:dyDescent="0.25">
      <c r="A53" s="25">
        <v>26</v>
      </c>
      <c r="B53" s="25" t="s">
        <v>23</v>
      </c>
      <c r="C53" s="27" t="s">
        <v>94</v>
      </c>
      <c r="D53" s="28">
        <f>SUM('Alan Gatlin'!K4)</f>
        <v>4</v>
      </c>
      <c r="E53" s="28">
        <f>SUM('Alan Gatlin'!L4)</f>
        <v>678</v>
      </c>
      <c r="F53" s="26">
        <f>SUM('Alan Gatlin'!M4)</f>
        <v>169.5</v>
      </c>
      <c r="G53" s="28">
        <f>SUM('Alan Gatlin'!N4)</f>
        <v>2</v>
      </c>
      <c r="H53" s="26">
        <f>SUM('Alan Gatlin'!O4)</f>
        <v>171.5</v>
      </c>
    </row>
    <row r="54" spans="1:8" x14ac:dyDescent="0.25">
      <c r="A54" s="25">
        <v>27</v>
      </c>
      <c r="B54" s="25" t="s">
        <v>23</v>
      </c>
      <c r="C54" s="35" t="s">
        <v>75</v>
      </c>
      <c r="D54" s="28">
        <f>SUM('Glen Bilyeu'!K4)</f>
        <v>4</v>
      </c>
      <c r="E54" s="28">
        <f>SUM('Glen Bilyeu'!L4)</f>
        <v>665</v>
      </c>
      <c r="F54" s="26">
        <f>SUM('Glen Bilyeu'!M4)</f>
        <v>166.25</v>
      </c>
      <c r="G54" s="28">
        <f>SUM('Glen Bilyeu'!N4)</f>
        <v>3</v>
      </c>
      <c r="H54" s="26">
        <f>SUM('Glen Bilyeu'!O4)</f>
        <v>169.25</v>
      </c>
    </row>
    <row r="55" spans="1:8" x14ac:dyDescent="0.25">
      <c r="A55" s="25">
        <v>28</v>
      </c>
      <c r="B55" s="25" t="s">
        <v>23</v>
      </c>
      <c r="C55" s="29" t="s">
        <v>79</v>
      </c>
      <c r="D55" s="28">
        <f>SUM('Ken Patton'!K10)</f>
        <v>4</v>
      </c>
      <c r="E55" s="28">
        <f>SUM('Ken Patton'!L10)</f>
        <v>652</v>
      </c>
      <c r="F55" s="26">
        <f>SUM('Ken Patton'!M10)</f>
        <v>163</v>
      </c>
      <c r="G55" s="28">
        <f>SUM('Ken Patton'!N10)</f>
        <v>2</v>
      </c>
      <c r="H55" s="26">
        <f>SUM('Ken Patton'!O10)</f>
        <v>165</v>
      </c>
    </row>
    <row r="56" spans="1:8" x14ac:dyDescent="0.25">
      <c r="A56" s="25">
        <v>29</v>
      </c>
      <c r="B56" s="25" t="s">
        <v>23</v>
      </c>
      <c r="C56" s="41" t="s">
        <v>91</v>
      </c>
      <c r="D56" s="28">
        <f>SUM('Stan Fitch'!K4)</f>
        <v>4</v>
      </c>
      <c r="E56" s="28">
        <f>SUM('Stan Fitch'!L4)</f>
        <v>650</v>
      </c>
      <c r="F56" s="26">
        <f>SUM('Stan Fitch'!M4)</f>
        <v>162.5</v>
      </c>
      <c r="G56" s="28">
        <f>SUM('Stan Fitch'!N4)</f>
        <v>2</v>
      </c>
      <c r="H56" s="26">
        <f>SUM('Stan Fitch'!O4)</f>
        <v>164.5</v>
      </c>
    </row>
    <row r="57" spans="1:8" x14ac:dyDescent="0.25">
      <c r="A57" s="25">
        <v>30</v>
      </c>
      <c r="B57" s="25" t="s">
        <v>23</v>
      </c>
      <c r="C57" s="27" t="s">
        <v>36</v>
      </c>
      <c r="D57" s="28">
        <f>SUM('Bob Alderman'!K4)</f>
        <v>4</v>
      </c>
      <c r="E57" s="28">
        <f>SUM('Bob Alderman'!L4)</f>
        <v>521</v>
      </c>
      <c r="F57" s="26">
        <f>SUM('Bob Alderman'!M4)</f>
        <v>130.25</v>
      </c>
      <c r="G57" s="28">
        <f>SUM('Bob Alderman'!N4)</f>
        <v>2</v>
      </c>
      <c r="H57" s="26">
        <f>SUM('Bob Alderman'!O4)</f>
        <v>132.25</v>
      </c>
    </row>
    <row r="58" spans="1:8" x14ac:dyDescent="0.25">
      <c r="C58" s="29"/>
      <c r="D58" s="28"/>
      <c r="E58" s="28"/>
      <c r="G58" s="28"/>
    </row>
    <row r="59" spans="1:8" ht="24" customHeight="1" x14ac:dyDescent="0.25">
      <c r="A59" s="20"/>
      <c r="B59" s="20"/>
      <c r="C59" s="20"/>
      <c r="D59" s="20"/>
      <c r="E59" s="20"/>
      <c r="F59" s="21"/>
      <c r="G59" s="20"/>
      <c r="H59" s="21"/>
    </row>
    <row r="60" spans="1:8" ht="27.75" x14ac:dyDescent="0.4">
      <c r="A60" s="20"/>
      <c r="B60" s="20"/>
      <c r="C60" s="23" t="s">
        <v>38</v>
      </c>
      <c r="D60" s="20"/>
      <c r="E60" s="20"/>
      <c r="F60" s="21"/>
      <c r="G60" s="20"/>
      <c r="H60" s="21"/>
    </row>
    <row r="61" spans="1:8" ht="18" x14ac:dyDescent="0.25">
      <c r="A61" s="20"/>
      <c r="B61" s="20"/>
      <c r="C61" s="20"/>
      <c r="D61" s="24" t="s">
        <v>19</v>
      </c>
      <c r="E61" s="20"/>
      <c r="F61" s="21"/>
      <c r="G61" s="20"/>
      <c r="H61" s="21"/>
    </row>
    <row r="62" spans="1:8" x14ac:dyDescent="0.25">
      <c r="A62" s="20"/>
      <c r="B62" s="20"/>
      <c r="C62" s="20"/>
      <c r="D62" s="20"/>
      <c r="E62" s="20"/>
      <c r="F62" s="21"/>
      <c r="G62" s="20"/>
      <c r="H62" s="21"/>
    </row>
    <row r="63" spans="1:8" x14ac:dyDescent="0.25">
      <c r="A63" s="25" t="s">
        <v>0</v>
      </c>
      <c r="B63" s="25" t="s">
        <v>1</v>
      </c>
      <c r="C63" s="25" t="s">
        <v>2</v>
      </c>
      <c r="D63" s="25" t="s">
        <v>20</v>
      </c>
      <c r="E63" s="25" t="s">
        <v>16</v>
      </c>
      <c r="F63" s="26" t="s">
        <v>17</v>
      </c>
      <c r="G63" s="25" t="s">
        <v>14</v>
      </c>
      <c r="H63" s="26" t="s">
        <v>18</v>
      </c>
    </row>
    <row r="64" spans="1:8" x14ac:dyDescent="0.25">
      <c r="A64" s="25">
        <v>1</v>
      </c>
      <c r="B64" s="25" t="s">
        <v>54</v>
      </c>
      <c r="C64" s="34" t="s">
        <v>57</v>
      </c>
      <c r="D64" s="28">
        <f>SUM('Jerry Willeford'!K17)</f>
        <v>56</v>
      </c>
      <c r="E64" s="28">
        <f>SUM('Jerry Willeford'!L17)</f>
        <v>10612.006000000001</v>
      </c>
      <c r="F64" s="26">
        <f>SUM('Jerry Willeford'!M17)</f>
        <v>189.50010714285716</v>
      </c>
      <c r="G64" s="28">
        <f>SUM('Jerry Willeford'!N17)</f>
        <v>98</v>
      </c>
      <c r="H64" s="26">
        <f>SUM('Jerry Willeford'!O17)</f>
        <v>287.50010714285713</v>
      </c>
    </row>
    <row r="65" spans="1:8" x14ac:dyDescent="0.25">
      <c r="A65" s="25">
        <v>2</v>
      </c>
      <c r="B65" s="25" t="s">
        <v>54</v>
      </c>
      <c r="C65" s="34" t="s">
        <v>56</v>
      </c>
      <c r="D65" s="28">
        <f>SUM('Ronald Herring'!K12)</f>
        <v>36</v>
      </c>
      <c r="E65" s="28">
        <f>SUM('Ronald Herring'!L12)</f>
        <v>6774.0020000000004</v>
      </c>
      <c r="F65" s="26">
        <f>SUM('Ronald Herring'!M12)</f>
        <v>188.16672222222223</v>
      </c>
      <c r="G65" s="28">
        <f>SUM('Ronald Herring'!N12)</f>
        <v>47</v>
      </c>
      <c r="H65" s="26">
        <f>SUM('Ronald Herring'!O12)</f>
        <v>235.16672222222223</v>
      </c>
    </row>
    <row r="66" spans="1:8" x14ac:dyDescent="0.25">
      <c r="A66" s="25">
        <v>3</v>
      </c>
      <c r="B66" s="25" t="s">
        <v>54</v>
      </c>
      <c r="C66" s="35" t="s">
        <v>62</v>
      </c>
      <c r="D66" s="28">
        <f>SUM('Paul Dyer'!K10)</f>
        <v>28</v>
      </c>
      <c r="E66" s="28">
        <f>SUM('Paul Dyer'!L10)</f>
        <v>5234.0020999999997</v>
      </c>
      <c r="F66" s="26">
        <f>SUM('Paul Dyer'!M10)</f>
        <v>186.92864642857143</v>
      </c>
      <c r="G66" s="28">
        <f>SUM('Paul Dyer'!N10)</f>
        <v>37</v>
      </c>
      <c r="H66" s="26">
        <f>SUM('Paul Dyer'!O10)</f>
        <v>223.92864642857143</v>
      </c>
    </row>
    <row r="67" spans="1:8" x14ac:dyDescent="0.25">
      <c r="A67" s="25">
        <v>4</v>
      </c>
      <c r="B67" s="25" t="s">
        <v>54</v>
      </c>
      <c r="C67" s="34" t="s">
        <v>55</v>
      </c>
      <c r="D67" s="28">
        <f>SUM('Darren Krumwiede'!K10)</f>
        <v>28</v>
      </c>
      <c r="E67" s="28">
        <f>SUM('Darren Krumwiede'!L10)</f>
        <v>5158.0010000000002</v>
      </c>
      <c r="F67" s="26">
        <f>SUM('Darren Krumwiede'!M10)</f>
        <v>184.21432142857142</v>
      </c>
      <c r="G67" s="28">
        <f>SUM('Darren Krumwiede'!N10)</f>
        <v>35</v>
      </c>
      <c r="H67" s="26">
        <f>SUM('Darren Krumwiede'!O10)</f>
        <v>219.21432142857142</v>
      </c>
    </row>
    <row r="68" spans="1:8" x14ac:dyDescent="0.25">
      <c r="A68" s="42"/>
      <c r="B68" s="42"/>
      <c r="C68" s="43"/>
      <c r="D68" s="44"/>
      <c r="E68" s="44"/>
      <c r="F68" s="45"/>
      <c r="G68" s="44"/>
      <c r="H68" s="45"/>
    </row>
    <row r="69" spans="1:8" x14ac:dyDescent="0.25">
      <c r="A69" s="25">
        <v>5</v>
      </c>
      <c r="B69" s="25" t="s">
        <v>54</v>
      </c>
      <c r="C69" s="34" t="s">
        <v>87</v>
      </c>
      <c r="D69" s="28">
        <f>SUM('Fred Jamison'!K4)</f>
        <v>4</v>
      </c>
      <c r="E69" s="28">
        <f>SUM('Fred Jamison'!L4)</f>
        <v>760</v>
      </c>
      <c r="F69" s="26">
        <f>SUM('Fred Jamison'!M4)</f>
        <v>190</v>
      </c>
      <c r="G69" s="28">
        <f>SUM('Fred Jamison'!N4)</f>
        <v>3</v>
      </c>
      <c r="H69" s="26">
        <f>SUM('Fred Jamison'!O4)</f>
        <v>193</v>
      </c>
    </row>
    <row r="70" spans="1:8" x14ac:dyDescent="0.25">
      <c r="A70" s="25">
        <v>6</v>
      </c>
      <c r="B70" s="25" t="s">
        <v>54</v>
      </c>
      <c r="C70" s="35" t="s">
        <v>63</v>
      </c>
      <c r="D70" s="28">
        <f>SUM('Todd Hammer'!K5)</f>
        <v>8</v>
      </c>
      <c r="E70" s="28">
        <f>SUM('Todd Hammer'!L5)</f>
        <v>1484.001</v>
      </c>
      <c r="F70" s="26">
        <f>SUM('Todd Hammer'!M5)</f>
        <v>185.500125</v>
      </c>
      <c r="G70" s="28">
        <f>SUM('Todd Hammer'!N5)</f>
        <v>7</v>
      </c>
      <c r="H70" s="26">
        <f>SUM('Todd Hammer'!O5)</f>
        <v>192.500125</v>
      </c>
    </row>
    <row r="71" spans="1:8" x14ac:dyDescent="0.25">
      <c r="A71" s="25">
        <v>7</v>
      </c>
      <c r="B71" s="25" t="s">
        <v>54</v>
      </c>
      <c r="C71" s="34" t="s">
        <v>45</v>
      </c>
      <c r="D71" s="28">
        <f>SUM('Ken Osmond'!K20)</f>
        <v>8</v>
      </c>
      <c r="E71" s="28">
        <f>SUM('Ken Osmond'!L20)</f>
        <v>1486.001</v>
      </c>
      <c r="F71" s="26">
        <f>SUM('Ken Osmond'!M20)</f>
        <v>185.750125</v>
      </c>
      <c r="G71" s="28">
        <f>SUM('Ken Osmond'!N20)</f>
        <v>6</v>
      </c>
      <c r="H71" s="26">
        <f>SUM('Ken Osmond'!O20)</f>
        <v>191.750125</v>
      </c>
    </row>
    <row r="72" spans="1:8" x14ac:dyDescent="0.25">
      <c r="A72" s="25">
        <v>8</v>
      </c>
      <c r="B72" s="25" t="s">
        <v>54</v>
      </c>
      <c r="C72" s="35" t="s">
        <v>97</v>
      </c>
      <c r="D72" s="28">
        <f>SUM('Lisa Chacon'!K4)</f>
        <v>4</v>
      </c>
      <c r="E72" s="28">
        <f>SUM('Lisa Chacon'!L4)</f>
        <v>676</v>
      </c>
      <c r="F72" s="26">
        <f>SUM('Lisa Chacon'!M4)</f>
        <v>169</v>
      </c>
      <c r="G72" s="28">
        <f>SUM('Lisa Chacon'!N4)</f>
        <v>4</v>
      </c>
      <c r="H72" s="26">
        <f>SUM('Lisa Chacon'!O4)</f>
        <v>173</v>
      </c>
    </row>
    <row r="74" spans="1:8" x14ac:dyDescent="0.25">
      <c r="A74" s="20"/>
      <c r="B74" s="20"/>
      <c r="C74" s="20"/>
      <c r="D74" s="20"/>
      <c r="E74" s="20"/>
      <c r="F74" s="21"/>
      <c r="G74" s="20"/>
      <c r="H74" s="21"/>
    </row>
    <row r="75" spans="1:8" ht="27.75" x14ac:dyDescent="0.4">
      <c r="A75" s="20"/>
      <c r="B75" s="20"/>
      <c r="C75" s="23" t="s">
        <v>39</v>
      </c>
      <c r="D75" s="20"/>
      <c r="E75" s="20"/>
      <c r="F75" s="21"/>
      <c r="G75" s="20"/>
      <c r="H75" s="21"/>
    </row>
    <row r="76" spans="1:8" ht="18" x14ac:dyDescent="0.25">
      <c r="A76" s="20"/>
      <c r="B76" s="20"/>
      <c r="C76" s="20"/>
      <c r="D76" s="24" t="s">
        <v>19</v>
      </c>
      <c r="E76" s="20"/>
      <c r="F76" s="21"/>
      <c r="G76" s="20"/>
      <c r="H76" s="21"/>
    </row>
    <row r="77" spans="1:8" ht="24.6" customHeight="1" x14ac:dyDescent="0.25">
      <c r="A77" s="20"/>
      <c r="B77" s="20"/>
      <c r="C77" s="20"/>
      <c r="D77" s="20"/>
      <c r="E77" s="20"/>
      <c r="F77" s="21"/>
      <c r="G77" s="20"/>
      <c r="H77" s="21"/>
    </row>
    <row r="78" spans="1:8" x14ac:dyDescent="0.25">
      <c r="A78" s="25" t="s">
        <v>0</v>
      </c>
      <c r="B78" s="25" t="s">
        <v>1</v>
      </c>
      <c r="C78" s="25" t="s">
        <v>2</v>
      </c>
      <c r="D78" s="25" t="s">
        <v>20</v>
      </c>
      <c r="E78" s="25" t="s">
        <v>16</v>
      </c>
      <c r="F78" s="26" t="s">
        <v>17</v>
      </c>
      <c r="G78" s="25" t="s">
        <v>14</v>
      </c>
      <c r="H78" s="26" t="s">
        <v>18</v>
      </c>
    </row>
    <row r="79" spans="1:8" x14ac:dyDescent="0.25">
      <c r="A79" s="25">
        <v>1</v>
      </c>
      <c r="B79" s="25" t="s">
        <v>58</v>
      </c>
      <c r="C79" s="34" t="s">
        <v>60</v>
      </c>
      <c r="D79" s="28">
        <f>SUM('Lynn Sonnenberg'!K17)</f>
        <v>56</v>
      </c>
      <c r="E79" s="28">
        <f>SUM('Lynn Sonnenberg'!L17)</f>
        <v>10083.005000000001</v>
      </c>
      <c r="F79" s="26">
        <f>SUM('Lynn Sonnenberg'!M17)</f>
        <v>180.05366071428574</v>
      </c>
      <c r="G79" s="28">
        <f>SUM('Lynn Sonnenberg'!N17)</f>
        <v>85</v>
      </c>
      <c r="H79" s="26">
        <f>SUM('Lynn Sonnenberg'!O17)</f>
        <v>265.05366071428574</v>
      </c>
    </row>
    <row r="80" spans="1:8" x14ac:dyDescent="0.25">
      <c r="A80" s="25">
        <v>2</v>
      </c>
      <c r="B80" s="25" t="s">
        <v>58</v>
      </c>
      <c r="C80" s="29" t="s">
        <v>64</v>
      </c>
      <c r="D80" s="28">
        <f>SUM('Howard Wilson'!K10)</f>
        <v>28</v>
      </c>
      <c r="E80" s="28">
        <f>SUM('Howard Wilson'!L10)</f>
        <v>5103.0020000000004</v>
      </c>
      <c r="F80" s="26">
        <f>SUM('Howard Wilson'!M10)</f>
        <v>182.25007142857143</v>
      </c>
      <c r="G80" s="28">
        <f>SUM('Howard Wilson'!N10)</f>
        <v>65</v>
      </c>
      <c r="H80" s="26">
        <f>SUM('Howard Wilson'!O10)</f>
        <v>247.25007142857143</v>
      </c>
    </row>
    <row r="81" spans="1:8 16384:16384" s="22" customFormat="1" x14ac:dyDescent="0.25">
      <c r="A81" s="25">
        <v>3</v>
      </c>
      <c r="B81" s="25" t="s">
        <v>58</v>
      </c>
      <c r="C81" s="34" t="s">
        <v>59</v>
      </c>
      <c r="D81" s="28">
        <f>SUM('Tony Carruth'!K13)</f>
        <v>40</v>
      </c>
      <c r="E81" s="28">
        <f>SUM('Tony Carruth'!L13)</f>
        <v>7063.0040000000008</v>
      </c>
      <c r="F81" s="26">
        <f>SUM('Tony Carruth'!M13)</f>
        <v>176.57510000000002</v>
      </c>
      <c r="G81" s="28">
        <f>SUM('Tony Carruth'!N13)</f>
        <v>53</v>
      </c>
      <c r="H81" s="26">
        <f>SUM('Tony Carruth'!O13)</f>
        <v>229.57510000000002</v>
      </c>
    </row>
    <row r="82" spans="1:8 16384:16384" s="22" customFormat="1" x14ac:dyDescent="0.25">
      <c r="A82" s="25">
        <v>4</v>
      </c>
      <c r="B82" s="25" t="s">
        <v>58</v>
      </c>
      <c r="C82" s="29" t="s">
        <v>66</v>
      </c>
      <c r="D82" s="28">
        <f>SUM('Carolyn Wilson'!K9)</f>
        <v>24</v>
      </c>
      <c r="E82" s="28">
        <f>SUM('Carolyn Wilson'!L9)</f>
        <v>4086</v>
      </c>
      <c r="F82" s="26">
        <f>SUM('Carolyn Wilson'!M9)</f>
        <v>170.25</v>
      </c>
      <c r="G82" s="28">
        <f>SUM('Carolyn Wilson'!N9)</f>
        <v>12</v>
      </c>
      <c r="H82" s="26">
        <f>SUM('Carolyn Wilson'!O9)</f>
        <v>182.25</v>
      </c>
    </row>
    <row r="83" spans="1:8 16384:16384" s="22" customFormat="1" x14ac:dyDescent="0.25">
      <c r="A83" s="25">
        <v>5</v>
      </c>
      <c r="B83" s="25" t="s">
        <v>58</v>
      </c>
      <c r="C83" s="34" t="s">
        <v>61</v>
      </c>
      <c r="D83" s="28">
        <f>SUM('Glenn Stinson'!K10)</f>
        <v>28</v>
      </c>
      <c r="E83" s="28">
        <f>SUM('Glenn Stinson'!L10)</f>
        <v>4589.0010000000002</v>
      </c>
      <c r="F83" s="26">
        <f>SUM('Glenn Stinson'!M10)</f>
        <v>163.89289285714287</v>
      </c>
      <c r="G83" s="28">
        <f>SUM('Glenn Stinson'!N10)</f>
        <v>15</v>
      </c>
      <c r="H83" s="26">
        <f>SUM('Glenn Stinson'!O10)</f>
        <v>178.89289285714287</v>
      </c>
    </row>
    <row r="84" spans="1:8 16384:16384" s="22" customFormat="1" x14ac:dyDescent="0.25">
      <c r="A84" s="42"/>
      <c r="B84" s="42"/>
      <c r="C84" s="42"/>
      <c r="D84" s="42"/>
      <c r="E84" s="42"/>
      <c r="F84" s="45"/>
      <c r="G84" s="42"/>
      <c r="H84" s="45"/>
    </row>
    <row r="85" spans="1:8 16384:16384" s="22" customFormat="1" x14ac:dyDescent="0.25">
      <c r="A85" s="25">
        <v>6</v>
      </c>
      <c r="B85" s="25" t="s">
        <v>58</v>
      </c>
      <c r="C85" s="29" t="s">
        <v>78</v>
      </c>
      <c r="D85" s="28">
        <f>SUM('James Braddy'!K7)</f>
        <v>16</v>
      </c>
      <c r="E85" s="28">
        <f>SUM('James Braddy'!L7)</f>
        <v>2965.0020000000004</v>
      </c>
      <c r="F85" s="26">
        <f>SUM('James Braddy'!M7)</f>
        <v>185.31262500000003</v>
      </c>
      <c r="G85" s="28">
        <f>SUM('James Braddy'!N7)</f>
        <v>34</v>
      </c>
      <c r="H85" s="26">
        <f>SUM('James Braddy'!O7)</f>
        <v>219.31262500000003</v>
      </c>
    </row>
    <row r="86" spans="1:8 16384:16384" s="22" customFormat="1" x14ac:dyDescent="0.25">
      <c r="A86" s="25">
        <v>7</v>
      </c>
      <c r="B86" s="25" t="s">
        <v>58</v>
      </c>
      <c r="C86" s="41" t="s">
        <v>86</v>
      </c>
      <c r="D86" s="28">
        <f>SUM('Jim Stewart'!K12)</f>
        <v>12</v>
      </c>
      <c r="E86" s="28">
        <f>SUM('Jim Stewart'!L12)</f>
        <v>2198</v>
      </c>
      <c r="F86" s="26">
        <f>SUM('Jim Stewart'!M12)</f>
        <v>183.16666666666666</v>
      </c>
      <c r="G86" s="28">
        <f>SUM('Jim Stewart'!N12)</f>
        <v>20</v>
      </c>
      <c r="H86" s="26">
        <f>SUM('Jim Stewart'!O12)</f>
        <v>203.16666666666666</v>
      </c>
    </row>
    <row r="87" spans="1:8 16384:16384" s="22" customFormat="1" x14ac:dyDescent="0.25">
      <c r="A87" s="25">
        <v>8</v>
      </c>
      <c r="B87" s="25" t="s">
        <v>58</v>
      </c>
      <c r="C87" s="46" t="s">
        <v>89</v>
      </c>
      <c r="D87" s="28">
        <f>SUM('Robert Theis'!K5)</f>
        <v>8</v>
      </c>
      <c r="E87" s="28">
        <f>SUM('Robert Theis'!L5)</f>
        <v>1412.002</v>
      </c>
      <c r="F87" s="26">
        <f>SUM('Robert Theis'!M5)</f>
        <v>176.50024999999999</v>
      </c>
      <c r="G87" s="28">
        <f>SUM('Robert Theis'!N5)</f>
        <v>9</v>
      </c>
      <c r="H87" s="26">
        <f>SUM('Robert Theis'!O5)</f>
        <v>185.50024999999999</v>
      </c>
    </row>
    <row r="88" spans="1:8 16384:16384" s="22" customFormat="1" x14ac:dyDescent="0.25">
      <c r="A88" s="25">
        <v>9</v>
      </c>
      <c r="B88" s="25" t="s">
        <v>58</v>
      </c>
      <c r="C88" s="46" t="s">
        <v>88</v>
      </c>
      <c r="D88" s="28">
        <f>SUM('Philip Beekley'!K5)</f>
        <v>8</v>
      </c>
      <c r="E88" s="28">
        <f>SUM('Philip Beekley'!L5)</f>
        <v>1405.001</v>
      </c>
      <c r="F88" s="26">
        <f>SUM('Philip Beekley'!M5)</f>
        <v>175.625125</v>
      </c>
      <c r="G88" s="28">
        <f>SUM('Philip Beekley'!N5)</f>
        <v>9</v>
      </c>
      <c r="H88" s="26">
        <f>SUM('Philip Beekley'!O5)</f>
        <v>184.625125</v>
      </c>
    </row>
    <row r="89" spans="1:8 16384:16384" s="22" customFormat="1" x14ac:dyDescent="0.25">
      <c r="A89" s="25">
        <v>10</v>
      </c>
      <c r="B89" s="25" t="s">
        <v>58</v>
      </c>
      <c r="C89" s="46" t="s">
        <v>100</v>
      </c>
      <c r="D89" s="28">
        <f>SUM('Allen Wood'!K4)</f>
        <v>4</v>
      </c>
      <c r="E89" s="28">
        <f>SUM('Allen Wood'!L4)</f>
        <v>720.00099999999998</v>
      </c>
      <c r="F89" s="26">
        <f>SUM('Allen Wood'!M4)</f>
        <v>180.00024999999999</v>
      </c>
      <c r="G89" s="28">
        <f>SUM('Allen Wood'!N4)</f>
        <v>4</v>
      </c>
      <c r="H89" s="26">
        <f>SUM('Allen Wood'!O4)</f>
        <v>184.00024999999999</v>
      </c>
    </row>
    <row r="90" spans="1:8 16384:16384" s="22" customFormat="1" x14ac:dyDescent="0.25">
      <c r="A90" s="25">
        <v>11</v>
      </c>
      <c r="B90" s="25" t="s">
        <v>58</v>
      </c>
      <c r="C90" s="29" t="s">
        <v>65</v>
      </c>
      <c r="D90" s="28">
        <f>SUM('Linda Williams'!K5)</f>
        <v>8</v>
      </c>
      <c r="E90" s="28">
        <f>SUM('Linda Williams'!L5)</f>
        <v>1359</v>
      </c>
      <c r="F90" s="26">
        <f>SUM('Linda Williams'!M5)</f>
        <v>169.875</v>
      </c>
      <c r="G90" s="28">
        <f>SUM('Linda Williams'!N5)</f>
        <v>4</v>
      </c>
      <c r="H90" s="26">
        <f>SUM('Linda Williams'!O5)</f>
        <v>173.875</v>
      </c>
    </row>
    <row r="91" spans="1:8 16384:16384" s="22" customFormat="1" x14ac:dyDescent="0.25">
      <c r="A91" s="25">
        <v>12</v>
      </c>
      <c r="B91" s="25" t="s">
        <v>58</v>
      </c>
      <c r="C91" s="34" t="s">
        <v>45</v>
      </c>
      <c r="D91" s="28">
        <f>SUM('Ken Osmond'!K13)</f>
        <v>4</v>
      </c>
      <c r="E91" s="28">
        <f>SUM('Ken Osmond'!L13)</f>
        <v>672</v>
      </c>
      <c r="F91" s="26">
        <f>SUM('Ken Osmond'!M13)</f>
        <v>168</v>
      </c>
      <c r="G91" s="28">
        <f>SUM('Ken Osmond'!N13)</f>
        <v>2</v>
      </c>
      <c r="H91" s="26">
        <f>SUM('Ken Osmond'!O13)</f>
        <v>170</v>
      </c>
    </row>
    <row r="92" spans="1:8 16384:16384" s="22" customFormat="1" x14ac:dyDescent="0.25">
      <c r="A92" s="25">
        <v>13</v>
      </c>
      <c r="B92" s="25" t="s">
        <v>58</v>
      </c>
      <c r="C92" s="29" t="s">
        <v>79</v>
      </c>
      <c r="D92" s="28">
        <f>SUM('Ken Patton'!K4)</f>
        <v>4</v>
      </c>
      <c r="E92" s="28">
        <f>SUM('Ken Patton'!L4)</f>
        <v>663</v>
      </c>
      <c r="F92" s="26">
        <f>SUM('Ken Patton'!M4)</f>
        <v>165.75</v>
      </c>
      <c r="G92" s="28">
        <f>SUM('Ken Patton'!N4)</f>
        <v>2</v>
      </c>
      <c r="H92" s="26">
        <f>SUM('Ken Patton'!O4)</f>
        <v>167.75</v>
      </c>
    </row>
    <row r="93" spans="1:8 16384:16384" s="22" customFormat="1" x14ac:dyDescent="0.25">
      <c r="A93" s="25">
        <v>14</v>
      </c>
      <c r="B93" s="25" t="s">
        <v>58</v>
      </c>
      <c r="C93" s="46" t="s">
        <v>101</v>
      </c>
      <c r="D93" s="28">
        <f>SUM('James Lopez'!K4)</f>
        <v>4</v>
      </c>
      <c r="E93" s="28">
        <f>SUM('James Lopez'!L4)</f>
        <v>550</v>
      </c>
      <c r="F93" s="26">
        <f>SUM('James Lopez'!M4)</f>
        <v>137.5</v>
      </c>
      <c r="G93" s="28">
        <f>SUM('James Lopez'!N4)</f>
        <v>2</v>
      </c>
      <c r="H93" s="26">
        <f>SUM('James Lopez'!O4)</f>
        <v>139.5</v>
      </c>
      <c r="XFD93" s="28"/>
    </row>
    <row r="94" spans="1:8 16384:16384" s="22" customFormat="1" x14ac:dyDescent="0.25">
      <c r="A94" s="25">
        <v>15</v>
      </c>
      <c r="B94" s="25" t="s">
        <v>58</v>
      </c>
      <c r="C94" s="46" t="s">
        <v>75</v>
      </c>
      <c r="D94" s="28">
        <f>SUM('Glen Bilyeu'!K10)</f>
        <v>4</v>
      </c>
      <c r="E94" s="28">
        <f>SUM('Glen Bilyeu'!L10)</f>
        <v>536.00099999999998</v>
      </c>
      <c r="F94" s="26">
        <f>SUM('Glen Bilyeu'!M10)</f>
        <v>134.00024999999999</v>
      </c>
      <c r="G94" s="28">
        <f>SUM('Glen Bilyeu'!N10)</f>
        <v>2</v>
      </c>
      <c r="H94" s="26">
        <f>SUM('Glen Bilyeu'!O10)</f>
        <v>136.00024999999999</v>
      </c>
    </row>
    <row r="95" spans="1:8 16384:16384" s="22" customFormat="1" x14ac:dyDescent="0.25">
      <c r="A95" s="25"/>
      <c r="B95" s="25"/>
      <c r="C95" s="25"/>
      <c r="D95" s="25"/>
      <c r="E95" s="25"/>
      <c r="F95" s="26"/>
      <c r="G95" s="25"/>
      <c r="H95" s="26"/>
    </row>
    <row r="96" spans="1:8 16384:16384" s="22" customFormat="1" x14ac:dyDescent="0.25">
      <c r="A96" s="25"/>
      <c r="B96" s="25"/>
      <c r="C96" s="25"/>
      <c r="D96" s="25"/>
      <c r="E96" s="25"/>
      <c r="F96" s="26"/>
      <c r="G96" s="25"/>
      <c r="H96" s="26"/>
    </row>
  </sheetData>
  <protectedRanges>
    <protectedRange algorithmName="SHA-512" hashValue="ON39YdpmFHfN9f47KpiRvqrKx0V9+erV1CNkpWzYhW/Qyc6aT8rEyCrvauWSYGZK2ia3o7vd3akF07acHAFpOA==" saltValue="yVW9XmDwTqEnmpSGai0KYg==" spinCount="100000" sqref="C6 C10:C14" name="Range1"/>
    <protectedRange algorithmName="SHA-512" hashValue="ON39YdpmFHfN9f47KpiRvqrKx0V9+erV1CNkpWzYhW/Qyc6aT8rEyCrvauWSYGZK2ia3o7vd3akF07acHAFpOA==" saltValue="yVW9XmDwTqEnmpSGai0KYg==" spinCount="100000" sqref="C32 C39:C43" name="Range1_2_1"/>
    <protectedRange algorithmName="SHA-512" hashValue="ON39YdpmFHfN9f47KpiRvqrKx0V9+erV1CNkpWzYhW/Qyc6aT8rEyCrvauWSYGZK2ia3o7vd3akF07acHAFpOA==" saltValue="yVW9XmDwTqEnmpSGai0KYg==" spinCount="100000" sqref="C64:C72" name="Range1_4"/>
    <protectedRange algorithmName="SHA-512" hashValue="ON39YdpmFHfN9f47KpiRvqrKx0V9+erV1CNkpWzYhW/Qyc6aT8rEyCrvauWSYGZK2ia3o7vd3akF07acHAFpOA==" saltValue="yVW9XmDwTqEnmpSGai0KYg==" spinCount="100000" sqref="C79:C80 C82" name="Range1_5"/>
    <protectedRange algorithmName="SHA-512" hashValue="ON39YdpmFHfN9f47KpiRvqrKx0V9+erV1CNkpWzYhW/Qyc6aT8rEyCrvauWSYGZK2ia3o7vd3akF07acHAFpOA==" saltValue="yVW9XmDwTqEnmpSGai0KYg==" spinCount="100000" sqref="C44" name="Range1_8"/>
    <protectedRange algorithmName="SHA-512" hashValue="ON39YdpmFHfN9f47KpiRvqrKx0V9+erV1CNkpWzYhW/Qyc6aT8rEyCrvauWSYGZK2ia3o7vd3akF07acHAFpOA==" saltValue="yVW9XmDwTqEnmpSGai0KYg==" spinCount="100000" sqref="C31 C45 C7:C8 C15:C18 C91:C94" name="Range1_8_1"/>
    <protectedRange algorithmName="SHA-512" hashValue="ON39YdpmFHfN9f47KpiRvqrKx0V9+erV1CNkpWzYhW/Qyc6aT8rEyCrvauWSYGZK2ia3o7vd3akF07acHAFpOA==" saltValue="yVW9XmDwTqEnmpSGai0KYg==" spinCount="100000" sqref="C90 C46:C57" name="Range1_11"/>
  </protectedRanges>
  <sortState xmlns:xlrd2="http://schemas.microsoft.com/office/spreadsheetml/2017/richdata2" ref="C86:H94">
    <sortCondition descending="1" ref="H85:H94"/>
  </sortState>
  <hyperlinks>
    <hyperlink ref="C39" location="'Bert Farias'!A1" display="Bert Farias" xr:uid="{0D3CBB32-B2F5-40CC-8D4A-318BB4720CC1}"/>
    <hyperlink ref="C44" location="'Juan Iracheta'!A1" display="Juan Iracheta" xr:uid="{47E6C69E-C942-4A9B-8618-D28A12E5F1AF}"/>
    <hyperlink ref="C42" location="'Jeff Taylor'!A1" display="Jeff Taylor" xr:uid="{698D6EA1-5AF7-4E17-B305-5F0E0F718C1F}"/>
    <hyperlink ref="C47" location="'Bella Farias'!A1" display="Bella Faarias" xr:uid="{DDC86829-E4F1-40B5-A394-76239B6374EE}"/>
    <hyperlink ref="C40" location="'Joe Roycle'!A1" display="Joe Roycle" xr:uid="{BCF64603-8C2B-49F1-8D5C-04530791FD9E}"/>
    <hyperlink ref="C48" location="'Matt Maley'!A1" display="Matt Maley" xr:uid="{F12749F0-4D3D-47A9-AD25-FAA7EB99523E}"/>
    <hyperlink ref="C57" location="'Bob Alderman'!A1" display="Bob Alderman" xr:uid="{94C6E292-3B41-467A-BEB1-DC5E9051F89B}"/>
    <hyperlink ref="C43" location="'David Joe'!A1" display="David Joe" xr:uid="{AB5CE0B5-E004-4EAA-A7E1-77D4A3EA8477}"/>
    <hyperlink ref="C6" location="'Daniel Henry'!A1" display="Daniel Henry" xr:uid="{8EC5C2F0-ACEB-4F62-8D91-FF5E6CB98D14}"/>
    <hyperlink ref="C11" location="'Bill Middlebrook'!A1" display="Bill Middlebrook" xr:uid="{BD830B1F-5C31-41E4-BC82-756FBE527A4A}"/>
    <hyperlink ref="C17" location="'Ken Osmond'!A1" display="Ken Osmond" xr:uid="{064A21D6-39B3-4AAA-8874-08FDE2284AA3}"/>
    <hyperlink ref="C14" location="'Curtis Jenkins'!A1" display="Curtis Jenkins" xr:uid="{6DB9B987-CF86-4BED-B2CB-5D53E6801A08}"/>
    <hyperlink ref="C20" location="'Ricky Kyker'!A1" display="Ricky Kyker" xr:uid="{7B44D10B-7B9D-464C-AD04-B362324EAA65}"/>
    <hyperlink ref="C27" location="'Scott Jackson'!A1" display="Scott Jackson" xr:uid="{C2CF32D6-EB9D-4AF4-957B-403F4967BADD}"/>
    <hyperlink ref="C67" location="'Darren Krumwiede'!A1" display="Darren Krumwiede" xr:uid="{844E0AE7-691F-4F79-A13B-702A34F18C83}"/>
    <hyperlink ref="C65" location="'Ronald Herring'!A1" display="Ronald Herring" xr:uid="{7274AB38-95D0-439F-82E1-734731886FD3}"/>
    <hyperlink ref="C64" location="'Jerry Willeford'!A1" display="Jerry Willeford" xr:uid="{83EB4A6D-40A4-4B69-8C46-397B304140F4}"/>
    <hyperlink ref="C81" location="'Tony Carruth'!A1" display="Tony Carruth" xr:uid="{BE4F34FC-64B9-4C99-9D40-0E8B6CCF8131}"/>
    <hyperlink ref="C79" location="'Lynn Sonnenberg'!A1" display="Lynn Sonnenberg" xr:uid="{91ADF359-AFA6-4C23-BC90-30668A266823}"/>
    <hyperlink ref="C66" location="'Paul Dyer'!A1" display="Paul Dyer" xr:uid="{8A37C7CC-EF33-46E7-804D-3D52F9F5AC78}"/>
    <hyperlink ref="C70" location="'Todd Hammer'!A1" display="Todd Hammer" xr:uid="{C61E6FC3-4F90-4F86-AB8A-D7F9C8F06103}"/>
    <hyperlink ref="C90" location="'Linda Williams'!A1" display="Linda Williams" xr:uid="{337FC8AA-6B74-4D88-BA72-64AA0F9A447D}"/>
    <hyperlink ref="C36" location="'Jeff Mason'!A1" display="Jeff Mason" xr:uid="{6F3AD272-F0E1-4470-B34D-B1B9B1A08B62}"/>
    <hyperlink ref="C37" location="'Jeff Velazquez'!A1" display="Jeff Velazquez" xr:uid="{F0B7EBFB-A80F-4C31-8352-CFF48FA39411}"/>
    <hyperlink ref="C51" location="'Robert Rodriguez'!A1" display="Robert Rodriguez" xr:uid="{8B45B6BB-2750-4173-BD95-9E38DFC8AFDF}"/>
    <hyperlink ref="C41" location="'Ronald Borden'!A1" display="Ronald Borden" xr:uid="{0479026A-A396-4519-A810-5F6216DC8577}"/>
    <hyperlink ref="C54" location="'Glen Bilyeu'!A1" display="Glen Bilyeu" xr:uid="{AFAF2ABB-9510-4836-A034-8D0907254C6B}"/>
    <hyperlink ref="C85" location="'James Braddy'!A1" display="James Braddy" xr:uid="{AC95F239-9102-4A6C-ADF0-A5E9935164B5}"/>
    <hyperlink ref="C92" location="'Ken Patton'!A1" display="Ken Patton" xr:uid="{B7933C1E-3CB9-4EAA-AB9F-FBA8C874A4ED}"/>
    <hyperlink ref="C10" location="'Hubert Kelsheimer'!A1" display="Ricky Kyker" xr:uid="{C671E133-E52D-47F5-AEC1-0DD9B0C38201}"/>
    <hyperlink ref="C12" location="'Glen Dickson'!A1" display="Glen Dickson" xr:uid="{22634716-A5F6-4BE8-8357-9CE88966DF12}"/>
    <hyperlink ref="C19" location="'Wayne Argence'!A1" display="Glenn Dickson" xr:uid="{301E7591-8334-495D-95F5-5FAADBA277D5}"/>
    <hyperlink ref="C35" location="'Evelio McDonald'!A1" display="Bob Alderman" xr:uid="{8B8B475D-254E-4A4A-9474-95D218FFDA7D}"/>
    <hyperlink ref="C34" location="'Claudia Escoto'!A1" display="Evelio McDonald" xr:uid="{6C954A0F-E137-4704-9B2B-0E83AE7BF599}"/>
    <hyperlink ref="C50" location="'Brian Vincent'!A1" display="Claudia Escoto" xr:uid="{3C040CCF-6633-428F-AF08-A55DDEB05971}"/>
    <hyperlink ref="C49" location="'Jim Stewart'!A1" display="Brian Vincent" xr:uid="{B9649649-65F3-458E-AD80-37C9D6409720}"/>
    <hyperlink ref="C69" location="'Fred Jamison'!A1" display="Todd Hammer" xr:uid="{017F5273-98CB-40EE-BE1F-8492EBE8FCF3}"/>
    <hyperlink ref="C88" location="'Philip Beekley'!A1" display="Ken Patton" xr:uid="{88B55290-0776-42B9-9D65-CCA9FAF8AD0F}"/>
    <hyperlink ref="C28" location="'David Strother'!A1" display="David Strother" xr:uid="{F6F8701F-2873-4206-A5D7-6B52785394A5}"/>
    <hyperlink ref="C29" location="'Jesse Zwiebel'!A1" display="Jesse Zwiebel" xr:uid="{5E850620-F503-4366-823D-98694F325E8B}"/>
    <hyperlink ref="C87" location="'Robert Theis'!A1" display="Robert Theis" xr:uid="{C7D24F2D-DCDB-46FC-B583-874F0527E696}"/>
    <hyperlink ref="C83" location="'Glenn Stinson'!A1" display="Glenn Stinson" xr:uid="{05AC56FC-80ED-4290-B2D3-632A9BCCA18E}"/>
    <hyperlink ref="C46" location="'Vic Severino'!A1" display="Vic Severino" xr:uid="{3F924BC5-EFE1-48C9-B3A1-5881B8207366}"/>
    <hyperlink ref="C56" location="'Stan Fitch'!A1" display="Stan Fitch" xr:uid="{476E2CF8-D00E-40DE-9982-CCFACFE93FC9}"/>
    <hyperlink ref="C13" location="'Jerry Hensler'!A1" display="Jerry Hensler" xr:uid="{2F3710DD-4047-427B-91EE-E8DFBF8F469A}"/>
    <hyperlink ref="C15" location="'Josie Hensler'!A1" display="Josie Hensler" xr:uid="{03F6C976-C81A-4EB9-A3B5-B05A5EDCB02C}"/>
    <hyperlink ref="C53" location="'Alan Gatlin'!A1" display="Alan Gatlin" xr:uid="{3CFFB18F-A60E-4FC2-84FA-9BE5E6975860}"/>
    <hyperlink ref="C86" location="'Jim Stewart'!A1" display="Brian Vincent" xr:uid="{85581EBB-8224-43F9-9C7D-E1D546759E47}"/>
    <hyperlink ref="C55" location="'Ken Patton'!A1" display="Ken Patton" xr:uid="{0750FD75-E8DB-4E84-A4A4-58E84A81BE2D}"/>
    <hyperlink ref="C30" location="'Robert Jackson'!A1" display="Robert Jackson" xr:uid="{BA61EAC0-4C17-4BB8-8A20-87479415AEB7}"/>
    <hyperlink ref="C31" location="'Gary Hicks'!A1" display="Gary Hicks" xr:uid="{44150391-D4D8-410F-9291-B6902C5E2666}"/>
    <hyperlink ref="C91" location="'Ken Osmond'!A1" display="Ken Osmond" xr:uid="{23D406DE-35EB-4560-AD2B-40572EA9ABB8}"/>
    <hyperlink ref="C80" location="'Howard Wilson'!A1" display="Howard Wilson" xr:uid="{F81DD64D-3980-4007-A3B1-0342EA99D1BD}"/>
    <hyperlink ref="C82" location="'Carolyn Wilson'!A1" display="Carolyn Wilson" xr:uid="{05A0FE7C-27C4-4B1F-831B-747D002B19A9}"/>
    <hyperlink ref="C38" location="'Dennis Cahill'!A1" display="Bob Alderman" xr:uid="{8C64E152-6CCE-491F-A7F4-BFE4DE216538}"/>
    <hyperlink ref="C45" location="'Rene Melendez'!A1" display="Dennis Cahill" xr:uid="{1A212AA1-6E3C-43D5-89FA-8312156C2F1A}"/>
    <hyperlink ref="C72" location="'Lisa Chacon'!A1" display="Fred Jamison" xr:uid="{D9638CA1-D37D-4DE8-9023-42B95C44EF1A}"/>
    <hyperlink ref="C7" location="'Jim Swaringin'!A1" display="Jim Swaringin" xr:uid="{6C54253C-C6F2-405C-B92D-A92E625D4318}"/>
    <hyperlink ref="C71" location="'Ken Osmond'!A1" display="Ken Osmond" xr:uid="{F2CEAD40-1DB6-40F0-83ED-0B1BD1B4800A}"/>
    <hyperlink ref="C18" location="'Dennis Cahill'!A1" display="Bob Alderman" xr:uid="{3F4FEC76-A084-4B7B-B865-998172C276F7}"/>
    <hyperlink ref="C8" location="'David Ellwood'!A1" display="David Ellwood" xr:uid="{C43F8A0B-5E72-449C-A379-8D83E968E19E}"/>
    <hyperlink ref="C32" location="'Joe Yanez'!A1" display="Joe Yanez" xr:uid="{834C1700-59BD-4C65-B0C6-53B50BAEDC1F}"/>
    <hyperlink ref="C16" location="'Evelio McDonald'!A1" display="Evelio McDonald" xr:uid="{E57DAB71-64F1-4BAA-83E1-1B41E4123682}"/>
    <hyperlink ref="C52" location="'Jim Riggs'!A1" display="Jim Riggs" xr:uid="{0456B7FF-75C0-4EAB-9C11-22482FDE0500}"/>
    <hyperlink ref="C92:C94" location="'Ken Patton'!A1" display="Ken Patton" xr:uid="{EA355BC6-7914-4932-8D80-9C9C3311CEA2}"/>
    <hyperlink ref="C89" location="'Allen Wood'!A1" display="Allen Wood" xr:uid="{B9D55E6D-6C75-446E-A0D6-8E5717DD066B}"/>
    <hyperlink ref="C93" location="'James Lopez'!A1" display="James Lopez" xr:uid="{4AFC3706-09A5-41EC-B7EA-59A894EED17C}"/>
    <hyperlink ref="C94" location="'Glen Bilyeu'!A1" display="Glen Bilyeu" xr:uid="{20297CF5-75B3-4716-8A07-30007E3015A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3F30-68F7-4CD4-8DF4-E0AD7CD05D1E}">
  <sheetPr codeName="Sheet44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0" t="s">
        <v>84</v>
      </c>
      <c r="C2" s="12">
        <v>45011</v>
      </c>
      <c r="D2" s="36" t="s">
        <v>73</v>
      </c>
      <c r="E2" s="37">
        <v>194</v>
      </c>
      <c r="F2" s="36">
        <v>187</v>
      </c>
      <c r="G2" s="36">
        <v>193</v>
      </c>
      <c r="H2" s="36">
        <v>186</v>
      </c>
      <c r="I2" s="36"/>
      <c r="J2" s="36"/>
      <c r="K2" s="36">
        <v>4</v>
      </c>
      <c r="L2" s="36">
        <v>760</v>
      </c>
      <c r="M2" s="38">
        <v>190</v>
      </c>
      <c r="N2" s="36">
        <v>6</v>
      </c>
      <c r="O2" s="38">
        <v>196</v>
      </c>
    </row>
    <row r="3" spans="1:17" x14ac:dyDescent="0.25">
      <c r="A3" s="59" t="s">
        <v>22</v>
      </c>
      <c r="B3" s="60" t="s">
        <v>84</v>
      </c>
      <c r="C3" s="50">
        <v>45034</v>
      </c>
      <c r="D3" s="51" t="s">
        <v>73</v>
      </c>
      <c r="E3" s="52">
        <v>188</v>
      </c>
      <c r="F3" s="53">
        <v>188</v>
      </c>
      <c r="G3" s="52">
        <v>176</v>
      </c>
      <c r="H3" s="52">
        <v>188</v>
      </c>
      <c r="I3" s="52"/>
      <c r="J3" s="52"/>
      <c r="K3" s="54">
        <v>4</v>
      </c>
      <c r="L3" s="54">
        <v>740</v>
      </c>
      <c r="M3" s="55">
        <v>185</v>
      </c>
      <c r="N3" s="56">
        <v>6</v>
      </c>
      <c r="O3" s="57">
        <v>191</v>
      </c>
    </row>
    <row r="4" spans="1:17" x14ac:dyDescent="0.25">
      <c r="A4" s="10" t="s">
        <v>22</v>
      </c>
      <c r="B4" s="11" t="s">
        <v>84</v>
      </c>
      <c r="C4" s="12">
        <v>45062</v>
      </c>
      <c r="D4" s="13" t="s">
        <v>73</v>
      </c>
      <c r="E4" s="14">
        <v>189</v>
      </c>
      <c r="F4" s="47">
        <v>195</v>
      </c>
      <c r="G4" s="14">
        <v>193</v>
      </c>
      <c r="H4" s="14">
        <v>191</v>
      </c>
      <c r="I4" s="14"/>
      <c r="J4" s="14"/>
      <c r="K4" s="15">
        <v>4</v>
      </c>
      <c r="L4" s="15">
        <v>768</v>
      </c>
      <c r="M4" s="16">
        <v>192</v>
      </c>
      <c r="N4" s="17">
        <v>6</v>
      </c>
      <c r="O4" s="18">
        <v>198</v>
      </c>
    </row>
    <row r="5" spans="1:17" x14ac:dyDescent="0.25">
      <c r="A5" s="10" t="s">
        <v>22</v>
      </c>
      <c r="B5" s="11" t="s">
        <v>84</v>
      </c>
      <c r="C5" s="12">
        <v>45074</v>
      </c>
      <c r="D5" s="13" t="s">
        <v>73</v>
      </c>
      <c r="E5" s="47">
        <v>190</v>
      </c>
      <c r="F5" s="47">
        <v>188</v>
      </c>
      <c r="G5" s="14">
        <v>190</v>
      </c>
      <c r="H5" s="14">
        <v>182</v>
      </c>
      <c r="I5" s="14"/>
      <c r="J5" s="14"/>
      <c r="K5" s="15">
        <v>4</v>
      </c>
      <c r="L5" s="15">
        <v>750</v>
      </c>
      <c r="M5" s="16">
        <v>187.5</v>
      </c>
      <c r="N5" s="17">
        <v>9</v>
      </c>
      <c r="O5" s="18">
        <v>196.5</v>
      </c>
    </row>
    <row r="7" spans="1:17" x14ac:dyDescent="0.25">
      <c r="K7" s="8">
        <f>SUM(K2:K6)</f>
        <v>16</v>
      </c>
      <c r="L7" s="8">
        <f>SUM(L2:L6)</f>
        <v>3018</v>
      </c>
      <c r="M7" s="9">
        <f>SUM(L7/K7)</f>
        <v>188.625</v>
      </c>
      <c r="N7" s="8">
        <f>SUM(N2:N6)</f>
        <v>27</v>
      </c>
      <c r="O7" s="9">
        <f>SUM(M7+N7)</f>
        <v>215.625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E69E5928-956E-45C9-9571-D4759A70C9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BA27CA-F4B4-4CCE-A249-8D63CFDB35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E670-9ACD-47AA-BA9D-4E060A70E713}">
  <sheetPr codeName="Sheet9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46</v>
      </c>
      <c r="C2" s="12">
        <v>44982</v>
      </c>
      <c r="D2" s="13" t="s">
        <v>48</v>
      </c>
      <c r="E2" s="14">
        <v>182</v>
      </c>
      <c r="F2" s="14">
        <v>179</v>
      </c>
      <c r="G2" s="14">
        <v>188</v>
      </c>
      <c r="H2" s="14">
        <v>188</v>
      </c>
      <c r="I2" s="14"/>
      <c r="J2" s="14"/>
      <c r="K2" s="15">
        <v>4</v>
      </c>
      <c r="L2" s="15">
        <v>737</v>
      </c>
      <c r="M2" s="16">
        <v>184.25</v>
      </c>
      <c r="N2" s="17">
        <v>2</v>
      </c>
      <c r="O2" s="18">
        <v>186.25</v>
      </c>
    </row>
    <row r="3" spans="1:17" x14ac:dyDescent="0.25">
      <c r="A3" s="10" t="s">
        <v>41</v>
      </c>
      <c r="B3" s="11" t="s">
        <v>46</v>
      </c>
      <c r="C3" s="12">
        <v>44996</v>
      </c>
      <c r="D3" s="13" t="s">
        <v>48</v>
      </c>
      <c r="E3" s="14">
        <v>187</v>
      </c>
      <c r="F3" s="14">
        <v>176</v>
      </c>
      <c r="G3" s="14">
        <v>188</v>
      </c>
      <c r="H3" s="14">
        <v>182</v>
      </c>
      <c r="I3" s="14"/>
      <c r="J3" s="14"/>
      <c r="K3" s="15">
        <v>4</v>
      </c>
      <c r="L3" s="15">
        <v>733</v>
      </c>
      <c r="M3" s="16">
        <v>183.25</v>
      </c>
      <c r="N3" s="17">
        <v>6</v>
      </c>
      <c r="O3" s="18">
        <v>189.25</v>
      </c>
    </row>
    <row r="4" spans="1:17" x14ac:dyDescent="0.25">
      <c r="A4" s="10" t="s">
        <v>41</v>
      </c>
      <c r="B4" s="11" t="s">
        <v>46</v>
      </c>
      <c r="C4" s="12">
        <v>45010</v>
      </c>
      <c r="D4" s="13" t="s">
        <v>48</v>
      </c>
      <c r="E4" s="14">
        <v>173</v>
      </c>
      <c r="F4" s="14">
        <v>186</v>
      </c>
      <c r="G4" s="14">
        <v>185</v>
      </c>
      <c r="H4" s="14">
        <v>179</v>
      </c>
      <c r="I4" s="14"/>
      <c r="J4" s="14"/>
      <c r="K4" s="15">
        <v>4</v>
      </c>
      <c r="L4" s="15">
        <v>723</v>
      </c>
      <c r="M4" s="16">
        <v>180.75</v>
      </c>
      <c r="N4" s="17">
        <v>2</v>
      </c>
      <c r="O4" s="18">
        <v>182.75</v>
      </c>
    </row>
    <row r="5" spans="1:17" x14ac:dyDescent="0.25">
      <c r="A5" s="10" t="s">
        <v>41</v>
      </c>
      <c r="B5" s="11" t="s">
        <v>46</v>
      </c>
      <c r="C5" s="12">
        <v>45038</v>
      </c>
      <c r="D5" s="13" t="s">
        <v>48</v>
      </c>
      <c r="E5" s="47">
        <v>183</v>
      </c>
      <c r="F5" s="14">
        <v>186</v>
      </c>
      <c r="G5" s="14">
        <v>181</v>
      </c>
      <c r="H5" s="47">
        <v>187</v>
      </c>
      <c r="I5" s="14"/>
      <c r="J5" s="14"/>
      <c r="K5" s="15">
        <v>4</v>
      </c>
      <c r="L5" s="15">
        <v>737</v>
      </c>
      <c r="M5" s="16">
        <v>184.25</v>
      </c>
      <c r="N5" s="17">
        <v>8</v>
      </c>
      <c r="O5" s="18">
        <v>192.25</v>
      </c>
    </row>
    <row r="7" spans="1:17" x14ac:dyDescent="0.25">
      <c r="K7" s="8">
        <f>SUM(K2:K6)</f>
        <v>16</v>
      </c>
      <c r="L7" s="8">
        <f>SUM(L2:L6)</f>
        <v>2930</v>
      </c>
      <c r="M7" s="7">
        <f>SUM(L7/K7)</f>
        <v>183.125</v>
      </c>
      <c r="N7" s="8">
        <f>SUM(N2:N6)</f>
        <v>18</v>
      </c>
      <c r="O7" s="9">
        <f>SUM(M7+N7)</f>
        <v>201.125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H2:I2 A2:B2" name="Range1_4"/>
    <protectedRange algorithmName="SHA-512" hashValue="ON39YdpmFHfN9f47KpiRvqrKx0V9+erV1CNkpWzYhW/Qyc6aT8rEyCrvauWSYGZK2ia3o7vd3akF07acHAFpOA==" saltValue="yVW9XmDwTqEnmpSGai0KYg==" spinCount="100000" sqref="C2" name="Range1_1_3_2"/>
    <protectedRange algorithmName="SHA-512" hashValue="ON39YdpmFHfN9f47KpiRvqrKx0V9+erV1CNkpWzYhW/Qyc6aT8rEyCrvauWSYGZK2ia3o7vd3akF07acHAFpOA==" saltValue="yVW9XmDwTqEnmpSGai0KYg==" spinCount="100000" sqref="D2:G2" name="Range1_3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D2">
    <cfRule type="top10" dxfId="449" priority="18" rank="1"/>
  </conditionalFormatting>
  <conditionalFormatting sqref="E2">
    <cfRule type="top10" dxfId="448" priority="17" rank="1"/>
  </conditionalFormatting>
  <conditionalFormatting sqref="E3">
    <cfRule type="top10" dxfId="447" priority="12" rank="1"/>
  </conditionalFormatting>
  <conditionalFormatting sqref="E4">
    <cfRule type="top10" dxfId="446" priority="6" rank="1"/>
  </conditionalFormatting>
  <conditionalFormatting sqref="F2">
    <cfRule type="top10" dxfId="445" priority="16" rank="1"/>
  </conditionalFormatting>
  <conditionalFormatting sqref="F3">
    <cfRule type="top10" dxfId="444" priority="11" rank="1"/>
  </conditionalFormatting>
  <conditionalFormatting sqref="F4">
    <cfRule type="top10" dxfId="443" priority="5" rank="1"/>
  </conditionalFormatting>
  <conditionalFormatting sqref="G2">
    <cfRule type="top10" dxfId="442" priority="15" rank="1"/>
  </conditionalFormatting>
  <conditionalFormatting sqref="G3">
    <cfRule type="top10" dxfId="441" priority="10" rank="1"/>
  </conditionalFormatting>
  <conditionalFormatting sqref="G4">
    <cfRule type="top10" dxfId="440" priority="4" rank="1"/>
  </conditionalFormatting>
  <conditionalFormatting sqref="H2">
    <cfRule type="top10" dxfId="439" priority="13" rank="1"/>
  </conditionalFormatting>
  <conditionalFormatting sqref="H3">
    <cfRule type="top10" dxfId="438" priority="9" rank="1"/>
  </conditionalFormatting>
  <conditionalFormatting sqref="H4">
    <cfRule type="top10" dxfId="437" priority="3" rank="1"/>
  </conditionalFormatting>
  <conditionalFormatting sqref="I2">
    <cfRule type="top10" dxfId="436" priority="14" rank="1"/>
  </conditionalFormatting>
  <conditionalFormatting sqref="I3">
    <cfRule type="top10" dxfId="435" priority="7" rank="1"/>
  </conditionalFormatting>
  <conditionalFormatting sqref="I4">
    <cfRule type="top10" dxfId="434" priority="1" rank="1"/>
  </conditionalFormatting>
  <conditionalFormatting sqref="J3">
    <cfRule type="top10" dxfId="433" priority="8" rank="1"/>
  </conditionalFormatting>
  <conditionalFormatting sqref="J4">
    <cfRule type="top10" dxfId="432" priority="2" rank="1"/>
  </conditionalFormatting>
  <hyperlinks>
    <hyperlink ref="Q1" location="'Texas 2023'!A1" display="Back to Ranking" xr:uid="{0D612E7D-F0D6-48BE-83C8-8F009DC90E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5A2C3A-7F12-481D-BCEE-642120666B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270D6-3BD9-430C-8E2C-A12F7EF01D91}">
  <sheetPr codeName="Sheet10"/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42</v>
      </c>
      <c r="C2" s="12">
        <v>44982</v>
      </c>
      <c r="D2" s="13" t="s">
        <v>48</v>
      </c>
      <c r="E2" s="14">
        <v>191</v>
      </c>
      <c r="F2" s="14">
        <v>194</v>
      </c>
      <c r="G2" s="14">
        <v>195</v>
      </c>
      <c r="H2" s="14">
        <v>188.001</v>
      </c>
      <c r="I2" s="14"/>
      <c r="J2" s="14"/>
      <c r="K2" s="15">
        <v>4</v>
      </c>
      <c r="L2" s="15">
        <v>768.00099999999998</v>
      </c>
      <c r="M2" s="16">
        <v>192.00024999999999</v>
      </c>
      <c r="N2" s="17">
        <v>11</v>
      </c>
      <c r="O2" s="18">
        <v>203.00024999999999</v>
      </c>
    </row>
    <row r="3" spans="1:17" x14ac:dyDescent="0.25">
      <c r="A3" s="10" t="s">
        <v>41</v>
      </c>
      <c r="B3" s="11" t="s">
        <v>42</v>
      </c>
      <c r="C3" s="12">
        <v>44996</v>
      </c>
      <c r="D3" s="13" t="s">
        <v>48</v>
      </c>
      <c r="E3" s="14">
        <v>186</v>
      </c>
      <c r="F3" s="14">
        <v>185</v>
      </c>
      <c r="G3" s="14">
        <v>186</v>
      </c>
      <c r="H3" s="14">
        <v>185</v>
      </c>
      <c r="I3" s="14"/>
      <c r="J3" s="14"/>
      <c r="K3" s="15">
        <v>4</v>
      </c>
      <c r="L3" s="15">
        <v>742</v>
      </c>
      <c r="M3" s="16">
        <v>185.5</v>
      </c>
      <c r="N3" s="17">
        <v>9</v>
      </c>
      <c r="O3" s="18">
        <v>194.5</v>
      </c>
    </row>
    <row r="4" spans="1:17" x14ac:dyDescent="0.25">
      <c r="A4" s="10" t="s">
        <v>41</v>
      </c>
      <c r="B4" s="11" t="s">
        <v>42</v>
      </c>
      <c r="C4" s="12">
        <v>45020</v>
      </c>
      <c r="D4" s="13" t="s">
        <v>48</v>
      </c>
      <c r="E4" s="47">
        <v>193</v>
      </c>
      <c r="F4" s="47">
        <v>193</v>
      </c>
      <c r="G4" s="47">
        <v>190</v>
      </c>
      <c r="H4" s="47">
        <v>192</v>
      </c>
      <c r="I4" s="14"/>
      <c r="J4" s="14"/>
      <c r="K4" s="15">
        <v>4</v>
      </c>
      <c r="L4" s="15">
        <v>768</v>
      </c>
      <c r="M4" s="16">
        <v>192</v>
      </c>
      <c r="N4" s="17">
        <v>5</v>
      </c>
      <c r="O4" s="18">
        <v>197</v>
      </c>
    </row>
    <row r="5" spans="1:17" x14ac:dyDescent="0.25">
      <c r="A5" s="10" t="s">
        <v>41</v>
      </c>
      <c r="B5" s="11" t="s">
        <v>42</v>
      </c>
      <c r="C5" s="12">
        <v>45024</v>
      </c>
      <c r="D5" s="13" t="s">
        <v>48</v>
      </c>
      <c r="E5" s="47">
        <v>194</v>
      </c>
      <c r="F5" s="14">
        <v>190.001</v>
      </c>
      <c r="G5" s="14">
        <v>193</v>
      </c>
      <c r="H5" s="14">
        <v>196</v>
      </c>
      <c r="I5" s="14"/>
      <c r="J5" s="14"/>
      <c r="K5" s="15">
        <v>4</v>
      </c>
      <c r="L5" s="15">
        <v>773.00099999999998</v>
      </c>
      <c r="M5" s="16">
        <v>193.25024999999999</v>
      </c>
      <c r="N5" s="17">
        <v>7</v>
      </c>
      <c r="O5" s="18">
        <v>200.25024999999999</v>
      </c>
    </row>
    <row r="6" spans="1:17" x14ac:dyDescent="0.25">
      <c r="A6" s="10" t="s">
        <v>41</v>
      </c>
      <c r="B6" s="11" t="s">
        <v>42</v>
      </c>
      <c r="C6" s="12">
        <v>45038</v>
      </c>
      <c r="D6" s="13" t="s">
        <v>48</v>
      </c>
      <c r="E6" s="14">
        <v>182</v>
      </c>
      <c r="F6" s="47">
        <v>190</v>
      </c>
      <c r="G6" s="47">
        <v>185</v>
      </c>
      <c r="H6" s="14">
        <v>185</v>
      </c>
      <c r="I6" s="14"/>
      <c r="J6" s="14"/>
      <c r="K6" s="15">
        <v>4</v>
      </c>
      <c r="L6" s="15">
        <v>742</v>
      </c>
      <c r="M6" s="16">
        <v>185.5</v>
      </c>
      <c r="N6" s="17">
        <v>9</v>
      </c>
      <c r="O6" s="18">
        <v>194.5</v>
      </c>
    </row>
    <row r="7" spans="1:17" x14ac:dyDescent="0.25">
      <c r="A7" s="10" t="s">
        <v>41</v>
      </c>
      <c r="B7" s="11" t="s">
        <v>42</v>
      </c>
      <c r="C7" s="12">
        <v>45048</v>
      </c>
      <c r="D7" s="13" t="s">
        <v>48</v>
      </c>
      <c r="E7" s="47">
        <v>185</v>
      </c>
      <c r="F7" s="14">
        <v>189</v>
      </c>
      <c r="G7" s="14">
        <v>194</v>
      </c>
      <c r="H7" s="47">
        <v>194</v>
      </c>
      <c r="I7" s="14"/>
      <c r="J7" s="14"/>
      <c r="K7" s="15">
        <v>4</v>
      </c>
      <c r="L7" s="15">
        <v>762</v>
      </c>
      <c r="M7" s="16">
        <v>190.5</v>
      </c>
      <c r="N7" s="17">
        <v>9</v>
      </c>
      <c r="O7" s="18">
        <v>199.5</v>
      </c>
    </row>
    <row r="8" spans="1:17" x14ac:dyDescent="0.25">
      <c r="A8" s="10" t="s">
        <v>41</v>
      </c>
      <c r="B8" s="11" t="s">
        <v>42</v>
      </c>
      <c r="C8" s="12">
        <v>45073</v>
      </c>
      <c r="D8" s="13" t="s">
        <v>48</v>
      </c>
      <c r="E8" s="47">
        <v>194</v>
      </c>
      <c r="F8" s="47">
        <v>194</v>
      </c>
      <c r="G8" s="47">
        <v>187</v>
      </c>
      <c r="H8" s="47">
        <v>189</v>
      </c>
      <c r="I8" s="14"/>
      <c r="J8" s="14"/>
      <c r="K8" s="15">
        <v>4</v>
      </c>
      <c r="L8" s="15">
        <v>764</v>
      </c>
      <c r="M8" s="16">
        <v>191</v>
      </c>
      <c r="N8" s="17">
        <v>13</v>
      </c>
      <c r="O8" s="18">
        <v>204</v>
      </c>
    </row>
    <row r="9" spans="1:17" x14ac:dyDescent="0.25">
      <c r="A9" s="10" t="s">
        <v>72</v>
      </c>
      <c r="B9" s="11" t="s">
        <v>42</v>
      </c>
      <c r="C9" s="12">
        <v>45074</v>
      </c>
      <c r="D9" s="13" t="s">
        <v>73</v>
      </c>
      <c r="E9" s="14">
        <v>194</v>
      </c>
      <c r="F9" s="14">
        <v>194</v>
      </c>
      <c r="G9" s="14">
        <v>195</v>
      </c>
      <c r="H9" s="47">
        <v>195</v>
      </c>
      <c r="I9" s="14"/>
      <c r="J9" s="14"/>
      <c r="K9" s="15">
        <v>4</v>
      </c>
      <c r="L9" s="15">
        <v>778</v>
      </c>
      <c r="M9" s="16">
        <v>194.5</v>
      </c>
      <c r="N9" s="17">
        <v>7</v>
      </c>
      <c r="O9" s="18">
        <v>201.5</v>
      </c>
    </row>
    <row r="11" spans="1:17" x14ac:dyDescent="0.25">
      <c r="K11" s="8">
        <f>SUM(K2:K10)</f>
        <v>32</v>
      </c>
      <c r="L11" s="8">
        <f>SUM(L2:L10)</f>
        <v>6097.0020000000004</v>
      </c>
      <c r="M11" s="7">
        <f>SUM(L11/K11)</f>
        <v>190.53131250000001</v>
      </c>
      <c r="N11" s="8">
        <f>SUM(N2:N10)</f>
        <v>70</v>
      </c>
      <c r="O11" s="9">
        <f>SUM(M11+N11)</f>
        <v>260.53131250000001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H2:I2 A2:B2" name="Range1_4"/>
    <protectedRange algorithmName="SHA-512" hashValue="ON39YdpmFHfN9f47KpiRvqrKx0V9+erV1CNkpWzYhW/Qyc6aT8rEyCrvauWSYGZK2ia3o7vd3akF07acHAFpOA==" saltValue="yVW9XmDwTqEnmpSGai0KYg==" spinCount="100000" sqref="C2" name="Range1_1_3_2"/>
    <protectedRange algorithmName="SHA-512" hashValue="ON39YdpmFHfN9f47KpiRvqrKx0V9+erV1CNkpWzYhW/Qyc6aT8rEyCrvauWSYGZK2ia3o7vd3akF07acHAFpOA==" saltValue="yVW9XmDwTqEnmpSGai0KYg==" spinCount="100000" sqref="D2:G2" name="Range1_3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D2">
    <cfRule type="top10" dxfId="431" priority="12" rank="1"/>
  </conditionalFormatting>
  <conditionalFormatting sqref="E2">
    <cfRule type="top10" dxfId="430" priority="11" rank="1"/>
  </conditionalFormatting>
  <conditionalFormatting sqref="E3">
    <cfRule type="top10" dxfId="429" priority="6" rank="1"/>
  </conditionalFormatting>
  <conditionalFormatting sqref="F2">
    <cfRule type="top10" dxfId="428" priority="10" rank="1"/>
  </conditionalFormatting>
  <conditionalFormatting sqref="F3">
    <cfRule type="top10" dxfId="427" priority="5" rank="1"/>
  </conditionalFormatting>
  <conditionalFormatting sqref="G2">
    <cfRule type="top10" dxfId="426" priority="9" rank="1"/>
  </conditionalFormatting>
  <conditionalFormatting sqref="G3">
    <cfRule type="top10" dxfId="425" priority="4" rank="1"/>
  </conditionalFormatting>
  <conditionalFormatting sqref="H2">
    <cfRule type="top10" dxfId="424" priority="7" rank="1"/>
  </conditionalFormatting>
  <conditionalFormatting sqref="H3">
    <cfRule type="top10" dxfId="423" priority="3" rank="1"/>
  </conditionalFormatting>
  <conditionalFormatting sqref="I2">
    <cfRule type="top10" dxfId="422" priority="8" rank="1"/>
  </conditionalFormatting>
  <conditionalFormatting sqref="I3">
    <cfRule type="top10" dxfId="421" priority="1" rank="1"/>
  </conditionalFormatting>
  <conditionalFormatting sqref="J3">
    <cfRule type="top10" dxfId="420" priority="2" rank="1"/>
  </conditionalFormatting>
  <hyperlinks>
    <hyperlink ref="Q1" location="'Texas 2023'!A1" display="Back to Ranking" xr:uid="{46511307-1702-445E-8DB1-7F134CB2C9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9791D6-A05D-4AC1-81C2-52EEF4642DC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0687-69DD-4693-A3A9-AC34B2B325C9}">
  <sheetPr codeName="Sheet11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55</v>
      </c>
      <c r="C2" s="12">
        <v>44982</v>
      </c>
      <c r="D2" s="13" t="s">
        <v>48</v>
      </c>
      <c r="E2" s="14">
        <v>194</v>
      </c>
      <c r="F2" s="14">
        <v>186</v>
      </c>
      <c r="G2" s="14">
        <v>195</v>
      </c>
      <c r="H2" s="14">
        <v>191</v>
      </c>
      <c r="I2" s="14"/>
      <c r="J2" s="14"/>
      <c r="K2" s="15">
        <v>4</v>
      </c>
      <c r="L2" s="15">
        <v>766</v>
      </c>
      <c r="M2" s="16">
        <v>191.5</v>
      </c>
      <c r="N2" s="17">
        <v>11</v>
      </c>
      <c r="O2" s="18">
        <v>202.5</v>
      </c>
    </row>
    <row r="3" spans="1:17" x14ac:dyDescent="0.25">
      <c r="A3" s="10" t="s">
        <v>54</v>
      </c>
      <c r="B3" s="11" t="s">
        <v>55</v>
      </c>
      <c r="C3" s="12">
        <v>44996</v>
      </c>
      <c r="D3" s="13" t="s">
        <v>48</v>
      </c>
      <c r="E3" s="14">
        <v>183</v>
      </c>
      <c r="F3" s="14">
        <v>187</v>
      </c>
      <c r="G3" s="14">
        <v>178</v>
      </c>
      <c r="H3" s="14">
        <v>180</v>
      </c>
      <c r="I3" s="14"/>
      <c r="J3" s="14"/>
      <c r="K3" s="15">
        <v>4</v>
      </c>
      <c r="L3" s="15">
        <v>728</v>
      </c>
      <c r="M3" s="16">
        <v>182</v>
      </c>
      <c r="N3" s="17">
        <v>5</v>
      </c>
      <c r="O3" s="18">
        <v>187</v>
      </c>
    </row>
    <row r="4" spans="1:17" x14ac:dyDescent="0.25">
      <c r="A4" s="10" t="s">
        <v>54</v>
      </c>
      <c r="B4" s="11" t="s">
        <v>55</v>
      </c>
      <c r="C4" s="12">
        <v>45010</v>
      </c>
      <c r="D4" s="13" t="s">
        <v>48</v>
      </c>
      <c r="E4" s="14">
        <v>187</v>
      </c>
      <c r="F4" s="14">
        <v>185</v>
      </c>
      <c r="G4" s="14">
        <v>185</v>
      </c>
      <c r="H4" s="14">
        <v>191</v>
      </c>
      <c r="I4" s="14"/>
      <c r="J4" s="14"/>
      <c r="K4" s="15">
        <v>4</v>
      </c>
      <c r="L4" s="15">
        <v>748</v>
      </c>
      <c r="M4" s="16">
        <v>187</v>
      </c>
      <c r="N4" s="17">
        <v>9</v>
      </c>
      <c r="O4" s="18">
        <v>196</v>
      </c>
    </row>
    <row r="5" spans="1:17" x14ac:dyDescent="0.25">
      <c r="A5" s="10" t="s">
        <v>54</v>
      </c>
      <c r="B5" s="11" t="s">
        <v>55</v>
      </c>
      <c r="C5" s="12">
        <v>45020</v>
      </c>
      <c r="D5" s="13" t="s">
        <v>48</v>
      </c>
      <c r="E5" s="14">
        <v>182</v>
      </c>
      <c r="F5" s="14">
        <v>186</v>
      </c>
      <c r="G5" s="14">
        <v>189.001</v>
      </c>
      <c r="H5" s="14">
        <v>186</v>
      </c>
      <c r="I5" s="14"/>
      <c r="J5" s="14"/>
      <c r="K5" s="15">
        <v>4</v>
      </c>
      <c r="L5" s="15">
        <v>743.00099999999998</v>
      </c>
      <c r="M5" s="16">
        <v>185.75024999999999</v>
      </c>
      <c r="N5" s="17">
        <v>4</v>
      </c>
      <c r="O5" s="18">
        <v>189.75024999999999</v>
      </c>
    </row>
    <row r="6" spans="1:17" x14ac:dyDescent="0.25">
      <c r="A6" s="10" t="s">
        <v>54</v>
      </c>
      <c r="B6" s="11" t="s">
        <v>55</v>
      </c>
      <c r="C6" s="12">
        <v>45038</v>
      </c>
      <c r="D6" s="13" t="s">
        <v>48</v>
      </c>
      <c r="E6" s="14">
        <v>176</v>
      </c>
      <c r="F6" s="14">
        <v>182</v>
      </c>
      <c r="G6" s="14">
        <v>176</v>
      </c>
      <c r="H6" s="14">
        <v>178</v>
      </c>
      <c r="I6" s="14"/>
      <c r="J6" s="14"/>
      <c r="K6" s="15">
        <v>4</v>
      </c>
      <c r="L6" s="15">
        <v>712</v>
      </c>
      <c r="M6" s="16">
        <v>178</v>
      </c>
      <c r="N6" s="17">
        <v>2</v>
      </c>
      <c r="O6" s="18">
        <v>180</v>
      </c>
    </row>
    <row r="7" spans="1:17" x14ac:dyDescent="0.25">
      <c r="A7" s="10" t="s">
        <v>54</v>
      </c>
      <c r="B7" s="11" t="s">
        <v>55</v>
      </c>
      <c r="C7" s="12">
        <v>45048</v>
      </c>
      <c r="D7" s="13" t="s">
        <v>48</v>
      </c>
      <c r="E7" s="14">
        <v>177</v>
      </c>
      <c r="F7" s="14">
        <v>178</v>
      </c>
      <c r="G7" s="14">
        <v>186</v>
      </c>
      <c r="H7" s="14">
        <v>186</v>
      </c>
      <c r="I7" s="14"/>
      <c r="J7" s="14"/>
      <c r="K7" s="15">
        <v>4</v>
      </c>
      <c r="L7" s="15">
        <v>727</v>
      </c>
      <c r="M7" s="16">
        <v>181.75</v>
      </c>
      <c r="N7" s="17">
        <v>2</v>
      </c>
      <c r="O7" s="18">
        <v>183.75</v>
      </c>
    </row>
    <row r="8" spans="1:17" x14ac:dyDescent="0.25">
      <c r="A8" s="10" t="s">
        <v>54</v>
      </c>
      <c r="B8" s="11" t="s">
        <v>55</v>
      </c>
      <c r="C8" s="12">
        <v>45073</v>
      </c>
      <c r="D8" s="13" t="s">
        <v>48</v>
      </c>
      <c r="E8" s="14">
        <v>183</v>
      </c>
      <c r="F8" s="14">
        <v>184</v>
      </c>
      <c r="G8" s="14">
        <v>186</v>
      </c>
      <c r="H8" s="14">
        <v>181</v>
      </c>
      <c r="I8" s="14"/>
      <c r="J8" s="14"/>
      <c r="K8" s="15">
        <v>4</v>
      </c>
      <c r="L8" s="15">
        <v>734</v>
      </c>
      <c r="M8" s="16">
        <v>183.5</v>
      </c>
      <c r="N8" s="17">
        <v>2</v>
      </c>
      <c r="O8" s="18">
        <v>185.5</v>
      </c>
    </row>
    <row r="10" spans="1:17" x14ac:dyDescent="0.25">
      <c r="K10" s="8">
        <f>SUM(K2:K9)</f>
        <v>28</v>
      </c>
      <c r="L10" s="8">
        <f>SUM(L2:L9)</f>
        <v>5158.0010000000002</v>
      </c>
      <c r="M10" s="7">
        <f>SUM(L10/K10)</f>
        <v>184.21432142857142</v>
      </c>
      <c r="N10" s="8">
        <f>SUM(N2:N9)</f>
        <v>35</v>
      </c>
      <c r="O10" s="9">
        <f>SUM(M10+N10)</f>
        <v>219.21432142857142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4_2"/>
    <protectedRange algorithmName="SHA-512" hashValue="ON39YdpmFHfN9f47KpiRvqrKx0V9+erV1CNkpWzYhW/Qyc6aT8rEyCrvauWSYGZK2ia3o7vd3akF07acHAFpOA==" saltValue="yVW9XmDwTqEnmpSGai0KYg==" spinCount="100000" sqref="C2" name="Range1_1_2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E4:J4 B4:C4" name="Range1_4_4"/>
    <protectedRange algorithmName="SHA-512" hashValue="ON39YdpmFHfN9f47KpiRvqrKx0V9+erV1CNkpWzYhW/Qyc6aT8rEyCrvauWSYGZK2ia3o7vd3akF07acHAFpOA==" saltValue="yVW9XmDwTqEnmpSGai0KYg==" spinCount="100000" sqref="D4" name="Range1_1_2_5"/>
  </protectedRanges>
  <conditionalFormatting sqref="D2">
    <cfRule type="top10" dxfId="419" priority="18" rank="1"/>
  </conditionalFormatting>
  <conditionalFormatting sqref="E2">
    <cfRule type="top10" dxfId="418" priority="17" rank="1"/>
  </conditionalFormatting>
  <conditionalFormatting sqref="E3">
    <cfRule type="top10" dxfId="417" priority="12" rank="1"/>
  </conditionalFormatting>
  <conditionalFormatting sqref="E4">
    <cfRule type="top10" dxfId="416" priority="6" rank="1"/>
  </conditionalFormatting>
  <conditionalFormatting sqref="F2">
    <cfRule type="top10" dxfId="415" priority="16" rank="1"/>
  </conditionalFormatting>
  <conditionalFormatting sqref="F3">
    <cfRule type="top10" dxfId="414" priority="11" rank="1"/>
  </conditionalFormatting>
  <conditionalFormatting sqref="F4">
    <cfRule type="top10" dxfId="413" priority="5" rank="1"/>
  </conditionalFormatting>
  <conditionalFormatting sqref="G2">
    <cfRule type="top10" dxfId="412" priority="15" rank="1"/>
  </conditionalFormatting>
  <conditionalFormatting sqref="G3">
    <cfRule type="top10" dxfId="411" priority="10" rank="1"/>
  </conditionalFormatting>
  <conditionalFormatting sqref="G4">
    <cfRule type="top10" dxfId="410" priority="4" rank="1"/>
  </conditionalFormatting>
  <conditionalFormatting sqref="H2">
    <cfRule type="top10" dxfId="409" priority="14" rank="1"/>
  </conditionalFormatting>
  <conditionalFormatting sqref="H3">
    <cfRule type="top10" dxfId="408" priority="9" rank="1"/>
  </conditionalFormatting>
  <conditionalFormatting sqref="H4">
    <cfRule type="top10" dxfId="407" priority="3" rank="1"/>
  </conditionalFormatting>
  <conditionalFormatting sqref="I2">
    <cfRule type="top10" dxfId="406" priority="13" rank="1"/>
  </conditionalFormatting>
  <conditionalFormatting sqref="I3">
    <cfRule type="top10" dxfId="405" priority="8" rank="1"/>
  </conditionalFormatting>
  <conditionalFormatting sqref="I4">
    <cfRule type="top10" dxfId="404" priority="2" rank="1"/>
  </conditionalFormatting>
  <conditionalFormatting sqref="J3">
    <cfRule type="top10" dxfId="403" priority="7" rank="1"/>
  </conditionalFormatting>
  <conditionalFormatting sqref="J4">
    <cfRule type="top10" dxfId="402" priority="1" rank="1"/>
  </conditionalFormatting>
  <hyperlinks>
    <hyperlink ref="Q1" location="'Texas 2023'!A1" display="Back to Ranking" xr:uid="{ABD40B7D-9806-4C80-A3E2-D5CE4F7DB1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1529F1-C856-4ED4-B646-9EFCE82FA1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74C9-5FDA-4485-862C-B814EDDCE3B8}">
  <sheetPr codeName="Sheet36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72</v>
      </c>
      <c r="B2" s="11" t="s">
        <v>71</v>
      </c>
      <c r="C2" s="12">
        <v>45006</v>
      </c>
      <c r="D2" s="13" t="s">
        <v>73</v>
      </c>
      <c r="E2" s="14">
        <v>184</v>
      </c>
      <c r="F2" s="14">
        <v>171</v>
      </c>
      <c r="G2" s="14">
        <v>171</v>
      </c>
      <c r="H2" s="14">
        <v>172</v>
      </c>
      <c r="I2" s="14"/>
      <c r="J2" s="14"/>
      <c r="K2" s="15">
        <v>4</v>
      </c>
      <c r="L2" s="15">
        <v>698</v>
      </c>
      <c r="M2" s="16">
        <v>174.5</v>
      </c>
      <c r="N2" s="17">
        <v>5</v>
      </c>
      <c r="O2" s="18">
        <v>179.5</v>
      </c>
    </row>
    <row r="3" spans="1:17" x14ac:dyDescent="0.25">
      <c r="A3" s="10" t="s">
        <v>72</v>
      </c>
      <c r="B3" s="36" t="s">
        <v>71</v>
      </c>
      <c r="C3" s="12">
        <v>45011</v>
      </c>
      <c r="D3" s="36" t="s">
        <v>73</v>
      </c>
      <c r="E3" s="36">
        <v>182</v>
      </c>
      <c r="F3" s="36">
        <v>185</v>
      </c>
      <c r="G3" s="36">
        <v>182</v>
      </c>
      <c r="H3" s="36">
        <v>178</v>
      </c>
      <c r="I3" s="36"/>
      <c r="J3" s="36"/>
      <c r="K3" s="36">
        <v>4</v>
      </c>
      <c r="L3" s="36">
        <v>727</v>
      </c>
      <c r="M3" s="36">
        <v>181.75</v>
      </c>
      <c r="N3" s="36">
        <v>2</v>
      </c>
      <c r="O3" s="36">
        <v>183.75</v>
      </c>
    </row>
    <row r="4" spans="1:17" x14ac:dyDescent="0.25">
      <c r="A4" s="59" t="s">
        <v>72</v>
      </c>
      <c r="B4" s="60" t="s">
        <v>71</v>
      </c>
      <c r="C4" s="50">
        <v>45034</v>
      </c>
      <c r="D4" s="51" t="s">
        <v>73</v>
      </c>
      <c r="E4" s="52">
        <v>186</v>
      </c>
      <c r="F4" s="52">
        <v>188</v>
      </c>
      <c r="G4" s="52">
        <v>188</v>
      </c>
      <c r="H4" s="52">
        <v>181</v>
      </c>
      <c r="I4" s="52"/>
      <c r="J4" s="52"/>
      <c r="K4" s="54">
        <v>4</v>
      </c>
      <c r="L4" s="54">
        <v>743</v>
      </c>
      <c r="M4" s="55">
        <v>185.75</v>
      </c>
      <c r="N4" s="56">
        <v>2</v>
      </c>
      <c r="O4" s="57">
        <v>187.75</v>
      </c>
    </row>
    <row r="5" spans="1:17" x14ac:dyDescent="0.25">
      <c r="A5" s="10" t="s">
        <v>72</v>
      </c>
      <c r="B5" s="11" t="s">
        <v>71</v>
      </c>
      <c r="C5" s="12">
        <v>45039</v>
      </c>
      <c r="D5" s="13" t="s">
        <v>73</v>
      </c>
      <c r="E5" s="47">
        <v>181</v>
      </c>
      <c r="F5" s="47">
        <v>186</v>
      </c>
      <c r="G5" s="47">
        <v>189</v>
      </c>
      <c r="H5" s="47">
        <v>189</v>
      </c>
      <c r="I5" s="14"/>
      <c r="J5" s="14"/>
      <c r="K5" s="15">
        <v>4</v>
      </c>
      <c r="L5" s="15">
        <v>745</v>
      </c>
      <c r="M5" s="16">
        <v>186.25</v>
      </c>
      <c r="N5" s="17">
        <v>5</v>
      </c>
      <c r="O5" s="18">
        <v>191.25</v>
      </c>
    </row>
    <row r="6" spans="1:17" x14ac:dyDescent="0.25">
      <c r="A6" s="10" t="s">
        <v>72</v>
      </c>
      <c r="B6" s="11" t="s">
        <v>71</v>
      </c>
      <c r="C6" s="12">
        <v>45062</v>
      </c>
      <c r="D6" s="13" t="s">
        <v>73</v>
      </c>
      <c r="E6" s="14">
        <v>182</v>
      </c>
      <c r="F6" s="14">
        <v>187</v>
      </c>
      <c r="G6" s="14">
        <v>192.001</v>
      </c>
      <c r="H6" s="14">
        <v>180</v>
      </c>
      <c r="I6" s="14"/>
      <c r="J6" s="14"/>
      <c r="K6" s="15">
        <v>4</v>
      </c>
      <c r="L6" s="15">
        <v>741.00099999999998</v>
      </c>
      <c r="M6" s="16">
        <v>185.25024999999999</v>
      </c>
      <c r="N6" s="17">
        <v>2</v>
      </c>
      <c r="O6" s="18">
        <v>187.25024999999999</v>
      </c>
    </row>
    <row r="7" spans="1:17" x14ac:dyDescent="0.25">
      <c r="A7" s="10" t="s">
        <v>72</v>
      </c>
      <c r="B7" s="11" t="s">
        <v>71</v>
      </c>
      <c r="C7" s="12">
        <v>45074</v>
      </c>
      <c r="D7" s="13" t="s">
        <v>73</v>
      </c>
      <c r="E7" s="14">
        <v>183</v>
      </c>
      <c r="F7" s="14">
        <v>179</v>
      </c>
      <c r="G7" s="14">
        <v>181</v>
      </c>
      <c r="H7" s="14">
        <v>183</v>
      </c>
      <c r="I7" s="14"/>
      <c r="J7" s="14"/>
      <c r="K7" s="15">
        <v>4</v>
      </c>
      <c r="L7" s="15">
        <v>726</v>
      </c>
      <c r="M7" s="16">
        <v>181.5</v>
      </c>
      <c r="N7" s="17">
        <v>2</v>
      </c>
      <c r="O7" s="18">
        <v>183.5</v>
      </c>
    </row>
    <row r="9" spans="1:17" x14ac:dyDescent="0.25">
      <c r="K9" s="8">
        <f>SUM(K2:K8)</f>
        <v>24</v>
      </c>
      <c r="L9" s="8">
        <f>SUM(L2:L8)</f>
        <v>4380.0010000000002</v>
      </c>
      <c r="M9" s="7">
        <f>SUM(L9/K9)</f>
        <v>182.50004166666668</v>
      </c>
      <c r="N9" s="8">
        <f>SUM(N2:N8)</f>
        <v>18</v>
      </c>
      <c r="O9" s="9">
        <f>SUM(M9+N9)</f>
        <v>200.50004166666668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401" priority="6" rank="1"/>
  </conditionalFormatting>
  <conditionalFormatting sqref="F2">
    <cfRule type="top10" dxfId="400" priority="5" rank="1"/>
  </conditionalFormatting>
  <conditionalFormatting sqref="G2">
    <cfRule type="top10" dxfId="399" priority="4" rank="1"/>
  </conditionalFormatting>
  <conditionalFormatting sqref="H2">
    <cfRule type="top10" dxfId="398" priority="3" rank="1"/>
  </conditionalFormatting>
  <conditionalFormatting sqref="I2">
    <cfRule type="top10" dxfId="397" priority="1" rank="1"/>
  </conditionalFormatting>
  <conditionalFormatting sqref="J2">
    <cfRule type="top10" dxfId="396" priority="2" rank="1"/>
  </conditionalFormatting>
  <hyperlinks>
    <hyperlink ref="Q1" location="'Texas 2023'!A1" display="Back to Ranking" xr:uid="{42C4599F-C56D-4E85-A798-4EF433977E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57435E-8559-46BD-9ADF-28276D3D57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6E6D-5ACA-467B-AF49-84C7E189FE9D}">
  <sheetPr codeName="Sheet12"/>
  <dimension ref="A1:Q5"/>
  <sheetViews>
    <sheetView workbookViewId="0">
      <selection activeCell="D27" sqref="D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29</v>
      </c>
      <c r="C2" s="12">
        <v>44940</v>
      </c>
      <c r="D2" s="13" t="s">
        <v>27</v>
      </c>
      <c r="E2" s="14">
        <v>180</v>
      </c>
      <c r="F2" s="14">
        <v>185</v>
      </c>
      <c r="G2" s="14">
        <v>187</v>
      </c>
      <c r="H2" s="14">
        <v>190</v>
      </c>
      <c r="I2" s="14"/>
      <c r="J2" s="14"/>
      <c r="K2" s="15">
        <v>4</v>
      </c>
      <c r="L2" s="15">
        <v>742</v>
      </c>
      <c r="M2" s="16">
        <v>185.5</v>
      </c>
      <c r="N2" s="17">
        <v>8</v>
      </c>
      <c r="O2" s="18">
        <v>193.5</v>
      </c>
    </row>
    <row r="3" spans="1:17" x14ac:dyDescent="0.25">
      <c r="A3" s="10" t="s">
        <v>22</v>
      </c>
      <c r="B3" s="11" t="s">
        <v>29</v>
      </c>
      <c r="C3" s="12">
        <v>44996</v>
      </c>
      <c r="D3" s="13" t="s">
        <v>70</v>
      </c>
      <c r="E3" s="14">
        <v>177</v>
      </c>
      <c r="F3" s="14">
        <v>162</v>
      </c>
      <c r="G3" s="14">
        <v>170</v>
      </c>
      <c r="H3" s="14">
        <v>174</v>
      </c>
      <c r="I3" s="14"/>
      <c r="J3" s="14"/>
      <c r="K3" s="15">
        <f t="shared" ref="K3" si="0">COUNT(E3:J3)</f>
        <v>4</v>
      </c>
      <c r="L3" s="15">
        <f t="shared" ref="L3" si="1">SUM(E3:J3)</f>
        <v>683</v>
      </c>
      <c r="M3" s="16">
        <f t="shared" ref="M3" si="2">IFERROR(L3/K3,0)</f>
        <v>170.75</v>
      </c>
      <c r="N3" s="17">
        <v>2</v>
      </c>
      <c r="O3" s="18">
        <f t="shared" ref="O3" si="3">SUM(M3+N3)</f>
        <v>172.75</v>
      </c>
    </row>
    <row r="5" spans="1:17" x14ac:dyDescent="0.25">
      <c r="K5" s="8">
        <f>SUM(K1:K4)</f>
        <v>8</v>
      </c>
      <c r="L5" s="8">
        <f>SUM(L1:L4)</f>
        <v>1425</v>
      </c>
      <c r="M5" s="7">
        <f>SUM(L5/K5)</f>
        <v>178.125</v>
      </c>
      <c r="N5" s="8">
        <f>SUM(N1:N4)</f>
        <v>10</v>
      </c>
      <c r="O5" s="9">
        <f>SUM(M5+N5)</f>
        <v>188.125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3" name="Range1_9"/>
  </protectedRanges>
  <conditionalFormatting sqref="E2">
    <cfRule type="top10" dxfId="395" priority="12" rank="1"/>
  </conditionalFormatting>
  <conditionalFormatting sqref="E3">
    <cfRule type="top10" dxfId="394" priority="6" rank="1"/>
  </conditionalFormatting>
  <conditionalFormatting sqref="F2">
    <cfRule type="top10" dxfId="393" priority="11" rank="1"/>
  </conditionalFormatting>
  <conditionalFormatting sqref="F3">
    <cfRule type="top10" dxfId="392" priority="5" rank="1"/>
  </conditionalFormatting>
  <conditionalFormatting sqref="G2">
    <cfRule type="top10" dxfId="391" priority="10" rank="1"/>
  </conditionalFormatting>
  <conditionalFormatting sqref="G3">
    <cfRule type="top10" dxfId="390" priority="4" rank="1"/>
  </conditionalFormatting>
  <conditionalFormatting sqref="H2">
    <cfRule type="top10" dxfId="389" priority="9" rank="1"/>
  </conditionalFormatting>
  <conditionalFormatting sqref="H3">
    <cfRule type="top10" dxfId="388" priority="3" rank="1"/>
  </conditionalFormatting>
  <conditionalFormatting sqref="I2">
    <cfRule type="top10" dxfId="387" priority="8" rank="1"/>
  </conditionalFormatting>
  <conditionalFormatting sqref="I3">
    <cfRule type="top10" dxfId="386" priority="2" rank="1"/>
  </conditionalFormatting>
  <conditionalFormatting sqref="J2">
    <cfRule type="top10" dxfId="385" priority="7" rank="1"/>
  </conditionalFormatting>
  <conditionalFormatting sqref="J3">
    <cfRule type="top10" dxfId="384" priority="1" rank="1"/>
  </conditionalFormatting>
  <hyperlinks>
    <hyperlink ref="Q1" location="'Texas 2023'!A1" display="Back to Ranking" xr:uid="{E902215D-CDEE-49D4-8EB8-A014BFFE68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E7CA77-399A-4042-A3F8-E9929B5FA2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EDB8-CF50-4D4C-9D40-8B39F79EC1BE}">
  <sheetPr codeName="Sheet13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50</v>
      </c>
      <c r="C2" s="12">
        <v>44982</v>
      </c>
      <c r="D2" s="13" t="s">
        <v>48</v>
      </c>
      <c r="E2" s="14">
        <v>194</v>
      </c>
      <c r="F2" s="14">
        <v>192</v>
      </c>
      <c r="G2" s="14">
        <v>195</v>
      </c>
      <c r="H2" s="14">
        <v>193</v>
      </c>
      <c r="I2" s="14"/>
      <c r="J2" s="14"/>
      <c r="K2" s="15">
        <v>4</v>
      </c>
      <c r="L2" s="15">
        <v>774</v>
      </c>
      <c r="M2" s="16">
        <v>193.5</v>
      </c>
      <c r="N2" s="17">
        <v>8</v>
      </c>
      <c r="O2" s="18">
        <v>201.5</v>
      </c>
    </row>
    <row r="3" spans="1:17" x14ac:dyDescent="0.25">
      <c r="A3" s="10" t="s">
        <v>22</v>
      </c>
      <c r="B3" s="11" t="s">
        <v>50</v>
      </c>
      <c r="C3" s="12">
        <v>44996</v>
      </c>
      <c r="D3" s="13" t="s">
        <v>48</v>
      </c>
      <c r="E3" s="14">
        <v>186</v>
      </c>
      <c r="F3" s="14">
        <v>189</v>
      </c>
      <c r="G3" s="14">
        <v>190</v>
      </c>
      <c r="H3" s="14">
        <v>174</v>
      </c>
      <c r="I3" s="14"/>
      <c r="J3" s="14"/>
      <c r="K3" s="15">
        <v>4</v>
      </c>
      <c r="L3" s="15">
        <v>739</v>
      </c>
      <c r="M3" s="16">
        <v>184.75</v>
      </c>
      <c r="N3" s="17">
        <v>11</v>
      </c>
      <c r="O3" s="18">
        <v>195.75</v>
      </c>
    </row>
    <row r="4" spans="1:17" x14ac:dyDescent="0.25">
      <c r="A4" s="10" t="s">
        <v>22</v>
      </c>
      <c r="B4" s="11" t="s">
        <v>50</v>
      </c>
      <c r="C4" s="12">
        <v>45010</v>
      </c>
      <c r="D4" s="13" t="s">
        <v>48</v>
      </c>
      <c r="E4" s="14">
        <v>185</v>
      </c>
      <c r="F4" s="14">
        <v>186</v>
      </c>
      <c r="G4" s="14">
        <v>183</v>
      </c>
      <c r="H4" s="14">
        <v>187</v>
      </c>
      <c r="I4" s="14"/>
      <c r="J4" s="14"/>
      <c r="K4" s="15">
        <v>4</v>
      </c>
      <c r="L4" s="15">
        <v>741</v>
      </c>
      <c r="M4" s="16">
        <v>185.25</v>
      </c>
      <c r="N4" s="17">
        <v>6</v>
      </c>
      <c r="O4" s="18">
        <v>191.25</v>
      </c>
    </row>
    <row r="5" spans="1:17" x14ac:dyDescent="0.25">
      <c r="A5" s="10" t="s">
        <v>22</v>
      </c>
      <c r="B5" s="11" t="s">
        <v>50</v>
      </c>
      <c r="C5" s="12">
        <v>45020</v>
      </c>
      <c r="D5" s="13" t="s">
        <v>48</v>
      </c>
      <c r="E5" s="14">
        <v>189</v>
      </c>
      <c r="F5" s="14">
        <v>187</v>
      </c>
      <c r="G5" s="14">
        <v>181</v>
      </c>
      <c r="H5" s="14">
        <v>190</v>
      </c>
      <c r="I5" s="14"/>
      <c r="J5" s="14"/>
      <c r="K5" s="15">
        <v>4</v>
      </c>
      <c r="L5" s="15">
        <v>747</v>
      </c>
      <c r="M5" s="16">
        <v>186.75</v>
      </c>
      <c r="N5" s="17">
        <v>4</v>
      </c>
      <c r="O5" s="18">
        <v>190.75</v>
      </c>
    </row>
    <row r="6" spans="1:17" x14ac:dyDescent="0.25">
      <c r="A6" s="10" t="s">
        <v>22</v>
      </c>
      <c r="B6" s="11" t="s">
        <v>50</v>
      </c>
      <c r="C6" s="12">
        <v>45024</v>
      </c>
      <c r="D6" s="13" t="s">
        <v>48</v>
      </c>
      <c r="E6" s="14">
        <v>188</v>
      </c>
      <c r="F6" s="14">
        <v>188</v>
      </c>
      <c r="G6" s="14">
        <v>179</v>
      </c>
      <c r="H6" s="14">
        <v>181</v>
      </c>
      <c r="I6" s="14"/>
      <c r="J6" s="14"/>
      <c r="K6" s="15">
        <v>4</v>
      </c>
      <c r="L6" s="15">
        <v>736</v>
      </c>
      <c r="M6" s="16">
        <v>184</v>
      </c>
      <c r="N6" s="17">
        <v>2</v>
      </c>
      <c r="O6" s="18">
        <v>186</v>
      </c>
    </row>
    <row r="7" spans="1:17" x14ac:dyDescent="0.25">
      <c r="A7" s="10" t="s">
        <v>22</v>
      </c>
      <c r="B7" s="11" t="s">
        <v>50</v>
      </c>
      <c r="C7" s="12">
        <v>45048</v>
      </c>
      <c r="D7" s="13" t="s">
        <v>48</v>
      </c>
      <c r="E7" s="14">
        <v>193</v>
      </c>
      <c r="F7" s="14">
        <v>189</v>
      </c>
      <c r="G7" s="47">
        <v>194</v>
      </c>
      <c r="H7" s="47">
        <v>190.001</v>
      </c>
      <c r="I7" s="14"/>
      <c r="J7" s="14"/>
      <c r="K7" s="15">
        <v>4</v>
      </c>
      <c r="L7" s="15">
        <v>766.00099999999998</v>
      </c>
      <c r="M7" s="16">
        <v>191.50024999999999</v>
      </c>
      <c r="N7" s="17">
        <v>9</v>
      </c>
      <c r="O7" s="18">
        <v>200.50024999999999</v>
      </c>
    </row>
    <row r="8" spans="1:17" x14ac:dyDescent="0.25">
      <c r="A8" s="10" t="s">
        <v>22</v>
      </c>
      <c r="B8" s="11" t="s">
        <v>50</v>
      </c>
      <c r="C8" s="12">
        <v>45073</v>
      </c>
      <c r="D8" s="13" t="s">
        <v>48</v>
      </c>
      <c r="E8" s="14">
        <v>183</v>
      </c>
      <c r="F8" s="14">
        <v>183</v>
      </c>
      <c r="G8" s="14">
        <v>180</v>
      </c>
      <c r="H8" s="14">
        <v>183</v>
      </c>
      <c r="I8" s="14"/>
      <c r="J8" s="14"/>
      <c r="K8" s="15">
        <v>4</v>
      </c>
      <c r="L8" s="15">
        <v>729</v>
      </c>
      <c r="M8" s="16">
        <v>182.25</v>
      </c>
      <c r="N8" s="17">
        <v>4</v>
      </c>
      <c r="O8" s="18">
        <v>186.25</v>
      </c>
    </row>
    <row r="10" spans="1:17" x14ac:dyDescent="0.25">
      <c r="K10" s="8">
        <f>SUM(K2:K9)</f>
        <v>28</v>
      </c>
      <c r="L10" s="8">
        <f>SUM(L2:L9)</f>
        <v>5232.0010000000002</v>
      </c>
      <c r="M10" s="7">
        <f>SUM(L10/K10)</f>
        <v>186.85717857142859</v>
      </c>
      <c r="N10" s="8">
        <f>SUM(N2:N9)</f>
        <v>44</v>
      </c>
      <c r="O10" s="9">
        <f>SUM(M10+N10)</f>
        <v>230.85717857142859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2_1_2"/>
    <protectedRange algorithmName="SHA-512" hashValue="ON39YdpmFHfN9f47KpiRvqrKx0V9+erV1CNkpWzYhW/Qyc6aT8rEyCrvauWSYGZK2ia3o7vd3akF07acHAFpOA==" saltValue="yVW9XmDwTqEnmpSGai0KYg==" spinCount="100000" sqref="C2" name="Range1_1_1_1_2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D2">
    <cfRule type="top10" dxfId="383" priority="18" rank="1"/>
  </conditionalFormatting>
  <conditionalFormatting sqref="E2">
    <cfRule type="top10" dxfId="382" priority="17" rank="1"/>
  </conditionalFormatting>
  <conditionalFormatting sqref="E3">
    <cfRule type="top10" dxfId="381" priority="12" rank="1"/>
  </conditionalFormatting>
  <conditionalFormatting sqref="E4">
    <cfRule type="top10" dxfId="380" priority="6" rank="1"/>
  </conditionalFormatting>
  <conditionalFormatting sqref="F2">
    <cfRule type="top10" dxfId="379" priority="16" rank="1"/>
  </conditionalFormatting>
  <conditionalFormatting sqref="F3">
    <cfRule type="top10" dxfId="378" priority="11" rank="1"/>
  </conditionalFormatting>
  <conditionalFormatting sqref="F4">
    <cfRule type="top10" dxfId="377" priority="5" rank="1"/>
  </conditionalFormatting>
  <conditionalFormatting sqref="G2">
    <cfRule type="top10" dxfId="376" priority="15" rank="1"/>
  </conditionalFormatting>
  <conditionalFormatting sqref="G3">
    <cfRule type="top10" dxfId="375" priority="10" rank="1"/>
  </conditionalFormatting>
  <conditionalFormatting sqref="G4">
    <cfRule type="top10" dxfId="374" priority="4" rank="1"/>
  </conditionalFormatting>
  <conditionalFormatting sqref="H2">
    <cfRule type="top10" dxfId="373" priority="14" rank="1"/>
  </conditionalFormatting>
  <conditionalFormatting sqref="H3">
    <cfRule type="top10" dxfId="372" priority="9" rank="1"/>
  </conditionalFormatting>
  <conditionalFormatting sqref="H4">
    <cfRule type="top10" dxfId="371" priority="3" rank="1"/>
  </conditionalFormatting>
  <conditionalFormatting sqref="I2">
    <cfRule type="top10" dxfId="370" priority="13" rank="1"/>
  </conditionalFormatting>
  <conditionalFormatting sqref="I3">
    <cfRule type="top10" dxfId="369" priority="8" rank="1"/>
  </conditionalFormatting>
  <conditionalFormatting sqref="I4">
    <cfRule type="top10" dxfId="368" priority="2" rank="1"/>
  </conditionalFormatting>
  <conditionalFormatting sqref="J3">
    <cfRule type="top10" dxfId="367" priority="7" rank="1"/>
  </conditionalFormatting>
  <conditionalFormatting sqref="J4">
    <cfRule type="top10" dxfId="366" priority="1" rank="1"/>
  </conditionalFormatting>
  <hyperlinks>
    <hyperlink ref="Q1" location="'Texas 2023'!A1" display="Back to Ranking" xr:uid="{6D84CD81-D4D0-4E27-A025-6D100D315B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4CECEA-B4A4-459F-A619-51544FEDEF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DA0F-DB93-440A-9942-92C4095AF449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9" t="s">
        <v>95</v>
      </c>
      <c r="C2" s="12">
        <v>45039</v>
      </c>
      <c r="D2" s="13" t="s">
        <v>73</v>
      </c>
      <c r="E2" s="47">
        <v>179</v>
      </c>
      <c r="F2" s="47">
        <v>181</v>
      </c>
      <c r="G2" s="47">
        <v>191</v>
      </c>
      <c r="H2" s="47">
        <v>184</v>
      </c>
      <c r="I2" s="14"/>
      <c r="J2" s="14"/>
      <c r="K2" s="15">
        <v>4</v>
      </c>
      <c r="L2" s="15">
        <v>735</v>
      </c>
      <c r="M2" s="16">
        <v>183.75</v>
      </c>
      <c r="N2" s="17">
        <v>13</v>
      </c>
      <c r="O2" s="18">
        <v>196.75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13</v>
      </c>
      <c r="O4" s="9">
        <f>SUM(M4+N4)</f>
        <v>196.75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0" t="s">
        <v>72</v>
      </c>
      <c r="B8" s="11" t="s">
        <v>95</v>
      </c>
      <c r="C8" s="12">
        <v>45062</v>
      </c>
      <c r="D8" s="13" t="s">
        <v>73</v>
      </c>
      <c r="E8" s="14">
        <v>188</v>
      </c>
      <c r="F8" s="14">
        <v>190</v>
      </c>
      <c r="G8" s="47">
        <v>195</v>
      </c>
      <c r="H8" s="14">
        <v>188</v>
      </c>
      <c r="I8" s="14"/>
      <c r="J8" s="14"/>
      <c r="K8" s="15">
        <v>4</v>
      </c>
      <c r="L8" s="15">
        <v>761</v>
      </c>
      <c r="M8" s="16">
        <v>190.25</v>
      </c>
      <c r="N8" s="17">
        <v>4</v>
      </c>
      <c r="O8" s="18">
        <v>194.25</v>
      </c>
    </row>
    <row r="9" spans="1:17" x14ac:dyDescent="0.25">
      <c r="A9" s="10" t="s">
        <v>72</v>
      </c>
      <c r="B9" s="11" t="s">
        <v>95</v>
      </c>
      <c r="C9" s="12">
        <v>45074</v>
      </c>
      <c r="D9" s="13" t="s">
        <v>73</v>
      </c>
      <c r="E9" s="14">
        <v>187</v>
      </c>
      <c r="F9" s="14">
        <v>189</v>
      </c>
      <c r="G9" s="14">
        <v>186</v>
      </c>
      <c r="H9" s="14">
        <v>181</v>
      </c>
      <c r="I9" s="14"/>
      <c r="J9" s="14"/>
      <c r="K9" s="15">
        <v>4</v>
      </c>
      <c r="L9" s="15">
        <v>743</v>
      </c>
      <c r="M9" s="16">
        <v>185.75</v>
      </c>
      <c r="N9" s="17">
        <v>2</v>
      </c>
      <c r="O9" s="18">
        <v>187.75</v>
      </c>
    </row>
    <row r="11" spans="1:17" x14ac:dyDescent="0.25">
      <c r="K11" s="8">
        <f>SUM(K8:K10)</f>
        <v>8</v>
      </c>
      <c r="L11" s="8">
        <f>SUM(L8:L10)</f>
        <v>1504</v>
      </c>
      <c r="M11" s="7">
        <f>SUM(L11/K11)</f>
        <v>188</v>
      </c>
      <c r="N11" s="8">
        <f>SUM(N8:N10)</f>
        <v>6</v>
      </c>
      <c r="O11" s="9">
        <f>SUM(M11+N11)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</protectedRanges>
  <hyperlinks>
    <hyperlink ref="Q1" location="'Texas 2023'!A1" display="Back to Ranking" xr:uid="{EA55BABC-D5F4-46B8-AF4F-662295F89D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5E89CB-9211-4BF5-A716-DAD60FEF79FF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6D32-578F-4F26-8186-C28A2DC7BDD4}">
  <sheetPr codeName="Sheet45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0" t="s">
        <v>83</v>
      </c>
      <c r="C2" s="12">
        <v>45011</v>
      </c>
      <c r="D2" s="36" t="s">
        <v>73</v>
      </c>
      <c r="E2" s="36">
        <v>190</v>
      </c>
      <c r="F2" s="37">
        <v>199</v>
      </c>
      <c r="G2" s="37">
        <v>197</v>
      </c>
      <c r="H2" s="37">
        <v>198</v>
      </c>
      <c r="I2" s="36"/>
      <c r="J2" s="36"/>
      <c r="K2" s="36">
        <v>4</v>
      </c>
      <c r="L2" s="36">
        <v>784</v>
      </c>
      <c r="M2" s="38">
        <v>196</v>
      </c>
      <c r="N2" s="36">
        <v>11</v>
      </c>
      <c r="O2" s="38">
        <v>207</v>
      </c>
    </row>
    <row r="4" spans="1:17" x14ac:dyDescent="0.25">
      <c r="K4" s="8">
        <f>SUM(K2:K3)</f>
        <v>4</v>
      </c>
      <c r="L4" s="8">
        <f>SUM(L2:L3)</f>
        <v>784</v>
      </c>
      <c r="M4" s="9">
        <f>SUM(L4/K4)</f>
        <v>196</v>
      </c>
      <c r="N4" s="8">
        <f>SUM(N2:N3)</f>
        <v>11</v>
      </c>
      <c r="O4" s="9">
        <f>SUM(M4+N4)</f>
        <v>207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0" t="s">
        <v>72</v>
      </c>
      <c r="B8" s="49" t="s">
        <v>83</v>
      </c>
      <c r="C8" s="12">
        <v>45074</v>
      </c>
      <c r="D8" s="13" t="s">
        <v>73</v>
      </c>
      <c r="E8" s="14">
        <v>192.001</v>
      </c>
      <c r="F8" s="14">
        <v>192</v>
      </c>
      <c r="G8" s="47">
        <v>195.00200000000001</v>
      </c>
      <c r="H8" s="14">
        <v>193</v>
      </c>
      <c r="I8" s="14"/>
      <c r="J8" s="14"/>
      <c r="K8" s="15">
        <v>4</v>
      </c>
      <c r="L8" s="15">
        <v>772.00299999999993</v>
      </c>
      <c r="M8" s="16">
        <v>193.00074999999998</v>
      </c>
      <c r="N8" s="17">
        <v>5</v>
      </c>
      <c r="O8" s="18">
        <v>198.00074999999998</v>
      </c>
    </row>
    <row r="10" spans="1:17" x14ac:dyDescent="0.25">
      <c r="K10" s="8">
        <f>SUM(K8:K9)</f>
        <v>4</v>
      </c>
      <c r="L10" s="8">
        <f>SUM(L8:L9)</f>
        <v>772.00299999999993</v>
      </c>
      <c r="M10" s="9">
        <f>SUM(L10/K10)</f>
        <v>193.00074999999998</v>
      </c>
      <c r="N10" s="8">
        <f>SUM(N8:N9)</f>
        <v>5</v>
      </c>
      <c r="O10" s="9">
        <f>SUM(M10+N10)</f>
        <v>198.00074999999998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</protectedRanges>
  <hyperlinks>
    <hyperlink ref="Q1" location="'Texas 2023'!A1" display="Back to Ranking" xr:uid="{04B188C7-D915-4F14-98E9-7B551E8465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DDEB00-734F-46A9-8943-477D2D336EF4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7501-B319-4F0C-A6C6-12CA891C2D0B}">
  <sheetPr codeName="Sheet41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36" t="s">
        <v>76</v>
      </c>
      <c r="B2" s="40" t="s">
        <v>87</v>
      </c>
      <c r="C2" s="12">
        <v>45011</v>
      </c>
      <c r="D2" s="36" t="s">
        <v>73</v>
      </c>
      <c r="E2" s="36">
        <v>190</v>
      </c>
      <c r="F2" s="36">
        <v>189</v>
      </c>
      <c r="G2" s="36">
        <v>192</v>
      </c>
      <c r="H2" s="36">
        <v>189</v>
      </c>
      <c r="I2" s="36"/>
      <c r="J2" s="36"/>
      <c r="K2" s="36">
        <v>4</v>
      </c>
      <c r="L2" s="36">
        <v>760</v>
      </c>
      <c r="M2" s="38">
        <v>190</v>
      </c>
      <c r="N2" s="36">
        <v>3</v>
      </c>
      <c r="O2" s="38">
        <v>193</v>
      </c>
    </row>
    <row r="4" spans="1:17" x14ac:dyDescent="0.25">
      <c r="K4" s="8">
        <f>SUM(K2:K3)</f>
        <v>4</v>
      </c>
      <c r="L4" s="8">
        <f>SUM(L2:L3)</f>
        <v>760</v>
      </c>
      <c r="M4" s="9">
        <f>SUM(L4/K4)</f>
        <v>190</v>
      </c>
      <c r="N4" s="8">
        <f>SUM(N2:N3)</f>
        <v>3</v>
      </c>
      <c r="O4" s="9">
        <f>SUM(M4+N4)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3283F755-E33A-4E85-B8FD-FF495FC804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77067E-4785-485B-8C72-360D144B1D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A785-BD0E-485D-9235-F73CB2C6556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58" t="s">
        <v>94</v>
      </c>
      <c r="C2" s="50">
        <v>45034</v>
      </c>
      <c r="D2" s="51" t="s">
        <v>73</v>
      </c>
      <c r="E2" s="52">
        <v>181</v>
      </c>
      <c r="F2" s="52">
        <v>172</v>
      </c>
      <c r="G2" s="52">
        <v>168</v>
      </c>
      <c r="H2" s="52">
        <v>157</v>
      </c>
      <c r="I2" s="52"/>
      <c r="J2" s="52"/>
      <c r="K2" s="54">
        <v>4</v>
      </c>
      <c r="L2" s="54">
        <v>678</v>
      </c>
      <c r="M2" s="55">
        <v>169.5</v>
      </c>
      <c r="N2" s="56">
        <v>2</v>
      </c>
      <c r="O2" s="57">
        <v>171.5</v>
      </c>
    </row>
    <row r="4" spans="1:17" x14ac:dyDescent="0.25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2</v>
      </c>
      <c r="O4" s="9">
        <f>SUM(M4+N4)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0FC35613-C185-4A8F-91AF-E03E71DB95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F5F1EF-A6D5-40A2-9208-827B18E78F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F4D1-EDF3-4973-A9B5-58E1FC27DAC2}">
  <sheetPr codeName="Sheet14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53</v>
      </c>
      <c r="C2" s="12">
        <v>44982</v>
      </c>
      <c r="D2" s="13" t="s">
        <v>48</v>
      </c>
      <c r="E2" s="14">
        <v>161</v>
      </c>
      <c r="F2" s="14">
        <v>174</v>
      </c>
      <c r="G2" s="14">
        <v>169</v>
      </c>
      <c r="H2" s="14">
        <v>182</v>
      </c>
      <c r="I2" s="14"/>
      <c r="J2" s="14"/>
      <c r="K2" s="15">
        <v>4</v>
      </c>
      <c r="L2" s="15">
        <v>686</v>
      </c>
      <c r="M2" s="16">
        <v>171.5</v>
      </c>
      <c r="N2" s="17">
        <v>2</v>
      </c>
      <c r="O2" s="18">
        <v>173.5</v>
      </c>
    </row>
    <row r="3" spans="1:17" x14ac:dyDescent="0.25">
      <c r="A3" s="10" t="s">
        <v>22</v>
      </c>
      <c r="B3" s="11" t="s">
        <v>53</v>
      </c>
      <c r="C3" s="12">
        <v>44996</v>
      </c>
      <c r="D3" s="13" t="s">
        <v>48</v>
      </c>
      <c r="E3" s="14">
        <v>177</v>
      </c>
      <c r="F3" s="14">
        <v>173</v>
      </c>
      <c r="G3" s="14">
        <v>174</v>
      </c>
      <c r="H3" s="14">
        <v>170</v>
      </c>
      <c r="I3" s="14"/>
      <c r="J3" s="14"/>
      <c r="K3" s="15">
        <v>4</v>
      </c>
      <c r="L3" s="15">
        <v>694</v>
      </c>
      <c r="M3" s="16">
        <v>173.5</v>
      </c>
      <c r="N3" s="17">
        <v>2</v>
      </c>
      <c r="O3" s="18">
        <v>175.5</v>
      </c>
    </row>
    <row r="4" spans="1:17" x14ac:dyDescent="0.25">
      <c r="A4" s="10" t="s">
        <v>22</v>
      </c>
      <c r="B4" s="11" t="s">
        <v>53</v>
      </c>
      <c r="C4" s="12">
        <v>45010</v>
      </c>
      <c r="D4" s="13" t="s">
        <v>48</v>
      </c>
      <c r="E4" s="14">
        <v>151</v>
      </c>
      <c r="F4" s="14">
        <v>158</v>
      </c>
      <c r="G4" s="14">
        <v>179</v>
      </c>
      <c r="H4" s="14">
        <v>173</v>
      </c>
      <c r="I4" s="14"/>
      <c r="J4" s="14"/>
      <c r="K4" s="15">
        <v>4</v>
      </c>
      <c r="L4" s="15">
        <v>661</v>
      </c>
      <c r="M4" s="16">
        <v>165.25</v>
      </c>
      <c r="N4" s="17">
        <v>2</v>
      </c>
      <c r="O4" s="18">
        <v>167.25</v>
      </c>
    </row>
    <row r="5" spans="1:17" x14ac:dyDescent="0.25">
      <c r="A5" s="10" t="s">
        <v>22</v>
      </c>
      <c r="B5" s="11" t="s">
        <v>53</v>
      </c>
      <c r="C5" s="12">
        <v>45024</v>
      </c>
      <c r="D5" s="13" t="s">
        <v>48</v>
      </c>
      <c r="E5" s="14">
        <v>173</v>
      </c>
      <c r="F5" s="14">
        <v>179</v>
      </c>
      <c r="G5" s="14">
        <v>177</v>
      </c>
      <c r="H5" s="14">
        <v>170</v>
      </c>
      <c r="I5" s="14"/>
      <c r="J5" s="14"/>
      <c r="K5" s="15">
        <v>4</v>
      </c>
      <c r="L5" s="15">
        <v>699</v>
      </c>
      <c r="M5" s="16">
        <v>174.75</v>
      </c>
      <c r="N5" s="17">
        <v>2</v>
      </c>
      <c r="O5" s="18">
        <v>176.75</v>
      </c>
    </row>
    <row r="6" spans="1:17" x14ac:dyDescent="0.25">
      <c r="A6" s="10" t="s">
        <v>22</v>
      </c>
      <c r="B6" s="11" t="s">
        <v>53</v>
      </c>
      <c r="C6" s="12">
        <v>45038</v>
      </c>
      <c r="D6" s="13" t="s">
        <v>48</v>
      </c>
      <c r="E6" s="14">
        <v>161</v>
      </c>
      <c r="F6" s="14">
        <v>169</v>
      </c>
      <c r="G6" s="14">
        <v>169</v>
      </c>
      <c r="H6" s="14">
        <v>173</v>
      </c>
      <c r="I6" s="14"/>
      <c r="J6" s="14"/>
      <c r="K6" s="15">
        <v>4</v>
      </c>
      <c r="L6" s="15">
        <v>672</v>
      </c>
      <c r="M6" s="16">
        <v>168</v>
      </c>
      <c r="N6" s="17">
        <v>3</v>
      </c>
      <c r="O6" s="18">
        <v>171</v>
      </c>
    </row>
    <row r="7" spans="1:17" x14ac:dyDescent="0.25">
      <c r="A7" s="10" t="s">
        <v>22</v>
      </c>
      <c r="B7" s="11" t="s">
        <v>53</v>
      </c>
      <c r="C7" s="12">
        <v>45073</v>
      </c>
      <c r="D7" s="13" t="s">
        <v>48</v>
      </c>
      <c r="E7" s="14">
        <v>173</v>
      </c>
      <c r="F7" s="14">
        <v>168</v>
      </c>
      <c r="G7" s="14">
        <v>165</v>
      </c>
      <c r="H7" s="14">
        <v>163</v>
      </c>
      <c r="I7" s="14"/>
      <c r="J7" s="14"/>
      <c r="K7" s="15">
        <v>4</v>
      </c>
      <c r="L7" s="15">
        <v>669</v>
      </c>
      <c r="M7" s="16">
        <v>167.25</v>
      </c>
      <c r="N7" s="17">
        <v>3</v>
      </c>
      <c r="O7" s="18">
        <v>170.25</v>
      </c>
    </row>
    <row r="9" spans="1:17" x14ac:dyDescent="0.25">
      <c r="K9" s="8">
        <f>SUM(K2:K8)</f>
        <v>24</v>
      </c>
      <c r="L9" s="8">
        <f>SUM(L2:L8)</f>
        <v>4081</v>
      </c>
      <c r="M9" s="7">
        <f>SUM(L9/K9)</f>
        <v>170.04166666666666</v>
      </c>
      <c r="N9" s="8">
        <f>SUM(N2:N8)</f>
        <v>14</v>
      </c>
      <c r="O9" s="9">
        <f>SUM(M9+N9)</f>
        <v>184.04166666666666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2_1_1"/>
    <protectedRange algorithmName="SHA-512" hashValue="ON39YdpmFHfN9f47KpiRvqrKx0V9+erV1CNkpWzYhW/Qyc6aT8rEyCrvauWSYGZK2ia3o7vd3akF07acHAFpOA==" saltValue="yVW9XmDwTqEnmpSGai0KYg==" spinCount="100000" sqref="C2" name="Range1_1_1_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D2">
    <cfRule type="top10" dxfId="365" priority="18" rank="1"/>
  </conditionalFormatting>
  <conditionalFormatting sqref="E2">
    <cfRule type="top10" dxfId="364" priority="17" rank="1"/>
  </conditionalFormatting>
  <conditionalFormatting sqref="E3">
    <cfRule type="top10" dxfId="363" priority="12" rank="1"/>
  </conditionalFormatting>
  <conditionalFormatting sqref="E4">
    <cfRule type="top10" dxfId="362" priority="6" rank="1"/>
  </conditionalFormatting>
  <conditionalFormatting sqref="F2">
    <cfRule type="top10" dxfId="361" priority="16" rank="1"/>
  </conditionalFormatting>
  <conditionalFormatting sqref="F3">
    <cfRule type="top10" dxfId="360" priority="11" rank="1"/>
  </conditionalFormatting>
  <conditionalFormatting sqref="F4">
    <cfRule type="top10" dxfId="359" priority="5" rank="1"/>
  </conditionalFormatting>
  <conditionalFormatting sqref="G2">
    <cfRule type="top10" dxfId="358" priority="15" rank="1"/>
  </conditionalFormatting>
  <conditionalFormatting sqref="G3">
    <cfRule type="top10" dxfId="357" priority="10" rank="1"/>
  </conditionalFormatting>
  <conditionalFormatting sqref="G4">
    <cfRule type="top10" dxfId="356" priority="4" rank="1"/>
  </conditionalFormatting>
  <conditionalFormatting sqref="H2">
    <cfRule type="top10" dxfId="355" priority="14" rank="1"/>
  </conditionalFormatting>
  <conditionalFormatting sqref="H3">
    <cfRule type="top10" dxfId="354" priority="9" rank="1"/>
  </conditionalFormatting>
  <conditionalFormatting sqref="H4">
    <cfRule type="top10" dxfId="353" priority="3" rank="1"/>
  </conditionalFormatting>
  <conditionalFormatting sqref="I2">
    <cfRule type="top10" dxfId="352" priority="13" rank="1"/>
  </conditionalFormatting>
  <conditionalFormatting sqref="I3">
    <cfRule type="top10" dxfId="351" priority="8" rank="1"/>
  </conditionalFormatting>
  <conditionalFormatting sqref="I4">
    <cfRule type="top10" dxfId="350" priority="2" rank="1"/>
  </conditionalFormatting>
  <conditionalFormatting sqref="J3">
    <cfRule type="top10" dxfId="349" priority="7" rank="1"/>
  </conditionalFormatting>
  <conditionalFormatting sqref="J4">
    <cfRule type="top10" dxfId="348" priority="1" rank="1"/>
  </conditionalFormatting>
  <hyperlinks>
    <hyperlink ref="Q1" location="'Texas 2023'!A1" display="Back to Ranking" xr:uid="{935FB6C9-053D-4E6E-BBAF-A2DB791C7D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04E185-8F7B-46AC-B31A-53EC985EAE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25D1B-9580-4E34-9CC8-A5ED0A0FEEF7}">
  <sheetPr codeName="Sheet38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75</v>
      </c>
      <c r="C2" s="12">
        <v>45006</v>
      </c>
      <c r="D2" s="13" t="s">
        <v>73</v>
      </c>
      <c r="E2" s="14">
        <v>167</v>
      </c>
      <c r="F2" s="14">
        <v>170</v>
      </c>
      <c r="G2" s="14">
        <v>166</v>
      </c>
      <c r="H2" s="14">
        <v>162</v>
      </c>
      <c r="I2" s="14"/>
      <c r="J2" s="14"/>
      <c r="K2" s="15">
        <v>4</v>
      </c>
      <c r="L2" s="15">
        <v>665</v>
      </c>
      <c r="M2" s="16">
        <v>166.25</v>
      </c>
      <c r="N2" s="17">
        <v>3</v>
      </c>
      <c r="O2" s="18">
        <v>169.25</v>
      </c>
    </row>
    <row r="4" spans="1:17" x14ac:dyDescent="0.25">
      <c r="K4" s="8">
        <f>SUM(K2:K3)</f>
        <v>4</v>
      </c>
      <c r="L4" s="8">
        <f>SUM(L2:L3)</f>
        <v>665</v>
      </c>
      <c r="M4" s="7">
        <f>SUM(L4/K4)</f>
        <v>166.25</v>
      </c>
      <c r="N4" s="8">
        <f>SUM(N2:N3)</f>
        <v>3</v>
      </c>
      <c r="O4" s="9">
        <f>SUM(M4+N4)</f>
        <v>169.25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0" t="s">
        <v>77</v>
      </c>
      <c r="B8" s="49" t="s">
        <v>75</v>
      </c>
      <c r="C8" s="12">
        <v>45074</v>
      </c>
      <c r="D8" s="13" t="s">
        <v>73</v>
      </c>
      <c r="E8" s="14">
        <v>110</v>
      </c>
      <c r="F8" s="14">
        <v>130.001</v>
      </c>
      <c r="G8" s="14">
        <v>147</v>
      </c>
      <c r="H8" s="14">
        <v>149</v>
      </c>
      <c r="I8" s="14"/>
      <c r="J8" s="14"/>
      <c r="K8" s="15">
        <v>4</v>
      </c>
      <c r="L8" s="15">
        <v>536.00099999999998</v>
      </c>
      <c r="M8" s="16">
        <v>134.00024999999999</v>
      </c>
      <c r="N8" s="17">
        <v>2</v>
      </c>
      <c r="O8" s="18">
        <v>136.00024999999999</v>
      </c>
    </row>
    <row r="10" spans="1:17" x14ac:dyDescent="0.25">
      <c r="K10" s="8">
        <f>SUM(K8:K9)</f>
        <v>4</v>
      </c>
      <c r="L10" s="8">
        <f>SUM(L8:L9)</f>
        <v>536.00099999999998</v>
      </c>
      <c r="M10" s="7">
        <f>SUM(L10/K10)</f>
        <v>134.00024999999999</v>
      </c>
      <c r="N10" s="8">
        <f>SUM(N8:N9)</f>
        <v>2</v>
      </c>
      <c r="O10" s="9">
        <f>SUM(M10+N10)</f>
        <v>136.00024999999999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</protectedRanges>
  <conditionalFormatting sqref="E2">
    <cfRule type="top10" dxfId="347" priority="12" rank="1"/>
  </conditionalFormatting>
  <conditionalFormatting sqref="F2">
    <cfRule type="top10" dxfId="346" priority="11" rank="1"/>
  </conditionalFormatting>
  <conditionalFormatting sqref="G2">
    <cfRule type="top10" dxfId="345" priority="10" rank="1"/>
  </conditionalFormatting>
  <conditionalFormatting sqref="H2">
    <cfRule type="top10" dxfId="344" priority="9" rank="1"/>
  </conditionalFormatting>
  <conditionalFormatting sqref="I2">
    <cfRule type="top10" dxfId="343" priority="8" rank="1"/>
  </conditionalFormatting>
  <conditionalFormatting sqref="J2">
    <cfRule type="top10" dxfId="342" priority="7" rank="1"/>
  </conditionalFormatting>
  <hyperlinks>
    <hyperlink ref="Q1" location="'Texas 2023'!A1" display="Back to Ranking" xr:uid="{479043BC-4CD0-4F14-AEE4-421D2CA3BC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10FDD7-A91A-47B1-8F43-79E39C375C05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34E32-8384-4AE7-B8E2-F1CAFB40F576}">
  <sheetPr codeName="Sheet46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80</v>
      </c>
      <c r="B2" s="40" t="s">
        <v>98</v>
      </c>
      <c r="C2" s="12">
        <v>45011</v>
      </c>
      <c r="D2" s="36" t="s">
        <v>73</v>
      </c>
      <c r="E2" s="36">
        <v>188</v>
      </c>
      <c r="F2" s="37">
        <v>193</v>
      </c>
      <c r="G2" s="36">
        <v>192</v>
      </c>
      <c r="H2" s="36">
        <v>191</v>
      </c>
      <c r="I2" s="36"/>
      <c r="J2" s="36"/>
      <c r="K2" s="36">
        <v>4</v>
      </c>
      <c r="L2" s="36">
        <v>764</v>
      </c>
      <c r="M2" s="36">
        <v>191</v>
      </c>
      <c r="N2" s="36">
        <v>6</v>
      </c>
      <c r="O2" s="36">
        <v>197</v>
      </c>
    </row>
    <row r="3" spans="1:17" x14ac:dyDescent="0.25">
      <c r="A3" s="10" t="s">
        <v>72</v>
      </c>
      <c r="B3" s="11" t="s">
        <v>98</v>
      </c>
      <c r="C3" s="12">
        <v>45062</v>
      </c>
      <c r="D3" s="13" t="s">
        <v>73</v>
      </c>
      <c r="E3" s="14">
        <v>195</v>
      </c>
      <c r="F3" s="47">
        <v>198</v>
      </c>
      <c r="G3" s="14">
        <v>192</v>
      </c>
      <c r="H3" s="47">
        <v>198</v>
      </c>
      <c r="I3" s="14"/>
      <c r="J3" s="14"/>
      <c r="K3" s="15">
        <v>4</v>
      </c>
      <c r="L3" s="15">
        <v>783</v>
      </c>
      <c r="M3" s="16">
        <v>195.75</v>
      </c>
      <c r="N3" s="17">
        <v>9</v>
      </c>
      <c r="O3" s="18">
        <v>204.75</v>
      </c>
    </row>
    <row r="4" spans="1:17" x14ac:dyDescent="0.25">
      <c r="A4" s="10" t="s">
        <v>72</v>
      </c>
      <c r="B4" s="11" t="s">
        <v>98</v>
      </c>
      <c r="C4" s="12">
        <v>45074</v>
      </c>
      <c r="D4" s="13" t="s">
        <v>73</v>
      </c>
      <c r="E4" s="14">
        <v>192</v>
      </c>
      <c r="F4" s="47">
        <v>195.001</v>
      </c>
      <c r="G4" s="14">
        <v>195.001</v>
      </c>
      <c r="H4" s="14">
        <v>188</v>
      </c>
      <c r="I4" s="14"/>
      <c r="J4" s="14"/>
      <c r="K4" s="15">
        <v>4</v>
      </c>
      <c r="L4" s="15">
        <v>770.00199999999995</v>
      </c>
      <c r="M4" s="16">
        <v>192.50049999999999</v>
      </c>
      <c r="N4" s="17">
        <v>4</v>
      </c>
      <c r="O4" s="18">
        <v>196.50049999999999</v>
      </c>
    </row>
    <row r="6" spans="1:17" x14ac:dyDescent="0.25">
      <c r="K6" s="8">
        <f>SUM(K2:K5)</f>
        <v>12</v>
      </c>
      <c r="L6" s="8">
        <f>SUM(L2:L5)</f>
        <v>2317.002</v>
      </c>
      <c r="M6" s="9">
        <f>SUM(L6/K6)</f>
        <v>193.08349999999999</v>
      </c>
      <c r="N6" s="8">
        <f>SUM(N2:N5)</f>
        <v>19</v>
      </c>
      <c r="O6" s="9">
        <f>SUM(M6+N6)</f>
        <v>212.08349999999999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C5E5A94A-8531-4DCB-A1CA-80E2E3DE99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36420C-DD3A-44D4-81D6-C2BD320EE7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ADCD-8349-4A63-8E85-8680F96096AF}">
  <sheetPr codeName="Sheet15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61</v>
      </c>
      <c r="C2" s="12">
        <v>44982</v>
      </c>
      <c r="D2" s="13" t="s">
        <v>48</v>
      </c>
      <c r="E2" s="14">
        <v>168</v>
      </c>
      <c r="F2" s="14">
        <v>153</v>
      </c>
      <c r="G2" s="14">
        <v>182</v>
      </c>
      <c r="H2" s="14">
        <v>163</v>
      </c>
      <c r="I2" s="14"/>
      <c r="J2" s="14"/>
      <c r="K2" s="15">
        <v>4</v>
      </c>
      <c r="L2" s="15">
        <v>666</v>
      </c>
      <c r="M2" s="16">
        <v>166.5</v>
      </c>
      <c r="N2" s="17">
        <v>3</v>
      </c>
      <c r="O2" s="18">
        <v>169.5</v>
      </c>
    </row>
    <row r="3" spans="1:17" x14ac:dyDescent="0.25">
      <c r="A3" s="10" t="s">
        <v>58</v>
      </c>
      <c r="B3" s="11" t="s">
        <v>61</v>
      </c>
      <c r="C3" s="12">
        <v>44996</v>
      </c>
      <c r="D3" s="13" t="s">
        <v>48</v>
      </c>
      <c r="E3" s="14">
        <v>161</v>
      </c>
      <c r="F3" s="14">
        <v>162.001</v>
      </c>
      <c r="G3" s="14">
        <v>156</v>
      </c>
      <c r="H3" s="14">
        <v>147</v>
      </c>
      <c r="I3" s="14"/>
      <c r="J3" s="14"/>
      <c r="K3" s="15">
        <v>4</v>
      </c>
      <c r="L3" s="15">
        <v>626.00099999999998</v>
      </c>
      <c r="M3" s="16">
        <v>156.50024999999999</v>
      </c>
      <c r="N3" s="17">
        <v>2</v>
      </c>
      <c r="O3" s="18">
        <v>158.50024999999999</v>
      </c>
    </row>
    <row r="4" spans="1:17" x14ac:dyDescent="0.25">
      <c r="A4" s="10" t="s">
        <v>58</v>
      </c>
      <c r="B4" s="11" t="s">
        <v>61</v>
      </c>
      <c r="C4" s="12">
        <v>45010</v>
      </c>
      <c r="D4" s="13" t="s">
        <v>48</v>
      </c>
      <c r="E4" s="14">
        <v>157</v>
      </c>
      <c r="F4" s="14">
        <v>161</v>
      </c>
      <c r="G4" s="14">
        <v>151</v>
      </c>
      <c r="H4" s="14">
        <v>168</v>
      </c>
      <c r="I4" s="14"/>
      <c r="J4" s="14"/>
      <c r="K4" s="15">
        <v>4</v>
      </c>
      <c r="L4" s="15">
        <v>637</v>
      </c>
      <c r="M4" s="16">
        <v>159.25</v>
      </c>
      <c r="N4" s="17">
        <v>2</v>
      </c>
      <c r="O4" s="18">
        <v>161.25</v>
      </c>
    </row>
    <row r="5" spans="1:17" x14ac:dyDescent="0.25">
      <c r="A5" s="10" t="s">
        <v>58</v>
      </c>
      <c r="B5" s="11" t="s">
        <v>61</v>
      </c>
      <c r="C5" s="12">
        <v>45020</v>
      </c>
      <c r="D5" s="13" t="s">
        <v>48</v>
      </c>
      <c r="E5" s="14">
        <v>164</v>
      </c>
      <c r="F5" s="14">
        <v>173</v>
      </c>
      <c r="G5" s="14">
        <v>174</v>
      </c>
      <c r="H5" s="14">
        <v>178</v>
      </c>
      <c r="I5" s="14"/>
      <c r="J5" s="14"/>
      <c r="K5" s="15">
        <v>4</v>
      </c>
      <c r="L5" s="15">
        <v>689</v>
      </c>
      <c r="M5" s="16">
        <v>172.25</v>
      </c>
      <c r="N5" s="17">
        <v>2</v>
      </c>
      <c r="O5" s="18">
        <v>174.25</v>
      </c>
    </row>
    <row r="6" spans="1:17" x14ac:dyDescent="0.25">
      <c r="A6" s="10" t="s">
        <v>58</v>
      </c>
      <c r="B6" s="11" t="s">
        <v>61</v>
      </c>
      <c r="C6" s="12">
        <v>45024</v>
      </c>
      <c r="D6" s="13" t="s">
        <v>48</v>
      </c>
      <c r="E6" s="14">
        <v>176</v>
      </c>
      <c r="F6" s="14">
        <v>183</v>
      </c>
      <c r="G6" s="14">
        <v>168</v>
      </c>
      <c r="H6" s="14">
        <v>174</v>
      </c>
      <c r="I6" s="14"/>
      <c r="J6" s="14"/>
      <c r="K6" s="15">
        <v>4</v>
      </c>
      <c r="L6" s="15">
        <v>701</v>
      </c>
      <c r="M6" s="16">
        <v>175.25</v>
      </c>
      <c r="N6" s="17">
        <v>2</v>
      </c>
      <c r="O6" s="18">
        <v>177.25</v>
      </c>
    </row>
    <row r="7" spans="1:17" x14ac:dyDescent="0.25">
      <c r="A7" s="10" t="s">
        <v>58</v>
      </c>
      <c r="B7" s="11" t="s">
        <v>61</v>
      </c>
      <c r="C7" s="12">
        <v>45038</v>
      </c>
      <c r="D7" s="13" t="s">
        <v>48</v>
      </c>
      <c r="E7" s="14">
        <v>164</v>
      </c>
      <c r="F7" s="14">
        <v>152</v>
      </c>
      <c r="G7" s="14">
        <v>139</v>
      </c>
      <c r="H7" s="14">
        <v>171</v>
      </c>
      <c r="I7" s="14"/>
      <c r="J7" s="14"/>
      <c r="K7" s="15">
        <v>4</v>
      </c>
      <c r="L7" s="15">
        <v>626</v>
      </c>
      <c r="M7" s="16">
        <v>156.5</v>
      </c>
      <c r="N7" s="17">
        <v>2</v>
      </c>
      <c r="O7" s="18">
        <v>158.5</v>
      </c>
    </row>
    <row r="8" spans="1:17" x14ac:dyDescent="0.25">
      <c r="A8" s="10" t="s">
        <v>58</v>
      </c>
      <c r="B8" s="11" t="s">
        <v>61</v>
      </c>
      <c r="C8" s="12">
        <v>45048</v>
      </c>
      <c r="D8" s="13" t="s">
        <v>48</v>
      </c>
      <c r="E8" s="14">
        <v>160</v>
      </c>
      <c r="F8" s="14">
        <v>164</v>
      </c>
      <c r="G8" s="14">
        <v>172</v>
      </c>
      <c r="H8" s="14">
        <v>148</v>
      </c>
      <c r="I8" s="14"/>
      <c r="J8" s="14"/>
      <c r="K8" s="15">
        <v>4</v>
      </c>
      <c r="L8" s="15">
        <v>644</v>
      </c>
      <c r="M8" s="16">
        <v>161</v>
      </c>
      <c r="N8" s="17">
        <v>2</v>
      </c>
      <c r="O8" s="18">
        <v>163</v>
      </c>
    </row>
    <row r="10" spans="1:17" x14ac:dyDescent="0.25">
      <c r="K10" s="8">
        <f>SUM(K2:K9)</f>
        <v>28</v>
      </c>
      <c r="L10" s="8">
        <f>SUM(L2:L9)</f>
        <v>4589.0010000000002</v>
      </c>
      <c r="M10" s="7">
        <f>SUM(L10/K10)</f>
        <v>163.89289285714287</v>
      </c>
      <c r="N10" s="8">
        <f>SUM(N2:N9)</f>
        <v>15</v>
      </c>
      <c r="O10" s="9">
        <f>SUM(M10+N10)</f>
        <v>178.89289285714287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5_1"/>
    <protectedRange algorithmName="SHA-512" hashValue="ON39YdpmFHfN9f47KpiRvqrKx0V9+erV1CNkpWzYhW/Qyc6aT8rEyCrvauWSYGZK2ia3o7vd3akF07acHAFpOA==" saltValue="yVW9XmDwTqEnmpSGai0KYg==" spinCount="100000" sqref="C2" name="Range1_1_3_1_1"/>
    <protectedRange algorithmName="SHA-512" hashValue="ON39YdpmFHfN9f47KpiRvqrKx0V9+erV1CNkpWzYhW/Qyc6aT8rEyCrvauWSYGZK2ia3o7vd3akF07acHAFpOA==" saltValue="yVW9XmDwTqEnmpSGai0KYg==" spinCount="100000" sqref="E3:J3 B3:C3" name="Range1_5_1_1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E4:J4 B4:C4" name="Range1_5_3"/>
    <protectedRange algorithmName="SHA-512" hashValue="ON39YdpmFHfN9f47KpiRvqrKx0V9+erV1CNkpWzYhW/Qyc6aT8rEyCrvauWSYGZK2ia3o7vd3akF07acHAFpOA==" saltValue="yVW9XmDwTqEnmpSGai0KYg==" spinCount="100000" sqref="D4" name="Range1_1_3_4"/>
  </protectedRanges>
  <conditionalFormatting sqref="D2">
    <cfRule type="top10" dxfId="335" priority="13" rank="1"/>
  </conditionalFormatting>
  <conditionalFormatting sqref="E2">
    <cfRule type="top10" dxfId="334" priority="16" rank="1"/>
  </conditionalFormatting>
  <conditionalFormatting sqref="E3">
    <cfRule type="top10" dxfId="333" priority="7" rank="1"/>
  </conditionalFormatting>
  <conditionalFormatting sqref="E4">
    <cfRule type="top10" dxfId="332" priority="1" rank="1"/>
  </conditionalFormatting>
  <conditionalFormatting sqref="F2">
    <cfRule type="top10" dxfId="331" priority="17" rank="1"/>
  </conditionalFormatting>
  <conditionalFormatting sqref="F3">
    <cfRule type="top10" dxfId="330" priority="10" rank="1"/>
  </conditionalFormatting>
  <conditionalFormatting sqref="F4">
    <cfRule type="top10" dxfId="329" priority="4" rank="1"/>
  </conditionalFormatting>
  <conditionalFormatting sqref="G2">
    <cfRule type="top10" dxfId="328" priority="14" rank="1"/>
  </conditionalFormatting>
  <conditionalFormatting sqref="G3">
    <cfRule type="top10" dxfId="327" priority="11" rank="1"/>
  </conditionalFormatting>
  <conditionalFormatting sqref="G4">
    <cfRule type="top10" dxfId="326" priority="5" rank="1"/>
  </conditionalFormatting>
  <conditionalFormatting sqref="H2">
    <cfRule type="top10" dxfId="325" priority="18" rank="1"/>
  </conditionalFormatting>
  <conditionalFormatting sqref="H3">
    <cfRule type="top10" dxfId="324" priority="8" rank="1"/>
  </conditionalFormatting>
  <conditionalFormatting sqref="H4">
    <cfRule type="top10" dxfId="323" priority="2" rank="1"/>
  </conditionalFormatting>
  <conditionalFormatting sqref="I2">
    <cfRule type="top10" dxfId="322" priority="15" rank="1"/>
  </conditionalFormatting>
  <conditionalFormatting sqref="I3">
    <cfRule type="top10" dxfId="321" priority="12" rank="1"/>
  </conditionalFormatting>
  <conditionalFormatting sqref="I4">
    <cfRule type="top10" dxfId="320" priority="6" rank="1"/>
  </conditionalFormatting>
  <conditionalFormatting sqref="J3">
    <cfRule type="top10" dxfId="319" priority="9" rank="1"/>
  </conditionalFormatting>
  <conditionalFormatting sqref="J4">
    <cfRule type="top10" dxfId="318" priority="3" rank="1"/>
  </conditionalFormatting>
  <hyperlinks>
    <hyperlink ref="Q1" location="'Texas 2023'!A1" display="Back to Ranking" xr:uid="{EFCF11BD-00A4-4C1B-8640-FAF7A9A8A9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F5AC4A-114D-4B42-A8A7-AB1B7C4AAC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A068-A3A3-4494-B5C1-AE076E366C22}">
  <sheetPr codeName="Sheet2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64</v>
      </c>
      <c r="C2" s="12">
        <v>44996</v>
      </c>
      <c r="D2" s="13" t="s">
        <v>48</v>
      </c>
      <c r="E2" s="14">
        <v>191</v>
      </c>
      <c r="F2" s="14">
        <v>168</v>
      </c>
      <c r="G2" s="14">
        <v>179</v>
      </c>
      <c r="H2" s="14">
        <v>164</v>
      </c>
      <c r="I2" s="14"/>
      <c r="J2" s="14"/>
      <c r="K2" s="15">
        <v>4</v>
      </c>
      <c r="L2" s="15">
        <v>702</v>
      </c>
      <c r="M2" s="16">
        <v>175.5</v>
      </c>
      <c r="N2" s="17">
        <v>6</v>
      </c>
      <c r="O2" s="18">
        <v>181.5</v>
      </c>
    </row>
    <row r="3" spans="1:17" x14ac:dyDescent="0.25">
      <c r="A3" s="10" t="s">
        <v>58</v>
      </c>
      <c r="B3" s="11" t="s">
        <v>64</v>
      </c>
      <c r="C3" s="12">
        <v>45010</v>
      </c>
      <c r="D3" s="13" t="s">
        <v>48</v>
      </c>
      <c r="E3" s="14">
        <v>180.001</v>
      </c>
      <c r="F3" s="14">
        <v>185</v>
      </c>
      <c r="G3" s="14">
        <v>177</v>
      </c>
      <c r="H3" s="14">
        <v>184</v>
      </c>
      <c r="I3" s="14"/>
      <c r="J3" s="14"/>
      <c r="K3" s="15">
        <v>4</v>
      </c>
      <c r="L3" s="15">
        <v>726.00099999999998</v>
      </c>
      <c r="M3" s="16">
        <v>181.50024999999999</v>
      </c>
      <c r="N3" s="17">
        <v>11</v>
      </c>
      <c r="O3" s="18">
        <v>192.50024999999999</v>
      </c>
    </row>
    <row r="4" spans="1:17" x14ac:dyDescent="0.25">
      <c r="A4" s="10" t="s">
        <v>58</v>
      </c>
      <c r="B4" s="11" t="s">
        <v>64</v>
      </c>
      <c r="C4" s="12">
        <v>45020</v>
      </c>
      <c r="D4" s="13" t="s">
        <v>48</v>
      </c>
      <c r="E4" s="14">
        <v>175.001</v>
      </c>
      <c r="F4" s="14">
        <v>181</v>
      </c>
      <c r="G4" s="14">
        <v>181</v>
      </c>
      <c r="H4" s="14">
        <v>182</v>
      </c>
      <c r="I4" s="14"/>
      <c r="J4" s="14"/>
      <c r="K4" s="15">
        <v>4</v>
      </c>
      <c r="L4" s="15">
        <v>719.00099999999998</v>
      </c>
      <c r="M4" s="16">
        <v>179.75024999999999</v>
      </c>
      <c r="N4" s="17">
        <v>8</v>
      </c>
      <c r="O4" s="18">
        <v>187.75024999999999</v>
      </c>
    </row>
    <row r="5" spans="1:17" x14ac:dyDescent="0.25">
      <c r="A5" s="10" t="s">
        <v>58</v>
      </c>
      <c r="B5" s="11" t="s">
        <v>64</v>
      </c>
      <c r="C5" s="12">
        <v>45024</v>
      </c>
      <c r="D5" s="13" t="s">
        <v>48</v>
      </c>
      <c r="E5" s="47">
        <v>190</v>
      </c>
      <c r="F5" s="47">
        <v>187</v>
      </c>
      <c r="G5" s="14">
        <v>185</v>
      </c>
      <c r="H5" s="14">
        <v>186</v>
      </c>
      <c r="I5" s="14"/>
      <c r="J5" s="14"/>
      <c r="K5" s="15">
        <v>4</v>
      </c>
      <c r="L5" s="15">
        <v>748</v>
      </c>
      <c r="M5" s="16">
        <v>187</v>
      </c>
      <c r="N5" s="17">
        <v>9</v>
      </c>
      <c r="O5" s="18">
        <v>196</v>
      </c>
    </row>
    <row r="6" spans="1:17" x14ac:dyDescent="0.25">
      <c r="A6" s="10" t="s">
        <v>58</v>
      </c>
      <c r="B6" s="11" t="s">
        <v>64</v>
      </c>
      <c r="C6" s="12">
        <v>45038</v>
      </c>
      <c r="D6" s="13" t="s">
        <v>48</v>
      </c>
      <c r="E6" s="47">
        <v>181</v>
      </c>
      <c r="F6" s="14">
        <v>180</v>
      </c>
      <c r="G6" s="47">
        <v>187</v>
      </c>
      <c r="H6" s="14">
        <v>182</v>
      </c>
      <c r="I6" s="14"/>
      <c r="J6" s="14"/>
      <c r="K6" s="15">
        <v>4</v>
      </c>
      <c r="L6" s="15">
        <v>730</v>
      </c>
      <c r="M6" s="16">
        <v>182.5</v>
      </c>
      <c r="N6" s="17">
        <v>9</v>
      </c>
      <c r="O6" s="18">
        <v>191.5</v>
      </c>
    </row>
    <row r="7" spans="1:17" x14ac:dyDescent="0.25">
      <c r="A7" s="10" t="s">
        <v>58</v>
      </c>
      <c r="B7" s="11" t="s">
        <v>64</v>
      </c>
      <c r="C7" s="12">
        <v>45048</v>
      </c>
      <c r="D7" s="13" t="s">
        <v>48</v>
      </c>
      <c r="E7" s="14">
        <v>181</v>
      </c>
      <c r="F7" s="14">
        <v>183</v>
      </c>
      <c r="G7" s="47">
        <v>190</v>
      </c>
      <c r="H7" s="47">
        <v>186</v>
      </c>
      <c r="I7" s="14"/>
      <c r="J7" s="14"/>
      <c r="K7" s="15">
        <v>4</v>
      </c>
      <c r="L7" s="15">
        <v>740</v>
      </c>
      <c r="M7" s="16">
        <v>185</v>
      </c>
      <c r="N7" s="17">
        <v>9</v>
      </c>
      <c r="O7" s="18">
        <v>194</v>
      </c>
    </row>
    <row r="8" spans="1:17" x14ac:dyDescent="0.25">
      <c r="A8" s="10" t="s">
        <v>58</v>
      </c>
      <c r="B8" s="11" t="s">
        <v>64</v>
      </c>
      <c r="C8" s="12">
        <v>45073</v>
      </c>
      <c r="D8" s="13" t="s">
        <v>48</v>
      </c>
      <c r="E8" s="47">
        <v>190</v>
      </c>
      <c r="F8" s="47">
        <v>184</v>
      </c>
      <c r="G8" s="47">
        <v>186</v>
      </c>
      <c r="H8" s="47">
        <v>178</v>
      </c>
      <c r="I8" s="14"/>
      <c r="J8" s="14"/>
      <c r="K8" s="15">
        <v>4</v>
      </c>
      <c r="L8" s="15">
        <v>738</v>
      </c>
      <c r="M8" s="16">
        <v>184.5</v>
      </c>
      <c r="N8" s="17">
        <v>13</v>
      </c>
      <c r="O8" s="18">
        <v>197.5</v>
      </c>
    </row>
    <row r="10" spans="1:17" x14ac:dyDescent="0.25">
      <c r="K10" s="8">
        <f>SUM(K2:K9)</f>
        <v>28</v>
      </c>
      <c r="L10" s="8">
        <f>SUM(L2:L9)</f>
        <v>5103.0020000000004</v>
      </c>
      <c r="M10" s="7">
        <f>SUM(L10/K10)</f>
        <v>182.25007142857143</v>
      </c>
      <c r="N10" s="8">
        <f>SUM(N2:N9)</f>
        <v>65</v>
      </c>
      <c r="O10" s="9">
        <f>SUM(M10+N10)</f>
        <v>247.25007142857143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5_3"/>
    <protectedRange algorithmName="SHA-512" hashValue="ON39YdpmFHfN9f47KpiRvqrKx0V9+erV1CNkpWzYhW/Qyc6aT8rEyCrvauWSYGZK2ia3o7vd3akF07acHAFpOA==" saltValue="yVW9XmDwTqEnmpSGai0KYg==" spinCount="100000" sqref="D3" name="Range1_1_3_4"/>
  </protectedRanges>
  <conditionalFormatting sqref="E2">
    <cfRule type="top10" dxfId="317" priority="7" rank="1"/>
  </conditionalFormatting>
  <conditionalFormatting sqref="E3">
    <cfRule type="top10" dxfId="316" priority="1" rank="1"/>
  </conditionalFormatting>
  <conditionalFormatting sqref="F2">
    <cfRule type="top10" dxfId="315" priority="10" rank="1"/>
  </conditionalFormatting>
  <conditionalFormatting sqref="F3">
    <cfRule type="top10" dxfId="314" priority="4" rank="1"/>
  </conditionalFormatting>
  <conditionalFormatting sqref="G2">
    <cfRule type="top10" dxfId="313" priority="11" rank="1"/>
  </conditionalFormatting>
  <conditionalFormatting sqref="G3">
    <cfRule type="top10" dxfId="312" priority="5" rank="1"/>
  </conditionalFormatting>
  <conditionalFormatting sqref="H2">
    <cfRule type="top10" dxfId="311" priority="8" rank="1"/>
  </conditionalFormatting>
  <conditionalFormatting sqref="H3">
    <cfRule type="top10" dxfId="310" priority="2" rank="1"/>
  </conditionalFormatting>
  <conditionalFormatting sqref="I2">
    <cfRule type="top10" dxfId="309" priority="12" rank="1"/>
  </conditionalFormatting>
  <conditionalFormatting sqref="I3">
    <cfRule type="top10" dxfId="308" priority="6" rank="1"/>
  </conditionalFormatting>
  <conditionalFormatting sqref="J2">
    <cfRule type="top10" dxfId="307" priority="9" rank="1"/>
  </conditionalFormatting>
  <conditionalFormatting sqref="J3">
    <cfRule type="top10" dxfId="306" priority="3" rank="1"/>
  </conditionalFormatting>
  <hyperlinks>
    <hyperlink ref="Q1" location="'Texas 2023'!A1" display="Back to Ranking" xr:uid="{9AFF1CA7-E571-40E9-BD13-54C8DDD221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0ABBE1-2B24-404A-9BEB-1DD431088A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E52E-B783-4186-9A74-9452A7763226}">
  <sheetPr codeName="Sheet47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80</v>
      </c>
      <c r="B2" s="40" t="s">
        <v>81</v>
      </c>
      <c r="C2" s="12">
        <v>45011</v>
      </c>
      <c r="D2" s="36" t="s">
        <v>73</v>
      </c>
      <c r="E2" s="36">
        <v>191</v>
      </c>
      <c r="F2" s="36">
        <v>193</v>
      </c>
      <c r="G2" s="37">
        <v>199</v>
      </c>
      <c r="H2" s="37">
        <v>196</v>
      </c>
      <c r="I2" s="36"/>
      <c r="J2" s="36"/>
      <c r="K2" s="36">
        <v>4</v>
      </c>
      <c r="L2" s="36">
        <v>779</v>
      </c>
      <c r="M2" s="36">
        <v>194.75</v>
      </c>
      <c r="N2" s="36">
        <v>9</v>
      </c>
      <c r="O2" s="36">
        <v>203.75</v>
      </c>
    </row>
    <row r="3" spans="1:17" x14ac:dyDescent="0.25">
      <c r="A3" s="59" t="s">
        <v>72</v>
      </c>
      <c r="B3" s="60" t="s">
        <v>81</v>
      </c>
      <c r="C3" s="50">
        <v>45034</v>
      </c>
      <c r="D3" s="51" t="s">
        <v>73</v>
      </c>
      <c r="E3" s="52">
        <v>194.001</v>
      </c>
      <c r="F3" s="52">
        <v>193</v>
      </c>
      <c r="G3" s="52">
        <v>193</v>
      </c>
      <c r="H3" s="52">
        <v>196</v>
      </c>
      <c r="I3" s="52"/>
      <c r="J3" s="52"/>
      <c r="K3" s="54">
        <v>4</v>
      </c>
      <c r="L3" s="54">
        <v>776.00099999999998</v>
      </c>
      <c r="M3" s="55">
        <v>194.00024999999999</v>
      </c>
      <c r="N3" s="56">
        <v>3</v>
      </c>
      <c r="O3" s="57">
        <v>197.00024999999999</v>
      </c>
    </row>
    <row r="4" spans="1:17" x14ac:dyDescent="0.25">
      <c r="A4" s="10" t="s">
        <v>72</v>
      </c>
      <c r="B4" s="11" t="s">
        <v>81</v>
      </c>
      <c r="C4" s="12">
        <v>45062</v>
      </c>
      <c r="D4" s="13" t="s">
        <v>73</v>
      </c>
      <c r="E4" s="47">
        <v>198</v>
      </c>
      <c r="F4" s="14">
        <v>195</v>
      </c>
      <c r="G4" s="14">
        <v>194.001</v>
      </c>
      <c r="H4" s="14">
        <v>194</v>
      </c>
      <c r="I4" s="14"/>
      <c r="J4" s="14"/>
      <c r="K4" s="15">
        <v>4</v>
      </c>
      <c r="L4" s="15">
        <v>781.00099999999998</v>
      </c>
      <c r="M4" s="16">
        <v>195.25024999999999</v>
      </c>
      <c r="N4" s="17">
        <v>6</v>
      </c>
      <c r="O4" s="18">
        <v>201.25024999999999</v>
      </c>
    </row>
    <row r="5" spans="1:17" x14ac:dyDescent="0.25">
      <c r="A5" s="10" t="s">
        <v>72</v>
      </c>
      <c r="B5" s="11" t="s">
        <v>81</v>
      </c>
      <c r="C5" s="12">
        <v>45074</v>
      </c>
      <c r="D5" s="13" t="s">
        <v>73</v>
      </c>
      <c r="E5" s="47">
        <v>194.001</v>
      </c>
      <c r="F5" s="14">
        <v>195</v>
      </c>
      <c r="G5" s="14">
        <v>194</v>
      </c>
      <c r="H5" s="14">
        <v>193.001</v>
      </c>
      <c r="I5" s="14"/>
      <c r="J5" s="14"/>
      <c r="K5" s="15">
        <v>4</v>
      </c>
      <c r="L5" s="15">
        <v>776.00199999999995</v>
      </c>
      <c r="M5" s="16">
        <v>194.00049999999999</v>
      </c>
      <c r="N5" s="17">
        <v>6</v>
      </c>
      <c r="O5" s="18">
        <v>200.00049999999999</v>
      </c>
    </row>
    <row r="7" spans="1:17" x14ac:dyDescent="0.25">
      <c r="K7" s="8">
        <f>SUM(K2:K6)</f>
        <v>16</v>
      </c>
      <c r="L7" s="8">
        <f>SUM(L2:L6)</f>
        <v>3112.0039999999999</v>
      </c>
      <c r="M7" s="9">
        <f>SUM(L7/K7)</f>
        <v>194.50024999999999</v>
      </c>
      <c r="N7" s="8">
        <f>SUM(N2:N6)</f>
        <v>24</v>
      </c>
      <c r="O7" s="9">
        <f>SUM(M7+N7)</f>
        <v>218.50024999999999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A39837A5-CB84-4891-B8AD-43844F64F7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9FE485-0C18-4681-8483-488AA98F10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3F5-362E-4E1D-A6D6-E51CB6277539}">
  <sheetPr codeName="Sheet39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77</v>
      </c>
      <c r="B2" s="11" t="s">
        <v>78</v>
      </c>
      <c r="C2" s="12">
        <v>45006</v>
      </c>
      <c r="D2" s="13" t="s">
        <v>73</v>
      </c>
      <c r="E2" s="14">
        <v>187.001</v>
      </c>
      <c r="F2" s="14">
        <v>188</v>
      </c>
      <c r="G2" s="14">
        <v>187</v>
      </c>
      <c r="H2" s="14">
        <v>190</v>
      </c>
      <c r="I2" s="14"/>
      <c r="J2" s="14"/>
      <c r="K2" s="15">
        <v>4</v>
      </c>
      <c r="L2" s="15">
        <v>752.00099999999998</v>
      </c>
      <c r="M2" s="16">
        <v>188.00024999999999</v>
      </c>
      <c r="N2" s="17">
        <v>10</v>
      </c>
      <c r="O2" s="18">
        <v>198</v>
      </c>
    </row>
    <row r="3" spans="1:17" x14ac:dyDescent="0.25">
      <c r="A3" s="59" t="s">
        <v>77</v>
      </c>
      <c r="B3" s="60" t="s">
        <v>78</v>
      </c>
      <c r="C3" s="50">
        <v>45034</v>
      </c>
      <c r="D3" s="51" t="s">
        <v>73</v>
      </c>
      <c r="E3" s="52">
        <v>182</v>
      </c>
      <c r="F3" s="52">
        <v>178</v>
      </c>
      <c r="G3" s="52">
        <v>187</v>
      </c>
      <c r="H3" s="53">
        <v>184</v>
      </c>
      <c r="I3" s="52"/>
      <c r="J3" s="52"/>
      <c r="K3" s="54">
        <v>4</v>
      </c>
      <c r="L3" s="54">
        <v>731</v>
      </c>
      <c r="M3" s="55">
        <v>182.75</v>
      </c>
      <c r="N3" s="56">
        <v>7</v>
      </c>
      <c r="O3" s="57">
        <v>189.75</v>
      </c>
    </row>
    <row r="4" spans="1:17" x14ac:dyDescent="0.25">
      <c r="A4" s="10" t="s">
        <v>77</v>
      </c>
      <c r="B4" s="11" t="s">
        <v>78</v>
      </c>
      <c r="C4" s="12">
        <v>45062</v>
      </c>
      <c r="D4" s="13" t="s">
        <v>73</v>
      </c>
      <c r="E4" s="14">
        <v>181</v>
      </c>
      <c r="F4" s="47">
        <v>185</v>
      </c>
      <c r="G4" s="47">
        <v>189</v>
      </c>
      <c r="H4" s="47">
        <v>189</v>
      </c>
      <c r="I4" s="14"/>
      <c r="J4" s="14"/>
      <c r="K4" s="15">
        <v>4</v>
      </c>
      <c r="L4" s="15">
        <v>744</v>
      </c>
      <c r="M4" s="16">
        <v>186</v>
      </c>
      <c r="N4" s="17">
        <v>11</v>
      </c>
      <c r="O4" s="18">
        <v>197</v>
      </c>
    </row>
    <row r="5" spans="1:17" x14ac:dyDescent="0.25">
      <c r="A5" s="10" t="s">
        <v>77</v>
      </c>
      <c r="B5" s="11" t="s">
        <v>78</v>
      </c>
      <c r="C5" s="12">
        <v>45074</v>
      </c>
      <c r="D5" s="13" t="s">
        <v>73</v>
      </c>
      <c r="E5" s="14">
        <v>181</v>
      </c>
      <c r="F5" s="14">
        <v>187</v>
      </c>
      <c r="G5" s="14">
        <v>185</v>
      </c>
      <c r="H5" s="47">
        <v>185.001</v>
      </c>
      <c r="I5" s="14"/>
      <c r="J5" s="14"/>
      <c r="K5" s="15">
        <v>4</v>
      </c>
      <c r="L5" s="15">
        <v>738.00099999999998</v>
      </c>
      <c r="M5" s="16">
        <v>184.50024999999999</v>
      </c>
      <c r="N5" s="17">
        <v>6</v>
      </c>
      <c r="O5" s="18">
        <v>190.50024999999999</v>
      </c>
    </row>
    <row r="7" spans="1:17" x14ac:dyDescent="0.25">
      <c r="K7" s="8">
        <f>SUM(K2:K6)</f>
        <v>16</v>
      </c>
      <c r="L7" s="8">
        <f>SUM(L2:L6)</f>
        <v>2965.0020000000004</v>
      </c>
      <c r="M7" s="7">
        <f>SUM(L7/K7)</f>
        <v>185.31262500000003</v>
      </c>
      <c r="N7" s="8">
        <f>SUM(N2:N6)</f>
        <v>34</v>
      </c>
      <c r="O7" s="9">
        <f>SUM(M7+N7)</f>
        <v>219.31262500000003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305" priority="1" rank="1"/>
  </conditionalFormatting>
  <conditionalFormatting sqref="F2">
    <cfRule type="top10" dxfId="304" priority="4" rank="1"/>
  </conditionalFormatting>
  <conditionalFormatting sqref="G2">
    <cfRule type="top10" dxfId="303" priority="5" rank="1"/>
  </conditionalFormatting>
  <conditionalFormatting sqref="H2">
    <cfRule type="top10" dxfId="302" priority="2" rank="1"/>
  </conditionalFormatting>
  <conditionalFormatting sqref="I2">
    <cfRule type="top10" dxfId="301" priority="6" rank="1"/>
  </conditionalFormatting>
  <conditionalFormatting sqref="J2">
    <cfRule type="top10" dxfId="300" priority="3" rank="1"/>
  </conditionalFormatting>
  <hyperlinks>
    <hyperlink ref="Q1" location="'Texas 2023'!A1" display="Back to Ranking" xr:uid="{D7A75F13-F303-475D-B5E6-2BF2FF81DD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AF3246-E083-4E6E-8FE2-427AF8E8B9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AC53-3D75-42B9-9A4C-1C45D446E81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77</v>
      </c>
      <c r="B2" s="49" t="s">
        <v>101</v>
      </c>
      <c r="C2" s="12">
        <v>45074</v>
      </c>
      <c r="D2" s="13" t="s">
        <v>73</v>
      </c>
      <c r="E2" s="14">
        <v>147</v>
      </c>
      <c r="F2" s="14">
        <v>130</v>
      </c>
      <c r="G2" s="14">
        <v>126</v>
      </c>
      <c r="H2" s="14">
        <v>147</v>
      </c>
      <c r="I2" s="14"/>
      <c r="J2" s="14"/>
      <c r="K2" s="15">
        <v>4</v>
      </c>
      <c r="L2" s="15">
        <v>550</v>
      </c>
      <c r="M2" s="16">
        <v>137.5</v>
      </c>
      <c r="N2" s="17">
        <v>2</v>
      </c>
      <c r="O2" s="18">
        <v>139.5</v>
      </c>
    </row>
    <row r="4" spans="1:17" x14ac:dyDescent="0.25">
      <c r="K4" s="8">
        <f>SUM(K2:K3)</f>
        <v>4</v>
      </c>
      <c r="L4" s="8">
        <f>SUM(L2:L3)</f>
        <v>550</v>
      </c>
      <c r="M4" s="7">
        <f>SUM(L4/K4)</f>
        <v>137.5</v>
      </c>
      <c r="N4" s="8">
        <f>SUM(N2:N3)</f>
        <v>2</v>
      </c>
      <c r="O4" s="9">
        <f>SUM(M4+N4)</f>
        <v>139.5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4374A11F-086F-435B-A80F-2FD7497C6C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DF9B1-F81A-43E3-8919-2F7AEE9D2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A519-BCDA-43DC-9E42-3A16523446FB}">
  <sheetPr codeName="Sheet3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67</v>
      </c>
      <c r="C2" s="12">
        <v>44996</v>
      </c>
      <c r="D2" s="13" t="s">
        <v>70</v>
      </c>
      <c r="E2" s="14">
        <v>176</v>
      </c>
      <c r="F2" s="14">
        <v>184</v>
      </c>
      <c r="G2" s="14">
        <v>184</v>
      </c>
      <c r="H2" s="14">
        <v>184</v>
      </c>
      <c r="I2" s="14"/>
      <c r="J2" s="14"/>
      <c r="K2" s="15">
        <f t="shared" ref="K2" si="0">COUNT(E2:J2)</f>
        <v>4</v>
      </c>
      <c r="L2" s="15">
        <f t="shared" ref="L2" si="1">SUM(E2:J2)</f>
        <v>728</v>
      </c>
      <c r="M2" s="16">
        <f t="shared" ref="M2" si="2">IFERROR(L2/K2,0)</f>
        <v>182</v>
      </c>
      <c r="N2" s="17">
        <v>9</v>
      </c>
      <c r="O2" s="18">
        <f t="shared" ref="O2" si="3">SUM(M2+N2)</f>
        <v>191</v>
      </c>
    </row>
    <row r="3" spans="1:17" x14ac:dyDescent="0.25">
      <c r="A3" s="10" t="s">
        <v>22</v>
      </c>
      <c r="B3" s="11" t="s">
        <v>67</v>
      </c>
      <c r="C3" s="12">
        <v>45024</v>
      </c>
      <c r="D3" s="13" t="s">
        <v>27</v>
      </c>
      <c r="E3" s="47">
        <v>189</v>
      </c>
      <c r="F3" s="47">
        <v>193</v>
      </c>
      <c r="G3" s="14">
        <v>190</v>
      </c>
      <c r="H3" s="14">
        <v>190</v>
      </c>
      <c r="I3" s="14"/>
      <c r="J3" s="14"/>
      <c r="K3" s="15">
        <v>4</v>
      </c>
      <c r="L3" s="15">
        <v>762</v>
      </c>
      <c r="M3" s="16">
        <v>190.5</v>
      </c>
      <c r="N3" s="17">
        <v>9</v>
      </c>
      <c r="O3" s="18">
        <v>199.5</v>
      </c>
    </row>
    <row r="5" spans="1:17" x14ac:dyDescent="0.25">
      <c r="K5" s="8">
        <f>SUM(K2:K4)</f>
        <v>8</v>
      </c>
      <c r="L5" s="8">
        <f>SUM(L2:L4)</f>
        <v>1490</v>
      </c>
      <c r="M5" s="7">
        <f>SUM(L5/K5)</f>
        <v>186.25</v>
      </c>
      <c r="N5" s="8">
        <f>SUM(N2:N4)</f>
        <v>18</v>
      </c>
      <c r="O5" s="9">
        <f>SUM(M5+N5)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C2" name="Range1_9"/>
  </protectedRanges>
  <conditionalFormatting sqref="E2">
    <cfRule type="top10" dxfId="299" priority="6" rank="1"/>
  </conditionalFormatting>
  <conditionalFormatting sqref="F2">
    <cfRule type="top10" dxfId="298" priority="5" rank="1"/>
  </conditionalFormatting>
  <conditionalFormatting sqref="G2">
    <cfRule type="top10" dxfId="297" priority="4" rank="1"/>
  </conditionalFormatting>
  <conditionalFormatting sqref="H2">
    <cfRule type="top10" dxfId="296" priority="3" rank="1"/>
  </conditionalFormatting>
  <conditionalFormatting sqref="I2">
    <cfRule type="top10" dxfId="295" priority="2" rank="1"/>
  </conditionalFormatting>
  <conditionalFormatting sqref="J2">
    <cfRule type="top10" dxfId="294" priority="1" rank="1"/>
  </conditionalFormatting>
  <hyperlinks>
    <hyperlink ref="Q1" location="'Texas 2023'!A1" display="Back to Ranking" xr:uid="{F1A8930C-8A3A-48BA-A63A-DD68E64258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947E43-AA46-4A7A-BE23-0CAE507D88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976A-DF0D-4709-8934-70E6845CB986}">
  <sheetPr codeName="Sheet17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34</v>
      </c>
      <c r="C2" s="12">
        <v>44940</v>
      </c>
      <c r="D2" s="13" t="s">
        <v>27</v>
      </c>
      <c r="E2" s="14">
        <v>180</v>
      </c>
      <c r="F2" s="14">
        <v>178</v>
      </c>
      <c r="G2" s="14">
        <v>176</v>
      </c>
      <c r="H2" s="14">
        <v>176</v>
      </c>
      <c r="I2" s="14"/>
      <c r="J2" s="14"/>
      <c r="K2" s="15">
        <v>4</v>
      </c>
      <c r="L2" s="15">
        <v>710</v>
      </c>
      <c r="M2" s="16">
        <v>177.5</v>
      </c>
      <c r="N2" s="17">
        <v>2</v>
      </c>
      <c r="O2" s="18">
        <v>179.5</v>
      </c>
    </row>
    <row r="3" spans="1:17" x14ac:dyDescent="0.25">
      <c r="A3" s="10" t="s">
        <v>22</v>
      </c>
      <c r="B3" s="11" t="s">
        <v>34</v>
      </c>
      <c r="C3" s="12" t="s">
        <v>40</v>
      </c>
      <c r="D3" s="13" t="s">
        <v>27</v>
      </c>
      <c r="E3" s="31">
        <v>174</v>
      </c>
      <c r="F3" s="31">
        <v>161</v>
      </c>
      <c r="G3" s="31">
        <v>177</v>
      </c>
      <c r="H3" s="31">
        <v>184</v>
      </c>
      <c r="I3" s="31"/>
      <c r="J3" s="31"/>
      <c r="K3" s="15">
        <v>4</v>
      </c>
      <c r="L3" s="15">
        <v>696</v>
      </c>
      <c r="M3" s="16">
        <v>174</v>
      </c>
      <c r="N3" s="17">
        <v>11</v>
      </c>
      <c r="O3" s="18">
        <v>185</v>
      </c>
    </row>
    <row r="4" spans="1:17" x14ac:dyDescent="0.25">
      <c r="A4" s="10" t="s">
        <v>22</v>
      </c>
      <c r="B4" s="11" t="s">
        <v>34</v>
      </c>
      <c r="C4" s="12">
        <v>44996</v>
      </c>
      <c r="D4" s="13" t="s">
        <v>70</v>
      </c>
      <c r="E4" s="14">
        <v>167</v>
      </c>
      <c r="F4" s="14">
        <v>174</v>
      </c>
      <c r="G4" s="14">
        <v>176</v>
      </c>
      <c r="H4" s="14">
        <v>184</v>
      </c>
      <c r="I4" s="14"/>
      <c r="J4" s="14"/>
      <c r="K4" s="15">
        <f t="shared" ref="K4" si="0">COUNT(E4:J4)</f>
        <v>4</v>
      </c>
      <c r="L4" s="15">
        <f t="shared" ref="L4" si="1">SUM(E4:J4)</f>
        <v>701</v>
      </c>
      <c r="M4" s="16">
        <f t="shared" ref="M4" si="2">IFERROR(L4/K4,0)</f>
        <v>175.25</v>
      </c>
      <c r="N4" s="17">
        <v>4</v>
      </c>
      <c r="O4" s="18">
        <f t="shared" ref="O4" si="3">SUM(M4+N4)</f>
        <v>179.25</v>
      </c>
    </row>
    <row r="6" spans="1:17" x14ac:dyDescent="0.25">
      <c r="K6" s="8">
        <f>SUM(K2:K5)</f>
        <v>12</v>
      </c>
      <c r="L6" s="8">
        <f>SUM(L2:L5)</f>
        <v>2107</v>
      </c>
      <c r="M6" s="7">
        <f>SUM(L6/K6)</f>
        <v>175.58333333333334</v>
      </c>
      <c r="N6" s="8">
        <f>SUM(N2:N5)</f>
        <v>17</v>
      </c>
      <c r="O6" s="9">
        <f>SUM(M6+N6)</f>
        <v>192.58333333333334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 E4:J4" name="Range1_8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C4" name="Range1_9"/>
  </protectedRanges>
  <conditionalFormatting sqref="E2">
    <cfRule type="top10" dxfId="293" priority="18" rank="1"/>
  </conditionalFormatting>
  <conditionalFormatting sqref="E3">
    <cfRule type="top10" dxfId="292" priority="12" rank="1"/>
  </conditionalFormatting>
  <conditionalFormatting sqref="E4">
    <cfRule type="top10" dxfId="291" priority="6" rank="1"/>
  </conditionalFormatting>
  <conditionalFormatting sqref="F2">
    <cfRule type="top10" dxfId="290" priority="17" rank="1"/>
  </conditionalFormatting>
  <conditionalFormatting sqref="F3">
    <cfRule type="top10" dxfId="289" priority="11" rank="1"/>
  </conditionalFormatting>
  <conditionalFormatting sqref="F4">
    <cfRule type="top10" dxfId="288" priority="5" rank="1"/>
  </conditionalFormatting>
  <conditionalFormatting sqref="G2">
    <cfRule type="top10" dxfId="287" priority="16" rank="1"/>
  </conditionalFormatting>
  <conditionalFormatting sqref="G3">
    <cfRule type="top10" dxfId="286" priority="10" rank="1"/>
  </conditionalFormatting>
  <conditionalFormatting sqref="G4">
    <cfRule type="top10" dxfId="285" priority="4" rank="1"/>
  </conditionalFormatting>
  <conditionalFormatting sqref="H2">
    <cfRule type="top10" dxfId="284" priority="15" rank="1"/>
  </conditionalFormatting>
  <conditionalFormatting sqref="H3">
    <cfRule type="top10" dxfId="283" priority="9" rank="1"/>
  </conditionalFormatting>
  <conditionalFormatting sqref="H4">
    <cfRule type="top10" dxfId="282" priority="3" rank="1"/>
  </conditionalFormatting>
  <conditionalFormatting sqref="I2">
    <cfRule type="top10" dxfId="281" priority="14" rank="1"/>
  </conditionalFormatting>
  <conditionalFormatting sqref="I3">
    <cfRule type="top10" dxfId="280" priority="8" rank="1"/>
  </conditionalFormatting>
  <conditionalFormatting sqref="I4">
    <cfRule type="top10" dxfId="279" priority="2" rank="1"/>
  </conditionalFormatting>
  <conditionalFormatting sqref="J2">
    <cfRule type="top10" dxfId="278" priority="13" rank="1"/>
  </conditionalFormatting>
  <conditionalFormatting sqref="J3">
    <cfRule type="top10" dxfId="277" priority="7" rank="1"/>
  </conditionalFormatting>
  <conditionalFormatting sqref="J4">
    <cfRule type="top10" dxfId="276" priority="1" rank="1"/>
  </conditionalFormatting>
  <hyperlinks>
    <hyperlink ref="Q1" location="'Texas 2023'!A1" display="Back to Ranking" xr:uid="{4C39E10C-529B-48C6-9CC7-17E0C7BCD0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AB42C5-5089-48AE-BA4E-461D2A8C3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767F-E5F2-4EEA-A4EA-4AFE478302F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77</v>
      </c>
      <c r="B2" s="49" t="s">
        <v>100</v>
      </c>
      <c r="C2" s="12">
        <v>45074</v>
      </c>
      <c r="D2" s="13" t="s">
        <v>73</v>
      </c>
      <c r="E2" s="47">
        <v>185</v>
      </c>
      <c r="F2" s="14">
        <v>179</v>
      </c>
      <c r="G2" s="14">
        <v>177</v>
      </c>
      <c r="H2" s="14">
        <v>179.001</v>
      </c>
      <c r="I2" s="14"/>
      <c r="J2" s="14"/>
      <c r="K2" s="15">
        <v>4</v>
      </c>
      <c r="L2" s="15">
        <v>720.00099999999998</v>
      </c>
      <c r="M2" s="16">
        <v>180.00024999999999</v>
      </c>
      <c r="N2" s="17">
        <v>4</v>
      </c>
      <c r="O2" s="18">
        <v>184.00024999999999</v>
      </c>
    </row>
    <row r="4" spans="1:17" x14ac:dyDescent="0.25">
      <c r="K4" s="8">
        <f>SUM(K2:K3)</f>
        <v>4</v>
      </c>
      <c r="L4" s="8">
        <f>SUM(L2:L3)</f>
        <v>720.00099999999998</v>
      </c>
      <c r="M4" s="7">
        <f>SUM(L4/K4)</f>
        <v>180.00024999999999</v>
      </c>
      <c r="N4" s="8">
        <f>SUM(N2:N3)</f>
        <v>4</v>
      </c>
      <c r="O4" s="9">
        <f>SUM(M4+N4)</f>
        <v>184.00024999999999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CCB71508-96CD-4720-86CD-2C8D35E319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85A1CF-7F77-4AD1-BB9E-DDE4FCF894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F572-7A69-4FAF-A858-1020ABCAC918}">
  <sheetPr codeName="Sheet34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68</v>
      </c>
      <c r="C2" s="12">
        <v>44996</v>
      </c>
      <c r="D2" s="13" t="s">
        <v>70</v>
      </c>
      <c r="E2" s="14">
        <v>182</v>
      </c>
      <c r="F2" s="14">
        <v>179</v>
      </c>
      <c r="G2" s="14">
        <v>179</v>
      </c>
      <c r="H2" s="14">
        <v>176</v>
      </c>
      <c r="I2" s="14"/>
      <c r="J2" s="14"/>
      <c r="K2" s="15">
        <f t="shared" ref="K2" si="0">COUNT(E2:J2)</f>
        <v>4</v>
      </c>
      <c r="L2" s="15">
        <f t="shared" ref="L2" si="1">SUM(E2:J2)</f>
        <v>716</v>
      </c>
      <c r="M2" s="16">
        <f t="shared" ref="M2" si="2">IFERROR(L2/K2,0)</f>
        <v>179</v>
      </c>
      <c r="N2" s="17">
        <v>2</v>
      </c>
      <c r="O2" s="18">
        <f t="shared" ref="O2" si="3">SUM(M2+N2)</f>
        <v>181</v>
      </c>
    </row>
    <row r="3" spans="1:17" x14ac:dyDescent="0.25">
      <c r="A3" s="10" t="s">
        <v>22</v>
      </c>
      <c r="B3" s="11" t="s">
        <v>68</v>
      </c>
      <c r="C3" s="12">
        <v>45024</v>
      </c>
      <c r="D3" s="13" t="s">
        <v>27</v>
      </c>
      <c r="E3" s="14">
        <v>188</v>
      </c>
      <c r="F3" s="14">
        <v>179</v>
      </c>
      <c r="G3" s="47">
        <v>194</v>
      </c>
      <c r="H3" s="47">
        <v>192</v>
      </c>
      <c r="I3" s="14"/>
      <c r="J3" s="14"/>
      <c r="K3" s="15">
        <v>4</v>
      </c>
      <c r="L3" s="15">
        <v>753</v>
      </c>
      <c r="M3" s="16">
        <v>188.25</v>
      </c>
      <c r="N3" s="17">
        <v>8</v>
      </c>
      <c r="O3" s="18">
        <v>196.25</v>
      </c>
    </row>
    <row r="4" spans="1:17" x14ac:dyDescent="0.25">
      <c r="A4" s="10" t="s">
        <v>22</v>
      </c>
      <c r="B4" s="11" t="s">
        <v>68</v>
      </c>
      <c r="C4" s="12">
        <v>45073</v>
      </c>
      <c r="D4" s="13" t="s">
        <v>27</v>
      </c>
      <c r="E4" s="47">
        <v>178</v>
      </c>
      <c r="F4" s="14">
        <v>177</v>
      </c>
      <c r="G4" s="14">
        <v>179</v>
      </c>
      <c r="H4" s="47">
        <v>183</v>
      </c>
      <c r="I4" s="14"/>
      <c r="J4" s="14"/>
      <c r="K4" s="15">
        <v>4</v>
      </c>
      <c r="L4" s="15">
        <v>717</v>
      </c>
      <c r="M4" s="16">
        <v>179.25</v>
      </c>
      <c r="N4" s="17">
        <v>7</v>
      </c>
      <c r="O4" s="18">
        <v>186.25</v>
      </c>
    </row>
    <row r="6" spans="1:17" x14ac:dyDescent="0.25">
      <c r="K6" s="8">
        <f>SUM(K2:K5)</f>
        <v>12</v>
      </c>
      <c r="L6" s="8">
        <f>SUM(L2:L5)</f>
        <v>2186</v>
      </c>
      <c r="M6" s="7">
        <f>SUM(L6/K6)</f>
        <v>182.16666666666666</v>
      </c>
      <c r="N6" s="8">
        <f>SUM(N2:N5)</f>
        <v>17</v>
      </c>
      <c r="O6" s="9">
        <f>SUM(M6+N6)</f>
        <v>199.16666666666666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_2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C2" name="Range1_9_2"/>
  </protectedRanges>
  <conditionalFormatting sqref="E2">
    <cfRule type="top10" dxfId="275" priority="6" rank="1"/>
  </conditionalFormatting>
  <conditionalFormatting sqref="F2">
    <cfRule type="top10" dxfId="274" priority="5" rank="1"/>
  </conditionalFormatting>
  <conditionalFormatting sqref="G2">
    <cfRule type="top10" dxfId="273" priority="4" rank="1"/>
  </conditionalFormatting>
  <conditionalFormatting sqref="H2">
    <cfRule type="top10" dxfId="272" priority="3" rank="1"/>
  </conditionalFormatting>
  <conditionalFormatting sqref="I2">
    <cfRule type="top10" dxfId="271" priority="2" rank="1"/>
  </conditionalFormatting>
  <conditionalFormatting sqref="J2">
    <cfRule type="top10" dxfId="270" priority="1" rank="1"/>
  </conditionalFormatting>
  <hyperlinks>
    <hyperlink ref="Q1" location="'Texas 2023'!A1" display="Back to Ranking" xr:uid="{8A72C1D0-15D8-486E-988F-BB12D02426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160F8E-CD58-45D4-B057-ECB472ACEC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7C446-CA47-47A8-94B8-2A5A10652E4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58" t="s">
        <v>92</v>
      </c>
      <c r="C2" s="50">
        <v>45034</v>
      </c>
      <c r="D2" s="51" t="s">
        <v>73</v>
      </c>
      <c r="E2" s="52">
        <v>194</v>
      </c>
      <c r="F2" s="53">
        <v>193.001</v>
      </c>
      <c r="G2" s="53">
        <v>195</v>
      </c>
      <c r="H2" s="53">
        <v>198</v>
      </c>
      <c r="I2" s="52"/>
      <c r="J2" s="52"/>
      <c r="K2" s="54">
        <v>4</v>
      </c>
      <c r="L2" s="54">
        <v>780.00099999999998</v>
      </c>
      <c r="M2" s="55">
        <v>195.00024999999999</v>
      </c>
      <c r="N2" s="56">
        <v>11</v>
      </c>
      <c r="O2" s="57">
        <v>206.00024999999999</v>
      </c>
    </row>
    <row r="3" spans="1:17" x14ac:dyDescent="0.25">
      <c r="A3" s="10" t="s">
        <v>72</v>
      </c>
      <c r="B3" s="11" t="s">
        <v>92</v>
      </c>
      <c r="C3" s="12">
        <v>45062</v>
      </c>
      <c r="D3" s="13" t="s">
        <v>73</v>
      </c>
      <c r="E3" s="14">
        <v>195.001</v>
      </c>
      <c r="F3" s="14">
        <v>192</v>
      </c>
      <c r="G3" s="14">
        <v>194</v>
      </c>
      <c r="H3" s="14">
        <v>191</v>
      </c>
      <c r="I3" s="14"/>
      <c r="J3" s="14"/>
      <c r="K3" s="15">
        <v>4</v>
      </c>
      <c r="L3" s="15">
        <v>772.00099999999998</v>
      </c>
      <c r="M3" s="16">
        <v>193.00024999999999</v>
      </c>
      <c r="N3" s="17">
        <v>3</v>
      </c>
      <c r="O3" s="18">
        <v>196.00024999999999</v>
      </c>
    </row>
    <row r="5" spans="1:17" x14ac:dyDescent="0.25">
      <c r="K5" s="8">
        <f>SUM(K2:K4)</f>
        <v>8</v>
      </c>
      <c r="L5" s="8">
        <f>SUM(L2:L4)</f>
        <v>1552.002</v>
      </c>
      <c r="M5" s="7">
        <f>SUM(L5/K5)</f>
        <v>194.00024999999999</v>
      </c>
      <c r="N5" s="8">
        <f>SUM(N2:N4)</f>
        <v>14</v>
      </c>
      <c r="O5" s="9">
        <f>SUM(M5+N5)</f>
        <v>208.00024999999999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A2" name="Range1"/>
  </protectedRanges>
  <hyperlinks>
    <hyperlink ref="Q1" location="'Texas 2023'!A1" display="Back to Ranking" xr:uid="{252D2AAF-DB2B-475D-9AFE-195D76734A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1A55E0-B278-45F2-87BE-BB83881FF8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3614-A60B-4A2C-ABEC-726950F4ECBD}">
  <sheetPr codeName="Sheet18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57</v>
      </c>
      <c r="C2" s="12">
        <v>44982</v>
      </c>
      <c r="D2" s="13" t="s">
        <v>48</v>
      </c>
      <c r="E2" s="14">
        <v>183</v>
      </c>
      <c r="F2" s="14">
        <v>182</v>
      </c>
      <c r="G2" s="14">
        <v>189</v>
      </c>
      <c r="H2" s="14">
        <v>190</v>
      </c>
      <c r="I2" s="14"/>
      <c r="J2" s="14"/>
      <c r="K2" s="15">
        <v>4</v>
      </c>
      <c r="L2" s="15">
        <v>744</v>
      </c>
      <c r="M2" s="16">
        <v>186</v>
      </c>
      <c r="N2" s="17">
        <v>3</v>
      </c>
      <c r="O2" s="18">
        <v>189</v>
      </c>
    </row>
    <row r="3" spans="1:17" x14ac:dyDescent="0.25">
      <c r="A3" s="10" t="s">
        <v>54</v>
      </c>
      <c r="B3" s="11" t="s">
        <v>57</v>
      </c>
      <c r="C3" s="12">
        <v>44996</v>
      </c>
      <c r="D3" s="13" t="s">
        <v>48</v>
      </c>
      <c r="E3" s="14">
        <v>189</v>
      </c>
      <c r="F3" s="14">
        <v>184.001</v>
      </c>
      <c r="G3" s="14">
        <v>179</v>
      </c>
      <c r="H3" s="14">
        <v>172</v>
      </c>
      <c r="I3" s="14"/>
      <c r="J3" s="14"/>
      <c r="K3" s="15">
        <v>4</v>
      </c>
      <c r="L3" s="15">
        <v>724.00099999999998</v>
      </c>
      <c r="M3" s="16">
        <v>181.00024999999999</v>
      </c>
      <c r="N3" s="17">
        <v>2</v>
      </c>
      <c r="O3" s="18">
        <v>183.00024999999999</v>
      </c>
    </row>
    <row r="4" spans="1:17" x14ac:dyDescent="0.25">
      <c r="A4" s="10" t="s">
        <v>76</v>
      </c>
      <c r="B4" s="11" t="s">
        <v>57</v>
      </c>
      <c r="C4" s="12">
        <v>45006</v>
      </c>
      <c r="D4" s="13" t="s">
        <v>73</v>
      </c>
      <c r="E4" s="14">
        <v>184</v>
      </c>
      <c r="F4" s="14">
        <v>192</v>
      </c>
      <c r="G4" s="14">
        <v>193</v>
      </c>
      <c r="H4" s="14">
        <v>192</v>
      </c>
      <c r="I4" s="14"/>
      <c r="J4" s="14"/>
      <c r="K4" s="15">
        <v>4</v>
      </c>
      <c r="L4" s="15">
        <v>761</v>
      </c>
      <c r="M4" s="16">
        <v>190.25</v>
      </c>
      <c r="N4" s="17">
        <v>5</v>
      </c>
      <c r="O4" s="18">
        <v>195.25</v>
      </c>
    </row>
    <row r="5" spans="1:17" x14ac:dyDescent="0.25">
      <c r="A5" s="10" t="s">
        <v>54</v>
      </c>
      <c r="B5" s="11" t="s">
        <v>57</v>
      </c>
      <c r="C5" s="12">
        <v>45010</v>
      </c>
      <c r="D5" s="13" t="s">
        <v>48</v>
      </c>
      <c r="E5" s="14">
        <v>181</v>
      </c>
      <c r="F5" s="14">
        <v>185.001</v>
      </c>
      <c r="G5" s="14">
        <v>182</v>
      </c>
      <c r="H5" s="14">
        <v>168</v>
      </c>
      <c r="I5" s="14"/>
      <c r="J5" s="14"/>
      <c r="K5" s="15">
        <v>4</v>
      </c>
      <c r="L5" s="15">
        <v>716.00099999999998</v>
      </c>
      <c r="M5" s="16">
        <v>179.00024999999999</v>
      </c>
      <c r="N5" s="17">
        <v>4</v>
      </c>
      <c r="O5" s="18">
        <v>183.00024999999999</v>
      </c>
    </row>
    <row r="6" spans="1:17" x14ac:dyDescent="0.25">
      <c r="A6" s="36" t="s">
        <v>76</v>
      </c>
      <c r="B6" s="36" t="s">
        <v>57</v>
      </c>
      <c r="C6" s="12">
        <v>45011</v>
      </c>
      <c r="D6" s="36" t="s">
        <v>73</v>
      </c>
      <c r="E6" s="36">
        <v>193</v>
      </c>
      <c r="F6" s="64">
        <v>195</v>
      </c>
      <c r="G6" s="36">
        <v>194</v>
      </c>
      <c r="H6" s="64">
        <v>195</v>
      </c>
      <c r="I6" s="36"/>
      <c r="J6" s="36"/>
      <c r="K6" s="36">
        <v>4</v>
      </c>
      <c r="L6" s="36">
        <v>777</v>
      </c>
      <c r="M6" s="36">
        <v>194.25</v>
      </c>
      <c r="N6" s="36">
        <v>9</v>
      </c>
      <c r="O6" s="36">
        <v>203.25</v>
      </c>
    </row>
    <row r="7" spans="1:17" x14ac:dyDescent="0.25">
      <c r="A7" s="10" t="s">
        <v>54</v>
      </c>
      <c r="B7" s="11" t="s">
        <v>57</v>
      </c>
      <c r="C7" s="12">
        <v>45020</v>
      </c>
      <c r="D7" s="13" t="s">
        <v>48</v>
      </c>
      <c r="E7" s="14">
        <v>188</v>
      </c>
      <c r="F7" s="14">
        <v>191.001</v>
      </c>
      <c r="G7" s="14">
        <v>188</v>
      </c>
      <c r="H7" s="14">
        <v>190</v>
      </c>
      <c r="I7" s="14"/>
      <c r="J7" s="14"/>
      <c r="K7" s="15">
        <v>4</v>
      </c>
      <c r="L7" s="15">
        <v>757.00099999999998</v>
      </c>
      <c r="M7" s="16">
        <v>189.25024999999999</v>
      </c>
      <c r="N7" s="17">
        <v>8</v>
      </c>
      <c r="O7" s="18">
        <v>197.25024999999999</v>
      </c>
    </row>
    <row r="8" spans="1:17" x14ac:dyDescent="0.25">
      <c r="A8" s="10" t="s">
        <v>54</v>
      </c>
      <c r="B8" s="11" t="s">
        <v>57</v>
      </c>
      <c r="C8" s="12">
        <v>45024</v>
      </c>
      <c r="D8" s="13" t="s">
        <v>48</v>
      </c>
      <c r="E8" s="47">
        <v>195</v>
      </c>
      <c r="F8" s="47">
        <v>197</v>
      </c>
      <c r="G8" s="14">
        <v>192</v>
      </c>
      <c r="H8" s="47">
        <v>196</v>
      </c>
      <c r="I8" s="14"/>
      <c r="J8" s="14"/>
      <c r="K8" s="15">
        <v>4</v>
      </c>
      <c r="L8" s="15">
        <v>780</v>
      </c>
      <c r="M8" s="16">
        <v>195</v>
      </c>
      <c r="N8" s="17">
        <v>11</v>
      </c>
      <c r="O8" s="18">
        <v>206</v>
      </c>
    </row>
    <row r="9" spans="1:17" x14ac:dyDescent="0.25">
      <c r="A9" s="59" t="s">
        <v>76</v>
      </c>
      <c r="B9" s="60" t="s">
        <v>57</v>
      </c>
      <c r="C9" s="50">
        <v>45034</v>
      </c>
      <c r="D9" s="61" t="s">
        <v>73</v>
      </c>
      <c r="E9" s="63">
        <v>191</v>
      </c>
      <c r="F9" s="63">
        <v>187</v>
      </c>
      <c r="G9" s="63">
        <v>192</v>
      </c>
      <c r="H9" s="63">
        <v>197</v>
      </c>
      <c r="I9" s="52"/>
      <c r="J9" s="52"/>
      <c r="K9" s="54">
        <v>4</v>
      </c>
      <c r="L9" s="54">
        <v>767</v>
      </c>
      <c r="M9" s="55">
        <v>191.75</v>
      </c>
      <c r="N9" s="56">
        <v>5</v>
      </c>
      <c r="O9" s="57">
        <v>196.75</v>
      </c>
    </row>
    <row r="10" spans="1:17" x14ac:dyDescent="0.25">
      <c r="A10" s="10" t="s">
        <v>54</v>
      </c>
      <c r="B10" s="11" t="s">
        <v>57</v>
      </c>
      <c r="C10" s="12">
        <v>45038</v>
      </c>
      <c r="D10" s="13" t="s">
        <v>48</v>
      </c>
      <c r="E10" s="47">
        <v>188.001</v>
      </c>
      <c r="F10" s="14">
        <v>188</v>
      </c>
      <c r="G10" s="14">
        <v>183</v>
      </c>
      <c r="H10" s="14">
        <v>188</v>
      </c>
      <c r="I10" s="14"/>
      <c r="J10" s="14"/>
      <c r="K10" s="15">
        <v>4</v>
      </c>
      <c r="L10" s="15">
        <v>745.00099999999998</v>
      </c>
      <c r="M10" s="16">
        <v>186.75024999999999</v>
      </c>
      <c r="N10" s="17">
        <v>6</v>
      </c>
      <c r="O10" s="18">
        <v>192.75024999999999</v>
      </c>
    </row>
    <row r="11" spans="1:17" x14ac:dyDescent="0.25">
      <c r="A11" s="10" t="s">
        <v>76</v>
      </c>
      <c r="B11" s="11" t="s">
        <v>57</v>
      </c>
      <c r="C11" s="12">
        <v>45039</v>
      </c>
      <c r="D11" s="62" t="s">
        <v>73</v>
      </c>
      <c r="E11" s="47">
        <v>187</v>
      </c>
      <c r="F11" s="47">
        <v>183</v>
      </c>
      <c r="G11" s="47">
        <v>191</v>
      </c>
      <c r="H11" s="47">
        <v>191</v>
      </c>
      <c r="I11" s="14"/>
      <c r="J11" s="14"/>
      <c r="K11" s="15">
        <v>4</v>
      </c>
      <c r="L11" s="15">
        <v>752</v>
      </c>
      <c r="M11" s="16">
        <v>188</v>
      </c>
      <c r="N11" s="17">
        <v>13</v>
      </c>
      <c r="O11" s="18">
        <v>201</v>
      </c>
    </row>
    <row r="12" spans="1:17" x14ac:dyDescent="0.25">
      <c r="A12" s="10" t="s">
        <v>54</v>
      </c>
      <c r="B12" s="11" t="s">
        <v>57</v>
      </c>
      <c r="C12" s="12">
        <v>45048</v>
      </c>
      <c r="D12" s="13" t="s">
        <v>48</v>
      </c>
      <c r="E12" s="47">
        <v>195</v>
      </c>
      <c r="F12" s="47">
        <v>195</v>
      </c>
      <c r="G12" s="47">
        <v>195</v>
      </c>
      <c r="H12" s="47">
        <v>198</v>
      </c>
      <c r="I12" s="14"/>
      <c r="J12" s="14"/>
      <c r="K12" s="15">
        <v>4</v>
      </c>
      <c r="L12" s="15">
        <v>783</v>
      </c>
      <c r="M12" s="16">
        <v>195.75</v>
      </c>
      <c r="N12" s="17">
        <v>13</v>
      </c>
      <c r="O12" s="18">
        <v>208.75</v>
      </c>
    </row>
    <row r="13" spans="1:17" x14ac:dyDescent="0.25">
      <c r="A13" s="10" t="s">
        <v>76</v>
      </c>
      <c r="B13" s="11" t="s">
        <v>57</v>
      </c>
      <c r="C13" s="12">
        <v>45062</v>
      </c>
      <c r="D13" s="62" t="s">
        <v>73</v>
      </c>
      <c r="E13" s="47">
        <v>194</v>
      </c>
      <c r="F13" s="47">
        <v>194</v>
      </c>
      <c r="G13" s="47">
        <v>195</v>
      </c>
      <c r="H13" s="47">
        <v>197</v>
      </c>
      <c r="I13" s="14"/>
      <c r="J13" s="14"/>
      <c r="K13" s="15">
        <v>4</v>
      </c>
      <c r="L13" s="15">
        <v>780</v>
      </c>
      <c r="M13" s="16">
        <v>195</v>
      </c>
      <c r="N13" s="17">
        <v>5</v>
      </c>
      <c r="O13" s="18">
        <v>200</v>
      </c>
    </row>
    <row r="14" spans="1:17" x14ac:dyDescent="0.25">
      <c r="A14" s="10" t="s">
        <v>54</v>
      </c>
      <c r="B14" s="11" t="s">
        <v>57</v>
      </c>
      <c r="C14" s="12">
        <v>45073</v>
      </c>
      <c r="D14" s="13" t="s">
        <v>48</v>
      </c>
      <c r="E14" s="14">
        <v>190</v>
      </c>
      <c r="F14" s="47">
        <v>195.001</v>
      </c>
      <c r="G14" s="14">
        <v>187.001</v>
      </c>
      <c r="H14" s="47">
        <v>195</v>
      </c>
      <c r="I14" s="14"/>
      <c r="J14" s="14"/>
      <c r="K14" s="15">
        <v>4</v>
      </c>
      <c r="L14" s="15">
        <v>767.00199999999995</v>
      </c>
      <c r="M14" s="16">
        <v>191.75049999999999</v>
      </c>
      <c r="N14" s="17">
        <v>9</v>
      </c>
      <c r="O14" s="18">
        <v>200.75049999999999</v>
      </c>
    </row>
    <row r="15" spans="1:17" x14ac:dyDescent="0.25">
      <c r="A15" s="10" t="s">
        <v>76</v>
      </c>
      <c r="B15" s="11" t="s">
        <v>57</v>
      </c>
      <c r="C15" s="12">
        <v>45074</v>
      </c>
      <c r="D15" s="62" t="s">
        <v>73</v>
      </c>
      <c r="E15" s="47">
        <v>187</v>
      </c>
      <c r="F15" s="47">
        <v>189</v>
      </c>
      <c r="G15" s="47">
        <v>188</v>
      </c>
      <c r="H15" s="47">
        <v>195</v>
      </c>
      <c r="I15" s="14"/>
      <c r="J15" s="14"/>
      <c r="K15" s="15">
        <v>4</v>
      </c>
      <c r="L15" s="15">
        <v>759</v>
      </c>
      <c r="M15" s="16">
        <v>189.75</v>
      </c>
      <c r="N15" s="17">
        <v>5</v>
      </c>
      <c r="O15" s="18">
        <v>194.75</v>
      </c>
    </row>
    <row r="17" spans="11:15" x14ac:dyDescent="0.25">
      <c r="K17" s="8">
        <f>SUM(K2:K16)</f>
        <v>56</v>
      </c>
      <c r="L17" s="8">
        <f>SUM(L2:L16)</f>
        <v>10612.006000000001</v>
      </c>
      <c r="M17" s="7">
        <f>SUM(L17/K17)</f>
        <v>189.50010714285716</v>
      </c>
      <c r="N17" s="8">
        <f>SUM(N2:N16)</f>
        <v>98</v>
      </c>
      <c r="O17" s="9">
        <f>SUM(M17+N17)</f>
        <v>287.50010714285713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4_1"/>
    <protectedRange algorithmName="SHA-512" hashValue="ON39YdpmFHfN9f47KpiRvqrKx0V9+erV1CNkpWzYhW/Qyc6aT8rEyCrvauWSYGZK2ia3o7vd3akF07acHAFpOA==" saltValue="yVW9XmDwTqEnmpSGai0KYg==" spinCount="100000" sqref="C2" name="Range1_1_2_1_1"/>
    <protectedRange algorithmName="SHA-512" hashValue="ON39YdpmFHfN9f47KpiRvqrKx0V9+erV1CNkpWzYhW/Qyc6aT8rEyCrvauWSYGZK2ia3o7vd3akF07acHAFpOA==" saltValue="yVW9XmDwTqEnmpSGai0KYg==" spinCount="100000" sqref="E3:J3 B3:C3" name="Range1_4_1_3"/>
    <protectedRange algorithmName="SHA-512" hashValue="ON39YdpmFHfN9f47KpiRvqrKx0V9+erV1CNkpWzYhW/Qyc6aT8rEyCrvauWSYGZK2ia3o7vd3akF07acHAFpOA==" saltValue="yVW9XmDwTqEnmpSGai0KYg==" spinCount="100000" sqref="D3" name="Range1_1_2_2_2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4_4"/>
    <protectedRange algorithmName="SHA-512" hashValue="ON39YdpmFHfN9f47KpiRvqrKx0V9+erV1CNkpWzYhW/Qyc6aT8rEyCrvauWSYGZK2ia3o7vd3akF07acHAFpOA==" saltValue="yVW9XmDwTqEnmpSGai0KYg==" spinCount="100000" sqref="D5" name="Range1_1_2_5"/>
  </protectedRanges>
  <conditionalFormatting sqref="D2">
    <cfRule type="top10" dxfId="269" priority="24" rank="1"/>
  </conditionalFormatting>
  <conditionalFormatting sqref="E2">
    <cfRule type="top10" dxfId="268" priority="23" rank="1"/>
  </conditionalFormatting>
  <conditionalFormatting sqref="E3">
    <cfRule type="top10" dxfId="267" priority="18" rank="1"/>
  </conditionalFormatting>
  <conditionalFormatting sqref="E4">
    <cfRule type="top10" dxfId="266" priority="12" rank="1"/>
  </conditionalFormatting>
  <conditionalFormatting sqref="E5">
    <cfRule type="top10" dxfId="265" priority="6" rank="1"/>
  </conditionalFormatting>
  <conditionalFormatting sqref="F2">
    <cfRule type="top10" dxfId="264" priority="22" rank="1"/>
  </conditionalFormatting>
  <conditionalFormatting sqref="F3">
    <cfRule type="top10" dxfId="263" priority="17" rank="1"/>
  </conditionalFormatting>
  <conditionalFormatting sqref="F4">
    <cfRule type="top10" dxfId="262" priority="11" rank="1"/>
  </conditionalFormatting>
  <conditionalFormatting sqref="F5">
    <cfRule type="top10" dxfId="261" priority="5" rank="1"/>
  </conditionalFormatting>
  <conditionalFormatting sqref="G2">
    <cfRule type="top10" dxfId="260" priority="21" rank="1"/>
  </conditionalFormatting>
  <conditionalFormatting sqref="G3">
    <cfRule type="top10" dxfId="259" priority="16" rank="1"/>
  </conditionalFormatting>
  <conditionalFormatting sqref="G4">
    <cfRule type="top10" dxfId="258" priority="10" rank="1"/>
  </conditionalFormatting>
  <conditionalFormatting sqref="G5">
    <cfRule type="top10" dxfId="257" priority="4" rank="1"/>
  </conditionalFormatting>
  <conditionalFormatting sqref="H2">
    <cfRule type="top10" dxfId="256" priority="20" rank="1"/>
  </conditionalFormatting>
  <conditionalFormatting sqref="H3">
    <cfRule type="top10" dxfId="255" priority="15" rank="1"/>
  </conditionalFormatting>
  <conditionalFormatting sqref="H4">
    <cfRule type="top10" dxfId="254" priority="9" rank="1"/>
  </conditionalFormatting>
  <conditionalFormatting sqref="H5">
    <cfRule type="top10" dxfId="253" priority="3" rank="1"/>
  </conditionalFormatting>
  <conditionalFormatting sqref="I2">
    <cfRule type="top10" dxfId="252" priority="19" rank="1"/>
  </conditionalFormatting>
  <conditionalFormatting sqref="I3">
    <cfRule type="top10" dxfId="251" priority="14" rank="1"/>
  </conditionalFormatting>
  <conditionalFormatting sqref="I4">
    <cfRule type="top10" dxfId="250" priority="8" rank="1"/>
  </conditionalFormatting>
  <conditionalFormatting sqref="I5">
    <cfRule type="top10" dxfId="249" priority="2" rank="1"/>
  </conditionalFormatting>
  <conditionalFormatting sqref="J3">
    <cfRule type="top10" dxfId="248" priority="13" rank="1"/>
  </conditionalFormatting>
  <conditionalFormatting sqref="J4">
    <cfRule type="top10" dxfId="247" priority="7" rank="1"/>
  </conditionalFormatting>
  <conditionalFormatting sqref="J5">
    <cfRule type="top10" dxfId="246" priority="1" rank="1"/>
  </conditionalFormatting>
  <hyperlinks>
    <hyperlink ref="Q1" location="'Texas 2023'!A1" display="Back to Ranking" xr:uid="{58088DFE-BEE9-436D-A3CB-F8B28259D1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29535A-74A3-47CF-AE98-D9AEF01F66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2C31-18E1-4642-B027-164718972DD7}">
  <sheetPr codeName="Sheet20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52</v>
      </c>
      <c r="C2" s="12">
        <v>44982</v>
      </c>
      <c r="D2" s="13" t="s">
        <v>48</v>
      </c>
      <c r="E2" s="14">
        <v>187</v>
      </c>
      <c r="F2" s="14">
        <v>187</v>
      </c>
      <c r="G2" s="14">
        <v>186</v>
      </c>
      <c r="H2" s="14">
        <v>188</v>
      </c>
      <c r="I2" s="14"/>
      <c r="J2" s="14"/>
      <c r="K2" s="15">
        <v>4</v>
      </c>
      <c r="L2" s="15">
        <v>748</v>
      </c>
      <c r="M2" s="16">
        <v>187</v>
      </c>
      <c r="N2" s="17">
        <v>2</v>
      </c>
      <c r="O2" s="18">
        <v>189</v>
      </c>
    </row>
    <row r="3" spans="1:17" x14ac:dyDescent="0.25">
      <c r="A3" s="10" t="s">
        <v>22</v>
      </c>
      <c r="B3" s="11" t="s">
        <v>52</v>
      </c>
      <c r="C3" s="12">
        <v>44996</v>
      </c>
      <c r="D3" s="13" t="s">
        <v>48</v>
      </c>
      <c r="E3" s="14">
        <v>179</v>
      </c>
      <c r="F3" s="14">
        <v>184</v>
      </c>
      <c r="G3" s="14">
        <v>175</v>
      </c>
      <c r="H3" s="14">
        <v>182</v>
      </c>
      <c r="I3" s="14"/>
      <c r="J3" s="14"/>
      <c r="K3" s="15">
        <v>4</v>
      </c>
      <c r="L3" s="15">
        <v>720</v>
      </c>
      <c r="M3" s="16">
        <v>180</v>
      </c>
      <c r="N3" s="17">
        <v>3</v>
      </c>
      <c r="O3" s="18">
        <v>183</v>
      </c>
    </row>
    <row r="4" spans="1:17" x14ac:dyDescent="0.25">
      <c r="A4" s="10" t="s">
        <v>22</v>
      </c>
      <c r="B4" s="11" t="s">
        <v>52</v>
      </c>
      <c r="C4" s="12">
        <v>45010</v>
      </c>
      <c r="D4" s="13" t="s">
        <v>48</v>
      </c>
      <c r="E4" s="14">
        <v>189</v>
      </c>
      <c r="F4" s="14">
        <v>181</v>
      </c>
      <c r="G4" s="14">
        <v>182</v>
      </c>
      <c r="H4" s="14">
        <v>187.001</v>
      </c>
      <c r="I4" s="14"/>
      <c r="J4" s="14"/>
      <c r="K4" s="15">
        <v>4</v>
      </c>
      <c r="L4" s="15">
        <v>739.00099999999998</v>
      </c>
      <c r="M4" s="16">
        <v>184.75024999999999</v>
      </c>
      <c r="N4" s="17">
        <v>5</v>
      </c>
      <c r="O4" s="18">
        <v>189.75024999999999</v>
      </c>
    </row>
    <row r="5" spans="1:17" x14ac:dyDescent="0.25">
      <c r="A5" s="10" t="s">
        <v>22</v>
      </c>
      <c r="B5" s="11" t="s">
        <v>52</v>
      </c>
      <c r="C5" s="12">
        <v>45020</v>
      </c>
      <c r="D5" s="13" t="s">
        <v>48</v>
      </c>
      <c r="E5" s="14">
        <v>192</v>
      </c>
      <c r="F5" s="14">
        <v>186</v>
      </c>
      <c r="G5" s="14">
        <v>187</v>
      </c>
      <c r="H5" s="14">
        <v>190.001</v>
      </c>
      <c r="I5" s="14"/>
      <c r="J5" s="14"/>
      <c r="K5" s="15">
        <v>4</v>
      </c>
      <c r="L5" s="15">
        <v>755.00099999999998</v>
      </c>
      <c r="M5" s="16">
        <v>188.75024999999999</v>
      </c>
      <c r="N5" s="17">
        <v>9</v>
      </c>
      <c r="O5" s="18">
        <v>197.75024999999999</v>
      </c>
    </row>
    <row r="6" spans="1:17" x14ac:dyDescent="0.25">
      <c r="A6" s="10" t="s">
        <v>22</v>
      </c>
      <c r="B6" s="11" t="s">
        <v>52</v>
      </c>
      <c r="C6" s="12">
        <v>45024</v>
      </c>
      <c r="D6" s="13" t="s">
        <v>48</v>
      </c>
      <c r="E6" s="47">
        <v>192</v>
      </c>
      <c r="F6" s="14">
        <v>186</v>
      </c>
      <c r="G6" s="14">
        <v>181</v>
      </c>
      <c r="H6" s="47">
        <v>190</v>
      </c>
      <c r="I6" s="14"/>
      <c r="J6" s="14"/>
      <c r="K6" s="15">
        <v>4</v>
      </c>
      <c r="L6" s="15">
        <v>749</v>
      </c>
      <c r="M6" s="16">
        <v>187.25</v>
      </c>
      <c r="N6" s="17">
        <v>8</v>
      </c>
      <c r="O6" s="18">
        <v>195.25</v>
      </c>
    </row>
    <row r="7" spans="1:17" x14ac:dyDescent="0.25">
      <c r="A7" s="10" t="s">
        <v>22</v>
      </c>
      <c r="B7" s="11" t="s">
        <v>52</v>
      </c>
      <c r="C7" s="12">
        <v>45038</v>
      </c>
      <c r="D7" s="13" t="s">
        <v>48</v>
      </c>
      <c r="E7" s="14">
        <v>173</v>
      </c>
      <c r="F7" s="14">
        <v>175</v>
      </c>
      <c r="G7" s="47">
        <v>176</v>
      </c>
      <c r="H7" s="14">
        <v>172</v>
      </c>
      <c r="I7" s="14"/>
      <c r="J7" s="14"/>
      <c r="K7" s="15">
        <v>4</v>
      </c>
      <c r="L7" s="15">
        <v>696</v>
      </c>
      <c r="M7" s="16">
        <v>174</v>
      </c>
      <c r="N7" s="17">
        <v>6</v>
      </c>
      <c r="O7" s="18">
        <v>180</v>
      </c>
    </row>
    <row r="8" spans="1:17" x14ac:dyDescent="0.25">
      <c r="A8" s="10" t="s">
        <v>22</v>
      </c>
      <c r="B8" s="11" t="s">
        <v>52</v>
      </c>
      <c r="C8" s="12">
        <v>45048</v>
      </c>
      <c r="D8" s="13" t="s">
        <v>48</v>
      </c>
      <c r="E8" s="47">
        <v>194</v>
      </c>
      <c r="F8" s="47">
        <v>191</v>
      </c>
      <c r="G8" s="14">
        <v>189</v>
      </c>
      <c r="H8" s="14">
        <v>189</v>
      </c>
      <c r="I8" s="14"/>
      <c r="J8" s="14"/>
      <c r="K8" s="15">
        <v>4</v>
      </c>
      <c r="L8" s="15">
        <v>763</v>
      </c>
      <c r="M8" s="16">
        <v>190.75</v>
      </c>
      <c r="N8" s="17">
        <v>8</v>
      </c>
      <c r="O8" s="18">
        <v>198.75</v>
      </c>
    </row>
    <row r="10" spans="1:17" x14ac:dyDescent="0.25">
      <c r="K10" s="8">
        <f>SUM(K2:K9)</f>
        <v>28</v>
      </c>
      <c r="L10" s="8">
        <f>SUM(L2:L9)</f>
        <v>5170.0020000000004</v>
      </c>
      <c r="M10" s="7">
        <f>SUM(L10/K10)</f>
        <v>184.6429285714286</v>
      </c>
      <c r="N10" s="8">
        <f>SUM(N2:N9)</f>
        <v>41</v>
      </c>
      <c r="O10" s="9">
        <f>SUM(M10+N10)</f>
        <v>225.6429285714286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2_1"/>
    <protectedRange algorithmName="SHA-512" hashValue="ON39YdpmFHfN9f47KpiRvqrKx0V9+erV1CNkpWzYhW/Qyc6aT8rEyCrvauWSYGZK2ia3o7vd3akF07acHAFpOA==" saltValue="yVW9XmDwTqEnmpSGai0KYg==" spinCount="100000" sqref="C2" name="Range1_1_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D2">
    <cfRule type="top10" dxfId="245" priority="18" rank="1"/>
  </conditionalFormatting>
  <conditionalFormatting sqref="E2">
    <cfRule type="top10" dxfId="244" priority="17" rank="1"/>
  </conditionalFormatting>
  <conditionalFormatting sqref="E3">
    <cfRule type="top10" dxfId="243" priority="12" rank="1"/>
  </conditionalFormatting>
  <conditionalFormatting sqref="E4">
    <cfRule type="top10" dxfId="242" priority="6" rank="1"/>
  </conditionalFormatting>
  <conditionalFormatting sqref="F2">
    <cfRule type="top10" dxfId="241" priority="16" rank="1"/>
  </conditionalFormatting>
  <conditionalFormatting sqref="F3">
    <cfRule type="top10" dxfId="240" priority="11" rank="1"/>
  </conditionalFormatting>
  <conditionalFormatting sqref="F4">
    <cfRule type="top10" dxfId="239" priority="5" rank="1"/>
  </conditionalFormatting>
  <conditionalFormatting sqref="G2">
    <cfRule type="top10" dxfId="238" priority="15" rank="1"/>
  </conditionalFormatting>
  <conditionalFormatting sqref="G3">
    <cfRule type="top10" dxfId="237" priority="10" rank="1"/>
  </conditionalFormatting>
  <conditionalFormatting sqref="G4">
    <cfRule type="top10" dxfId="236" priority="4" rank="1"/>
  </conditionalFormatting>
  <conditionalFormatting sqref="H2">
    <cfRule type="top10" dxfId="235" priority="14" rank="1"/>
  </conditionalFormatting>
  <conditionalFormatting sqref="H3">
    <cfRule type="top10" dxfId="234" priority="9" rank="1"/>
  </conditionalFormatting>
  <conditionalFormatting sqref="H4">
    <cfRule type="top10" dxfId="233" priority="3" rank="1"/>
  </conditionalFormatting>
  <conditionalFormatting sqref="I2">
    <cfRule type="top10" dxfId="232" priority="13" rank="1"/>
  </conditionalFormatting>
  <conditionalFormatting sqref="I3">
    <cfRule type="top10" dxfId="231" priority="8" rank="1"/>
  </conditionalFormatting>
  <conditionalFormatting sqref="I4">
    <cfRule type="top10" dxfId="230" priority="2" rank="1"/>
  </conditionalFormatting>
  <conditionalFormatting sqref="J3">
    <cfRule type="top10" dxfId="229" priority="7" rank="1"/>
  </conditionalFormatting>
  <conditionalFormatting sqref="J4">
    <cfRule type="top10" dxfId="228" priority="1" rank="1"/>
  </conditionalFormatting>
  <hyperlinks>
    <hyperlink ref="Q1" location="'Texas 2023'!A1" display="Back to Ranking" xr:uid="{8A9EBDAC-94AE-4536-9940-1851BF894F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7A9863-0ABC-4095-AA59-42D03D024F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67BB-0CA9-4DF7-9BD7-2D2A662E88E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9" t="s">
        <v>99</v>
      </c>
      <c r="C2" s="12">
        <v>45074</v>
      </c>
      <c r="D2" s="13" t="s">
        <v>73</v>
      </c>
      <c r="E2" s="14">
        <v>177</v>
      </c>
      <c r="F2" s="14">
        <v>164</v>
      </c>
      <c r="G2" s="14">
        <v>178</v>
      </c>
      <c r="H2" s="14">
        <v>175</v>
      </c>
      <c r="I2" s="14"/>
      <c r="J2" s="14"/>
      <c r="K2" s="15">
        <v>4</v>
      </c>
      <c r="L2" s="15">
        <v>694</v>
      </c>
      <c r="M2" s="16">
        <v>173.5</v>
      </c>
      <c r="N2" s="17">
        <v>2</v>
      </c>
      <c r="O2" s="18">
        <v>175.5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2</v>
      </c>
      <c r="O4" s="9">
        <f>SUM(M4+N4)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7C8FDCE4-56B4-45A3-8272-2988971F59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6FC33C-1AAB-418E-815F-79EAE9DB6F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987A8-E0AC-4008-80A3-77C9ED8E3489}">
  <sheetPr codeName="Sheet42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0" t="s">
        <v>86</v>
      </c>
      <c r="C2" s="12">
        <v>45011</v>
      </c>
      <c r="D2" s="36" t="s">
        <v>73</v>
      </c>
      <c r="E2" s="36">
        <v>182</v>
      </c>
      <c r="F2" s="36">
        <v>178</v>
      </c>
      <c r="G2" s="36">
        <v>182</v>
      </c>
      <c r="H2" s="36">
        <v>166</v>
      </c>
      <c r="I2" s="36"/>
      <c r="J2" s="36"/>
      <c r="K2" s="36">
        <v>4</v>
      </c>
      <c r="L2" s="36">
        <v>708</v>
      </c>
      <c r="M2" s="38">
        <v>177</v>
      </c>
      <c r="N2" s="36">
        <v>2</v>
      </c>
      <c r="O2" s="38">
        <v>179</v>
      </c>
    </row>
    <row r="4" spans="1:17" x14ac:dyDescent="0.25">
      <c r="K4" s="8">
        <f>SUM(K2:K3)</f>
        <v>4</v>
      </c>
      <c r="L4" s="8">
        <f>SUM(L2:L3)</f>
        <v>708</v>
      </c>
      <c r="M4" s="9">
        <f>SUM(L4/K4)</f>
        <v>177</v>
      </c>
      <c r="N4" s="8">
        <f>SUM(N2:N3)</f>
        <v>2</v>
      </c>
      <c r="O4" s="9">
        <f>SUM(M4+N4)</f>
        <v>179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59" t="s">
        <v>77</v>
      </c>
      <c r="B8" s="60" t="s">
        <v>86</v>
      </c>
      <c r="C8" s="50">
        <v>45034</v>
      </c>
      <c r="D8" s="51" t="s">
        <v>73</v>
      </c>
      <c r="E8" s="52">
        <v>174</v>
      </c>
      <c r="F8" s="52">
        <v>173</v>
      </c>
      <c r="G8" s="53">
        <v>188</v>
      </c>
      <c r="H8" s="52">
        <v>178</v>
      </c>
      <c r="I8" s="52"/>
      <c r="J8" s="52"/>
      <c r="K8" s="54">
        <v>4</v>
      </c>
      <c r="L8" s="54">
        <v>713</v>
      </c>
      <c r="M8" s="55">
        <v>178.25</v>
      </c>
      <c r="N8" s="56">
        <v>5</v>
      </c>
      <c r="O8" s="57">
        <v>183.25</v>
      </c>
    </row>
    <row r="9" spans="1:17" x14ac:dyDescent="0.25">
      <c r="A9" s="10" t="s">
        <v>77</v>
      </c>
      <c r="B9" s="11" t="s">
        <v>86</v>
      </c>
      <c r="C9" s="12">
        <v>45062</v>
      </c>
      <c r="D9" s="13" t="s">
        <v>73</v>
      </c>
      <c r="E9" s="47">
        <v>184</v>
      </c>
      <c r="F9" s="14">
        <v>181</v>
      </c>
      <c r="G9" s="14">
        <v>188</v>
      </c>
      <c r="H9" s="14">
        <v>188</v>
      </c>
      <c r="I9" s="14"/>
      <c r="J9" s="14"/>
      <c r="K9" s="15">
        <v>4</v>
      </c>
      <c r="L9" s="15">
        <v>741</v>
      </c>
      <c r="M9" s="16">
        <v>185.25</v>
      </c>
      <c r="N9" s="17">
        <v>6</v>
      </c>
      <c r="O9" s="18">
        <v>191.25</v>
      </c>
    </row>
    <row r="10" spans="1:17" x14ac:dyDescent="0.25">
      <c r="A10" s="10" t="s">
        <v>77</v>
      </c>
      <c r="B10" s="11" t="s">
        <v>86</v>
      </c>
      <c r="C10" s="12">
        <v>45074</v>
      </c>
      <c r="D10" s="13" t="s">
        <v>73</v>
      </c>
      <c r="E10" s="14">
        <v>184</v>
      </c>
      <c r="F10" s="47">
        <v>188</v>
      </c>
      <c r="G10" s="47">
        <v>187</v>
      </c>
      <c r="H10" s="14">
        <v>185</v>
      </c>
      <c r="I10" s="14"/>
      <c r="J10" s="14"/>
      <c r="K10" s="15">
        <v>4</v>
      </c>
      <c r="L10" s="15">
        <v>744</v>
      </c>
      <c r="M10" s="16">
        <v>186</v>
      </c>
      <c r="N10" s="17">
        <v>9</v>
      </c>
      <c r="O10" s="18">
        <v>195</v>
      </c>
    </row>
    <row r="12" spans="1:17" x14ac:dyDescent="0.25">
      <c r="K12" s="8">
        <f>SUM(K8:K11)</f>
        <v>12</v>
      </c>
      <c r="L12" s="8">
        <f>SUM(L8:L11)</f>
        <v>2198</v>
      </c>
      <c r="M12" s="9">
        <f>SUM(L12/K12)</f>
        <v>183.16666666666666</v>
      </c>
      <c r="N12" s="8">
        <f>SUM(N8:N11)</f>
        <v>20</v>
      </c>
      <c r="O12" s="9">
        <f>SUM(M12+N12)</f>
        <v>203.16666666666666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</protectedRanges>
  <hyperlinks>
    <hyperlink ref="Q1" location="'Texas 2023'!A1" display="Back to Ranking" xr:uid="{E7C2502D-DA97-452B-AB99-11EEDA38B0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955608-5E55-4FF1-A824-5B9062B2B598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DBFA-3E74-455C-90CE-F0F5A5203BB0}">
  <sheetPr codeName="Sheet22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44</v>
      </c>
      <c r="C2" s="12">
        <v>44982</v>
      </c>
      <c r="D2" s="13" t="s">
        <v>48</v>
      </c>
      <c r="E2" s="14">
        <v>185</v>
      </c>
      <c r="F2" s="14">
        <v>189.001</v>
      </c>
      <c r="G2" s="14">
        <v>188</v>
      </c>
      <c r="H2" s="14">
        <v>189</v>
      </c>
      <c r="I2" s="14"/>
      <c r="J2" s="14"/>
      <c r="K2" s="15">
        <v>4</v>
      </c>
      <c r="L2" s="15">
        <v>751.00099999999998</v>
      </c>
      <c r="M2" s="16">
        <v>187.75024999999999</v>
      </c>
      <c r="N2" s="17">
        <v>3</v>
      </c>
      <c r="O2" s="18">
        <v>190.75024999999999</v>
      </c>
    </row>
    <row r="3" spans="1:17" x14ac:dyDescent="0.25">
      <c r="A3" s="10" t="s">
        <v>41</v>
      </c>
      <c r="B3" s="11" t="s">
        <v>44</v>
      </c>
      <c r="C3" s="12">
        <v>44996</v>
      </c>
      <c r="D3" s="13" t="s">
        <v>48</v>
      </c>
      <c r="E3" s="14">
        <v>187.001</v>
      </c>
      <c r="F3" s="14">
        <v>179</v>
      </c>
      <c r="G3" s="14">
        <v>179</v>
      </c>
      <c r="H3" s="14">
        <v>174</v>
      </c>
      <c r="I3" s="14"/>
      <c r="J3" s="14"/>
      <c r="K3" s="15">
        <v>4</v>
      </c>
      <c r="L3" s="15">
        <v>719.00099999999998</v>
      </c>
      <c r="M3" s="16">
        <v>179.75024999999999</v>
      </c>
      <c r="N3" s="17">
        <v>5</v>
      </c>
      <c r="O3" s="18">
        <v>184.75024999999999</v>
      </c>
    </row>
    <row r="4" spans="1:17" x14ac:dyDescent="0.25">
      <c r="A4" s="10" t="s">
        <v>41</v>
      </c>
      <c r="B4" s="11" t="s">
        <v>44</v>
      </c>
      <c r="C4" s="12">
        <v>45010</v>
      </c>
      <c r="D4" s="13" t="s">
        <v>48</v>
      </c>
      <c r="E4" s="14">
        <v>186</v>
      </c>
      <c r="F4" s="14">
        <v>181</v>
      </c>
      <c r="G4" s="14">
        <v>187</v>
      </c>
      <c r="H4" s="14">
        <v>176</v>
      </c>
      <c r="I4" s="14"/>
      <c r="J4" s="14"/>
      <c r="K4" s="15">
        <v>4</v>
      </c>
      <c r="L4" s="15">
        <v>730</v>
      </c>
      <c r="M4" s="16">
        <v>182.5</v>
      </c>
      <c r="N4" s="17">
        <v>3</v>
      </c>
      <c r="O4" s="18">
        <v>185.5</v>
      </c>
    </row>
    <row r="5" spans="1:17" x14ac:dyDescent="0.25">
      <c r="A5" s="10" t="s">
        <v>41</v>
      </c>
      <c r="B5" s="11" t="s">
        <v>44</v>
      </c>
      <c r="C5" s="12">
        <v>45038</v>
      </c>
      <c r="D5" s="13" t="s">
        <v>48</v>
      </c>
      <c r="E5" s="14">
        <v>172</v>
      </c>
      <c r="F5" s="14">
        <v>175</v>
      </c>
      <c r="G5" s="14">
        <v>182</v>
      </c>
      <c r="H5" s="14">
        <v>178</v>
      </c>
      <c r="I5" s="14"/>
      <c r="J5" s="14"/>
      <c r="K5" s="15">
        <v>4</v>
      </c>
      <c r="L5" s="15">
        <v>707</v>
      </c>
      <c r="M5" s="16">
        <v>176.75</v>
      </c>
      <c r="N5" s="17">
        <v>3</v>
      </c>
      <c r="O5" s="18">
        <v>179.75</v>
      </c>
    </row>
    <row r="6" spans="1:17" x14ac:dyDescent="0.25">
      <c r="A6" s="10" t="s">
        <v>41</v>
      </c>
      <c r="B6" s="11" t="s">
        <v>44</v>
      </c>
      <c r="C6" s="12">
        <v>45048</v>
      </c>
      <c r="D6" s="13" t="s">
        <v>48</v>
      </c>
      <c r="E6" s="14">
        <v>184</v>
      </c>
      <c r="F6" s="47">
        <v>192</v>
      </c>
      <c r="G6" s="47">
        <v>194.001</v>
      </c>
      <c r="H6" s="14">
        <v>188</v>
      </c>
      <c r="I6" s="14"/>
      <c r="J6" s="14"/>
      <c r="K6" s="15">
        <v>4</v>
      </c>
      <c r="L6" s="15">
        <v>758.00099999999998</v>
      </c>
      <c r="M6" s="16">
        <v>189.50024999999999</v>
      </c>
      <c r="N6" s="17">
        <v>8</v>
      </c>
      <c r="O6" s="18">
        <v>197.50024999999999</v>
      </c>
    </row>
    <row r="7" spans="1:17" x14ac:dyDescent="0.25">
      <c r="A7" s="10" t="s">
        <v>41</v>
      </c>
      <c r="B7" s="11" t="s">
        <v>44</v>
      </c>
      <c r="C7" s="12">
        <v>45073</v>
      </c>
      <c r="D7" s="13" t="s">
        <v>48</v>
      </c>
      <c r="E7" s="14">
        <v>187</v>
      </c>
      <c r="F7" s="14">
        <v>175</v>
      </c>
      <c r="G7" s="14">
        <v>180</v>
      </c>
      <c r="H7" s="14">
        <v>180</v>
      </c>
      <c r="I7" s="14"/>
      <c r="J7" s="14"/>
      <c r="K7" s="15">
        <v>4</v>
      </c>
      <c r="L7" s="15">
        <v>722</v>
      </c>
      <c r="M7" s="16">
        <v>180.5</v>
      </c>
      <c r="N7" s="17">
        <v>4</v>
      </c>
      <c r="O7" s="18">
        <v>184.5</v>
      </c>
    </row>
    <row r="9" spans="1:17" x14ac:dyDescent="0.25">
      <c r="K9" s="8">
        <f>SUM(K2:K8)</f>
        <v>24</v>
      </c>
      <c r="L9" s="8">
        <f>SUM(L2:L8)</f>
        <v>4387.0029999999997</v>
      </c>
      <c r="M9" s="7">
        <f>SUM(L9/K9)</f>
        <v>182.79179166666665</v>
      </c>
      <c r="N9" s="8">
        <f>SUM(N2:N8)</f>
        <v>26</v>
      </c>
      <c r="O9" s="9">
        <f>SUM(M9+N9)</f>
        <v>208.79179166666665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H2:I2 A2:B2" name="Range1_4"/>
    <protectedRange algorithmName="SHA-512" hashValue="ON39YdpmFHfN9f47KpiRvqrKx0V9+erV1CNkpWzYhW/Qyc6aT8rEyCrvauWSYGZK2ia3o7vd3akF07acHAFpOA==" saltValue="yVW9XmDwTqEnmpSGai0KYg==" spinCount="100000" sqref="C2" name="Range1_1_3_2"/>
    <protectedRange algorithmName="SHA-512" hashValue="ON39YdpmFHfN9f47KpiRvqrKx0V9+erV1CNkpWzYhW/Qyc6aT8rEyCrvauWSYGZK2ia3o7vd3akF07acHAFpOA==" saltValue="yVW9XmDwTqEnmpSGai0KYg==" spinCount="100000" sqref="D2:G2" name="Range1_3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D2">
    <cfRule type="top10" dxfId="227" priority="18" rank="1"/>
  </conditionalFormatting>
  <conditionalFormatting sqref="E2">
    <cfRule type="top10" dxfId="226" priority="17" rank="1"/>
  </conditionalFormatting>
  <conditionalFormatting sqref="E3">
    <cfRule type="top10" dxfId="225" priority="12" rank="1"/>
  </conditionalFormatting>
  <conditionalFormatting sqref="E4">
    <cfRule type="top10" dxfId="224" priority="6" rank="1"/>
  </conditionalFormatting>
  <conditionalFormatting sqref="F2">
    <cfRule type="top10" dxfId="223" priority="16" rank="1"/>
  </conditionalFormatting>
  <conditionalFormatting sqref="F3">
    <cfRule type="top10" dxfId="222" priority="11" rank="1"/>
  </conditionalFormatting>
  <conditionalFormatting sqref="F4">
    <cfRule type="top10" dxfId="221" priority="5" rank="1"/>
  </conditionalFormatting>
  <conditionalFormatting sqref="G2">
    <cfRule type="top10" dxfId="220" priority="15" rank="1"/>
  </conditionalFormatting>
  <conditionalFormatting sqref="G3">
    <cfRule type="top10" dxfId="219" priority="10" rank="1"/>
  </conditionalFormatting>
  <conditionalFormatting sqref="G4">
    <cfRule type="top10" dxfId="218" priority="4" rank="1"/>
  </conditionalFormatting>
  <conditionalFormatting sqref="H2">
    <cfRule type="top10" dxfId="217" priority="13" rank="1"/>
  </conditionalFormatting>
  <conditionalFormatting sqref="H3">
    <cfRule type="top10" dxfId="216" priority="9" rank="1"/>
  </conditionalFormatting>
  <conditionalFormatting sqref="H4">
    <cfRule type="top10" dxfId="215" priority="3" rank="1"/>
  </conditionalFormatting>
  <conditionalFormatting sqref="I2">
    <cfRule type="top10" dxfId="214" priority="14" rank="1"/>
  </conditionalFormatting>
  <conditionalFormatting sqref="I3">
    <cfRule type="top10" dxfId="213" priority="7" rank="1"/>
  </conditionalFormatting>
  <conditionalFormatting sqref="I4">
    <cfRule type="top10" dxfId="212" priority="1" rank="1"/>
  </conditionalFormatting>
  <conditionalFormatting sqref="J3">
    <cfRule type="top10" dxfId="211" priority="8" rank="1"/>
  </conditionalFormatting>
  <conditionalFormatting sqref="J4">
    <cfRule type="top10" dxfId="210" priority="2" rank="1"/>
  </conditionalFormatting>
  <hyperlinks>
    <hyperlink ref="Q1" location="'Texas 2023'!A1" display="Back to Ranking" xr:uid="{8D320904-4EE7-48BC-BD98-889B1D3BCC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F7E292-BD35-439E-8A13-B71C37BB35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E01E-BE92-4E2C-88D5-BCB9BA7717B8}">
  <sheetPr codeName="Sheet23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t="s">
        <v>21</v>
      </c>
    </row>
    <row r="2" spans="1:17" x14ac:dyDescent="0.25">
      <c r="A2" s="10" t="s">
        <v>22</v>
      </c>
      <c r="B2" s="11" t="s">
        <v>31</v>
      </c>
      <c r="C2" s="12">
        <v>44940</v>
      </c>
      <c r="D2" s="13" t="s">
        <v>27</v>
      </c>
      <c r="E2" s="31">
        <v>188</v>
      </c>
      <c r="F2" s="31">
        <v>186</v>
      </c>
      <c r="G2" s="31">
        <v>185</v>
      </c>
      <c r="H2" s="31">
        <v>189</v>
      </c>
      <c r="I2" s="31"/>
      <c r="J2" s="31"/>
      <c r="K2" s="15">
        <v>4</v>
      </c>
      <c r="L2" s="15">
        <v>748</v>
      </c>
      <c r="M2" s="16">
        <v>187</v>
      </c>
      <c r="N2" s="17">
        <v>7</v>
      </c>
      <c r="O2" s="18">
        <v>194</v>
      </c>
    </row>
    <row r="3" spans="1:17" x14ac:dyDescent="0.25">
      <c r="A3" s="10" t="s">
        <v>22</v>
      </c>
      <c r="B3" s="11" t="s">
        <v>31</v>
      </c>
      <c r="C3" s="12">
        <v>44996</v>
      </c>
      <c r="D3" s="13" t="s">
        <v>70</v>
      </c>
      <c r="E3" s="31">
        <v>176</v>
      </c>
      <c r="F3" s="31">
        <v>180</v>
      </c>
      <c r="G3" s="31">
        <v>183</v>
      </c>
      <c r="H3" s="31">
        <v>178</v>
      </c>
      <c r="I3" s="31"/>
      <c r="J3" s="31"/>
      <c r="K3" s="15">
        <f t="shared" ref="K3" si="0">COUNT(E3:J3)</f>
        <v>4</v>
      </c>
      <c r="L3" s="15">
        <f t="shared" ref="L3" si="1">SUM(E3:J3)</f>
        <v>717</v>
      </c>
      <c r="M3" s="16">
        <f t="shared" ref="M3" si="2">IFERROR(L3/K3,0)</f>
        <v>179.25</v>
      </c>
      <c r="N3" s="17">
        <v>3</v>
      </c>
      <c r="O3" s="18">
        <f t="shared" ref="O3" si="3">SUM(M3+N3)</f>
        <v>182.25</v>
      </c>
    </row>
    <row r="5" spans="1:17" x14ac:dyDescent="0.25">
      <c r="K5" s="8">
        <f>SUM(K2:K4)</f>
        <v>8</v>
      </c>
      <c r="L5" s="8">
        <f>SUM(L2:L4)</f>
        <v>1465</v>
      </c>
      <c r="M5" s="7">
        <f>SUM(L5/K5)</f>
        <v>183.125</v>
      </c>
      <c r="N5" s="8">
        <f>SUM(N2:N4)</f>
        <v>10</v>
      </c>
      <c r="O5" s="9">
        <f>SUM(M5+N5)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3" name="Range1_9"/>
  </protectedRanges>
  <conditionalFormatting sqref="E2">
    <cfRule type="top10" dxfId="209" priority="12" rank="1"/>
  </conditionalFormatting>
  <conditionalFormatting sqref="E3">
    <cfRule type="top10" dxfId="208" priority="6" rank="1"/>
  </conditionalFormatting>
  <conditionalFormatting sqref="F2">
    <cfRule type="top10" dxfId="207" priority="11" rank="1"/>
  </conditionalFormatting>
  <conditionalFormatting sqref="F3">
    <cfRule type="top10" dxfId="206" priority="5" rank="1"/>
  </conditionalFormatting>
  <conditionalFormatting sqref="G2">
    <cfRule type="top10" dxfId="205" priority="10" rank="1"/>
  </conditionalFormatting>
  <conditionalFormatting sqref="G3">
    <cfRule type="top10" dxfId="204" priority="4" rank="1"/>
  </conditionalFormatting>
  <conditionalFormatting sqref="H2">
    <cfRule type="top10" dxfId="203" priority="9" rank="1"/>
  </conditionalFormatting>
  <conditionalFormatting sqref="H3">
    <cfRule type="top10" dxfId="202" priority="3" rank="1"/>
  </conditionalFormatting>
  <conditionalFormatting sqref="I2">
    <cfRule type="top10" dxfId="201" priority="8" rank="1"/>
  </conditionalFormatting>
  <conditionalFormatting sqref="I3">
    <cfRule type="top10" dxfId="200" priority="2" rank="1"/>
  </conditionalFormatting>
  <conditionalFormatting sqref="J2">
    <cfRule type="top10" dxfId="199" priority="7" rank="1"/>
  </conditionalFormatting>
  <conditionalFormatting sqref="J3">
    <cfRule type="top10" dxfId="198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46803-B5C1-44C5-84A7-18501F5E56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AF5A-201E-47CD-B6E1-C0F7F481DA5B}">
  <sheetPr codeName="Sheet19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26</v>
      </c>
      <c r="C2" s="12">
        <v>44940</v>
      </c>
      <c r="D2" s="13" t="s">
        <v>27</v>
      </c>
      <c r="E2" s="14">
        <v>180</v>
      </c>
      <c r="F2" s="14">
        <v>190</v>
      </c>
      <c r="G2" s="14">
        <v>186</v>
      </c>
      <c r="H2" s="14">
        <v>184</v>
      </c>
      <c r="I2" s="14"/>
      <c r="J2" s="14"/>
      <c r="K2" s="15">
        <v>4</v>
      </c>
      <c r="L2" s="15">
        <v>740</v>
      </c>
      <c r="M2" s="16">
        <v>185</v>
      </c>
      <c r="N2" s="17">
        <v>5</v>
      </c>
      <c r="O2" s="18">
        <v>190</v>
      </c>
    </row>
    <row r="3" spans="1:17" x14ac:dyDescent="0.25">
      <c r="A3" s="10" t="s">
        <v>22</v>
      </c>
      <c r="B3" s="11" t="s">
        <v>26</v>
      </c>
      <c r="C3" s="12" t="s">
        <v>40</v>
      </c>
      <c r="D3" s="13" t="s">
        <v>27</v>
      </c>
      <c r="E3" s="14">
        <v>170</v>
      </c>
      <c r="F3" s="14">
        <v>162</v>
      </c>
      <c r="G3" s="14">
        <v>171</v>
      </c>
      <c r="H3" s="14">
        <v>164</v>
      </c>
      <c r="I3" s="14"/>
      <c r="J3" s="14"/>
      <c r="K3" s="15">
        <v>4</v>
      </c>
      <c r="L3" s="15">
        <v>667</v>
      </c>
      <c r="M3" s="16">
        <v>166.75</v>
      </c>
      <c r="N3" s="17">
        <v>6</v>
      </c>
      <c r="O3" s="18">
        <v>172.75</v>
      </c>
    </row>
    <row r="4" spans="1:17" x14ac:dyDescent="0.25">
      <c r="A4" s="10" t="s">
        <v>22</v>
      </c>
      <c r="B4" s="11" t="s">
        <v>26</v>
      </c>
      <c r="C4" s="12">
        <v>44996</v>
      </c>
      <c r="D4" s="13" t="s">
        <v>70</v>
      </c>
      <c r="E4" s="14">
        <v>153</v>
      </c>
      <c r="F4" s="14">
        <v>154</v>
      </c>
      <c r="G4" s="14">
        <v>171</v>
      </c>
      <c r="H4" s="14">
        <v>169</v>
      </c>
      <c r="I4" s="14"/>
      <c r="J4" s="14"/>
      <c r="K4" s="15">
        <f t="shared" ref="K4" si="0">COUNT(E4:J4)</f>
        <v>4</v>
      </c>
      <c r="L4" s="15">
        <f t="shared" ref="L4" si="1">SUM(E4:J4)</f>
        <v>647</v>
      </c>
      <c r="M4" s="16">
        <f t="shared" ref="M4" si="2">IFERROR(L4/K4,0)</f>
        <v>161.75</v>
      </c>
      <c r="N4" s="17">
        <v>2</v>
      </c>
      <c r="O4" s="18">
        <f t="shared" ref="O4" si="3">SUM(M4+N4)</f>
        <v>163.75</v>
      </c>
    </row>
    <row r="5" spans="1:17" x14ac:dyDescent="0.25">
      <c r="A5" s="10" t="s">
        <v>22</v>
      </c>
      <c r="B5" s="11" t="s">
        <v>26</v>
      </c>
      <c r="C5" s="12">
        <v>45024</v>
      </c>
      <c r="D5" s="13" t="s">
        <v>27</v>
      </c>
      <c r="E5" s="14">
        <v>179</v>
      </c>
      <c r="F5" s="14">
        <v>172</v>
      </c>
      <c r="G5" s="14">
        <v>179</v>
      </c>
      <c r="H5" s="14">
        <v>184</v>
      </c>
      <c r="I5" s="14"/>
      <c r="J5" s="14"/>
      <c r="K5" s="15">
        <v>4</v>
      </c>
      <c r="L5" s="15">
        <v>714</v>
      </c>
      <c r="M5" s="16">
        <v>178.5</v>
      </c>
      <c r="N5" s="17">
        <v>2</v>
      </c>
      <c r="O5" s="18">
        <v>180.5</v>
      </c>
    </row>
    <row r="6" spans="1:17" x14ac:dyDescent="0.25">
      <c r="A6" s="10" t="s">
        <v>22</v>
      </c>
      <c r="B6" s="11" t="s">
        <v>26</v>
      </c>
      <c r="C6" s="12">
        <v>45073</v>
      </c>
      <c r="D6" s="13" t="s">
        <v>27</v>
      </c>
      <c r="E6" s="14">
        <v>161</v>
      </c>
      <c r="F6" s="14">
        <v>179</v>
      </c>
      <c r="G6" s="14">
        <v>182</v>
      </c>
      <c r="H6" s="14">
        <v>173</v>
      </c>
      <c r="I6" s="14"/>
      <c r="J6" s="14"/>
      <c r="K6" s="15">
        <v>4</v>
      </c>
      <c r="L6" s="15">
        <v>695</v>
      </c>
      <c r="M6" s="16">
        <v>173.75</v>
      </c>
      <c r="N6" s="17">
        <v>2</v>
      </c>
      <c r="O6" s="18">
        <v>175.75</v>
      </c>
    </row>
    <row r="8" spans="1:17" x14ac:dyDescent="0.25">
      <c r="K8" s="8">
        <f>SUM(K2:K7)</f>
        <v>20</v>
      </c>
      <c r="L8" s="8">
        <f>SUM(L2:L7)</f>
        <v>3463</v>
      </c>
      <c r="M8" s="7">
        <f>SUM(L8/K8)</f>
        <v>173.15</v>
      </c>
      <c r="N8" s="8">
        <f>SUM(N2:N7)</f>
        <v>17</v>
      </c>
      <c r="O8" s="9">
        <f>SUM(M8+N8)</f>
        <v>190.15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B4 E4:J4" name="Range1_8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C4" name="Range1_9"/>
  </protectedRanges>
  <conditionalFormatting sqref="E2">
    <cfRule type="top10" dxfId="197" priority="18" rank="1"/>
  </conditionalFormatting>
  <conditionalFormatting sqref="E3">
    <cfRule type="top10" dxfId="196" priority="12" rank="1"/>
  </conditionalFormatting>
  <conditionalFormatting sqref="E4">
    <cfRule type="top10" dxfId="195" priority="6" rank="1"/>
  </conditionalFormatting>
  <conditionalFormatting sqref="F2">
    <cfRule type="top10" dxfId="194" priority="17" rank="1"/>
  </conditionalFormatting>
  <conditionalFormatting sqref="F3">
    <cfRule type="top10" dxfId="193" priority="11" rank="1"/>
  </conditionalFormatting>
  <conditionalFormatting sqref="F4">
    <cfRule type="top10" dxfId="192" priority="5" rank="1"/>
  </conditionalFormatting>
  <conditionalFormatting sqref="G2">
    <cfRule type="top10" dxfId="191" priority="16" rank="1"/>
  </conditionalFormatting>
  <conditionalFormatting sqref="G3">
    <cfRule type="top10" dxfId="190" priority="10" rank="1"/>
  </conditionalFormatting>
  <conditionalFormatting sqref="G4">
    <cfRule type="top10" dxfId="189" priority="4" rank="1"/>
  </conditionalFormatting>
  <conditionalFormatting sqref="H2">
    <cfRule type="top10" dxfId="188" priority="15" rank="1"/>
  </conditionalFormatting>
  <conditionalFormatting sqref="H3">
    <cfRule type="top10" dxfId="187" priority="9" rank="1"/>
  </conditionalFormatting>
  <conditionalFormatting sqref="H4">
    <cfRule type="top10" dxfId="186" priority="3" rank="1"/>
  </conditionalFormatting>
  <conditionalFormatting sqref="I2">
    <cfRule type="top10" dxfId="185" priority="14" rank="1"/>
  </conditionalFormatting>
  <conditionalFormatting sqref="I3">
    <cfRule type="top10" dxfId="184" priority="8" rank="1"/>
  </conditionalFormatting>
  <conditionalFormatting sqref="I4">
    <cfRule type="top10" dxfId="183" priority="2" rank="1"/>
  </conditionalFormatting>
  <conditionalFormatting sqref="J2">
    <cfRule type="top10" dxfId="182" priority="13" rank="1"/>
  </conditionalFormatting>
  <conditionalFormatting sqref="J3">
    <cfRule type="top10" dxfId="181" priority="7" rank="1"/>
  </conditionalFormatting>
  <conditionalFormatting sqref="J4">
    <cfRule type="top10" dxfId="180" priority="1" rank="1"/>
  </conditionalFormatting>
  <hyperlinks>
    <hyperlink ref="Q1" location="'Texas 2023'!A1" display="Back to Ranking" xr:uid="{18D140B3-2404-41F7-904E-E3B2091A4A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CFDE8-2F28-45D9-B480-CD608BF4F1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411D-572A-46AF-82A5-2ACDF4781CC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58" t="s">
        <v>93</v>
      </c>
      <c r="C2" s="50">
        <v>45034</v>
      </c>
      <c r="D2" s="51" t="s">
        <v>73</v>
      </c>
      <c r="E2" s="53">
        <v>196</v>
      </c>
      <c r="F2" s="52">
        <v>191</v>
      </c>
      <c r="G2" s="52">
        <v>193.001</v>
      </c>
      <c r="H2" s="52">
        <v>197</v>
      </c>
      <c r="I2" s="52"/>
      <c r="J2" s="52"/>
      <c r="K2" s="54">
        <v>4</v>
      </c>
      <c r="L2" s="54">
        <v>777.00099999999998</v>
      </c>
      <c r="M2" s="55">
        <v>194.25024999999999</v>
      </c>
      <c r="N2" s="56">
        <v>6</v>
      </c>
      <c r="O2" s="57">
        <v>200.25024999999999</v>
      </c>
    </row>
    <row r="4" spans="1:17" x14ac:dyDescent="0.25">
      <c r="K4" s="8">
        <f>SUM(K2:K3)</f>
        <v>4</v>
      </c>
      <c r="L4" s="8">
        <f>SUM(L2:L3)</f>
        <v>777.00099999999998</v>
      </c>
      <c r="M4" s="7">
        <f>SUM(L4/K4)</f>
        <v>194.25024999999999</v>
      </c>
      <c r="N4" s="8">
        <f>SUM(N2:N3)</f>
        <v>6</v>
      </c>
      <c r="O4" s="9">
        <f>SUM(M4+N4)</f>
        <v>200.25024999999999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A2" name="Range1"/>
  </protectedRanges>
  <hyperlinks>
    <hyperlink ref="Q1" location="'Texas 2023'!A1" display="Back to Ranking" xr:uid="{07B2897D-C054-4C42-AEC5-DE149E6FE7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BC9346-2381-4C7A-AEA9-E862414E2E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41B20-7FCD-4890-BCE2-5566A842375D}">
  <sheetPr codeName="Sheet6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33</v>
      </c>
      <c r="C2" s="12">
        <v>44940</v>
      </c>
      <c r="D2" s="13" t="s">
        <v>27</v>
      </c>
      <c r="E2" s="14">
        <v>186</v>
      </c>
      <c r="F2" s="14">
        <v>182</v>
      </c>
      <c r="G2" s="14">
        <v>182</v>
      </c>
      <c r="H2" s="14">
        <v>180</v>
      </c>
      <c r="I2" s="14"/>
      <c r="J2" s="14"/>
      <c r="K2" s="15">
        <v>4</v>
      </c>
      <c r="L2" s="15">
        <v>730</v>
      </c>
      <c r="M2" s="16">
        <v>182.5</v>
      </c>
      <c r="N2" s="17">
        <v>2</v>
      </c>
      <c r="O2" s="18">
        <v>184.5</v>
      </c>
    </row>
    <row r="4" spans="1:17" x14ac:dyDescent="0.25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2</v>
      </c>
      <c r="O4" s="9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E2">
    <cfRule type="top10" dxfId="503" priority="6" rank="1"/>
  </conditionalFormatting>
  <conditionalFormatting sqref="F2">
    <cfRule type="top10" dxfId="502" priority="5" rank="1"/>
  </conditionalFormatting>
  <conditionalFormatting sqref="G2">
    <cfRule type="top10" dxfId="501" priority="4" rank="1"/>
  </conditionalFormatting>
  <conditionalFormatting sqref="H2">
    <cfRule type="top10" dxfId="500" priority="3" rank="1"/>
  </conditionalFormatting>
  <conditionalFormatting sqref="I2">
    <cfRule type="top10" dxfId="499" priority="2" rank="1"/>
  </conditionalFormatting>
  <conditionalFormatting sqref="J2">
    <cfRule type="top10" dxfId="498" priority="1" rank="1"/>
  </conditionalFormatting>
  <hyperlinks>
    <hyperlink ref="Q1" location="'Texas 2023'!A1" display="Back to Ranking" xr:uid="{8B6DE530-D04F-4A12-9C8A-31081CDDF4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A8824D-972D-4656-882A-123C497712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621D-2D94-45B3-8848-FABC3E0F7970}">
  <sheetPr codeName="Sheet21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28</v>
      </c>
      <c r="C2" s="12">
        <v>44940</v>
      </c>
      <c r="D2" s="13" t="s">
        <v>27</v>
      </c>
      <c r="E2" s="14">
        <v>173</v>
      </c>
      <c r="F2" s="14">
        <v>172</v>
      </c>
      <c r="G2" s="14">
        <v>167</v>
      </c>
      <c r="H2" s="14">
        <v>180</v>
      </c>
      <c r="I2" s="14"/>
      <c r="J2" s="14"/>
      <c r="K2" s="15">
        <v>4</v>
      </c>
      <c r="L2" s="15">
        <v>692</v>
      </c>
      <c r="M2" s="16">
        <v>173</v>
      </c>
      <c r="N2" s="17">
        <v>2</v>
      </c>
      <c r="O2" s="18">
        <v>175</v>
      </c>
    </row>
    <row r="3" spans="1:17" x14ac:dyDescent="0.25">
      <c r="A3" s="10" t="s">
        <v>22</v>
      </c>
      <c r="B3" s="11" t="s">
        <v>28</v>
      </c>
      <c r="C3" s="12">
        <v>44996</v>
      </c>
      <c r="D3" s="13" t="s">
        <v>70</v>
      </c>
      <c r="E3" s="14">
        <v>166</v>
      </c>
      <c r="F3" s="14">
        <v>173</v>
      </c>
      <c r="G3" s="14">
        <v>169</v>
      </c>
      <c r="H3" s="14">
        <v>168</v>
      </c>
      <c r="I3" s="14"/>
      <c r="J3" s="14"/>
      <c r="K3" s="15">
        <f t="shared" ref="K3" si="0">COUNT(E3:J3)</f>
        <v>4</v>
      </c>
      <c r="L3" s="15">
        <f t="shared" ref="L3" si="1">SUM(E3:J3)</f>
        <v>676</v>
      </c>
      <c r="M3" s="16">
        <f t="shared" ref="M3" si="2">IFERROR(L3/K3,0)</f>
        <v>169</v>
      </c>
      <c r="N3" s="17">
        <v>2</v>
      </c>
      <c r="O3" s="18">
        <f t="shared" ref="O3" si="3">SUM(M3+N3)</f>
        <v>171</v>
      </c>
    </row>
    <row r="4" spans="1:17" x14ac:dyDescent="0.25">
      <c r="A4" s="10" t="s">
        <v>22</v>
      </c>
      <c r="B4" s="11" t="s">
        <v>28</v>
      </c>
      <c r="C4" s="12">
        <v>45073</v>
      </c>
      <c r="D4" s="13" t="s">
        <v>27</v>
      </c>
      <c r="E4" s="14">
        <v>177</v>
      </c>
      <c r="F4" s="47">
        <v>184</v>
      </c>
      <c r="G4" s="14">
        <v>185</v>
      </c>
      <c r="H4" s="14">
        <v>182</v>
      </c>
      <c r="I4" s="14"/>
      <c r="J4" s="14"/>
      <c r="K4" s="15">
        <v>4</v>
      </c>
      <c r="L4" s="15">
        <v>728</v>
      </c>
      <c r="M4" s="16">
        <v>182</v>
      </c>
      <c r="N4" s="17">
        <v>7</v>
      </c>
      <c r="O4" s="18">
        <v>189</v>
      </c>
    </row>
    <row r="6" spans="1:17" x14ac:dyDescent="0.25">
      <c r="K6" s="8">
        <f>SUM(K1:K5)</f>
        <v>12</v>
      </c>
      <c r="L6" s="8">
        <f>SUM(L1:L5)</f>
        <v>2096</v>
      </c>
      <c r="M6" s="7">
        <f>SUM(L6/K6)</f>
        <v>174.66666666666666</v>
      </c>
      <c r="N6" s="8">
        <f>SUM(N1:N5)</f>
        <v>11</v>
      </c>
      <c r="O6" s="9">
        <f>SUM(M6+N6)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3" name="Range1_9"/>
  </protectedRanges>
  <conditionalFormatting sqref="E2">
    <cfRule type="top10" dxfId="179" priority="12" rank="1"/>
  </conditionalFormatting>
  <conditionalFormatting sqref="E3">
    <cfRule type="top10" dxfId="178" priority="6" rank="1"/>
  </conditionalFormatting>
  <conditionalFormatting sqref="F2">
    <cfRule type="top10" dxfId="177" priority="11" rank="1"/>
  </conditionalFormatting>
  <conditionalFormatting sqref="F3">
    <cfRule type="top10" dxfId="176" priority="5" rank="1"/>
  </conditionalFormatting>
  <conditionalFormatting sqref="G2">
    <cfRule type="top10" dxfId="175" priority="10" rank="1"/>
  </conditionalFormatting>
  <conditionalFormatting sqref="G3">
    <cfRule type="top10" dxfId="174" priority="4" rank="1"/>
  </conditionalFormatting>
  <conditionalFormatting sqref="H2">
    <cfRule type="top10" dxfId="173" priority="9" rank="1"/>
  </conditionalFormatting>
  <conditionalFormatting sqref="H3">
    <cfRule type="top10" dxfId="172" priority="3" rank="1"/>
  </conditionalFormatting>
  <conditionalFormatting sqref="I2">
    <cfRule type="top10" dxfId="171" priority="8" rank="1"/>
  </conditionalFormatting>
  <conditionalFormatting sqref="I3">
    <cfRule type="top10" dxfId="170" priority="2" rank="1"/>
  </conditionalFormatting>
  <conditionalFormatting sqref="J2">
    <cfRule type="top10" dxfId="169" priority="7" rank="1"/>
  </conditionalFormatting>
  <conditionalFormatting sqref="J3">
    <cfRule type="top10" dxfId="168" priority="1" rank="1"/>
  </conditionalFormatting>
  <hyperlinks>
    <hyperlink ref="Q1" location="'Texas 2023'!A1" display="Back to Ranking" xr:uid="{FD469FB1-EDDC-44CB-8A2E-789766AD4F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76927C-7997-4088-B1D1-262858E6C0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F291-F14C-486F-A3BB-8BBB29E8D4FA}">
  <sheetPr codeName="Sheet24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45</v>
      </c>
      <c r="C2" s="12">
        <v>44982</v>
      </c>
      <c r="D2" s="13" t="s">
        <v>48</v>
      </c>
      <c r="E2" s="14">
        <v>183</v>
      </c>
      <c r="F2" s="14">
        <v>188</v>
      </c>
      <c r="G2" s="14">
        <v>187</v>
      </c>
      <c r="H2" s="14">
        <v>188</v>
      </c>
      <c r="I2" s="14"/>
      <c r="J2" s="14"/>
      <c r="K2" s="15">
        <v>4</v>
      </c>
      <c r="L2" s="15">
        <v>746</v>
      </c>
      <c r="M2" s="16">
        <v>186.5</v>
      </c>
      <c r="N2" s="17">
        <v>2</v>
      </c>
      <c r="O2" s="18">
        <v>188.5</v>
      </c>
    </row>
    <row r="3" spans="1:17" x14ac:dyDescent="0.25">
      <c r="A3" s="10" t="s">
        <v>41</v>
      </c>
      <c r="B3" s="11" t="s">
        <v>45</v>
      </c>
      <c r="C3" s="12">
        <v>44996</v>
      </c>
      <c r="D3" s="13" t="s">
        <v>48</v>
      </c>
      <c r="E3" s="14">
        <v>181.001</v>
      </c>
      <c r="F3" s="14">
        <v>181</v>
      </c>
      <c r="G3" s="14">
        <v>174</v>
      </c>
      <c r="H3" s="14">
        <v>177</v>
      </c>
      <c r="I3" s="14"/>
      <c r="J3" s="14"/>
      <c r="K3" s="15">
        <v>4</v>
      </c>
      <c r="L3" s="15">
        <v>713.00099999999998</v>
      </c>
      <c r="M3" s="16">
        <v>178.25024999999999</v>
      </c>
      <c r="N3" s="17">
        <v>2</v>
      </c>
      <c r="O3" s="18">
        <v>180.25024999999999</v>
      </c>
    </row>
    <row r="4" spans="1:17" x14ac:dyDescent="0.25">
      <c r="A4" s="10" t="s">
        <v>41</v>
      </c>
      <c r="B4" s="11" t="s">
        <v>45</v>
      </c>
      <c r="C4" s="12">
        <v>45010</v>
      </c>
      <c r="D4" s="13" t="s">
        <v>48</v>
      </c>
      <c r="E4" s="14">
        <v>184</v>
      </c>
      <c r="F4" s="14">
        <v>187</v>
      </c>
      <c r="G4" s="14">
        <v>184</v>
      </c>
      <c r="H4" s="14">
        <v>186</v>
      </c>
      <c r="I4" s="14"/>
      <c r="J4" s="14"/>
      <c r="K4" s="15">
        <v>4</v>
      </c>
      <c r="L4" s="15">
        <v>741</v>
      </c>
      <c r="M4" s="16">
        <v>185.25</v>
      </c>
      <c r="N4" s="17">
        <v>4</v>
      </c>
      <c r="O4" s="18">
        <v>189.25</v>
      </c>
    </row>
    <row r="5" spans="1:17" x14ac:dyDescent="0.25">
      <c r="A5" s="10" t="s">
        <v>41</v>
      </c>
      <c r="B5" s="11" t="s">
        <v>45</v>
      </c>
      <c r="C5" s="12">
        <v>45024</v>
      </c>
      <c r="D5" s="13" t="s">
        <v>48</v>
      </c>
      <c r="E5" s="14">
        <v>182</v>
      </c>
      <c r="F5" s="14">
        <v>190</v>
      </c>
      <c r="G5" s="14">
        <v>181</v>
      </c>
      <c r="H5" s="14">
        <v>192</v>
      </c>
      <c r="I5" s="14"/>
      <c r="J5" s="14"/>
      <c r="K5" s="15">
        <v>4</v>
      </c>
      <c r="L5" s="15">
        <v>745</v>
      </c>
      <c r="M5" s="16">
        <v>186.25</v>
      </c>
      <c r="N5" s="17">
        <v>3</v>
      </c>
      <c r="O5" s="18">
        <v>189.25</v>
      </c>
    </row>
    <row r="7" spans="1:17" x14ac:dyDescent="0.25">
      <c r="K7" s="8">
        <f>SUM(K2:K6)</f>
        <v>16</v>
      </c>
      <c r="L7" s="8">
        <f>SUM(L2:L6)</f>
        <v>2945.0010000000002</v>
      </c>
      <c r="M7" s="7">
        <f>SUM(L7/K7)</f>
        <v>184.06256250000001</v>
      </c>
      <c r="N7" s="8">
        <f>SUM(N2:N6)</f>
        <v>11</v>
      </c>
      <c r="O7" s="9">
        <f>SUM(M7+N7)</f>
        <v>195.06256250000001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0" t="s">
        <v>58</v>
      </c>
      <c r="B11" s="11" t="s">
        <v>45</v>
      </c>
      <c r="C11" s="12">
        <v>45038</v>
      </c>
      <c r="D11" s="13" t="s">
        <v>48</v>
      </c>
      <c r="E11" s="14">
        <v>170</v>
      </c>
      <c r="F11" s="14">
        <v>168</v>
      </c>
      <c r="G11" s="14">
        <v>169</v>
      </c>
      <c r="H11" s="14">
        <v>165</v>
      </c>
      <c r="I11" s="14"/>
      <c r="J11" s="14"/>
      <c r="K11" s="15">
        <v>4</v>
      </c>
      <c r="L11" s="15">
        <v>672</v>
      </c>
      <c r="M11" s="16">
        <v>168</v>
      </c>
      <c r="N11" s="17">
        <v>2</v>
      </c>
      <c r="O11" s="18">
        <v>170</v>
      </c>
    </row>
    <row r="13" spans="1:17" x14ac:dyDescent="0.25">
      <c r="K13" s="8">
        <f>SUM(K11:K12)</f>
        <v>4</v>
      </c>
      <c r="L13" s="8">
        <f>SUM(L11:L12)</f>
        <v>672</v>
      </c>
      <c r="M13" s="7">
        <f>SUM(L13/K13)</f>
        <v>168</v>
      </c>
      <c r="N13" s="8">
        <f>SUM(N11:N12)</f>
        <v>2</v>
      </c>
      <c r="O13" s="9">
        <f>SUM(M13+N13)</f>
        <v>170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0" t="s">
        <v>54</v>
      </c>
      <c r="B17" s="11" t="s">
        <v>45</v>
      </c>
      <c r="C17" s="12">
        <v>45048</v>
      </c>
      <c r="D17" s="13" t="s">
        <v>48</v>
      </c>
      <c r="E17" s="14">
        <v>188</v>
      </c>
      <c r="F17" s="14">
        <v>185</v>
      </c>
      <c r="G17" s="14">
        <v>186.001</v>
      </c>
      <c r="H17" s="14">
        <v>180</v>
      </c>
      <c r="I17" s="14"/>
      <c r="J17" s="14"/>
      <c r="K17" s="15">
        <v>4</v>
      </c>
      <c r="L17" s="15">
        <v>739.00099999999998</v>
      </c>
      <c r="M17" s="16">
        <v>184.75024999999999</v>
      </c>
      <c r="N17" s="17">
        <v>2</v>
      </c>
      <c r="O17" s="18">
        <v>186.75024999999999</v>
      </c>
    </row>
    <row r="18" spans="1:15" x14ac:dyDescent="0.25">
      <c r="A18" s="10" t="s">
        <v>54</v>
      </c>
      <c r="B18" s="11" t="s">
        <v>45</v>
      </c>
      <c r="C18" s="12">
        <v>45073</v>
      </c>
      <c r="D18" s="13" t="s">
        <v>48</v>
      </c>
      <c r="E18" s="14">
        <v>182</v>
      </c>
      <c r="F18" s="14">
        <v>190</v>
      </c>
      <c r="G18" s="47">
        <v>190</v>
      </c>
      <c r="H18" s="14">
        <v>185</v>
      </c>
      <c r="I18" s="14"/>
      <c r="J18" s="14"/>
      <c r="K18" s="15">
        <v>4</v>
      </c>
      <c r="L18" s="15">
        <v>747</v>
      </c>
      <c r="M18" s="16">
        <v>186.75</v>
      </c>
      <c r="N18" s="17">
        <v>4</v>
      </c>
      <c r="O18" s="18">
        <v>190.75</v>
      </c>
    </row>
    <row r="20" spans="1:15" x14ac:dyDescent="0.25">
      <c r="K20" s="8">
        <f>SUM(K17:K19)</f>
        <v>8</v>
      </c>
      <c r="L20" s="8">
        <f>SUM(L17:L19)</f>
        <v>1486.001</v>
      </c>
      <c r="M20" s="7">
        <f>SUM(L20/K20)</f>
        <v>185.750125</v>
      </c>
      <c r="N20" s="8">
        <f>SUM(N17:N19)</f>
        <v>6</v>
      </c>
      <c r="O20" s="9">
        <f>SUM(M20+N20)</f>
        <v>191.750125</v>
      </c>
    </row>
  </sheetData>
  <protectedRanges>
    <protectedRange algorithmName="SHA-512" hashValue="ON39YdpmFHfN9f47KpiRvqrKx0V9+erV1CNkpWzYhW/Qyc6aT8rEyCrvauWSYGZK2ia3o7vd3akF07acHAFpOA==" saltValue="yVW9XmDwTqEnmpSGai0KYg==" spinCount="100000" sqref="B1 B10 B16" name="Range1_2"/>
    <protectedRange algorithmName="SHA-512" hashValue="ON39YdpmFHfN9f47KpiRvqrKx0V9+erV1CNkpWzYhW/Qyc6aT8rEyCrvauWSYGZK2ia3o7vd3akF07acHAFpOA==" saltValue="yVW9XmDwTqEnmpSGai0KYg==" spinCount="100000" sqref="H2:I2 A2:B2" name="Range1"/>
    <protectedRange algorithmName="SHA-512" hashValue="ON39YdpmFHfN9f47KpiRvqrKx0V9+erV1CNkpWzYhW/Qyc6aT8rEyCrvauWSYGZK2ia3o7vd3akF07acHAFpOA==" saltValue="yVW9XmDwTqEnmpSGai0KYg==" spinCount="100000" sqref="C2" name="Range1_1_3"/>
    <protectedRange algorithmName="SHA-512" hashValue="ON39YdpmFHfN9f47KpiRvqrKx0V9+erV1CNkpWzYhW/Qyc6aT8rEyCrvauWSYGZK2ia3o7vd3akF07acHAFpOA==" saltValue="yVW9XmDwTqEnmpSGai0KYg==" spinCount="100000" sqref="D2:G2" name="Range1_3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D2">
    <cfRule type="top10" dxfId="167" priority="36" rank="1"/>
  </conditionalFormatting>
  <conditionalFormatting sqref="E2">
    <cfRule type="top10" dxfId="166" priority="35" rank="1"/>
  </conditionalFormatting>
  <conditionalFormatting sqref="E3">
    <cfRule type="top10" dxfId="165" priority="30" rank="1"/>
  </conditionalFormatting>
  <conditionalFormatting sqref="E4">
    <cfRule type="top10" dxfId="164" priority="24" rank="1"/>
  </conditionalFormatting>
  <conditionalFormatting sqref="F2">
    <cfRule type="top10" dxfId="163" priority="34" rank="1"/>
  </conditionalFormatting>
  <conditionalFormatting sqref="F3">
    <cfRule type="top10" dxfId="162" priority="29" rank="1"/>
  </conditionalFormatting>
  <conditionalFormatting sqref="F4">
    <cfRule type="top10" dxfId="161" priority="23" rank="1"/>
  </conditionalFormatting>
  <conditionalFormatting sqref="G2">
    <cfRule type="top10" dxfId="160" priority="33" rank="1"/>
  </conditionalFormatting>
  <conditionalFormatting sqref="G3">
    <cfRule type="top10" dxfId="159" priority="28" rank="1"/>
  </conditionalFormatting>
  <conditionalFormatting sqref="G4">
    <cfRule type="top10" dxfId="158" priority="22" rank="1"/>
  </conditionalFormatting>
  <conditionalFormatting sqref="H2">
    <cfRule type="top10" dxfId="157" priority="31" rank="1"/>
  </conditionalFormatting>
  <conditionalFormatting sqref="H3">
    <cfRule type="top10" dxfId="156" priority="27" rank="1"/>
  </conditionalFormatting>
  <conditionalFormatting sqref="H4">
    <cfRule type="top10" dxfId="155" priority="21" rank="1"/>
  </conditionalFormatting>
  <conditionalFormatting sqref="I2">
    <cfRule type="top10" dxfId="154" priority="32" rank="1"/>
  </conditionalFormatting>
  <conditionalFormatting sqref="I3">
    <cfRule type="top10" dxfId="153" priority="25" rank="1"/>
  </conditionalFormatting>
  <conditionalFormatting sqref="I4">
    <cfRule type="top10" dxfId="152" priority="19" rank="1"/>
  </conditionalFormatting>
  <conditionalFormatting sqref="J3">
    <cfRule type="top10" dxfId="151" priority="26" rank="1"/>
  </conditionalFormatting>
  <conditionalFormatting sqref="J4">
    <cfRule type="top10" dxfId="150" priority="20" rank="1"/>
  </conditionalFormatting>
  <hyperlinks>
    <hyperlink ref="Q1" location="'Texas 2023'!A1" display="Back to Ranking" xr:uid="{186C268B-4222-4989-8F66-27645DB203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907FAB-C940-4A50-BB71-5F3D23377908}">
          <x14:formula1>
            <xm:f>'C:\Users\abra2\Desktop\ABRA Files and More\AUTO BENCH REST ASSOCIATION FILE\ABRA 2019\Georgia\[Georgia Results 01 19 20.xlsm]DATA SHEET'!#REF!</xm:f>
          </x14:formula1>
          <xm:sqref>B1 B10 B16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4C7A-FE3E-43C1-B3D4-3B94D0B6A7C2}">
  <sheetPr codeName="Sheet40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79</v>
      </c>
      <c r="C2" s="12">
        <v>45010</v>
      </c>
      <c r="D2" s="13" t="s">
        <v>48</v>
      </c>
      <c r="E2" s="14">
        <v>173</v>
      </c>
      <c r="F2" s="14">
        <v>172</v>
      </c>
      <c r="G2" s="14">
        <v>160</v>
      </c>
      <c r="H2" s="14">
        <v>158</v>
      </c>
      <c r="I2" s="14"/>
      <c r="J2" s="14"/>
      <c r="K2" s="15">
        <v>4</v>
      </c>
      <c r="L2" s="15">
        <v>663</v>
      </c>
      <c r="M2" s="16">
        <v>165.75</v>
      </c>
      <c r="N2" s="17">
        <v>2</v>
      </c>
      <c r="O2" s="18">
        <v>167.75</v>
      </c>
    </row>
    <row r="4" spans="1:17" x14ac:dyDescent="0.25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2</v>
      </c>
      <c r="O4" s="9">
        <f>SUM(M4+N4)</f>
        <v>167.75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0" t="s">
        <v>22</v>
      </c>
      <c r="B8" s="11" t="s">
        <v>79</v>
      </c>
      <c r="C8" s="12">
        <v>45038</v>
      </c>
      <c r="D8" s="13" t="s">
        <v>48</v>
      </c>
      <c r="E8" s="14">
        <v>165</v>
      </c>
      <c r="F8" s="14">
        <v>161</v>
      </c>
      <c r="G8" s="14">
        <v>171</v>
      </c>
      <c r="H8" s="14">
        <v>155</v>
      </c>
      <c r="I8" s="14"/>
      <c r="J8" s="14"/>
      <c r="K8" s="15">
        <v>4</v>
      </c>
      <c r="L8" s="15">
        <v>652</v>
      </c>
      <c r="M8" s="16">
        <v>163</v>
      </c>
      <c r="N8" s="17">
        <v>2</v>
      </c>
      <c r="O8" s="18">
        <v>165</v>
      </c>
    </row>
    <row r="10" spans="1:17" x14ac:dyDescent="0.25">
      <c r="K10" s="8">
        <f>SUM(K8:K9)</f>
        <v>4</v>
      </c>
      <c r="L10" s="8">
        <f>SUM(L8:L9)</f>
        <v>652</v>
      </c>
      <c r="M10" s="7">
        <f>SUM(L10/K10)</f>
        <v>163</v>
      </c>
      <c r="N10" s="8">
        <f>SUM(N8:N9)</f>
        <v>2</v>
      </c>
      <c r="O10" s="9">
        <f>SUM(M10+N10)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  <protectedRange algorithmName="SHA-512" hashValue="ON39YdpmFHfN9f47KpiRvqrKx0V9+erV1CNkpWzYhW/Qyc6aT8rEyCrvauWSYGZK2ia3o7vd3akF07acHAFpOA==" saltValue="yVW9XmDwTqEnmpSGai0KYg==" spinCount="100000" sqref="E2:J2 B2:C2" name="Range1_5_3"/>
    <protectedRange algorithmName="SHA-512" hashValue="ON39YdpmFHfN9f47KpiRvqrKx0V9+erV1CNkpWzYhW/Qyc6aT8rEyCrvauWSYGZK2ia3o7vd3akF07acHAFpOA==" saltValue="yVW9XmDwTqEnmpSGai0KYg==" spinCount="100000" sqref="D2" name="Range1_1_3_4"/>
  </protectedRanges>
  <conditionalFormatting sqref="E2">
    <cfRule type="top10" dxfId="149" priority="7" rank="1"/>
  </conditionalFormatting>
  <conditionalFormatting sqref="F2">
    <cfRule type="top10" dxfId="148" priority="10" rank="1"/>
  </conditionalFormatting>
  <conditionalFormatting sqref="G2">
    <cfRule type="top10" dxfId="147" priority="11" rank="1"/>
  </conditionalFormatting>
  <conditionalFormatting sqref="H2">
    <cfRule type="top10" dxfId="146" priority="8" rank="1"/>
  </conditionalFormatting>
  <conditionalFormatting sqref="I2">
    <cfRule type="top10" dxfId="145" priority="12" rank="1"/>
  </conditionalFormatting>
  <conditionalFormatting sqref="J2">
    <cfRule type="top10" dxfId="144" priority="9" rank="1"/>
  </conditionalFormatting>
  <hyperlinks>
    <hyperlink ref="Q1" location="'Texas 2023'!A1" display="Back to Ranking" xr:uid="{0ECAF21D-8A17-4765-87CF-C51CF3083E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E1432A-B512-49B6-AC9D-3AFA6848BD0F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D6EB-C4A1-4287-986D-EB22484DF65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76</v>
      </c>
      <c r="B2" s="11" t="s">
        <v>97</v>
      </c>
      <c r="C2" s="12">
        <v>45039</v>
      </c>
      <c r="D2" s="62" t="s">
        <v>73</v>
      </c>
      <c r="E2" s="14">
        <v>163</v>
      </c>
      <c r="F2" s="14">
        <v>162</v>
      </c>
      <c r="G2" s="14">
        <v>173</v>
      </c>
      <c r="H2" s="14">
        <v>178</v>
      </c>
      <c r="I2" s="14"/>
      <c r="J2" s="14"/>
      <c r="K2" s="15">
        <v>4</v>
      </c>
      <c r="L2" s="15">
        <v>676</v>
      </c>
      <c r="M2" s="16">
        <v>169</v>
      </c>
      <c r="N2" s="17">
        <v>4</v>
      </c>
      <c r="O2" s="18">
        <v>173</v>
      </c>
    </row>
    <row r="4" spans="1:17" x14ac:dyDescent="0.25">
      <c r="K4" s="8">
        <f>SUM(K2:K3)</f>
        <v>4</v>
      </c>
      <c r="L4" s="8">
        <f>SUM(L2:L3)</f>
        <v>676</v>
      </c>
      <c r="M4" s="7">
        <f>SUM(L4/K4)</f>
        <v>169</v>
      </c>
      <c r="N4" s="8">
        <f>SUM(N2:N3)</f>
        <v>4</v>
      </c>
      <c r="O4" s="9">
        <f>SUM(M4+N4)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FCB8B10B-785A-4A2C-ADDB-17055A305E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E0E474-98F5-47C9-B21B-DFC51F5F94C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3272-C01B-440F-A121-D86AC44C7A2D}">
  <sheetPr codeName="Sheet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65</v>
      </c>
      <c r="C2" s="12">
        <v>44996</v>
      </c>
      <c r="D2" s="13" t="s">
        <v>48</v>
      </c>
      <c r="E2" s="14">
        <v>171</v>
      </c>
      <c r="F2" s="14">
        <v>162</v>
      </c>
      <c r="G2" s="14">
        <v>178</v>
      </c>
      <c r="H2" s="14">
        <v>165</v>
      </c>
      <c r="I2" s="14"/>
      <c r="J2" s="14"/>
      <c r="K2" s="15">
        <v>4</v>
      </c>
      <c r="L2" s="15">
        <v>676</v>
      </c>
      <c r="M2" s="16">
        <v>169</v>
      </c>
      <c r="N2" s="17">
        <v>2</v>
      </c>
      <c r="O2" s="18">
        <v>171</v>
      </c>
    </row>
    <row r="3" spans="1:17" x14ac:dyDescent="0.25">
      <c r="A3" s="10" t="s">
        <v>58</v>
      </c>
      <c r="B3" s="11" t="s">
        <v>65</v>
      </c>
      <c r="C3" s="12">
        <v>45073</v>
      </c>
      <c r="D3" s="13" t="s">
        <v>48</v>
      </c>
      <c r="E3" s="14">
        <v>165</v>
      </c>
      <c r="F3" s="14">
        <v>170</v>
      </c>
      <c r="G3" s="14">
        <v>178</v>
      </c>
      <c r="H3" s="14">
        <v>170</v>
      </c>
      <c r="I3" s="14"/>
      <c r="J3" s="14"/>
      <c r="K3" s="15">
        <v>4</v>
      </c>
      <c r="L3" s="15">
        <v>683</v>
      </c>
      <c r="M3" s="16">
        <v>170.75</v>
      </c>
      <c r="N3" s="17">
        <v>2</v>
      </c>
      <c r="O3" s="18">
        <v>172.75</v>
      </c>
    </row>
    <row r="5" spans="1:17" x14ac:dyDescent="0.25">
      <c r="K5" s="8">
        <f>SUM(K2:K4)</f>
        <v>8</v>
      </c>
      <c r="L5" s="8">
        <f>SUM(L2:L4)</f>
        <v>1359</v>
      </c>
      <c r="M5" s="7">
        <f>SUM(L5/K5)</f>
        <v>169.875</v>
      </c>
      <c r="N5" s="8">
        <f>SUM(N2:N4)</f>
        <v>4</v>
      </c>
      <c r="O5" s="9">
        <f>SUM(M5+N5)</f>
        <v>173.875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2_1"/>
  </protectedRanges>
  <conditionalFormatting sqref="E2">
    <cfRule type="top10" dxfId="143" priority="1" rank="1"/>
  </conditionalFormatting>
  <conditionalFormatting sqref="F2">
    <cfRule type="top10" dxfId="142" priority="4" rank="1"/>
  </conditionalFormatting>
  <conditionalFormatting sqref="G2">
    <cfRule type="top10" dxfId="141" priority="5" rank="1"/>
  </conditionalFormatting>
  <conditionalFormatting sqref="H2">
    <cfRule type="top10" dxfId="140" priority="2" rank="1"/>
  </conditionalFormatting>
  <conditionalFormatting sqref="I2">
    <cfRule type="top10" dxfId="139" priority="6" rank="1"/>
  </conditionalFormatting>
  <conditionalFormatting sqref="J2">
    <cfRule type="top10" dxfId="138" priority="3" rank="1"/>
  </conditionalFormatting>
  <hyperlinks>
    <hyperlink ref="Q1" location="'Texas 2023'!A1" display="Back to Ranking" xr:uid="{E563E286-2FBD-4E71-BA68-3BB7375860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71B709-414A-4DB6-8A73-89EF65BD46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ED64-5D3B-499B-B579-58F1AAE375B0}">
  <sheetPr codeName="Sheet25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60</v>
      </c>
      <c r="C2" s="12">
        <v>44982</v>
      </c>
      <c r="D2" s="13" t="s">
        <v>48</v>
      </c>
      <c r="E2" s="48">
        <v>174</v>
      </c>
      <c r="F2" s="48">
        <v>158</v>
      </c>
      <c r="G2" s="48">
        <v>181</v>
      </c>
      <c r="H2" s="48">
        <v>183</v>
      </c>
      <c r="I2" s="14"/>
      <c r="J2" s="14"/>
      <c r="K2" s="15">
        <v>4</v>
      </c>
      <c r="L2" s="15">
        <v>696</v>
      </c>
      <c r="M2" s="16">
        <v>174</v>
      </c>
      <c r="N2" s="17">
        <v>4</v>
      </c>
      <c r="O2" s="18">
        <v>178</v>
      </c>
    </row>
    <row r="3" spans="1:17" x14ac:dyDescent="0.25">
      <c r="A3" s="10" t="s">
        <v>58</v>
      </c>
      <c r="B3" s="11" t="s">
        <v>60</v>
      </c>
      <c r="C3" s="12">
        <v>44996</v>
      </c>
      <c r="D3" s="13" t="s">
        <v>48</v>
      </c>
      <c r="E3" s="48">
        <v>170</v>
      </c>
      <c r="F3" s="48">
        <v>172.001</v>
      </c>
      <c r="G3" s="48">
        <v>173</v>
      </c>
      <c r="H3" s="48">
        <v>181</v>
      </c>
      <c r="I3" s="14"/>
      <c r="J3" s="14"/>
      <c r="K3" s="15">
        <v>4</v>
      </c>
      <c r="L3" s="15">
        <v>696.00099999999998</v>
      </c>
      <c r="M3" s="16">
        <v>174.00024999999999</v>
      </c>
      <c r="N3" s="17">
        <v>5</v>
      </c>
      <c r="O3" s="18">
        <v>179.00024999999999</v>
      </c>
    </row>
    <row r="4" spans="1:17" x14ac:dyDescent="0.25">
      <c r="A4" s="10" t="s">
        <v>77</v>
      </c>
      <c r="B4" s="11" t="s">
        <v>60</v>
      </c>
      <c r="C4" s="12">
        <v>45006</v>
      </c>
      <c r="D4" s="13" t="s">
        <v>73</v>
      </c>
      <c r="E4" s="48">
        <v>187</v>
      </c>
      <c r="F4" s="48">
        <v>187</v>
      </c>
      <c r="G4" s="48">
        <v>194</v>
      </c>
      <c r="H4" s="48">
        <v>184</v>
      </c>
      <c r="I4" s="14"/>
      <c r="J4" s="14"/>
      <c r="K4" s="15">
        <v>4</v>
      </c>
      <c r="L4" s="15">
        <v>752</v>
      </c>
      <c r="M4" s="16">
        <v>188</v>
      </c>
      <c r="N4" s="17">
        <v>7</v>
      </c>
      <c r="O4" s="18">
        <v>195</v>
      </c>
    </row>
    <row r="5" spans="1:17" x14ac:dyDescent="0.25">
      <c r="A5" s="10" t="s">
        <v>58</v>
      </c>
      <c r="B5" s="11" t="s">
        <v>60</v>
      </c>
      <c r="C5" s="12">
        <v>45010</v>
      </c>
      <c r="D5" s="13" t="s">
        <v>48</v>
      </c>
      <c r="E5" s="48">
        <v>168</v>
      </c>
      <c r="F5" s="48">
        <v>176</v>
      </c>
      <c r="G5" s="48">
        <v>179</v>
      </c>
      <c r="H5" s="48">
        <v>176</v>
      </c>
      <c r="I5" s="14"/>
      <c r="J5" s="14"/>
      <c r="K5" s="15">
        <v>4</v>
      </c>
      <c r="L5" s="15">
        <v>699</v>
      </c>
      <c r="M5" s="16">
        <v>174.75</v>
      </c>
      <c r="N5" s="17">
        <v>5</v>
      </c>
      <c r="O5" s="18">
        <v>179.75</v>
      </c>
    </row>
    <row r="6" spans="1:17" x14ac:dyDescent="0.25">
      <c r="A6" s="36" t="s">
        <v>77</v>
      </c>
      <c r="B6" s="36" t="s">
        <v>60</v>
      </c>
      <c r="C6" s="12">
        <v>45011</v>
      </c>
      <c r="D6" s="36" t="s">
        <v>73</v>
      </c>
      <c r="E6" s="36">
        <v>187</v>
      </c>
      <c r="F6" s="36">
        <v>184</v>
      </c>
      <c r="G6" s="40">
        <v>189</v>
      </c>
      <c r="H6" s="40">
        <v>180</v>
      </c>
      <c r="I6" s="36"/>
      <c r="J6" s="36"/>
      <c r="K6" s="36">
        <v>4</v>
      </c>
      <c r="L6" s="36">
        <v>740</v>
      </c>
      <c r="M6" s="38">
        <v>185</v>
      </c>
      <c r="N6" s="36">
        <v>9</v>
      </c>
      <c r="O6" s="38">
        <v>194</v>
      </c>
    </row>
    <row r="7" spans="1:17" x14ac:dyDescent="0.25">
      <c r="A7" s="10" t="s">
        <v>58</v>
      </c>
      <c r="B7" s="11" t="s">
        <v>60</v>
      </c>
      <c r="C7" s="12">
        <v>45020</v>
      </c>
      <c r="D7" s="13" t="s">
        <v>48</v>
      </c>
      <c r="E7" s="14">
        <v>183</v>
      </c>
      <c r="F7" s="14">
        <v>184</v>
      </c>
      <c r="G7" s="14">
        <v>180</v>
      </c>
      <c r="H7" s="14">
        <v>180</v>
      </c>
      <c r="I7" s="14"/>
      <c r="J7" s="14"/>
      <c r="K7" s="15">
        <v>4</v>
      </c>
      <c r="L7" s="15">
        <v>727</v>
      </c>
      <c r="M7" s="16">
        <v>181.75</v>
      </c>
      <c r="N7" s="17">
        <v>9</v>
      </c>
      <c r="O7" s="18">
        <v>190.75</v>
      </c>
    </row>
    <row r="8" spans="1:17" x14ac:dyDescent="0.25">
      <c r="A8" s="10" t="s">
        <v>58</v>
      </c>
      <c r="B8" s="11" t="s">
        <v>60</v>
      </c>
      <c r="C8" s="12">
        <v>45024</v>
      </c>
      <c r="D8" s="13" t="s">
        <v>48</v>
      </c>
      <c r="E8" s="14">
        <v>188</v>
      </c>
      <c r="F8" s="14">
        <v>181</v>
      </c>
      <c r="G8" s="47">
        <v>186</v>
      </c>
      <c r="H8" s="14">
        <v>180</v>
      </c>
      <c r="I8" s="14"/>
      <c r="J8" s="14"/>
      <c r="K8" s="15">
        <v>4</v>
      </c>
      <c r="L8" s="15">
        <v>735</v>
      </c>
      <c r="M8" s="16">
        <v>183.75</v>
      </c>
      <c r="N8" s="17">
        <v>6</v>
      </c>
      <c r="O8" s="18">
        <v>189.75</v>
      </c>
    </row>
    <row r="9" spans="1:17" x14ac:dyDescent="0.25">
      <c r="A9" s="59" t="s">
        <v>77</v>
      </c>
      <c r="B9" s="60" t="s">
        <v>60</v>
      </c>
      <c r="C9" s="50">
        <v>45034</v>
      </c>
      <c r="D9" s="51" t="s">
        <v>73</v>
      </c>
      <c r="E9" s="53">
        <v>184</v>
      </c>
      <c r="F9" s="53">
        <v>184</v>
      </c>
      <c r="G9" s="52">
        <v>184</v>
      </c>
      <c r="H9" s="52">
        <v>177</v>
      </c>
      <c r="I9" s="52"/>
      <c r="J9" s="52"/>
      <c r="K9" s="54">
        <v>4</v>
      </c>
      <c r="L9" s="54">
        <v>729</v>
      </c>
      <c r="M9" s="55">
        <v>182.25</v>
      </c>
      <c r="N9" s="56">
        <v>8</v>
      </c>
      <c r="O9" s="57">
        <v>190.25</v>
      </c>
    </row>
    <row r="10" spans="1:17" x14ac:dyDescent="0.25">
      <c r="A10" s="10" t="s">
        <v>58</v>
      </c>
      <c r="B10" s="11" t="s">
        <v>60</v>
      </c>
      <c r="C10" s="12">
        <v>45038</v>
      </c>
      <c r="D10" s="13" t="s">
        <v>48</v>
      </c>
      <c r="E10" s="14">
        <v>174</v>
      </c>
      <c r="F10" s="47">
        <v>180.001</v>
      </c>
      <c r="G10" s="14">
        <v>170</v>
      </c>
      <c r="H10" s="47">
        <v>185</v>
      </c>
      <c r="I10" s="14"/>
      <c r="J10" s="14"/>
      <c r="K10" s="15">
        <v>4</v>
      </c>
      <c r="L10" s="15">
        <v>709.00099999999998</v>
      </c>
      <c r="M10" s="16">
        <v>177.25024999999999</v>
      </c>
      <c r="N10" s="17">
        <v>8</v>
      </c>
      <c r="O10" s="18">
        <v>185.25024999999999</v>
      </c>
    </row>
    <row r="11" spans="1:17" x14ac:dyDescent="0.25">
      <c r="A11" s="10" t="s">
        <v>77</v>
      </c>
      <c r="B11" s="11" t="s">
        <v>60</v>
      </c>
      <c r="C11" s="12">
        <v>45039</v>
      </c>
      <c r="D11" s="13" t="s">
        <v>73</v>
      </c>
      <c r="E11" s="47">
        <v>176</v>
      </c>
      <c r="F11" s="47">
        <v>184.001</v>
      </c>
      <c r="G11" s="14">
        <v>185</v>
      </c>
      <c r="H11" s="47">
        <v>181</v>
      </c>
      <c r="I11" s="14"/>
      <c r="J11" s="14"/>
      <c r="K11" s="15">
        <v>4</v>
      </c>
      <c r="L11" s="15">
        <v>726.00099999999998</v>
      </c>
      <c r="M11" s="16">
        <v>181.50024999999999</v>
      </c>
      <c r="N11" s="17">
        <v>11</v>
      </c>
      <c r="O11" s="18">
        <v>192.50024999999999</v>
      </c>
    </row>
    <row r="12" spans="1:17" x14ac:dyDescent="0.25">
      <c r="A12" s="10" t="s">
        <v>58</v>
      </c>
      <c r="B12" s="11" t="s">
        <v>60</v>
      </c>
      <c r="C12" s="12">
        <v>45048</v>
      </c>
      <c r="D12" s="13" t="s">
        <v>48</v>
      </c>
      <c r="E12" s="14">
        <v>175</v>
      </c>
      <c r="F12" s="14">
        <v>180</v>
      </c>
      <c r="G12" s="14">
        <v>176</v>
      </c>
      <c r="H12" s="14">
        <v>175</v>
      </c>
      <c r="I12" s="14"/>
      <c r="J12" s="14"/>
      <c r="K12" s="15">
        <v>4</v>
      </c>
      <c r="L12" s="15">
        <v>706</v>
      </c>
      <c r="M12" s="16">
        <v>176.5</v>
      </c>
      <c r="N12" s="17">
        <v>3</v>
      </c>
      <c r="O12" s="18">
        <v>179.5</v>
      </c>
    </row>
    <row r="13" spans="1:17" x14ac:dyDescent="0.25">
      <c r="A13" s="10" t="s">
        <v>77</v>
      </c>
      <c r="B13" s="11" t="s">
        <v>60</v>
      </c>
      <c r="C13" s="12">
        <v>45062</v>
      </c>
      <c r="D13" s="13" t="s">
        <v>73</v>
      </c>
      <c r="E13" s="14">
        <v>181.001</v>
      </c>
      <c r="F13" s="14">
        <v>184</v>
      </c>
      <c r="G13" s="14">
        <v>178</v>
      </c>
      <c r="H13" s="14">
        <v>187</v>
      </c>
      <c r="I13" s="14"/>
      <c r="J13" s="14"/>
      <c r="K13" s="15">
        <v>4</v>
      </c>
      <c r="L13" s="15">
        <v>730.00099999999998</v>
      </c>
      <c r="M13" s="16">
        <v>182.50024999999999</v>
      </c>
      <c r="N13" s="17">
        <v>3</v>
      </c>
      <c r="O13" s="18">
        <v>185.50024999999999</v>
      </c>
    </row>
    <row r="14" spans="1:17" x14ac:dyDescent="0.25">
      <c r="A14" s="10" t="s">
        <v>58</v>
      </c>
      <c r="B14" s="11" t="s">
        <v>60</v>
      </c>
      <c r="C14" s="12">
        <v>45073</v>
      </c>
      <c r="D14" s="13" t="s">
        <v>48</v>
      </c>
      <c r="E14" s="14">
        <v>180</v>
      </c>
      <c r="F14" s="14">
        <v>177.001</v>
      </c>
      <c r="G14" s="14">
        <v>183</v>
      </c>
      <c r="H14" s="14">
        <v>173</v>
      </c>
      <c r="I14" s="14"/>
      <c r="J14" s="14"/>
      <c r="K14" s="15">
        <v>4</v>
      </c>
      <c r="L14" s="15">
        <v>713.00099999999998</v>
      </c>
      <c r="M14" s="16">
        <v>178.25024999999999</v>
      </c>
      <c r="N14" s="17">
        <v>4</v>
      </c>
      <c r="O14" s="18">
        <v>182.25024999999999</v>
      </c>
    </row>
    <row r="15" spans="1:17" x14ac:dyDescent="0.25">
      <c r="A15" s="10" t="s">
        <v>77</v>
      </c>
      <c r="B15" s="11" t="s">
        <v>60</v>
      </c>
      <c r="C15" s="12">
        <v>45074</v>
      </c>
      <c r="D15" s="13" t="s">
        <v>73</v>
      </c>
      <c r="E15" s="14">
        <v>183</v>
      </c>
      <c r="F15" s="14">
        <v>183</v>
      </c>
      <c r="G15" s="14">
        <v>183</v>
      </c>
      <c r="H15" s="14">
        <v>176</v>
      </c>
      <c r="I15" s="14"/>
      <c r="J15" s="14"/>
      <c r="K15" s="15">
        <v>4</v>
      </c>
      <c r="L15" s="15">
        <v>725</v>
      </c>
      <c r="M15" s="16">
        <v>181.25</v>
      </c>
      <c r="N15" s="17">
        <v>3</v>
      </c>
      <c r="O15" s="18">
        <v>184.25</v>
      </c>
    </row>
    <row r="17" spans="11:15" x14ac:dyDescent="0.25">
      <c r="K17" s="8">
        <f>SUM(K2:K16)</f>
        <v>56</v>
      </c>
      <c r="L17" s="8">
        <f>SUM(L2:L16)</f>
        <v>10083.005000000001</v>
      </c>
      <c r="M17" s="9">
        <f>SUM(L17/K17)</f>
        <v>180.05366071428574</v>
      </c>
      <c r="N17" s="8">
        <f>SUM(N2:N16)</f>
        <v>85</v>
      </c>
      <c r="O17" s="9">
        <f>SUM(M17+N17)</f>
        <v>265.05366071428574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5_1"/>
    <protectedRange algorithmName="SHA-512" hashValue="ON39YdpmFHfN9f47KpiRvqrKx0V9+erV1CNkpWzYhW/Qyc6aT8rEyCrvauWSYGZK2ia3o7vd3akF07acHAFpOA==" saltValue="yVW9XmDwTqEnmpSGai0KYg==" spinCount="100000" sqref="C2" name="Range1_1_3_1_1"/>
    <protectedRange algorithmName="SHA-512" hashValue="ON39YdpmFHfN9f47KpiRvqrKx0V9+erV1CNkpWzYhW/Qyc6aT8rEyCrvauWSYGZK2ia3o7vd3akF07acHAFpOA==" saltValue="yVW9XmDwTqEnmpSGai0KYg==" spinCount="100000" sqref="E3:J3 B3:C3" name="Range1_5_1_1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5:J5 B5:C5" name="Range1_5_3"/>
    <protectedRange algorithmName="SHA-512" hashValue="ON39YdpmFHfN9f47KpiRvqrKx0V9+erV1CNkpWzYhW/Qyc6aT8rEyCrvauWSYGZK2ia3o7vd3akF07acHAFpOA==" saltValue="yVW9XmDwTqEnmpSGai0KYg==" spinCount="100000" sqref="D5" name="Range1_1_3_4"/>
  </protectedRanges>
  <conditionalFormatting sqref="D2">
    <cfRule type="top10" dxfId="137" priority="19" rank="1"/>
  </conditionalFormatting>
  <conditionalFormatting sqref="E2">
    <cfRule type="top10" dxfId="136" priority="22" rank="1"/>
  </conditionalFormatting>
  <conditionalFormatting sqref="E3">
    <cfRule type="top10" dxfId="135" priority="13" rank="1"/>
  </conditionalFormatting>
  <conditionalFormatting sqref="E4">
    <cfRule type="top10" dxfId="134" priority="7" rank="1"/>
  </conditionalFormatting>
  <conditionalFormatting sqref="E5">
    <cfRule type="top10" dxfId="133" priority="1" rank="1"/>
  </conditionalFormatting>
  <conditionalFormatting sqref="F2">
    <cfRule type="top10" dxfId="132" priority="23" rank="1"/>
  </conditionalFormatting>
  <conditionalFormatting sqref="F3">
    <cfRule type="top10" dxfId="131" priority="16" rank="1"/>
  </conditionalFormatting>
  <conditionalFormatting sqref="F4">
    <cfRule type="top10" dxfId="130" priority="10" rank="1"/>
  </conditionalFormatting>
  <conditionalFormatting sqref="F5">
    <cfRule type="top10" dxfId="129" priority="4" rank="1"/>
  </conditionalFormatting>
  <conditionalFormatting sqref="G2">
    <cfRule type="top10" dxfId="128" priority="20" rank="1"/>
  </conditionalFormatting>
  <conditionalFormatting sqref="G3">
    <cfRule type="top10" dxfId="127" priority="17" rank="1"/>
  </conditionalFormatting>
  <conditionalFormatting sqref="G4">
    <cfRule type="top10" dxfId="126" priority="11" rank="1"/>
  </conditionalFormatting>
  <conditionalFormatting sqref="G5">
    <cfRule type="top10" dxfId="125" priority="5" rank="1"/>
  </conditionalFormatting>
  <conditionalFormatting sqref="H2">
    <cfRule type="top10" dxfId="124" priority="24" rank="1"/>
  </conditionalFormatting>
  <conditionalFormatting sqref="H3">
    <cfRule type="top10" dxfId="123" priority="14" rank="1"/>
  </conditionalFormatting>
  <conditionalFormatting sqref="H4">
    <cfRule type="top10" dxfId="122" priority="8" rank="1"/>
  </conditionalFormatting>
  <conditionalFormatting sqref="H5">
    <cfRule type="top10" dxfId="121" priority="2" rank="1"/>
  </conditionalFormatting>
  <conditionalFormatting sqref="I2">
    <cfRule type="top10" dxfId="120" priority="21" rank="1"/>
  </conditionalFormatting>
  <conditionalFormatting sqref="I3">
    <cfRule type="top10" dxfId="119" priority="18" rank="1"/>
  </conditionalFormatting>
  <conditionalFormatting sqref="I4">
    <cfRule type="top10" dxfId="118" priority="12" rank="1"/>
  </conditionalFormatting>
  <conditionalFormatting sqref="I5">
    <cfRule type="top10" dxfId="117" priority="6" rank="1"/>
  </conditionalFormatting>
  <conditionalFormatting sqref="J3">
    <cfRule type="top10" dxfId="116" priority="15" rank="1"/>
  </conditionalFormatting>
  <conditionalFormatting sqref="J4">
    <cfRule type="top10" dxfId="115" priority="9" rank="1"/>
  </conditionalFormatting>
  <conditionalFormatting sqref="J5">
    <cfRule type="top10" dxfId="114" priority="3" rank="1"/>
  </conditionalFormatting>
  <hyperlinks>
    <hyperlink ref="Q1" location="'Texas 2023'!A1" display="Back to Ranking" xr:uid="{4F2458FA-4059-4D78-9DE8-D8553594A4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EB07EC-FA66-4F95-94E2-DC1883333B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013C-3DEC-4633-AF7E-2D712530DE62}">
  <sheetPr codeName="Sheet26"/>
  <dimension ref="A1:Q4"/>
  <sheetViews>
    <sheetView workbookViewId="0">
      <selection activeCell="B27" sqref="B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35</v>
      </c>
      <c r="C2" s="12">
        <v>44940</v>
      </c>
      <c r="D2" s="13" t="s">
        <v>27</v>
      </c>
      <c r="E2" s="14">
        <v>179</v>
      </c>
      <c r="F2" s="14">
        <v>181</v>
      </c>
      <c r="G2" s="14">
        <v>178</v>
      </c>
      <c r="H2" s="14">
        <v>172</v>
      </c>
      <c r="I2" s="14"/>
      <c r="J2" s="14"/>
      <c r="K2" s="15">
        <v>4</v>
      </c>
      <c r="L2" s="15">
        <v>710</v>
      </c>
      <c r="M2" s="16">
        <v>177.5</v>
      </c>
      <c r="N2" s="17">
        <v>2</v>
      </c>
      <c r="O2" s="18">
        <v>179.5</v>
      </c>
    </row>
    <row r="4" spans="1:17" x14ac:dyDescent="0.25">
      <c r="K4" s="8">
        <f>SUM(K2:K3)</f>
        <v>4</v>
      </c>
      <c r="L4" s="8">
        <f>SUM(L2:L3)</f>
        <v>710</v>
      </c>
      <c r="M4" s="7">
        <f>SUM(L4/K4)</f>
        <v>177.5</v>
      </c>
      <c r="N4" s="8">
        <f>SUM(N2:N3)</f>
        <v>2</v>
      </c>
      <c r="O4" s="9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E2">
    <cfRule type="top10" dxfId="113" priority="6" rank="1"/>
  </conditionalFormatting>
  <conditionalFormatting sqref="F2">
    <cfRule type="top10" dxfId="112" priority="5" rank="1"/>
  </conditionalFormatting>
  <conditionalFormatting sqref="G2">
    <cfRule type="top10" dxfId="111" priority="4" rank="1"/>
  </conditionalFormatting>
  <conditionalFormatting sqref="H2">
    <cfRule type="top10" dxfId="110" priority="3" rank="1"/>
  </conditionalFormatting>
  <conditionalFormatting sqref="I2">
    <cfRule type="top10" dxfId="109" priority="2" rank="1"/>
  </conditionalFormatting>
  <conditionalFormatting sqref="J2">
    <cfRule type="top10" dxfId="108" priority="1" rank="1"/>
  </conditionalFormatting>
  <hyperlinks>
    <hyperlink ref="Q1" location="'Texas 2023'!A1" display="Back to Ranking" xr:uid="{949AF6FA-9257-4911-B89A-8DA6142732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384B5-2F0F-4C60-A0C4-C7C96D91C1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766C-7CCF-4E5E-8E7E-F36D88C0157C}">
  <sheetPr codeName="Sheet5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62</v>
      </c>
      <c r="C2" s="12">
        <v>44996</v>
      </c>
      <c r="D2" s="13" t="s">
        <v>48</v>
      </c>
      <c r="E2" s="14">
        <v>192</v>
      </c>
      <c r="F2" s="14">
        <v>186.001</v>
      </c>
      <c r="G2" s="14">
        <v>186</v>
      </c>
      <c r="H2" s="14">
        <v>176</v>
      </c>
      <c r="I2" s="14"/>
      <c r="J2" s="14"/>
      <c r="K2" s="15">
        <v>4</v>
      </c>
      <c r="L2" s="15">
        <v>740.00099999999998</v>
      </c>
      <c r="M2" s="16">
        <v>185.00024999999999</v>
      </c>
      <c r="N2" s="17">
        <v>9</v>
      </c>
      <c r="O2" s="18">
        <v>194.00024999999999</v>
      </c>
    </row>
    <row r="3" spans="1:17" x14ac:dyDescent="0.25">
      <c r="A3" s="10" t="s">
        <v>54</v>
      </c>
      <c r="B3" s="11" t="s">
        <v>62</v>
      </c>
      <c r="C3" s="12">
        <v>45010</v>
      </c>
      <c r="D3" s="13" t="s">
        <v>48</v>
      </c>
      <c r="E3" s="14">
        <v>192</v>
      </c>
      <c r="F3" s="14">
        <v>182</v>
      </c>
      <c r="G3" s="14">
        <v>183</v>
      </c>
      <c r="H3" s="14">
        <v>183</v>
      </c>
      <c r="I3" s="14"/>
      <c r="J3" s="14"/>
      <c r="K3" s="15">
        <v>4</v>
      </c>
      <c r="L3" s="15">
        <v>740</v>
      </c>
      <c r="M3" s="16">
        <v>185</v>
      </c>
      <c r="N3" s="17">
        <v>6</v>
      </c>
      <c r="O3" s="18">
        <v>191</v>
      </c>
    </row>
    <row r="4" spans="1:17" x14ac:dyDescent="0.25">
      <c r="A4" s="10" t="s">
        <v>54</v>
      </c>
      <c r="B4" s="11" t="s">
        <v>62</v>
      </c>
      <c r="C4" s="12">
        <v>45020</v>
      </c>
      <c r="D4" s="13" t="s">
        <v>48</v>
      </c>
      <c r="E4" s="14">
        <v>189</v>
      </c>
      <c r="F4" s="14">
        <v>191</v>
      </c>
      <c r="G4" s="14">
        <v>189.0001</v>
      </c>
      <c r="H4" s="14">
        <v>188.001</v>
      </c>
      <c r="I4" s="14"/>
      <c r="J4" s="14"/>
      <c r="K4" s="15">
        <v>4</v>
      </c>
      <c r="L4" s="15">
        <v>757.00109999999995</v>
      </c>
      <c r="M4" s="16">
        <v>189.25027499999999</v>
      </c>
      <c r="N4" s="17">
        <v>7</v>
      </c>
      <c r="O4" s="18">
        <v>196.25027499999999</v>
      </c>
    </row>
    <row r="5" spans="1:17" x14ac:dyDescent="0.25">
      <c r="A5" s="10" t="s">
        <v>54</v>
      </c>
      <c r="B5" s="11" t="s">
        <v>62</v>
      </c>
      <c r="C5" s="12">
        <v>45024</v>
      </c>
      <c r="D5" s="13" t="s">
        <v>48</v>
      </c>
      <c r="E5" s="14">
        <v>190</v>
      </c>
      <c r="F5" s="14">
        <v>189</v>
      </c>
      <c r="G5" s="47">
        <v>193</v>
      </c>
      <c r="H5" s="14">
        <v>192</v>
      </c>
      <c r="I5" s="14"/>
      <c r="J5" s="14"/>
      <c r="K5" s="15">
        <v>4</v>
      </c>
      <c r="L5" s="15">
        <v>764</v>
      </c>
      <c r="M5" s="16">
        <v>191</v>
      </c>
      <c r="N5" s="17">
        <v>6</v>
      </c>
      <c r="O5" s="18">
        <v>197</v>
      </c>
    </row>
    <row r="6" spans="1:17" x14ac:dyDescent="0.25">
      <c r="A6" s="10" t="s">
        <v>54</v>
      </c>
      <c r="B6" s="11" t="s">
        <v>62</v>
      </c>
      <c r="C6" s="12">
        <v>45038</v>
      </c>
      <c r="D6" s="13" t="s">
        <v>48</v>
      </c>
      <c r="E6" s="14">
        <v>180</v>
      </c>
      <c r="F6" s="14">
        <v>184</v>
      </c>
      <c r="G6" s="14">
        <v>177</v>
      </c>
      <c r="H6" s="14">
        <v>185</v>
      </c>
      <c r="I6" s="14"/>
      <c r="J6" s="14"/>
      <c r="K6" s="15">
        <v>4</v>
      </c>
      <c r="L6" s="15">
        <v>726</v>
      </c>
      <c r="M6" s="16">
        <v>181.5</v>
      </c>
      <c r="N6" s="17">
        <v>3</v>
      </c>
      <c r="O6" s="18">
        <v>184.5</v>
      </c>
    </row>
    <row r="7" spans="1:17" x14ac:dyDescent="0.25">
      <c r="A7" s="10" t="s">
        <v>54</v>
      </c>
      <c r="B7" s="11" t="s">
        <v>62</v>
      </c>
      <c r="C7" s="12">
        <v>45048</v>
      </c>
      <c r="D7" s="13" t="s">
        <v>48</v>
      </c>
      <c r="E7" s="14">
        <v>191</v>
      </c>
      <c r="F7" s="14">
        <v>188</v>
      </c>
      <c r="G7" s="14">
        <v>192</v>
      </c>
      <c r="H7" s="14">
        <v>188</v>
      </c>
      <c r="I7" s="14"/>
      <c r="J7" s="14"/>
      <c r="K7" s="15">
        <v>4</v>
      </c>
      <c r="L7" s="15">
        <v>759</v>
      </c>
      <c r="M7" s="16">
        <v>189.75</v>
      </c>
      <c r="N7" s="17">
        <v>3</v>
      </c>
      <c r="O7" s="18">
        <v>192.75</v>
      </c>
    </row>
    <row r="8" spans="1:17" x14ac:dyDescent="0.25">
      <c r="A8" s="10" t="s">
        <v>54</v>
      </c>
      <c r="B8" s="11" t="s">
        <v>62</v>
      </c>
      <c r="C8" s="12">
        <v>45073</v>
      </c>
      <c r="D8" s="13" t="s">
        <v>48</v>
      </c>
      <c r="E8" s="14">
        <v>191</v>
      </c>
      <c r="F8" s="14">
        <v>187</v>
      </c>
      <c r="G8" s="14">
        <v>181</v>
      </c>
      <c r="H8" s="14">
        <v>189</v>
      </c>
      <c r="I8" s="14"/>
      <c r="J8" s="14"/>
      <c r="K8" s="15">
        <v>4</v>
      </c>
      <c r="L8" s="15">
        <v>748</v>
      </c>
      <c r="M8" s="16">
        <v>187</v>
      </c>
      <c r="N8" s="17">
        <v>3</v>
      </c>
      <c r="O8" s="18">
        <v>190</v>
      </c>
    </row>
    <row r="10" spans="1:17" x14ac:dyDescent="0.25">
      <c r="K10" s="8">
        <f>SUM(K2:K9)</f>
        <v>28</v>
      </c>
      <c r="L10" s="8">
        <f>SUM(L2:L9)</f>
        <v>5234.0020999999997</v>
      </c>
      <c r="M10" s="7">
        <f>SUM(L10/K10)</f>
        <v>186.92864642857143</v>
      </c>
      <c r="N10" s="8">
        <f>SUM(N2:N9)</f>
        <v>37</v>
      </c>
      <c r="O10" s="9">
        <f>SUM(M10+N10)</f>
        <v>223.92864642857143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3:J3 B3:C3" name="Range1_4_4"/>
    <protectedRange algorithmName="SHA-512" hashValue="ON39YdpmFHfN9f47KpiRvqrKx0V9+erV1CNkpWzYhW/Qyc6aT8rEyCrvauWSYGZK2ia3o7vd3akF07acHAFpOA==" saltValue="yVW9XmDwTqEnmpSGai0KYg==" spinCount="100000" sqref="D3" name="Range1_1_2_5"/>
  </protectedRanges>
  <conditionalFormatting sqref="E2">
    <cfRule type="top10" dxfId="107" priority="12" rank="1"/>
  </conditionalFormatting>
  <conditionalFormatting sqref="E3">
    <cfRule type="top10" dxfId="106" priority="6" rank="1"/>
  </conditionalFormatting>
  <conditionalFormatting sqref="F2">
    <cfRule type="top10" dxfId="105" priority="11" rank="1"/>
  </conditionalFormatting>
  <conditionalFormatting sqref="F3">
    <cfRule type="top10" dxfId="104" priority="5" rank="1"/>
  </conditionalFormatting>
  <conditionalFormatting sqref="G2">
    <cfRule type="top10" dxfId="103" priority="10" rank="1"/>
  </conditionalFormatting>
  <conditionalFormatting sqref="G3">
    <cfRule type="top10" dxfId="102" priority="4" rank="1"/>
  </conditionalFormatting>
  <conditionalFormatting sqref="H2">
    <cfRule type="top10" dxfId="101" priority="9" rank="1"/>
  </conditionalFormatting>
  <conditionalFormatting sqref="H3">
    <cfRule type="top10" dxfId="100" priority="3" rank="1"/>
  </conditionalFormatting>
  <conditionalFormatting sqref="I2">
    <cfRule type="top10" dxfId="99" priority="8" rank="1"/>
  </conditionalFormatting>
  <conditionalFormatting sqref="I3">
    <cfRule type="top10" dxfId="98" priority="2" rank="1"/>
  </conditionalFormatting>
  <conditionalFormatting sqref="J2">
    <cfRule type="top10" dxfId="97" priority="7" rank="1"/>
  </conditionalFormatting>
  <conditionalFormatting sqref="J3">
    <cfRule type="top10" dxfId="96" priority="1" rank="1"/>
  </conditionalFormatting>
  <hyperlinks>
    <hyperlink ref="Q1" location="'Texas 2023'!A1" display="Back to Ranking" xr:uid="{CE5850F8-071E-4EB4-94BA-D6D5157623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5F7C15-B1EC-4D78-BC77-335B96CF10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4652-5BC7-4DFE-821F-1D11DC69D6B2}">
  <sheetPr codeName="Sheet49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36" t="s">
        <v>77</v>
      </c>
      <c r="B2" s="40" t="s">
        <v>88</v>
      </c>
      <c r="C2" s="12">
        <v>45011</v>
      </c>
      <c r="D2" s="36" t="s">
        <v>73</v>
      </c>
      <c r="E2" s="36">
        <v>175</v>
      </c>
      <c r="F2" s="36">
        <v>184</v>
      </c>
      <c r="G2" s="36">
        <v>159</v>
      </c>
      <c r="H2" s="36">
        <v>164</v>
      </c>
      <c r="I2" s="36"/>
      <c r="J2" s="36"/>
      <c r="K2" s="36">
        <v>4</v>
      </c>
      <c r="L2" s="36">
        <v>682</v>
      </c>
      <c r="M2" s="38">
        <v>170.5</v>
      </c>
      <c r="N2" s="36">
        <v>3</v>
      </c>
      <c r="O2" s="38">
        <v>173.5</v>
      </c>
    </row>
    <row r="3" spans="1:17" x14ac:dyDescent="0.25">
      <c r="A3" s="10" t="s">
        <v>77</v>
      </c>
      <c r="B3" s="11" t="s">
        <v>88</v>
      </c>
      <c r="C3" s="12">
        <v>45039</v>
      </c>
      <c r="D3" s="13" t="s">
        <v>73</v>
      </c>
      <c r="E3" s="14">
        <v>175</v>
      </c>
      <c r="F3" s="14">
        <v>184</v>
      </c>
      <c r="G3" s="47">
        <v>185.001</v>
      </c>
      <c r="H3" s="14">
        <v>179</v>
      </c>
      <c r="I3" s="14"/>
      <c r="J3" s="14"/>
      <c r="K3" s="15">
        <v>4</v>
      </c>
      <c r="L3" s="15">
        <v>723.00099999999998</v>
      </c>
      <c r="M3" s="16">
        <v>180.75024999999999</v>
      </c>
      <c r="N3" s="17">
        <v>6</v>
      </c>
      <c r="O3" s="18">
        <v>186.75024999999999</v>
      </c>
    </row>
    <row r="5" spans="1:17" x14ac:dyDescent="0.25">
      <c r="K5" s="8">
        <f>SUM(K2:K4)</f>
        <v>8</v>
      </c>
      <c r="L5" s="8">
        <f>SUM(L2:L4)</f>
        <v>1405.001</v>
      </c>
      <c r="M5" s="9">
        <f>SUM(L5/K5)</f>
        <v>175.625125</v>
      </c>
      <c r="N5" s="8">
        <f>SUM(N2:N4)</f>
        <v>9</v>
      </c>
      <c r="O5" s="9">
        <f>SUM(M5+N5)</f>
        <v>184.625125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1E669881-2607-4F59-BAAB-C9B20D42F0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E3351A-D297-4D57-95FD-FA9C14C0D5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B654-4CB2-4EA7-8723-B9262FD9554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9" t="s">
        <v>96</v>
      </c>
      <c r="C2" s="12">
        <v>45039</v>
      </c>
      <c r="D2" s="13" t="s">
        <v>73</v>
      </c>
      <c r="E2" s="14">
        <v>178</v>
      </c>
      <c r="F2" s="14">
        <v>173</v>
      </c>
      <c r="G2" s="14">
        <v>176</v>
      </c>
      <c r="H2" s="14">
        <v>177</v>
      </c>
      <c r="I2" s="14"/>
      <c r="J2" s="14"/>
      <c r="K2" s="15">
        <v>4</v>
      </c>
      <c r="L2" s="15">
        <v>704</v>
      </c>
      <c r="M2" s="16">
        <v>176</v>
      </c>
      <c r="N2" s="17">
        <v>4</v>
      </c>
      <c r="O2" s="18">
        <v>180</v>
      </c>
    </row>
    <row r="3" spans="1:17" x14ac:dyDescent="0.25">
      <c r="A3" s="10" t="s">
        <v>22</v>
      </c>
      <c r="B3" s="11" t="s">
        <v>96</v>
      </c>
      <c r="C3" s="12">
        <v>45062</v>
      </c>
      <c r="D3" s="13" t="s">
        <v>73</v>
      </c>
      <c r="E3" s="14">
        <v>187</v>
      </c>
      <c r="F3" s="14">
        <v>176</v>
      </c>
      <c r="G3" s="14">
        <v>179</v>
      </c>
      <c r="H3" s="14">
        <v>179</v>
      </c>
      <c r="I3" s="14"/>
      <c r="J3" s="14"/>
      <c r="K3" s="15">
        <v>4</v>
      </c>
      <c r="L3" s="15">
        <v>721</v>
      </c>
      <c r="M3" s="16">
        <v>180.25</v>
      </c>
      <c r="N3" s="17">
        <v>3</v>
      </c>
      <c r="O3" s="18">
        <v>183.25</v>
      </c>
    </row>
    <row r="5" spans="1:17" x14ac:dyDescent="0.25">
      <c r="K5" s="8">
        <f>SUM(K2:K4)</f>
        <v>8</v>
      </c>
      <c r="L5" s="8">
        <f>SUM(L2:L4)</f>
        <v>1425</v>
      </c>
      <c r="M5" s="7">
        <f>SUM(L5/K5)</f>
        <v>178.125</v>
      </c>
      <c r="N5" s="8">
        <f>SUM(N2:N4)</f>
        <v>7</v>
      </c>
      <c r="O5" s="9">
        <f>SUM(M5+N5)</f>
        <v>185.125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B0B7AAE0-3EB3-4640-BFF0-1AB47066EC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551098-277E-4451-911A-8DEB542D17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4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25</v>
      </c>
      <c r="C2" s="12">
        <v>44940</v>
      </c>
      <c r="D2" s="13" t="s">
        <v>27</v>
      </c>
      <c r="E2" s="14">
        <v>183</v>
      </c>
      <c r="F2" s="14">
        <v>181</v>
      </c>
      <c r="G2" s="14">
        <v>182</v>
      </c>
      <c r="H2" s="14">
        <v>185</v>
      </c>
      <c r="I2" s="14"/>
      <c r="J2" s="14"/>
      <c r="K2" s="15">
        <v>4</v>
      </c>
      <c r="L2" s="15">
        <v>731</v>
      </c>
      <c r="M2" s="16">
        <v>182.75</v>
      </c>
      <c r="N2" s="17">
        <v>2</v>
      </c>
      <c r="O2" s="18">
        <v>184.75</v>
      </c>
    </row>
    <row r="3" spans="1:17" x14ac:dyDescent="0.25">
      <c r="A3" s="10" t="s">
        <v>22</v>
      </c>
      <c r="B3" s="11" t="s">
        <v>25</v>
      </c>
      <c r="C3" s="12">
        <v>44996</v>
      </c>
      <c r="D3" s="13" t="s">
        <v>70</v>
      </c>
      <c r="E3" s="14">
        <v>185</v>
      </c>
      <c r="F3" s="14">
        <v>177</v>
      </c>
      <c r="G3" s="14">
        <v>184.001</v>
      </c>
      <c r="H3" s="14">
        <v>178</v>
      </c>
      <c r="I3" s="14"/>
      <c r="J3" s="14"/>
      <c r="K3" s="15">
        <f t="shared" ref="K3" si="0">COUNT(E3:J3)</f>
        <v>4</v>
      </c>
      <c r="L3" s="15">
        <f t="shared" ref="L3" si="1">SUM(E3:J3)</f>
        <v>724.00099999999998</v>
      </c>
      <c r="M3" s="16">
        <f t="shared" ref="M3" si="2">IFERROR(L3/K3,0)</f>
        <v>181.00024999999999</v>
      </c>
      <c r="N3" s="17">
        <v>8</v>
      </c>
      <c r="O3" s="18">
        <f t="shared" ref="O3" si="3">SUM(M3+N3)</f>
        <v>189.00024999999999</v>
      </c>
    </row>
    <row r="4" spans="1:17" x14ac:dyDescent="0.25">
      <c r="A4" s="10" t="s">
        <v>22</v>
      </c>
      <c r="B4" s="11" t="s">
        <v>25</v>
      </c>
      <c r="C4" s="12">
        <v>45024</v>
      </c>
      <c r="D4" s="13" t="s">
        <v>27</v>
      </c>
      <c r="E4" s="14">
        <v>184</v>
      </c>
      <c r="F4" s="14">
        <v>176</v>
      </c>
      <c r="G4" s="14">
        <v>182</v>
      </c>
      <c r="H4" s="14">
        <v>174</v>
      </c>
      <c r="I4" s="14"/>
      <c r="J4" s="14"/>
      <c r="K4" s="15">
        <v>4</v>
      </c>
      <c r="L4" s="15">
        <v>716</v>
      </c>
      <c r="M4" s="16">
        <v>179</v>
      </c>
      <c r="N4" s="17">
        <v>3</v>
      </c>
      <c r="O4" s="18">
        <v>182</v>
      </c>
    </row>
    <row r="6" spans="1:17" x14ac:dyDescent="0.25">
      <c r="K6" s="8">
        <f>SUM(K2:K5)</f>
        <v>12</v>
      </c>
      <c r="L6" s="8">
        <f>SUM(L2:L5)</f>
        <v>2171.0010000000002</v>
      </c>
      <c r="M6" s="7">
        <f>SUM(L6/K6)</f>
        <v>180.91675000000001</v>
      </c>
      <c r="N6" s="8">
        <f>SUM(N2:N5)</f>
        <v>13</v>
      </c>
      <c r="O6" s="9">
        <f>SUM(M6+N6)</f>
        <v>193.91675000000001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3" name="Range1_9"/>
  </protectedRanges>
  <conditionalFormatting sqref="E2">
    <cfRule type="top10" dxfId="497" priority="12" rank="1"/>
  </conditionalFormatting>
  <conditionalFormatting sqref="E3">
    <cfRule type="top10" dxfId="496" priority="6" rank="1"/>
  </conditionalFormatting>
  <conditionalFormatting sqref="F2">
    <cfRule type="top10" dxfId="495" priority="11" rank="1"/>
  </conditionalFormatting>
  <conditionalFormatting sqref="F3">
    <cfRule type="top10" dxfId="494" priority="5" rank="1"/>
  </conditionalFormatting>
  <conditionalFormatting sqref="G2">
    <cfRule type="top10" dxfId="493" priority="10" rank="1"/>
  </conditionalFormatting>
  <conditionalFormatting sqref="G3">
    <cfRule type="top10" dxfId="492" priority="4" rank="1"/>
  </conditionalFormatting>
  <conditionalFormatting sqref="H2">
    <cfRule type="top10" dxfId="491" priority="9" rank="1"/>
  </conditionalFormatting>
  <conditionalFormatting sqref="H3">
    <cfRule type="top10" dxfId="490" priority="3" rank="1"/>
  </conditionalFormatting>
  <conditionalFormatting sqref="I2">
    <cfRule type="top10" dxfId="489" priority="8" rank="1"/>
  </conditionalFormatting>
  <conditionalFormatting sqref="I3">
    <cfRule type="top10" dxfId="488" priority="2" rank="1"/>
  </conditionalFormatting>
  <conditionalFormatting sqref="J2">
    <cfRule type="top10" dxfId="487" priority="7" rank="1"/>
  </conditionalFormatting>
  <conditionalFormatting sqref="J3">
    <cfRule type="top10" dxfId="486" priority="1" rank="1"/>
  </conditionalFormatting>
  <hyperlinks>
    <hyperlink ref="Q1" location="'Texas 2023'!A1" display="Back to Ranking" xr:uid="{9516E834-3C0F-4724-96F5-ACA3B46189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F89F-1FA3-4AC6-9463-388E0966437A}">
  <sheetPr codeName="Sheet27"/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47</v>
      </c>
      <c r="C2" s="12">
        <v>44982</v>
      </c>
      <c r="D2" s="13" t="s">
        <v>48</v>
      </c>
      <c r="E2" s="14">
        <v>177</v>
      </c>
      <c r="F2" s="14">
        <v>171</v>
      </c>
      <c r="G2" s="14">
        <v>177</v>
      </c>
      <c r="H2" s="14">
        <v>176</v>
      </c>
      <c r="I2" s="14"/>
      <c r="J2" s="14"/>
      <c r="K2" s="15">
        <v>4</v>
      </c>
      <c r="L2" s="15">
        <v>701</v>
      </c>
      <c r="M2" s="16">
        <v>175.25</v>
      </c>
      <c r="N2" s="17">
        <v>2</v>
      </c>
      <c r="O2" s="18">
        <v>177.25</v>
      </c>
    </row>
    <row r="4" spans="1:17" x14ac:dyDescent="0.25">
      <c r="K4" s="8">
        <f>SUM(K2:K3)</f>
        <v>4</v>
      </c>
      <c r="L4" s="8">
        <f>SUM(L2:L3)</f>
        <v>701</v>
      </c>
      <c r="M4" s="7">
        <f>SUM(L4/K4)</f>
        <v>175.25</v>
      </c>
      <c r="N4" s="8">
        <f>SUM(N2:N3)</f>
        <v>2</v>
      </c>
      <c r="O4" s="9">
        <f>SUM(M4+N4)</f>
        <v>177.25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H2:I2 A2:B2" name="Range1"/>
    <protectedRange algorithmName="SHA-512" hashValue="ON39YdpmFHfN9f47KpiRvqrKx0V9+erV1CNkpWzYhW/Qyc6aT8rEyCrvauWSYGZK2ia3o7vd3akF07acHAFpOA==" saltValue="yVW9XmDwTqEnmpSGai0KYg==" spinCount="100000" sqref="C2" name="Range1_1_3"/>
    <protectedRange algorithmName="SHA-512" hashValue="ON39YdpmFHfN9f47KpiRvqrKx0V9+erV1CNkpWzYhW/Qyc6aT8rEyCrvauWSYGZK2ia3o7vd3akF07acHAFpOA==" saltValue="yVW9XmDwTqEnmpSGai0KYg==" spinCount="100000" sqref="D2:G2" name="Range1_3"/>
  </protectedRanges>
  <conditionalFormatting sqref="D2">
    <cfRule type="top10" dxfId="95" priority="6" rank="1"/>
  </conditionalFormatting>
  <conditionalFormatting sqref="E2">
    <cfRule type="top10" dxfId="94" priority="5" rank="1"/>
  </conditionalFormatting>
  <conditionalFormatting sqref="F2">
    <cfRule type="top10" dxfId="93" priority="4" rank="1"/>
  </conditionalFormatting>
  <conditionalFormatting sqref="G2">
    <cfRule type="top10" dxfId="92" priority="3" rank="1"/>
  </conditionalFormatting>
  <conditionalFormatting sqref="H2">
    <cfRule type="top10" dxfId="91" priority="1" rank="1"/>
  </conditionalFormatting>
  <conditionalFormatting sqref="I2">
    <cfRule type="top10" dxfId="90" priority="2" rank="1"/>
  </conditionalFormatting>
  <hyperlinks>
    <hyperlink ref="Q1" location="'Texas 2023'!A1" display="Back to Ranking" xr:uid="{1F31EAA9-8034-4FFB-9CC0-DA8CF14E3F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FA11A2-5A20-4EA8-A1CB-130D87F718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8CA8-803A-46C7-82F3-18137316E15A}">
  <sheetPr codeName="Sheet28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51</v>
      </c>
      <c r="C2" s="12">
        <v>44982</v>
      </c>
      <c r="D2" s="13" t="s">
        <v>48</v>
      </c>
      <c r="E2" s="14">
        <v>189</v>
      </c>
      <c r="F2" s="14">
        <v>184</v>
      </c>
      <c r="G2" s="14">
        <v>192</v>
      </c>
      <c r="H2" s="14">
        <v>190</v>
      </c>
      <c r="I2" s="14"/>
      <c r="J2" s="14"/>
      <c r="K2" s="15">
        <v>4</v>
      </c>
      <c r="L2" s="15">
        <v>755</v>
      </c>
      <c r="M2" s="16">
        <v>188.75</v>
      </c>
      <c r="N2" s="17">
        <v>3</v>
      </c>
      <c r="O2" s="18">
        <v>191.75</v>
      </c>
    </row>
    <row r="3" spans="1:17" x14ac:dyDescent="0.25">
      <c r="A3" s="10" t="s">
        <v>22</v>
      </c>
      <c r="B3" s="11" t="s">
        <v>51</v>
      </c>
      <c r="C3" s="12">
        <v>44996</v>
      </c>
      <c r="D3" s="13" t="s">
        <v>48</v>
      </c>
      <c r="E3" s="14">
        <v>185</v>
      </c>
      <c r="F3" s="14">
        <v>177</v>
      </c>
      <c r="G3" s="14">
        <v>180.001</v>
      </c>
      <c r="H3" s="14">
        <v>176</v>
      </c>
      <c r="I3" s="14"/>
      <c r="J3" s="14"/>
      <c r="K3" s="15">
        <v>4</v>
      </c>
      <c r="L3" s="15">
        <v>718.00099999999998</v>
      </c>
      <c r="M3" s="16">
        <v>179.50024999999999</v>
      </c>
      <c r="N3" s="17">
        <v>2</v>
      </c>
      <c r="O3" s="18">
        <v>181.50024999999999</v>
      </c>
    </row>
    <row r="4" spans="1:17" x14ac:dyDescent="0.25">
      <c r="A4" s="10" t="s">
        <v>22</v>
      </c>
      <c r="B4" s="11" t="s">
        <v>51</v>
      </c>
      <c r="C4" s="12">
        <v>45010</v>
      </c>
      <c r="D4" s="13" t="s">
        <v>48</v>
      </c>
      <c r="E4" s="14">
        <v>184</v>
      </c>
      <c r="F4" s="14">
        <v>186.001</v>
      </c>
      <c r="G4" s="14">
        <v>181</v>
      </c>
      <c r="H4" s="14">
        <v>190</v>
      </c>
      <c r="I4" s="14"/>
      <c r="J4" s="14"/>
      <c r="K4" s="15">
        <v>4</v>
      </c>
      <c r="L4" s="15">
        <v>741.00099999999998</v>
      </c>
      <c r="M4" s="16">
        <v>185.25024999999999</v>
      </c>
      <c r="N4" s="17">
        <v>9</v>
      </c>
      <c r="O4" s="18">
        <v>194.25024999999999</v>
      </c>
    </row>
    <row r="5" spans="1:17" x14ac:dyDescent="0.25">
      <c r="A5" s="10" t="s">
        <v>22</v>
      </c>
      <c r="B5" s="11" t="s">
        <v>51</v>
      </c>
      <c r="C5" s="12">
        <v>45024</v>
      </c>
      <c r="D5" s="13" t="s">
        <v>48</v>
      </c>
      <c r="E5" s="14">
        <v>190</v>
      </c>
      <c r="F5" s="14">
        <v>183</v>
      </c>
      <c r="G5" s="47">
        <v>192</v>
      </c>
      <c r="H5" s="14">
        <v>189</v>
      </c>
      <c r="I5" s="14"/>
      <c r="J5" s="14"/>
      <c r="K5" s="15">
        <v>4</v>
      </c>
      <c r="L5" s="15">
        <v>754</v>
      </c>
      <c r="M5" s="16">
        <v>188.5</v>
      </c>
      <c r="N5" s="17">
        <v>7</v>
      </c>
      <c r="O5" s="18">
        <v>195.5</v>
      </c>
    </row>
    <row r="6" spans="1:17" x14ac:dyDescent="0.25">
      <c r="A6" s="10" t="s">
        <v>22</v>
      </c>
      <c r="B6" s="11" t="s">
        <v>51</v>
      </c>
      <c r="C6" s="12">
        <v>45038</v>
      </c>
      <c r="D6" s="13" t="s">
        <v>48</v>
      </c>
      <c r="E6" s="47">
        <v>177</v>
      </c>
      <c r="F6" s="47">
        <v>175.001</v>
      </c>
      <c r="G6" s="14">
        <v>174</v>
      </c>
      <c r="H6" s="47">
        <v>175</v>
      </c>
      <c r="I6" s="14"/>
      <c r="J6" s="14"/>
      <c r="K6" s="15">
        <v>4</v>
      </c>
      <c r="L6" s="15">
        <v>701.00099999999998</v>
      </c>
      <c r="M6" s="16">
        <v>175.25024999999999</v>
      </c>
      <c r="N6" s="17">
        <v>11</v>
      </c>
      <c r="O6" s="18">
        <v>186.25024999999999</v>
      </c>
    </row>
    <row r="8" spans="1:17" x14ac:dyDescent="0.25">
      <c r="K8" s="8">
        <f>SUM(K2:K7)</f>
        <v>20</v>
      </c>
      <c r="L8" s="8">
        <f>SUM(L2:L7)</f>
        <v>3669.0029999999997</v>
      </c>
      <c r="M8" s="7">
        <f>SUM(L8/K8)</f>
        <v>183.45014999999998</v>
      </c>
      <c r="N8" s="8">
        <f>SUM(N2:N7)</f>
        <v>32</v>
      </c>
      <c r="O8" s="9">
        <f>SUM(M8+N8)</f>
        <v>215.45014999999998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2_1_1"/>
    <protectedRange algorithmName="SHA-512" hashValue="ON39YdpmFHfN9f47KpiRvqrKx0V9+erV1CNkpWzYhW/Qyc6aT8rEyCrvauWSYGZK2ia3o7vd3akF07acHAFpOA==" saltValue="yVW9XmDwTqEnmpSGai0KYg==" spinCount="100000" sqref="C2" name="Range1_1_1_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D2">
    <cfRule type="top10" dxfId="89" priority="18" rank="1"/>
  </conditionalFormatting>
  <conditionalFormatting sqref="E2">
    <cfRule type="top10" dxfId="88" priority="17" rank="1"/>
  </conditionalFormatting>
  <conditionalFormatting sqref="E3">
    <cfRule type="top10" dxfId="87" priority="12" rank="1"/>
  </conditionalFormatting>
  <conditionalFormatting sqref="E4">
    <cfRule type="top10" dxfId="86" priority="6" rank="1"/>
  </conditionalFormatting>
  <conditionalFormatting sqref="F2">
    <cfRule type="top10" dxfId="85" priority="16" rank="1"/>
  </conditionalFormatting>
  <conditionalFormatting sqref="F3">
    <cfRule type="top10" dxfId="84" priority="11" rank="1"/>
  </conditionalFormatting>
  <conditionalFormatting sqref="F4">
    <cfRule type="top10" dxfId="83" priority="5" rank="1"/>
  </conditionalFormatting>
  <conditionalFormatting sqref="G2">
    <cfRule type="top10" dxfId="82" priority="15" rank="1"/>
  </conditionalFormatting>
  <conditionalFormatting sqref="G3">
    <cfRule type="top10" dxfId="81" priority="10" rank="1"/>
  </conditionalFormatting>
  <conditionalFormatting sqref="G4">
    <cfRule type="top10" dxfId="80" priority="4" rank="1"/>
  </conditionalFormatting>
  <conditionalFormatting sqref="H2">
    <cfRule type="top10" dxfId="79" priority="14" rank="1"/>
  </conditionalFormatting>
  <conditionalFormatting sqref="H3">
    <cfRule type="top10" dxfId="78" priority="9" rank="1"/>
  </conditionalFormatting>
  <conditionalFormatting sqref="H4">
    <cfRule type="top10" dxfId="77" priority="3" rank="1"/>
  </conditionalFormatting>
  <conditionalFormatting sqref="I2">
    <cfRule type="top10" dxfId="76" priority="13" rank="1"/>
  </conditionalFormatting>
  <conditionalFormatting sqref="I3">
    <cfRule type="top10" dxfId="75" priority="8" rank="1"/>
  </conditionalFormatting>
  <conditionalFormatting sqref="I4">
    <cfRule type="top10" dxfId="74" priority="2" rank="1"/>
  </conditionalFormatting>
  <conditionalFormatting sqref="J3">
    <cfRule type="top10" dxfId="73" priority="7" rank="1"/>
  </conditionalFormatting>
  <conditionalFormatting sqref="J4">
    <cfRule type="top10" dxfId="72" priority="1" rank="1"/>
  </conditionalFormatting>
  <hyperlinks>
    <hyperlink ref="Q1" location="'Texas 2023'!A1" display="Back to Ranking" xr:uid="{3465C403-FD9E-49B0-B526-09541C8875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CC817C-53BE-48A5-8394-A3845096BC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D48B-CCB8-4AB2-9CF7-92ED859FD666}">
  <sheetPr codeName="Sheet35"/>
  <dimension ref="A1:Q4"/>
  <sheetViews>
    <sheetView workbookViewId="0">
      <selection activeCell="B29" sqref="B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69</v>
      </c>
      <c r="C2" s="12">
        <v>44996</v>
      </c>
      <c r="D2" s="13" t="s">
        <v>70</v>
      </c>
      <c r="E2" s="14">
        <v>172</v>
      </c>
      <c r="F2" s="14">
        <v>177</v>
      </c>
      <c r="G2" s="14">
        <v>181</v>
      </c>
      <c r="H2" s="14">
        <v>173</v>
      </c>
      <c r="I2" s="14"/>
      <c r="J2" s="14"/>
      <c r="K2" s="15">
        <f t="shared" ref="K2" si="0">COUNT(E2:J2)</f>
        <v>4</v>
      </c>
      <c r="L2" s="15">
        <f t="shared" ref="L2" si="1">SUM(E2:J2)</f>
        <v>703</v>
      </c>
      <c r="M2" s="16">
        <f t="shared" ref="M2" si="2">IFERROR(L2/K2,0)</f>
        <v>175.75</v>
      </c>
      <c r="N2" s="17">
        <v>2</v>
      </c>
      <c r="O2" s="18">
        <f t="shared" ref="O2" si="3">SUM(M2+N2)</f>
        <v>177.75</v>
      </c>
    </row>
    <row r="4" spans="1:17" x14ac:dyDescent="0.25">
      <c r="K4" s="8">
        <f>SUM(K2:K3)</f>
        <v>4</v>
      </c>
      <c r="L4" s="8">
        <f>SUM(L2:L3)</f>
        <v>703</v>
      </c>
      <c r="M4" s="7">
        <f>SUM(L4/K4)</f>
        <v>175.75</v>
      </c>
      <c r="N4" s="8">
        <f>SUM(N2:N3)</f>
        <v>2</v>
      </c>
      <c r="O4" s="9">
        <f>SUM(M4+N4)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C2" name="Range1_9"/>
  </protectedRanges>
  <conditionalFormatting sqref="E2">
    <cfRule type="top10" dxfId="71" priority="6" rank="1"/>
  </conditionalFormatting>
  <conditionalFormatting sqref="F2">
    <cfRule type="top10" dxfId="70" priority="5" rank="1"/>
  </conditionalFormatting>
  <conditionalFormatting sqref="G2">
    <cfRule type="top10" dxfId="69" priority="4" rank="1"/>
  </conditionalFormatting>
  <conditionalFormatting sqref="H2">
    <cfRule type="top10" dxfId="68" priority="3" rank="1"/>
  </conditionalFormatting>
  <conditionalFormatting sqref="I2">
    <cfRule type="top10" dxfId="67" priority="2" rank="1"/>
  </conditionalFormatting>
  <conditionalFormatting sqref="J2">
    <cfRule type="top10" dxfId="66" priority="1" rank="1"/>
  </conditionalFormatting>
  <hyperlinks>
    <hyperlink ref="Q1" location="'Texas 2023'!A1" display="Back to Ranking" xr:uid="{F662A7E5-5CCC-493D-BA1B-48D94A0608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38F5C4-1B16-444E-AE91-BA0C2A595C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C662-3D04-47BA-BBA0-EBD63BC7A18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89</v>
      </c>
      <c r="C2" s="12">
        <v>45024</v>
      </c>
      <c r="D2" s="13" t="s">
        <v>48</v>
      </c>
      <c r="E2" s="14">
        <v>181</v>
      </c>
      <c r="F2" s="14">
        <v>182</v>
      </c>
      <c r="G2" s="14">
        <v>173.001</v>
      </c>
      <c r="H2" s="47">
        <v>186.001</v>
      </c>
      <c r="I2" s="14"/>
      <c r="J2" s="14"/>
      <c r="K2" s="15">
        <v>4</v>
      </c>
      <c r="L2" s="15">
        <v>722.00199999999995</v>
      </c>
      <c r="M2" s="16">
        <v>180.50049999999999</v>
      </c>
      <c r="N2" s="17">
        <v>5</v>
      </c>
      <c r="O2" s="18">
        <v>185.50049999999999</v>
      </c>
    </row>
    <row r="3" spans="1:17" x14ac:dyDescent="0.25">
      <c r="A3" s="10" t="s">
        <v>58</v>
      </c>
      <c r="B3" s="11" t="s">
        <v>89</v>
      </c>
      <c r="C3" s="12">
        <v>45048</v>
      </c>
      <c r="D3" s="13" t="s">
        <v>48</v>
      </c>
      <c r="E3" s="47">
        <v>185</v>
      </c>
      <c r="F3" s="14">
        <v>171</v>
      </c>
      <c r="G3" s="14">
        <v>169</v>
      </c>
      <c r="H3" s="14">
        <v>165</v>
      </c>
      <c r="I3" s="14"/>
      <c r="J3" s="14"/>
      <c r="K3" s="15">
        <v>4</v>
      </c>
      <c r="L3" s="15">
        <v>690</v>
      </c>
      <c r="M3" s="16">
        <v>172.5</v>
      </c>
      <c r="N3" s="17">
        <v>4</v>
      </c>
      <c r="O3" s="18">
        <v>176.5</v>
      </c>
    </row>
    <row r="5" spans="1:17" x14ac:dyDescent="0.25">
      <c r="K5" s="8">
        <f>SUM(K2:K4)</f>
        <v>8</v>
      </c>
      <c r="L5" s="8">
        <f>SUM(L2:L4)</f>
        <v>1412.002</v>
      </c>
      <c r="M5" s="7">
        <f>SUM(L5/K5)</f>
        <v>176.50024999999999</v>
      </c>
      <c r="N5" s="8">
        <f>SUM(N2:N4)</f>
        <v>9</v>
      </c>
      <c r="O5" s="9">
        <f>SUM(M5+N5)</f>
        <v>185.50024999999999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574ED3B5-3A6F-4544-9E1B-EBF574C497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D30DC-39BE-4696-8383-51FE2C7CCC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9F47-F545-4797-AB6D-97C4D3148EDA}">
  <sheetPr codeName="Sheet37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74</v>
      </c>
      <c r="C2" s="12">
        <v>45006</v>
      </c>
      <c r="D2" s="13" t="s">
        <v>73</v>
      </c>
      <c r="E2" s="14">
        <v>185</v>
      </c>
      <c r="F2" s="14">
        <v>190</v>
      </c>
      <c r="G2" s="14">
        <v>185</v>
      </c>
      <c r="H2" s="14">
        <v>179</v>
      </c>
      <c r="I2" s="14"/>
      <c r="J2" s="14"/>
      <c r="K2" s="15">
        <v>4</v>
      </c>
      <c r="L2" s="15">
        <v>739</v>
      </c>
      <c r="M2" s="16">
        <v>184.75</v>
      </c>
      <c r="N2" s="17">
        <v>6</v>
      </c>
      <c r="O2" s="18">
        <v>190.75</v>
      </c>
    </row>
    <row r="3" spans="1:17" x14ac:dyDescent="0.25">
      <c r="A3" s="59" t="s">
        <v>22</v>
      </c>
      <c r="B3" s="60" t="s">
        <v>74</v>
      </c>
      <c r="C3" s="50">
        <v>45034</v>
      </c>
      <c r="D3" s="51" t="s">
        <v>73</v>
      </c>
      <c r="E3" s="52">
        <v>182</v>
      </c>
      <c r="F3" s="52">
        <v>179</v>
      </c>
      <c r="G3" s="52">
        <v>179</v>
      </c>
      <c r="H3" s="52">
        <v>176</v>
      </c>
      <c r="I3" s="52"/>
      <c r="J3" s="52"/>
      <c r="K3" s="54">
        <v>4</v>
      </c>
      <c r="L3" s="54">
        <v>716</v>
      </c>
      <c r="M3" s="55">
        <v>179</v>
      </c>
      <c r="N3" s="56">
        <v>3</v>
      </c>
      <c r="O3" s="57">
        <v>182</v>
      </c>
    </row>
    <row r="4" spans="1:17" x14ac:dyDescent="0.25">
      <c r="A4" s="10" t="s">
        <v>22</v>
      </c>
      <c r="B4" s="11" t="s">
        <v>74</v>
      </c>
      <c r="C4" s="12">
        <v>45062</v>
      </c>
      <c r="D4" s="13" t="s">
        <v>73</v>
      </c>
      <c r="E4" s="14">
        <v>171</v>
      </c>
      <c r="F4" s="14">
        <v>178</v>
      </c>
      <c r="G4" s="14">
        <v>161</v>
      </c>
      <c r="H4" s="14">
        <v>169</v>
      </c>
      <c r="I4" s="14"/>
      <c r="J4" s="14"/>
      <c r="K4" s="15">
        <v>4</v>
      </c>
      <c r="L4" s="15">
        <v>679</v>
      </c>
      <c r="M4" s="16">
        <v>169.75</v>
      </c>
      <c r="N4" s="17">
        <v>2</v>
      </c>
      <c r="O4" s="18">
        <v>171.75</v>
      </c>
    </row>
    <row r="5" spans="1:17" x14ac:dyDescent="0.25">
      <c r="A5" s="10" t="s">
        <v>22</v>
      </c>
      <c r="B5" s="11" t="s">
        <v>74</v>
      </c>
      <c r="C5" s="12">
        <v>45074</v>
      </c>
      <c r="D5" s="13" t="s">
        <v>73</v>
      </c>
      <c r="E5" s="14">
        <v>182</v>
      </c>
      <c r="F5" s="14">
        <v>179</v>
      </c>
      <c r="G5" s="14">
        <v>183</v>
      </c>
      <c r="H5" s="14">
        <v>185</v>
      </c>
      <c r="I5" s="14"/>
      <c r="J5" s="14"/>
      <c r="K5" s="15">
        <v>4</v>
      </c>
      <c r="L5" s="15">
        <v>729</v>
      </c>
      <c r="M5" s="16">
        <v>182.25</v>
      </c>
      <c r="N5" s="17">
        <v>3</v>
      </c>
      <c r="O5" s="18">
        <v>185.25</v>
      </c>
    </row>
    <row r="7" spans="1:17" x14ac:dyDescent="0.25">
      <c r="K7" s="8">
        <f>SUM(K2:K6)</f>
        <v>16</v>
      </c>
      <c r="L7" s="8">
        <f>SUM(L2:L6)</f>
        <v>2863</v>
      </c>
      <c r="M7" s="7">
        <f>SUM(L7/K7)</f>
        <v>178.9375</v>
      </c>
      <c r="N7" s="8">
        <f>SUM(N2:N6)</f>
        <v>14</v>
      </c>
      <c r="O7" s="9">
        <f>SUM(M7+N7)</f>
        <v>192.9375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E2">
    <cfRule type="top10" dxfId="65" priority="6" rank="1"/>
  </conditionalFormatting>
  <conditionalFormatting sqref="F2">
    <cfRule type="top10" dxfId="64" priority="5" rank="1"/>
  </conditionalFormatting>
  <conditionalFormatting sqref="G2">
    <cfRule type="top10" dxfId="63" priority="4" rank="1"/>
  </conditionalFormatting>
  <conditionalFormatting sqref="H2">
    <cfRule type="top10" dxfId="62" priority="3" rank="1"/>
  </conditionalFormatting>
  <conditionalFormatting sqref="I2">
    <cfRule type="top10" dxfId="61" priority="2" rank="1"/>
  </conditionalFormatting>
  <conditionalFormatting sqref="J2">
    <cfRule type="top10" dxfId="60" priority="1" rank="1"/>
  </conditionalFormatting>
  <hyperlinks>
    <hyperlink ref="Q1" location="'Texas 2023'!A1" display="Back to Ranking" xr:uid="{649520AC-FBAA-4036-A078-CEDF955114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0D8C6D-70D7-44F0-BC18-915F2BE49F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FDDA-EA4A-414A-BE69-1BA9BF10ED12}">
  <sheetPr codeName="Sheet29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56</v>
      </c>
      <c r="C2" s="12">
        <v>44982</v>
      </c>
      <c r="D2" s="13" t="s">
        <v>48</v>
      </c>
      <c r="E2" s="14">
        <v>185</v>
      </c>
      <c r="F2" s="14">
        <v>192</v>
      </c>
      <c r="G2" s="14">
        <v>193</v>
      </c>
      <c r="H2" s="14">
        <v>188</v>
      </c>
      <c r="I2" s="14"/>
      <c r="J2" s="14"/>
      <c r="K2" s="15">
        <v>4</v>
      </c>
      <c r="L2" s="15">
        <v>758</v>
      </c>
      <c r="M2" s="16">
        <v>189.5</v>
      </c>
      <c r="N2" s="17">
        <v>6</v>
      </c>
      <c r="O2" s="18">
        <v>195.5</v>
      </c>
    </row>
    <row r="3" spans="1:17" x14ac:dyDescent="0.25">
      <c r="A3" s="10" t="s">
        <v>54</v>
      </c>
      <c r="B3" s="11" t="s">
        <v>56</v>
      </c>
      <c r="C3" s="12">
        <v>44996</v>
      </c>
      <c r="D3" s="13" t="s">
        <v>48</v>
      </c>
      <c r="E3" s="14">
        <v>187</v>
      </c>
      <c r="F3" s="14">
        <v>186</v>
      </c>
      <c r="G3" s="14">
        <v>181</v>
      </c>
      <c r="H3" s="14">
        <v>176.001</v>
      </c>
      <c r="I3" s="14"/>
      <c r="J3" s="14"/>
      <c r="K3" s="15">
        <v>4</v>
      </c>
      <c r="L3" s="15">
        <v>730.00099999999998</v>
      </c>
      <c r="M3" s="16">
        <v>182.50024999999999</v>
      </c>
      <c r="N3" s="17">
        <v>4</v>
      </c>
      <c r="O3" s="18">
        <v>186.50024999999999</v>
      </c>
    </row>
    <row r="4" spans="1:17" x14ac:dyDescent="0.25">
      <c r="A4" s="10" t="s">
        <v>54</v>
      </c>
      <c r="B4" s="11" t="s">
        <v>56</v>
      </c>
      <c r="C4" s="12">
        <v>45010</v>
      </c>
      <c r="D4" s="13" t="s">
        <v>48</v>
      </c>
      <c r="E4" s="14">
        <v>179</v>
      </c>
      <c r="F4" s="14">
        <v>181</v>
      </c>
      <c r="G4" s="14">
        <v>180</v>
      </c>
      <c r="H4" s="14">
        <v>183.001</v>
      </c>
      <c r="I4" s="14"/>
      <c r="J4" s="14"/>
      <c r="K4" s="15">
        <v>4</v>
      </c>
      <c r="L4" s="15">
        <v>723.00099999999998</v>
      </c>
      <c r="M4" s="16">
        <v>180.75024999999999</v>
      </c>
      <c r="N4" s="17">
        <v>3</v>
      </c>
      <c r="O4" s="18">
        <v>183.75024999999999</v>
      </c>
    </row>
    <row r="5" spans="1:17" x14ac:dyDescent="0.25">
      <c r="A5" s="36" t="s">
        <v>76</v>
      </c>
      <c r="B5" s="36" t="s">
        <v>56</v>
      </c>
      <c r="C5" s="12">
        <v>45011</v>
      </c>
      <c r="D5" s="36" t="s">
        <v>73</v>
      </c>
      <c r="E5" s="37">
        <v>196</v>
      </c>
      <c r="F5" s="36">
        <v>193</v>
      </c>
      <c r="G5" s="37">
        <v>194</v>
      </c>
      <c r="H5" s="36">
        <v>189</v>
      </c>
      <c r="I5" s="36"/>
      <c r="J5" s="36"/>
      <c r="K5" s="36">
        <v>4</v>
      </c>
      <c r="L5" s="36">
        <v>772</v>
      </c>
      <c r="M5" s="38">
        <v>193</v>
      </c>
      <c r="N5" s="36">
        <v>8</v>
      </c>
      <c r="O5" s="38">
        <v>201</v>
      </c>
    </row>
    <row r="6" spans="1:17" x14ac:dyDescent="0.25">
      <c r="A6" s="10" t="s">
        <v>54</v>
      </c>
      <c r="B6" s="11" t="s">
        <v>56</v>
      </c>
      <c r="C6" s="12">
        <v>45020</v>
      </c>
      <c r="D6" s="13" t="s">
        <v>48</v>
      </c>
      <c r="E6" s="14">
        <v>183</v>
      </c>
      <c r="F6" s="14">
        <v>188</v>
      </c>
      <c r="G6" s="14">
        <v>189</v>
      </c>
      <c r="H6" s="14">
        <v>185</v>
      </c>
      <c r="I6" s="14"/>
      <c r="J6" s="14"/>
      <c r="K6" s="15">
        <v>4</v>
      </c>
      <c r="L6" s="15">
        <v>745</v>
      </c>
      <c r="M6" s="16">
        <v>186.25</v>
      </c>
      <c r="N6" s="17">
        <v>3</v>
      </c>
      <c r="O6" s="18">
        <v>189.25</v>
      </c>
    </row>
    <row r="7" spans="1:17" x14ac:dyDescent="0.25">
      <c r="A7" s="10" t="s">
        <v>54</v>
      </c>
      <c r="B7" s="11" t="s">
        <v>56</v>
      </c>
      <c r="C7" s="12">
        <v>45024</v>
      </c>
      <c r="D7" s="13" t="s">
        <v>48</v>
      </c>
      <c r="E7" s="14">
        <v>194</v>
      </c>
      <c r="F7" s="14">
        <v>188</v>
      </c>
      <c r="G7" s="14">
        <v>189</v>
      </c>
      <c r="H7" s="14">
        <v>188</v>
      </c>
      <c r="I7" s="14"/>
      <c r="J7" s="14"/>
      <c r="K7" s="15">
        <v>4</v>
      </c>
      <c r="L7" s="15">
        <v>759</v>
      </c>
      <c r="M7" s="16">
        <v>189.75</v>
      </c>
      <c r="N7" s="17">
        <v>2</v>
      </c>
      <c r="O7" s="18">
        <v>191.75</v>
      </c>
    </row>
    <row r="8" spans="1:17" x14ac:dyDescent="0.25">
      <c r="A8" s="10" t="s">
        <v>54</v>
      </c>
      <c r="B8" s="11" t="s">
        <v>56</v>
      </c>
      <c r="C8" s="12">
        <v>45038</v>
      </c>
      <c r="D8" s="13" t="s">
        <v>48</v>
      </c>
      <c r="E8" s="14">
        <v>188</v>
      </c>
      <c r="F8" s="47">
        <v>190</v>
      </c>
      <c r="G8" s="47">
        <v>190</v>
      </c>
      <c r="H8" s="47">
        <v>190</v>
      </c>
      <c r="I8" s="14"/>
      <c r="J8" s="14"/>
      <c r="K8" s="15">
        <v>4</v>
      </c>
      <c r="L8" s="15">
        <v>758</v>
      </c>
      <c r="M8" s="16">
        <v>189.5</v>
      </c>
      <c r="N8" s="17">
        <v>11</v>
      </c>
      <c r="O8" s="18">
        <v>200.5</v>
      </c>
    </row>
    <row r="9" spans="1:17" x14ac:dyDescent="0.25">
      <c r="A9" s="10" t="s">
        <v>54</v>
      </c>
      <c r="B9" s="11" t="s">
        <v>56</v>
      </c>
      <c r="C9" s="12">
        <v>45048</v>
      </c>
      <c r="D9" s="13" t="s">
        <v>48</v>
      </c>
      <c r="E9" s="14">
        <v>194</v>
      </c>
      <c r="F9" s="14">
        <v>189</v>
      </c>
      <c r="G9" s="14">
        <v>189</v>
      </c>
      <c r="H9" s="14">
        <v>191</v>
      </c>
      <c r="I9" s="14"/>
      <c r="J9" s="14"/>
      <c r="K9" s="15">
        <v>4</v>
      </c>
      <c r="L9" s="15">
        <v>763</v>
      </c>
      <c r="M9" s="16">
        <v>190.75</v>
      </c>
      <c r="N9" s="17">
        <v>4</v>
      </c>
      <c r="O9" s="18">
        <v>194.75</v>
      </c>
    </row>
    <row r="10" spans="1:17" x14ac:dyDescent="0.25">
      <c r="A10" s="10" t="s">
        <v>54</v>
      </c>
      <c r="B10" s="11" t="s">
        <v>56</v>
      </c>
      <c r="C10" s="12">
        <v>45073</v>
      </c>
      <c r="D10" s="13" t="s">
        <v>48</v>
      </c>
      <c r="E10" s="47">
        <v>192</v>
      </c>
      <c r="F10" s="14">
        <v>195</v>
      </c>
      <c r="G10" s="14">
        <v>187</v>
      </c>
      <c r="H10" s="14">
        <v>192</v>
      </c>
      <c r="I10" s="14"/>
      <c r="J10" s="14"/>
      <c r="K10" s="15">
        <v>4</v>
      </c>
      <c r="L10" s="15">
        <v>766</v>
      </c>
      <c r="M10" s="16">
        <v>191.5</v>
      </c>
      <c r="N10" s="17">
        <v>6</v>
      </c>
      <c r="O10" s="18">
        <v>197.5</v>
      </c>
    </row>
    <row r="12" spans="1:17" x14ac:dyDescent="0.25">
      <c r="K12" s="8">
        <f>SUM(K2:K11)</f>
        <v>36</v>
      </c>
      <c r="L12" s="8">
        <f>SUM(L2:L11)</f>
        <v>6774.0020000000004</v>
      </c>
      <c r="M12" s="9">
        <f>SUM(L12/K12)</f>
        <v>188.16672222222223</v>
      </c>
      <c r="N12" s="8">
        <f>SUM(N2:N11)</f>
        <v>47</v>
      </c>
      <c r="O12" s="9">
        <f>SUM(M12+N12)</f>
        <v>235.16672222222223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4"/>
    <protectedRange algorithmName="SHA-512" hashValue="ON39YdpmFHfN9f47KpiRvqrKx0V9+erV1CNkpWzYhW/Qyc6aT8rEyCrvauWSYGZK2ia3o7vd3akF07acHAFpOA==" saltValue="yVW9XmDwTqEnmpSGai0KYg==" spinCount="100000" sqref="C2" name="Range1_1_2_1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E4:J4 B4:C4" name="Range1_4_4"/>
    <protectedRange algorithmName="SHA-512" hashValue="ON39YdpmFHfN9f47KpiRvqrKx0V9+erV1CNkpWzYhW/Qyc6aT8rEyCrvauWSYGZK2ia3o7vd3akF07acHAFpOA==" saltValue="yVW9XmDwTqEnmpSGai0KYg==" spinCount="100000" sqref="D4" name="Range1_1_2_5"/>
  </protectedRanges>
  <conditionalFormatting sqref="D2">
    <cfRule type="top10" dxfId="59" priority="18" rank="1"/>
  </conditionalFormatting>
  <conditionalFormatting sqref="E2">
    <cfRule type="top10" dxfId="58" priority="17" rank="1"/>
  </conditionalFormatting>
  <conditionalFormatting sqref="E3">
    <cfRule type="top10" dxfId="57" priority="12" rank="1"/>
  </conditionalFormatting>
  <conditionalFormatting sqref="E4">
    <cfRule type="top10" dxfId="56" priority="6" rank="1"/>
  </conditionalFormatting>
  <conditionalFormatting sqref="F2">
    <cfRule type="top10" dxfId="55" priority="16" rank="1"/>
  </conditionalFormatting>
  <conditionalFormatting sqref="F3">
    <cfRule type="top10" dxfId="54" priority="11" rank="1"/>
  </conditionalFormatting>
  <conditionalFormatting sqref="F4">
    <cfRule type="top10" dxfId="53" priority="5" rank="1"/>
  </conditionalFormatting>
  <conditionalFormatting sqref="G2">
    <cfRule type="top10" dxfId="52" priority="15" rank="1"/>
  </conditionalFormatting>
  <conditionalFormatting sqref="G3">
    <cfRule type="top10" dxfId="51" priority="10" rank="1"/>
  </conditionalFormatting>
  <conditionalFormatting sqref="G4">
    <cfRule type="top10" dxfId="50" priority="4" rank="1"/>
  </conditionalFormatting>
  <conditionalFormatting sqref="H2">
    <cfRule type="top10" dxfId="49" priority="14" rank="1"/>
  </conditionalFormatting>
  <conditionalFormatting sqref="H3">
    <cfRule type="top10" dxfId="48" priority="9" rank="1"/>
  </conditionalFormatting>
  <conditionalFormatting sqref="H4">
    <cfRule type="top10" dxfId="47" priority="3" rank="1"/>
  </conditionalFormatting>
  <conditionalFormatting sqref="I2">
    <cfRule type="top10" dxfId="46" priority="13" rank="1"/>
  </conditionalFormatting>
  <conditionalFormatting sqref="I3">
    <cfRule type="top10" dxfId="45" priority="8" rank="1"/>
  </conditionalFormatting>
  <conditionalFormatting sqref="I4">
    <cfRule type="top10" dxfId="44" priority="2" rank="1"/>
  </conditionalFormatting>
  <conditionalFormatting sqref="J3">
    <cfRule type="top10" dxfId="43" priority="7" rank="1"/>
  </conditionalFormatting>
  <conditionalFormatting sqref="J4">
    <cfRule type="top10" dxfId="42" priority="1" rank="1"/>
  </conditionalFormatting>
  <hyperlinks>
    <hyperlink ref="Q1" location="'Texas 2023'!A1" display="Back to Ranking" xr:uid="{5FF9C4C5-DCA3-43F7-8C12-17E7626075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A682BE-434D-4E51-B2F8-4EFA1926C2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35B1-B14E-4F33-8163-CD1CAB176E8B}">
  <sheetPr codeName="Sheet30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49</v>
      </c>
      <c r="C2" s="12">
        <v>44982</v>
      </c>
      <c r="D2" s="13" t="s">
        <v>48</v>
      </c>
      <c r="E2" s="14">
        <v>192</v>
      </c>
      <c r="F2" s="14">
        <v>196</v>
      </c>
      <c r="G2" s="14">
        <v>194</v>
      </c>
      <c r="H2" s="14">
        <v>195</v>
      </c>
      <c r="I2" s="14"/>
      <c r="J2" s="14"/>
      <c r="K2" s="15">
        <v>4</v>
      </c>
      <c r="L2" s="15">
        <v>777</v>
      </c>
      <c r="M2" s="16">
        <v>194.25</v>
      </c>
      <c r="N2" s="17">
        <v>9</v>
      </c>
      <c r="O2" s="18">
        <v>203.25</v>
      </c>
    </row>
    <row r="3" spans="1:17" x14ac:dyDescent="0.25">
      <c r="A3" s="10" t="s">
        <v>22</v>
      </c>
      <c r="B3" s="11" t="s">
        <v>49</v>
      </c>
      <c r="C3" s="12">
        <v>44996</v>
      </c>
      <c r="D3" s="13" t="s">
        <v>48</v>
      </c>
      <c r="E3" s="14">
        <v>184</v>
      </c>
      <c r="F3" s="14">
        <v>185</v>
      </c>
      <c r="G3" s="14">
        <v>180</v>
      </c>
      <c r="H3" s="14">
        <v>185</v>
      </c>
      <c r="I3" s="14"/>
      <c r="J3" s="14"/>
      <c r="K3" s="15">
        <v>4</v>
      </c>
      <c r="L3" s="15">
        <v>734</v>
      </c>
      <c r="M3" s="16">
        <v>183.5</v>
      </c>
      <c r="N3" s="17">
        <v>6</v>
      </c>
      <c r="O3" s="18">
        <v>189.5</v>
      </c>
    </row>
    <row r="4" spans="1:17" x14ac:dyDescent="0.25">
      <c r="A4" s="10" t="s">
        <v>22</v>
      </c>
      <c r="B4" s="11" t="s">
        <v>49</v>
      </c>
      <c r="C4" s="12">
        <v>45006</v>
      </c>
      <c r="D4" s="13" t="s">
        <v>73</v>
      </c>
      <c r="E4" s="31">
        <v>192</v>
      </c>
      <c r="F4" s="31">
        <v>188</v>
      </c>
      <c r="G4" s="31">
        <v>191</v>
      </c>
      <c r="H4" s="31">
        <v>188</v>
      </c>
      <c r="I4" s="31"/>
      <c r="J4" s="31"/>
      <c r="K4" s="15">
        <v>4</v>
      </c>
      <c r="L4" s="15">
        <v>759</v>
      </c>
      <c r="M4" s="16">
        <v>189.75</v>
      </c>
      <c r="N4" s="17">
        <v>11</v>
      </c>
      <c r="O4" s="18">
        <v>200.75</v>
      </c>
    </row>
    <row r="5" spans="1:17" x14ac:dyDescent="0.25">
      <c r="A5" s="36" t="s">
        <v>22</v>
      </c>
      <c r="B5" s="36" t="s">
        <v>49</v>
      </c>
      <c r="C5" s="12">
        <v>45011</v>
      </c>
      <c r="D5" s="36" t="s">
        <v>73</v>
      </c>
      <c r="E5" s="36">
        <v>192</v>
      </c>
      <c r="F5" s="36">
        <v>186</v>
      </c>
      <c r="G5" s="36">
        <v>194</v>
      </c>
      <c r="H5" s="36">
        <v>176</v>
      </c>
      <c r="I5" s="36"/>
      <c r="J5" s="36"/>
      <c r="K5" s="36">
        <v>4</v>
      </c>
      <c r="L5" s="36">
        <v>748</v>
      </c>
      <c r="M5" s="36">
        <v>187</v>
      </c>
      <c r="N5" s="36">
        <v>3</v>
      </c>
      <c r="O5" s="36">
        <v>190</v>
      </c>
    </row>
    <row r="6" spans="1:17" x14ac:dyDescent="0.25">
      <c r="A6" s="10" t="s">
        <v>22</v>
      </c>
      <c r="B6" s="11" t="s">
        <v>49</v>
      </c>
      <c r="C6" s="12">
        <v>45020</v>
      </c>
      <c r="D6" s="13" t="s">
        <v>48</v>
      </c>
      <c r="E6" s="14">
        <v>179</v>
      </c>
      <c r="F6" s="14">
        <v>188</v>
      </c>
      <c r="G6" s="14">
        <v>185</v>
      </c>
      <c r="H6" s="14">
        <v>193</v>
      </c>
      <c r="I6" s="14"/>
      <c r="J6" s="14"/>
      <c r="K6" s="15">
        <v>4</v>
      </c>
      <c r="L6" s="15">
        <v>745</v>
      </c>
      <c r="M6" s="16">
        <v>186.25</v>
      </c>
      <c r="N6" s="17">
        <v>7</v>
      </c>
      <c r="O6" s="18">
        <v>193.25</v>
      </c>
    </row>
    <row r="7" spans="1:17" x14ac:dyDescent="0.25">
      <c r="A7" s="10" t="s">
        <v>22</v>
      </c>
      <c r="B7" s="11" t="s">
        <v>49</v>
      </c>
      <c r="C7" s="12">
        <v>45024</v>
      </c>
      <c r="D7" s="13" t="s">
        <v>48</v>
      </c>
      <c r="E7" s="14">
        <v>188.001</v>
      </c>
      <c r="F7" s="47">
        <v>190</v>
      </c>
      <c r="G7" s="14">
        <v>186</v>
      </c>
      <c r="H7" s="14">
        <v>178</v>
      </c>
      <c r="I7" s="14"/>
      <c r="J7" s="14"/>
      <c r="K7" s="15">
        <v>4</v>
      </c>
      <c r="L7" s="15">
        <v>742.00099999999998</v>
      </c>
      <c r="M7" s="16">
        <v>185.50024999999999</v>
      </c>
      <c r="N7" s="17">
        <v>5</v>
      </c>
      <c r="O7" s="18">
        <v>190.50024999999999</v>
      </c>
    </row>
    <row r="8" spans="1:17" x14ac:dyDescent="0.25">
      <c r="A8" s="59" t="s">
        <v>22</v>
      </c>
      <c r="B8" s="60" t="s">
        <v>49</v>
      </c>
      <c r="C8" s="50">
        <v>45034</v>
      </c>
      <c r="D8" s="51" t="s">
        <v>73</v>
      </c>
      <c r="E8" s="53">
        <v>191</v>
      </c>
      <c r="F8" s="52">
        <v>187</v>
      </c>
      <c r="G8" s="53">
        <v>186</v>
      </c>
      <c r="H8" s="53">
        <v>192</v>
      </c>
      <c r="I8" s="52"/>
      <c r="J8" s="52"/>
      <c r="K8" s="54">
        <v>4</v>
      </c>
      <c r="L8" s="54">
        <v>756</v>
      </c>
      <c r="M8" s="55">
        <v>189</v>
      </c>
      <c r="N8" s="56">
        <v>11</v>
      </c>
      <c r="O8" s="57">
        <v>200</v>
      </c>
    </row>
    <row r="9" spans="1:17" x14ac:dyDescent="0.25">
      <c r="A9" s="10" t="s">
        <v>22</v>
      </c>
      <c r="B9" s="11" t="s">
        <v>49</v>
      </c>
      <c r="C9" s="12">
        <v>45048</v>
      </c>
      <c r="D9" s="13" t="s">
        <v>48</v>
      </c>
      <c r="E9" s="14">
        <v>189</v>
      </c>
      <c r="F9" s="14">
        <v>184</v>
      </c>
      <c r="G9" s="14">
        <v>183</v>
      </c>
      <c r="H9" s="14">
        <v>190</v>
      </c>
      <c r="I9" s="14"/>
      <c r="J9" s="14"/>
      <c r="K9" s="15">
        <v>4</v>
      </c>
      <c r="L9" s="15">
        <v>746</v>
      </c>
      <c r="M9" s="16">
        <v>186.5</v>
      </c>
      <c r="N9" s="17">
        <v>3</v>
      </c>
      <c r="O9" s="18">
        <v>189.5</v>
      </c>
    </row>
    <row r="10" spans="1:17" x14ac:dyDescent="0.25">
      <c r="A10" s="10" t="s">
        <v>22</v>
      </c>
      <c r="B10" s="11" t="s">
        <v>49</v>
      </c>
      <c r="C10" s="12">
        <v>45062</v>
      </c>
      <c r="D10" s="13" t="s">
        <v>73</v>
      </c>
      <c r="E10" s="47">
        <v>193</v>
      </c>
      <c r="F10" s="14">
        <v>191</v>
      </c>
      <c r="G10" s="47">
        <v>194</v>
      </c>
      <c r="H10" s="47">
        <v>194</v>
      </c>
      <c r="I10" s="14"/>
      <c r="J10" s="14"/>
      <c r="K10" s="15">
        <v>4</v>
      </c>
      <c r="L10" s="15">
        <v>772</v>
      </c>
      <c r="M10" s="16">
        <v>193</v>
      </c>
      <c r="N10" s="17">
        <v>11</v>
      </c>
      <c r="O10" s="18">
        <v>204</v>
      </c>
    </row>
    <row r="11" spans="1:17" x14ac:dyDescent="0.25">
      <c r="A11" s="10" t="s">
        <v>22</v>
      </c>
      <c r="B11" s="11" t="s">
        <v>49</v>
      </c>
      <c r="C11" s="12">
        <v>45073</v>
      </c>
      <c r="D11" s="13" t="s">
        <v>48</v>
      </c>
      <c r="E11" s="47">
        <v>189</v>
      </c>
      <c r="F11" s="47">
        <v>189</v>
      </c>
      <c r="G11" s="47">
        <v>187</v>
      </c>
      <c r="H11" s="47">
        <v>189</v>
      </c>
      <c r="I11" s="14"/>
      <c r="J11" s="14"/>
      <c r="K11" s="15">
        <v>4</v>
      </c>
      <c r="L11" s="15">
        <v>754</v>
      </c>
      <c r="M11" s="16">
        <v>188.5</v>
      </c>
      <c r="N11" s="17">
        <v>13</v>
      </c>
      <c r="O11" s="18">
        <v>201.5</v>
      </c>
    </row>
    <row r="12" spans="1:17" x14ac:dyDescent="0.25">
      <c r="A12" s="10" t="s">
        <v>22</v>
      </c>
      <c r="B12" s="11" t="s">
        <v>49</v>
      </c>
      <c r="C12" s="12">
        <v>45074</v>
      </c>
      <c r="D12" s="13" t="s">
        <v>73</v>
      </c>
      <c r="E12" s="14">
        <v>187</v>
      </c>
      <c r="F12" s="14">
        <v>185</v>
      </c>
      <c r="G12" s="47">
        <v>191</v>
      </c>
      <c r="H12" s="47">
        <v>186</v>
      </c>
      <c r="I12" s="14"/>
      <c r="J12" s="14"/>
      <c r="K12" s="15">
        <v>4</v>
      </c>
      <c r="L12" s="15">
        <v>749</v>
      </c>
      <c r="M12" s="16">
        <v>187.25</v>
      </c>
      <c r="N12" s="17">
        <v>8</v>
      </c>
      <c r="O12" s="18">
        <v>195.25</v>
      </c>
    </row>
    <row r="14" spans="1:17" x14ac:dyDescent="0.25">
      <c r="K14" s="8">
        <f>SUM(K2:K13)</f>
        <v>44</v>
      </c>
      <c r="L14" s="8">
        <f>SUM(L2:L13)</f>
        <v>8282.0010000000002</v>
      </c>
      <c r="M14" s="7">
        <f>SUM(L14/K14)</f>
        <v>188.22729545454547</v>
      </c>
      <c r="N14" s="8">
        <f>SUM(N2:N13)</f>
        <v>87</v>
      </c>
      <c r="O14" s="9">
        <f>SUM(M14+N14)</f>
        <v>275.22729545454547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2_1_1"/>
    <protectedRange algorithmName="SHA-512" hashValue="ON39YdpmFHfN9f47KpiRvqrKx0V9+erV1CNkpWzYhW/Qyc6aT8rEyCrvauWSYGZK2ia3o7vd3akF07acHAFpOA==" saltValue="yVW9XmDwTqEnmpSGai0KYg==" spinCount="100000" sqref="C2" name="Range1_1_1_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D2">
    <cfRule type="top10" dxfId="41" priority="18" rank="1"/>
  </conditionalFormatting>
  <conditionalFormatting sqref="E2">
    <cfRule type="top10" dxfId="40" priority="17" rank="1"/>
  </conditionalFormatting>
  <conditionalFormatting sqref="E3">
    <cfRule type="top10" dxfId="39" priority="12" rank="1"/>
  </conditionalFormatting>
  <conditionalFormatting sqref="E4">
    <cfRule type="top10" dxfId="38" priority="6" rank="1"/>
  </conditionalFormatting>
  <conditionalFormatting sqref="F2">
    <cfRule type="top10" dxfId="37" priority="16" rank="1"/>
  </conditionalFormatting>
  <conditionalFormatting sqref="F3">
    <cfRule type="top10" dxfId="36" priority="11" rank="1"/>
  </conditionalFormatting>
  <conditionalFormatting sqref="F4">
    <cfRule type="top10" dxfId="35" priority="5" rank="1"/>
  </conditionalFormatting>
  <conditionalFormatting sqref="G2">
    <cfRule type="top10" dxfId="34" priority="15" rank="1"/>
  </conditionalFormatting>
  <conditionalFormatting sqref="G3">
    <cfRule type="top10" dxfId="33" priority="10" rank="1"/>
  </conditionalFormatting>
  <conditionalFormatting sqref="G4">
    <cfRule type="top10" dxfId="32" priority="4" rank="1"/>
  </conditionalFormatting>
  <conditionalFormatting sqref="H2">
    <cfRule type="top10" dxfId="31" priority="14" rank="1"/>
  </conditionalFormatting>
  <conditionalFormatting sqref="H3">
    <cfRule type="top10" dxfId="30" priority="9" rank="1"/>
  </conditionalFormatting>
  <conditionalFormatting sqref="H4">
    <cfRule type="top10" dxfId="29" priority="3" rank="1"/>
  </conditionalFormatting>
  <conditionalFormatting sqref="I2">
    <cfRule type="top10" dxfId="28" priority="13" rank="1"/>
  </conditionalFormatting>
  <conditionalFormatting sqref="I3">
    <cfRule type="top10" dxfId="27" priority="8" rank="1"/>
  </conditionalFormatting>
  <conditionalFormatting sqref="I4">
    <cfRule type="top10" dxfId="26" priority="2" rank="1"/>
  </conditionalFormatting>
  <conditionalFormatting sqref="J3">
    <cfRule type="top10" dxfId="25" priority="7" rank="1"/>
  </conditionalFormatting>
  <conditionalFormatting sqref="J4">
    <cfRule type="top10" dxfId="24" priority="1" rank="1"/>
  </conditionalFormatting>
  <hyperlinks>
    <hyperlink ref="Q1" location="'Texas 2023'!A1" display="Back to Ranking" xr:uid="{D7177B0B-FAD8-4025-A8AF-B3E6731E31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C57883-6A60-45F2-830F-087719B76A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1D12-CDF1-4329-A918-48BBCFCFF00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9" t="s">
        <v>91</v>
      </c>
      <c r="C2" s="12">
        <v>45024</v>
      </c>
      <c r="D2" s="13" t="s">
        <v>27</v>
      </c>
      <c r="E2" s="31">
        <v>174</v>
      </c>
      <c r="F2" s="31">
        <v>158</v>
      </c>
      <c r="G2" s="31">
        <v>140</v>
      </c>
      <c r="H2" s="31">
        <v>178</v>
      </c>
      <c r="I2" s="31"/>
      <c r="J2" s="31"/>
      <c r="K2" s="15">
        <v>4</v>
      </c>
      <c r="L2" s="15">
        <v>650</v>
      </c>
      <c r="M2" s="16">
        <v>162.5</v>
      </c>
      <c r="N2" s="17">
        <v>2</v>
      </c>
      <c r="O2" s="18">
        <v>164.5</v>
      </c>
    </row>
    <row r="4" spans="1:17" x14ac:dyDescent="0.25">
      <c r="K4" s="8">
        <f>SUM(K2:K3)</f>
        <v>4</v>
      </c>
      <c r="L4" s="8">
        <f>SUM(L2:L3)</f>
        <v>650</v>
      </c>
      <c r="M4" s="7">
        <f>SUM(L4/K4)</f>
        <v>162.5</v>
      </c>
      <c r="N4" s="8">
        <f>SUM(N2:N3)</f>
        <v>2</v>
      </c>
      <c r="O4" s="9">
        <f>SUM(M4+N4)</f>
        <v>164.5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F1616F28-355D-44BE-B1D8-B2713005A5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7B8418-50E4-49C7-9C17-D70A27AD02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E223-33BF-4F4E-A982-7CF4F9769CF4}">
  <sheetPr codeName="Sheet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54</v>
      </c>
      <c r="B2" s="11" t="s">
        <v>63</v>
      </c>
      <c r="C2" s="12">
        <v>44996</v>
      </c>
      <c r="D2" s="13" t="s">
        <v>48</v>
      </c>
      <c r="E2" s="14">
        <v>180</v>
      </c>
      <c r="F2" s="14">
        <v>177</v>
      </c>
      <c r="G2" s="14">
        <v>185</v>
      </c>
      <c r="H2" s="14">
        <v>182</v>
      </c>
      <c r="I2" s="14"/>
      <c r="J2" s="14"/>
      <c r="K2" s="15">
        <v>4</v>
      </c>
      <c r="L2" s="15">
        <v>724</v>
      </c>
      <c r="M2" s="16">
        <v>181</v>
      </c>
      <c r="N2" s="17">
        <v>4</v>
      </c>
      <c r="O2" s="18">
        <v>185</v>
      </c>
    </row>
    <row r="3" spans="1:17" x14ac:dyDescent="0.25">
      <c r="A3" s="10" t="s">
        <v>54</v>
      </c>
      <c r="B3" s="11" t="s">
        <v>63</v>
      </c>
      <c r="C3" s="12">
        <v>45024</v>
      </c>
      <c r="D3" s="13" t="s">
        <v>48</v>
      </c>
      <c r="E3" s="14">
        <v>188</v>
      </c>
      <c r="F3" s="14">
        <v>189.001</v>
      </c>
      <c r="G3" s="14">
        <v>190</v>
      </c>
      <c r="H3" s="14">
        <v>193</v>
      </c>
      <c r="I3" s="14"/>
      <c r="J3" s="14"/>
      <c r="K3" s="15">
        <v>4</v>
      </c>
      <c r="L3" s="15">
        <v>760.00099999999998</v>
      </c>
      <c r="M3" s="16">
        <v>190.00024999999999</v>
      </c>
      <c r="N3" s="17">
        <v>3</v>
      </c>
      <c r="O3" s="18">
        <v>193.00024999999999</v>
      </c>
    </row>
    <row r="5" spans="1:17" x14ac:dyDescent="0.25">
      <c r="K5" s="8">
        <f>SUM(K2:K4)</f>
        <v>8</v>
      </c>
      <c r="L5" s="8">
        <f>SUM(L2:L4)</f>
        <v>1484.001</v>
      </c>
      <c r="M5" s="7">
        <f>SUM(L5/K5)</f>
        <v>185.500125</v>
      </c>
      <c r="N5" s="8">
        <f>SUM(N2:N4)</f>
        <v>7</v>
      </c>
      <c r="O5" s="9">
        <f>SUM(M5+N5)</f>
        <v>192.500125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2"/>
    <protectedRange algorithmName="SHA-512" hashValue="ON39YdpmFHfN9f47KpiRvqrKx0V9+erV1CNkpWzYhW/Qyc6aT8rEyCrvauWSYGZK2ia3o7vd3akF07acHAFpOA==" saltValue="yVW9XmDwTqEnmpSGai0KYg==" spinCount="100000" sqref="D2" name="Range1_1_2_2_2"/>
  </protectedRanges>
  <conditionalFormatting sqref="E2">
    <cfRule type="top10" dxfId="23" priority="6" rank="1"/>
  </conditionalFormatting>
  <conditionalFormatting sqref="F2">
    <cfRule type="top10" dxfId="22" priority="5" rank="1"/>
  </conditionalFormatting>
  <conditionalFormatting sqref="G2">
    <cfRule type="top10" dxfId="21" priority="4" rank="1"/>
  </conditionalFormatting>
  <conditionalFormatting sqref="H2">
    <cfRule type="top10" dxfId="20" priority="3" rank="1"/>
  </conditionalFormatting>
  <conditionalFormatting sqref="I2">
    <cfRule type="top10" dxfId="19" priority="2" rank="1"/>
  </conditionalFormatting>
  <conditionalFormatting sqref="J2">
    <cfRule type="top10" dxfId="18" priority="1" rank="1"/>
  </conditionalFormatting>
  <hyperlinks>
    <hyperlink ref="Q1" location="'Texas 2023'!A1" display="Back to Ranking" xr:uid="{C44817FF-CDAA-4F76-9633-1EB440212B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17E233-0A47-4899-BC93-00FBB32DF4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7C52-B055-4067-ABCD-601E507BB04F}">
  <sheetPr codeName="Sheet31"/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59</v>
      </c>
      <c r="C2" s="12">
        <v>44982</v>
      </c>
      <c r="D2" s="13" t="s">
        <v>48</v>
      </c>
      <c r="E2" s="14">
        <v>193</v>
      </c>
      <c r="F2" s="14">
        <v>182</v>
      </c>
      <c r="G2" s="14">
        <v>185</v>
      </c>
      <c r="H2" s="14">
        <v>186</v>
      </c>
      <c r="I2" s="14"/>
      <c r="J2" s="14"/>
      <c r="K2" s="15">
        <v>4</v>
      </c>
      <c r="L2" s="15">
        <v>746</v>
      </c>
      <c r="M2" s="16">
        <v>186.5</v>
      </c>
      <c r="N2" s="17">
        <v>13</v>
      </c>
      <c r="O2" s="18">
        <v>199.5</v>
      </c>
    </row>
    <row r="3" spans="1:17" x14ac:dyDescent="0.25">
      <c r="A3" s="10" t="s">
        <v>58</v>
      </c>
      <c r="B3" s="11" t="s">
        <v>59</v>
      </c>
      <c r="C3" s="12">
        <v>44996</v>
      </c>
      <c r="D3" s="13" t="s">
        <v>48</v>
      </c>
      <c r="E3" s="14">
        <v>172</v>
      </c>
      <c r="F3" s="14">
        <v>173</v>
      </c>
      <c r="G3" s="14">
        <v>181</v>
      </c>
      <c r="H3" s="14">
        <v>177</v>
      </c>
      <c r="I3" s="14"/>
      <c r="J3" s="14"/>
      <c r="K3" s="15">
        <v>4</v>
      </c>
      <c r="L3" s="15">
        <v>703</v>
      </c>
      <c r="M3" s="16">
        <v>175.75</v>
      </c>
      <c r="N3" s="17">
        <v>9</v>
      </c>
      <c r="O3" s="18">
        <v>184.75</v>
      </c>
    </row>
    <row r="4" spans="1:17" x14ac:dyDescent="0.25">
      <c r="A4" s="10" t="s">
        <v>58</v>
      </c>
      <c r="B4" s="11" t="s">
        <v>59</v>
      </c>
      <c r="C4" s="12">
        <v>45010</v>
      </c>
      <c r="D4" s="13" t="s">
        <v>48</v>
      </c>
      <c r="E4" s="14">
        <v>180</v>
      </c>
      <c r="F4" s="14">
        <v>180</v>
      </c>
      <c r="G4" s="14">
        <v>176</v>
      </c>
      <c r="H4" s="14">
        <v>179</v>
      </c>
      <c r="I4" s="14"/>
      <c r="J4" s="14"/>
      <c r="K4" s="15">
        <v>4</v>
      </c>
      <c r="L4" s="15">
        <v>715</v>
      </c>
      <c r="M4" s="16">
        <v>178.75</v>
      </c>
      <c r="N4" s="17">
        <v>4</v>
      </c>
      <c r="O4" s="18">
        <v>182.75</v>
      </c>
    </row>
    <row r="5" spans="1:17" x14ac:dyDescent="0.25">
      <c r="A5" s="36" t="s">
        <v>77</v>
      </c>
      <c r="B5" s="36" t="s">
        <v>59</v>
      </c>
      <c r="C5" s="12">
        <v>45011</v>
      </c>
      <c r="D5" s="36" t="s">
        <v>73</v>
      </c>
      <c r="E5" s="40">
        <v>189</v>
      </c>
      <c r="F5" s="40">
        <v>185</v>
      </c>
      <c r="G5" s="36">
        <v>180</v>
      </c>
      <c r="H5" s="36">
        <v>178</v>
      </c>
      <c r="I5" s="36"/>
      <c r="J5" s="36"/>
      <c r="K5" s="36">
        <v>4</v>
      </c>
      <c r="L5" s="36">
        <v>732</v>
      </c>
      <c r="M5" s="38">
        <v>183</v>
      </c>
      <c r="N5" s="36">
        <v>8</v>
      </c>
      <c r="O5" s="38">
        <v>191</v>
      </c>
    </row>
    <row r="6" spans="1:17" x14ac:dyDescent="0.25">
      <c r="A6" s="10" t="s">
        <v>58</v>
      </c>
      <c r="B6" s="11" t="s">
        <v>59</v>
      </c>
      <c r="C6" s="12">
        <v>45020</v>
      </c>
      <c r="D6" s="13" t="s">
        <v>48</v>
      </c>
      <c r="E6" s="14">
        <v>175</v>
      </c>
      <c r="F6" s="14">
        <v>169</v>
      </c>
      <c r="G6" s="14">
        <v>178.001</v>
      </c>
      <c r="H6" s="14">
        <v>174</v>
      </c>
      <c r="I6" s="14"/>
      <c r="J6" s="14"/>
      <c r="K6" s="15">
        <v>4</v>
      </c>
      <c r="L6" s="15">
        <v>696.00099999999998</v>
      </c>
      <c r="M6" s="16">
        <v>174.00024999999999</v>
      </c>
      <c r="N6" s="17">
        <v>3</v>
      </c>
      <c r="O6" s="18">
        <v>177.00024999999999</v>
      </c>
    </row>
    <row r="7" spans="1:17" x14ac:dyDescent="0.25">
      <c r="A7" s="10" t="s">
        <v>58</v>
      </c>
      <c r="B7" s="11" t="s">
        <v>59</v>
      </c>
      <c r="C7" s="12">
        <v>45024</v>
      </c>
      <c r="D7" s="13" t="s">
        <v>48</v>
      </c>
      <c r="E7" s="14">
        <v>179</v>
      </c>
      <c r="F7" s="14">
        <v>177.001</v>
      </c>
      <c r="G7" s="14">
        <v>183</v>
      </c>
      <c r="H7" s="14">
        <v>177</v>
      </c>
      <c r="I7" s="14"/>
      <c r="J7" s="14"/>
      <c r="K7" s="15">
        <v>4</v>
      </c>
      <c r="L7" s="15">
        <v>716.00099999999998</v>
      </c>
      <c r="M7" s="16">
        <v>179.00024999999999</v>
      </c>
      <c r="N7" s="17">
        <v>2</v>
      </c>
      <c r="O7" s="18">
        <v>181.00024999999999</v>
      </c>
    </row>
    <row r="8" spans="1:17" x14ac:dyDescent="0.25">
      <c r="A8" s="10" t="s">
        <v>58</v>
      </c>
      <c r="B8" s="11" t="s">
        <v>59</v>
      </c>
      <c r="C8" s="12">
        <v>45038</v>
      </c>
      <c r="D8" s="13" t="s">
        <v>48</v>
      </c>
      <c r="E8" s="14">
        <v>155</v>
      </c>
      <c r="F8" s="14">
        <v>172</v>
      </c>
      <c r="G8" s="14">
        <v>170.001</v>
      </c>
      <c r="H8" s="14">
        <v>180</v>
      </c>
      <c r="I8" s="14"/>
      <c r="J8" s="14"/>
      <c r="K8" s="15">
        <v>4</v>
      </c>
      <c r="L8" s="15">
        <v>677.00099999999998</v>
      </c>
      <c r="M8" s="16">
        <v>169.25024999999999</v>
      </c>
      <c r="N8" s="17">
        <v>3</v>
      </c>
      <c r="O8" s="18">
        <v>172.25024999999999</v>
      </c>
    </row>
    <row r="9" spans="1:17" x14ac:dyDescent="0.25">
      <c r="A9" s="10" t="s">
        <v>58</v>
      </c>
      <c r="B9" s="11" t="s">
        <v>59</v>
      </c>
      <c r="C9" s="12">
        <v>45048</v>
      </c>
      <c r="D9" s="13" t="s">
        <v>48</v>
      </c>
      <c r="E9" s="14">
        <v>158</v>
      </c>
      <c r="F9" s="47">
        <v>183.001</v>
      </c>
      <c r="G9" s="14">
        <v>184</v>
      </c>
      <c r="H9" s="14">
        <v>182</v>
      </c>
      <c r="I9" s="14"/>
      <c r="J9" s="14"/>
      <c r="K9" s="15">
        <v>4</v>
      </c>
      <c r="L9" s="15">
        <v>707.00099999999998</v>
      </c>
      <c r="M9" s="16">
        <v>176.75024999999999</v>
      </c>
      <c r="N9" s="17">
        <v>6</v>
      </c>
      <c r="O9" s="18">
        <v>182.75024999999999</v>
      </c>
    </row>
    <row r="10" spans="1:17" x14ac:dyDescent="0.25">
      <c r="A10" s="10" t="s">
        <v>58</v>
      </c>
      <c r="B10" s="11" t="s">
        <v>59</v>
      </c>
      <c r="C10" s="12">
        <v>45073</v>
      </c>
      <c r="D10" s="13" t="s">
        <v>48</v>
      </c>
      <c r="E10" s="14">
        <v>173</v>
      </c>
      <c r="F10" s="14">
        <v>177</v>
      </c>
      <c r="G10" s="14">
        <v>178</v>
      </c>
      <c r="H10" s="14">
        <v>172</v>
      </c>
      <c r="I10" s="14"/>
      <c r="J10" s="14"/>
      <c r="K10" s="15">
        <v>4</v>
      </c>
      <c r="L10" s="15">
        <v>700</v>
      </c>
      <c r="M10" s="16">
        <v>175</v>
      </c>
      <c r="N10" s="17">
        <v>3</v>
      </c>
      <c r="O10" s="18">
        <v>178</v>
      </c>
    </row>
    <row r="11" spans="1:17" x14ac:dyDescent="0.25">
      <c r="A11" s="10" t="s">
        <v>77</v>
      </c>
      <c r="B11" s="11" t="s">
        <v>59</v>
      </c>
      <c r="C11" s="12">
        <v>45074</v>
      </c>
      <c r="D11" s="13" t="s">
        <v>73</v>
      </c>
      <c r="E11" s="14">
        <v>161</v>
      </c>
      <c r="F11" s="14">
        <v>151</v>
      </c>
      <c r="G11" s="14">
        <v>180</v>
      </c>
      <c r="H11" s="14">
        <v>179</v>
      </c>
      <c r="I11" s="14"/>
      <c r="J11" s="14"/>
      <c r="K11" s="15">
        <v>4</v>
      </c>
      <c r="L11" s="15">
        <v>671</v>
      </c>
      <c r="M11" s="16">
        <v>167.75</v>
      </c>
      <c r="N11" s="17">
        <v>2</v>
      </c>
      <c r="O11" s="18">
        <v>169.75</v>
      </c>
    </row>
    <row r="13" spans="1:17" x14ac:dyDescent="0.25">
      <c r="K13" s="8">
        <f>SUM(K2:K12)</f>
        <v>40</v>
      </c>
      <c r="L13" s="8">
        <f>SUM(L2:L12)</f>
        <v>7063.0040000000008</v>
      </c>
      <c r="M13" s="9">
        <f>SUM(L13/K13)</f>
        <v>176.57510000000002</v>
      </c>
      <c r="N13" s="8">
        <f>SUM(N2:N12)</f>
        <v>53</v>
      </c>
      <c r="O13" s="9">
        <f>SUM(M13+N13)</f>
        <v>229.57510000000002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I2 A2:B2" name="Range1_5_2"/>
    <protectedRange algorithmName="SHA-512" hashValue="ON39YdpmFHfN9f47KpiRvqrKx0V9+erV1CNkpWzYhW/Qyc6aT8rEyCrvauWSYGZK2ia3o7vd3akF07acHAFpOA==" saltValue="yVW9XmDwTqEnmpSGai0KYg==" spinCount="100000" sqref="C2" name="Range1_1_3_1_2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E4:J4 B4:C4" name="Range1_5_3"/>
    <protectedRange algorithmName="SHA-512" hashValue="ON39YdpmFHfN9f47KpiRvqrKx0V9+erV1CNkpWzYhW/Qyc6aT8rEyCrvauWSYGZK2ia3o7vd3akF07acHAFpOA==" saltValue="yVW9XmDwTqEnmpSGai0KYg==" spinCount="100000" sqref="D4" name="Range1_1_3_4"/>
  </protectedRanges>
  <conditionalFormatting sqref="D2">
    <cfRule type="top10" dxfId="17" priority="13" rank="1"/>
  </conditionalFormatting>
  <conditionalFormatting sqref="E2">
    <cfRule type="top10" dxfId="16" priority="16" rank="1"/>
  </conditionalFormatting>
  <conditionalFormatting sqref="E3">
    <cfRule type="top10" dxfId="15" priority="7" rank="1"/>
  </conditionalFormatting>
  <conditionalFormatting sqref="E4">
    <cfRule type="top10" dxfId="14" priority="1" rank="1"/>
  </conditionalFormatting>
  <conditionalFormatting sqref="F2">
    <cfRule type="top10" dxfId="13" priority="17" rank="1"/>
  </conditionalFormatting>
  <conditionalFormatting sqref="F3">
    <cfRule type="top10" dxfId="12" priority="10" rank="1"/>
  </conditionalFormatting>
  <conditionalFormatting sqref="F4">
    <cfRule type="top10" dxfId="11" priority="4" rank="1"/>
  </conditionalFormatting>
  <conditionalFormatting sqref="G2">
    <cfRule type="top10" dxfId="10" priority="14" rank="1"/>
  </conditionalFormatting>
  <conditionalFormatting sqref="G3">
    <cfRule type="top10" dxfId="9" priority="11" rank="1"/>
  </conditionalFormatting>
  <conditionalFormatting sqref="G4">
    <cfRule type="top10" dxfId="8" priority="5" rank="1"/>
  </conditionalFormatting>
  <conditionalFormatting sqref="H2">
    <cfRule type="top10" dxfId="7" priority="18" rank="1"/>
  </conditionalFormatting>
  <conditionalFormatting sqref="H3">
    <cfRule type="top10" dxfId="6" priority="8" rank="1"/>
  </conditionalFormatting>
  <conditionalFormatting sqref="H4">
    <cfRule type="top10" dxfId="5" priority="2" rank="1"/>
  </conditionalFormatting>
  <conditionalFormatting sqref="I2">
    <cfRule type="top10" dxfId="4" priority="15" rank="1"/>
  </conditionalFormatting>
  <conditionalFormatting sqref="I3">
    <cfRule type="top10" dxfId="3" priority="12" rank="1"/>
  </conditionalFormatting>
  <conditionalFormatting sqref="I4">
    <cfRule type="top10" dxfId="2" priority="6" rank="1"/>
  </conditionalFormatting>
  <conditionalFormatting sqref="J3">
    <cfRule type="top10" dxfId="1" priority="9" rank="1"/>
  </conditionalFormatting>
  <conditionalFormatting sqref="J4">
    <cfRule type="top10" dxfId="0" priority="3" rank="1"/>
  </conditionalFormatting>
  <hyperlinks>
    <hyperlink ref="Q1" location="'Texas 2023'!A1" display="Back to Ranking" xr:uid="{E6E52A76-4034-414E-9CF4-BDD6E1ED1F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06DB9B-A41C-4512-A330-02063FC2AD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927D-4D88-418D-9862-1FF13BD6DF28}">
  <sheetPr codeName="Sheet7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41</v>
      </c>
      <c r="B2" s="11" t="s">
        <v>43</v>
      </c>
      <c r="C2" s="12">
        <v>44982</v>
      </c>
      <c r="D2" s="13" t="s">
        <v>48</v>
      </c>
      <c r="E2" s="14">
        <v>189</v>
      </c>
      <c r="F2" s="14">
        <v>189</v>
      </c>
      <c r="G2" s="14">
        <v>190</v>
      </c>
      <c r="H2" s="14">
        <v>193</v>
      </c>
      <c r="I2" s="14"/>
      <c r="J2" s="14"/>
      <c r="K2" s="15">
        <v>4</v>
      </c>
      <c r="L2" s="15">
        <v>761</v>
      </c>
      <c r="M2" s="16">
        <v>190.25</v>
      </c>
      <c r="N2" s="17">
        <v>6</v>
      </c>
      <c r="O2" s="18">
        <v>196.25</v>
      </c>
    </row>
    <row r="3" spans="1:17" x14ac:dyDescent="0.25">
      <c r="A3" s="10" t="s">
        <v>41</v>
      </c>
      <c r="B3" s="11" t="s">
        <v>43</v>
      </c>
      <c r="C3" s="12">
        <v>44996</v>
      </c>
      <c r="D3" s="13" t="s">
        <v>48</v>
      </c>
      <c r="E3" s="14">
        <v>181</v>
      </c>
      <c r="F3" s="14">
        <v>163</v>
      </c>
      <c r="G3" s="14">
        <v>168</v>
      </c>
      <c r="H3" s="14">
        <v>168</v>
      </c>
      <c r="I3" s="14"/>
      <c r="J3" s="14"/>
      <c r="K3" s="15">
        <v>4</v>
      </c>
      <c r="L3" s="15">
        <v>680</v>
      </c>
      <c r="M3" s="16">
        <v>170</v>
      </c>
      <c r="N3" s="17">
        <v>2</v>
      </c>
      <c r="O3" s="18">
        <v>172</v>
      </c>
    </row>
    <row r="4" spans="1:17" x14ac:dyDescent="0.25">
      <c r="A4" s="10" t="s">
        <v>41</v>
      </c>
      <c r="B4" s="11" t="s">
        <v>43</v>
      </c>
      <c r="C4" s="12">
        <v>45010</v>
      </c>
      <c r="D4" s="13" t="s">
        <v>48</v>
      </c>
      <c r="E4" s="14">
        <v>192</v>
      </c>
      <c r="F4" s="14">
        <v>191</v>
      </c>
      <c r="G4" s="14">
        <v>189</v>
      </c>
      <c r="H4" s="14">
        <v>195</v>
      </c>
      <c r="I4" s="14"/>
      <c r="J4" s="14"/>
      <c r="K4" s="15">
        <v>4</v>
      </c>
      <c r="L4" s="15">
        <v>767</v>
      </c>
      <c r="M4" s="16">
        <v>191.75</v>
      </c>
      <c r="N4" s="17">
        <v>13</v>
      </c>
      <c r="O4" s="18">
        <v>204.75</v>
      </c>
    </row>
    <row r="5" spans="1:17" x14ac:dyDescent="0.25">
      <c r="A5" s="10" t="s">
        <v>41</v>
      </c>
      <c r="B5" s="11" t="s">
        <v>43</v>
      </c>
      <c r="C5" s="12">
        <v>45024</v>
      </c>
      <c r="D5" s="13" t="s">
        <v>48</v>
      </c>
      <c r="E5" s="14">
        <v>188</v>
      </c>
      <c r="F5" s="47">
        <v>191</v>
      </c>
      <c r="G5" s="47">
        <v>194</v>
      </c>
      <c r="H5" s="47">
        <v>197</v>
      </c>
      <c r="I5" s="14"/>
      <c r="J5" s="14"/>
      <c r="K5" s="15">
        <v>4</v>
      </c>
      <c r="L5" s="15">
        <v>770</v>
      </c>
      <c r="M5" s="16">
        <v>192.5</v>
      </c>
      <c r="N5" s="17">
        <v>10</v>
      </c>
      <c r="O5" s="18">
        <v>202.5</v>
      </c>
    </row>
    <row r="7" spans="1:17" x14ac:dyDescent="0.25">
      <c r="K7" s="8">
        <f>SUM(K2:K6)</f>
        <v>16</v>
      </c>
      <c r="L7" s="8">
        <f>SUM(L2:L6)</f>
        <v>2978</v>
      </c>
      <c r="M7" s="7">
        <f>SUM(L7/K7)</f>
        <v>186.125</v>
      </c>
      <c r="N7" s="8">
        <f>SUM(N2:N6)</f>
        <v>31</v>
      </c>
      <c r="O7" s="9">
        <f>SUM(M7+N7)</f>
        <v>217.125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H2:I2 A2:B2" name="Range1"/>
    <protectedRange algorithmName="SHA-512" hashValue="ON39YdpmFHfN9f47KpiRvqrKx0V9+erV1CNkpWzYhW/Qyc6aT8rEyCrvauWSYGZK2ia3o7vd3akF07acHAFpOA==" saltValue="yVW9XmDwTqEnmpSGai0KYg==" spinCount="100000" sqref="C2" name="Range1_1_3"/>
    <protectedRange algorithmName="SHA-512" hashValue="ON39YdpmFHfN9f47KpiRvqrKx0V9+erV1CNkpWzYhW/Qyc6aT8rEyCrvauWSYGZK2ia3o7vd3akF07acHAFpOA==" saltValue="yVW9XmDwTqEnmpSGai0KYg==" spinCount="100000" sqref="D2:G2" name="Range1_3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D2">
    <cfRule type="top10" dxfId="485" priority="18" rank="1"/>
  </conditionalFormatting>
  <conditionalFormatting sqref="E2">
    <cfRule type="top10" dxfId="484" priority="17" rank="1"/>
  </conditionalFormatting>
  <conditionalFormatting sqref="E3">
    <cfRule type="top10" dxfId="483" priority="12" rank="1"/>
  </conditionalFormatting>
  <conditionalFormatting sqref="E4">
    <cfRule type="top10" dxfId="482" priority="6" rank="1"/>
  </conditionalFormatting>
  <conditionalFormatting sqref="F2">
    <cfRule type="top10" dxfId="481" priority="16" rank="1"/>
  </conditionalFormatting>
  <conditionalFormatting sqref="F3">
    <cfRule type="top10" dxfId="480" priority="11" rank="1"/>
  </conditionalFormatting>
  <conditionalFormatting sqref="F4">
    <cfRule type="top10" dxfId="479" priority="5" rank="1"/>
  </conditionalFormatting>
  <conditionalFormatting sqref="G2">
    <cfRule type="top10" dxfId="478" priority="15" rank="1"/>
  </conditionalFormatting>
  <conditionalFormatting sqref="G3">
    <cfRule type="top10" dxfId="477" priority="10" rank="1"/>
  </conditionalFormatting>
  <conditionalFormatting sqref="G4">
    <cfRule type="top10" dxfId="476" priority="4" rank="1"/>
  </conditionalFormatting>
  <conditionalFormatting sqref="H2">
    <cfRule type="top10" dxfId="475" priority="13" rank="1"/>
  </conditionalFormatting>
  <conditionalFormatting sqref="H3">
    <cfRule type="top10" dxfId="474" priority="9" rank="1"/>
  </conditionalFormatting>
  <conditionalFormatting sqref="H4">
    <cfRule type="top10" dxfId="473" priority="3" rank="1"/>
  </conditionalFormatting>
  <conditionalFormatting sqref="I2">
    <cfRule type="top10" dxfId="472" priority="14" rank="1"/>
  </conditionalFormatting>
  <conditionalFormatting sqref="I3">
    <cfRule type="top10" dxfId="471" priority="7" rank="1"/>
  </conditionalFormatting>
  <conditionalFormatting sqref="I4">
    <cfRule type="top10" dxfId="470" priority="1" rank="1"/>
  </conditionalFormatting>
  <conditionalFormatting sqref="J3">
    <cfRule type="top10" dxfId="469" priority="8" rank="1"/>
  </conditionalFormatting>
  <conditionalFormatting sqref="J4">
    <cfRule type="top10" dxfId="468" priority="2" rank="1"/>
  </conditionalFormatting>
  <hyperlinks>
    <hyperlink ref="Q1" location="'Texas 2023'!A1" display="Back to Ranking" xr:uid="{5C9A06D2-4E02-4999-A5E3-7997DD687D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9DF361-5089-4B75-8934-31CB6C5DFD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F034-71A4-4B95-B6BC-039AFB5D38D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9" t="s">
        <v>90</v>
      </c>
      <c r="C2" s="12">
        <v>45024</v>
      </c>
      <c r="D2" s="13" t="s">
        <v>27</v>
      </c>
      <c r="E2" s="14">
        <v>176</v>
      </c>
      <c r="F2" s="14">
        <v>188</v>
      </c>
      <c r="G2" s="14">
        <v>155</v>
      </c>
      <c r="H2" s="14">
        <v>178</v>
      </c>
      <c r="I2" s="14"/>
      <c r="J2" s="14"/>
      <c r="K2" s="15">
        <v>4</v>
      </c>
      <c r="L2" s="15">
        <v>697</v>
      </c>
      <c r="M2" s="16">
        <v>174.25</v>
      </c>
      <c r="N2" s="17">
        <v>2</v>
      </c>
      <c r="O2" s="18">
        <v>176.25</v>
      </c>
    </row>
    <row r="3" spans="1:17" x14ac:dyDescent="0.25">
      <c r="A3" s="10" t="s">
        <v>22</v>
      </c>
      <c r="B3" s="11" t="s">
        <v>90</v>
      </c>
      <c r="C3" s="12">
        <v>45073</v>
      </c>
      <c r="D3" s="13" t="s">
        <v>27</v>
      </c>
      <c r="E3" s="31">
        <v>173</v>
      </c>
      <c r="F3" s="31">
        <v>177</v>
      </c>
      <c r="G3" s="65">
        <v>190</v>
      </c>
      <c r="H3" s="31">
        <v>178</v>
      </c>
      <c r="I3" s="31"/>
      <c r="J3" s="31"/>
      <c r="K3" s="15">
        <v>4</v>
      </c>
      <c r="L3" s="15">
        <v>718</v>
      </c>
      <c r="M3" s="16">
        <v>179.5</v>
      </c>
      <c r="N3" s="17">
        <v>6</v>
      </c>
      <c r="O3" s="18">
        <v>185.5</v>
      </c>
    </row>
    <row r="5" spans="1:17" x14ac:dyDescent="0.25">
      <c r="K5" s="8">
        <f>SUM(K2:K4)</f>
        <v>8</v>
      </c>
      <c r="L5" s="8">
        <f>SUM(L2:L4)</f>
        <v>1415</v>
      </c>
      <c r="M5" s="7">
        <f>SUM(L5/K5)</f>
        <v>176.875</v>
      </c>
      <c r="N5" s="8">
        <f>SUM(N2:N4)</f>
        <v>8</v>
      </c>
      <c r="O5" s="9">
        <f>SUM(M5+N5)</f>
        <v>184.875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0F088D20-31DB-4C86-8386-2BDB9D9F93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954D54-0187-4692-9462-1B74D8115E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4058-6B31-4589-B913-CF5EE2B7BA3B}">
  <sheetPr codeName="Sheet4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80</v>
      </c>
      <c r="B2" s="40" t="s">
        <v>82</v>
      </c>
      <c r="C2" s="12">
        <v>45011</v>
      </c>
      <c r="D2" s="36" t="s">
        <v>73</v>
      </c>
      <c r="E2" s="37">
        <v>193</v>
      </c>
      <c r="F2" s="36">
        <v>188</v>
      </c>
      <c r="G2" s="36">
        <v>184</v>
      </c>
      <c r="H2" s="36">
        <v>183</v>
      </c>
      <c r="I2" s="36"/>
      <c r="J2" s="36"/>
      <c r="K2" s="36">
        <v>4</v>
      </c>
      <c r="L2" s="36">
        <v>748</v>
      </c>
      <c r="M2" s="36">
        <v>187</v>
      </c>
      <c r="N2" s="36">
        <v>3</v>
      </c>
      <c r="O2" s="36">
        <v>190</v>
      </c>
    </row>
    <row r="3" spans="1:17" x14ac:dyDescent="0.25">
      <c r="A3" s="10" t="s">
        <v>72</v>
      </c>
      <c r="B3" s="11" t="s">
        <v>82</v>
      </c>
      <c r="C3" s="12">
        <v>45074</v>
      </c>
      <c r="D3" s="13" t="s">
        <v>73</v>
      </c>
      <c r="E3" s="14">
        <v>183.001</v>
      </c>
      <c r="F3" s="14">
        <v>188</v>
      </c>
      <c r="G3" s="14">
        <v>193</v>
      </c>
      <c r="H3" s="14">
        <v>186</v>
      </c>
      <c r="I3" s="14"/>
      <c r="J3" s="14"/>
      <c r="K3" s="15">
        <v>4</v>
      </c>
      <c r="L3" s="15">
        <v>750.00099999999998</v>
      </c>
      <c r="M3" s="16">
        <v>187.50024999999999</v>
      </c>
      <c r="N3" s="17">
        <v>2</v>
      </c>
      <c r="O3" s="18">
        <v>189.50024999999999</v>
      </c>
    </row>
    <row r="5" spans="1:17" x14ac:dyDescent="0.25">
      <c r="K5" s="8">
        <f>SUM(K2:K4)</f>
        <v>8</v>
      </c>
      <c r="L5" s="8">
        <f>SUM(L2:L4)</f>
        <v>1498.001</v>
      </c>
      <c r="M5" s="9">
        <f>SUM(L5/K5)</f>
        <v>187.250125</v>
      </c>
      <c r="N5" s="8">
        <f>SUM(N2:N4)</f>
        <v>5</v>
      </c>
      <c r="O5" s="9">
        <f>SUM(M5+N5)</f>
        <v>192.250125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127BF785-CFF3-4BEE-9A87-DA4489C950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E3BFE7-82A9-4FE0-9E6D-F9E3CD53B9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069B-135B-4171-A418-10FAD96AADF5}">
  <sheetPr codeName="Sheet8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36</v>
      </c>
      <c r="C2" s="12">
        <v>44940</v>
      </c>
      <c r="D2" s="13" t="s">
        <v>27</v>
      </c>
      <c r="E2" s="14">
        <v>141</v>
      </c>
      <c r="F2" s="14">
        <v>113</v>
      </c>
      <c r="G2" s="14">
        <v>148</v>
      </c>
      <c r="H2" s="14">
        <v>119</v>
      </c>
      <c r="I2" s="14"/>
      <c r="J2" s="14"/>
      <c r="K2" s="15">
        <v>4</v>
      </c>
      <c r="L2" s="15">
        <v>521</v>
      </c>
      <c r="M2" s="16">
        <v>130.25</v>
      </c>
      <c r="N2" s="17">
        <v>2</v>
      </c>
      <c r="O2" s="18">
        <v>132.25</v>
      </c>
    </row>
    <row r="4" spans="1:17" x14ac:dyDescent="0.25">
      <c r="K4" s="8">
        <f>SUM(K2:K3)</f>
        <v>4</v>
      </c>
      <c r="L4" s="8">
        <f>SUM(L2:L3)</f>
        <v>521</v>
      </c>
      <c r="M4" s="7">
        <f>SUM(L4/K4)</f>
        <v>130.25</v>
      </c>
      <c r="N4" s="8">
        <f>SUM(N2:N3)</f>
        <v>2</v>
      </c>
      <c r="O4" s="9">
        <f>SUM(M4+N4)</f>
        <v>132.25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3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E2">
    <cfRule type="top10" dxfId="467" priority="6" rank="1"/>
  </conditionalFormatting>
  <conditionalFormatting sqref="F2">
    <cfRule type="top10" dxfId="466" priority="5" rank="1"/>
  </conditionalFormatting>
  <conditionalFormatting sqref="G2">
    <cfRule type="top10" dxfId="465" priority="4" rank="1"/>
  </conditionalFormatting>
  <conditionalFormatting sqref="H2">
    <cfRule type="top10" dxfId="464" priority="3" rank="1"/>
  </conditionalFormatting>
  <conditionalFormatting sqref="I2">
    <cfRule type="top10" dxfId="463" priority="2" rank="1"/>
  </conditionalFormatting>
  <conditionalFormatting sqref="J2">
    <cfRule type="top10" dxfId="462" priority="1" rank="1"/>
  </conditionalFormatting>
  <hyperlinks>
    <hyperlink ref="Q1" location="'Texas 2023'!A1" display="Back to Ranking" xr:uid="{6AA88CA5-5941-4E80-B464-1AA871C812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6172CC-4801-4C41-8990-771DD2190B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D1D8-EE89-4E40-92D7-AD460099D1B0}">
  <sheetPr codeName="Sheet4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39"/>
    <col min="15" max="15" width="9.140625" style="3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40" t="s">
        <v>85</v>
      </c>
      <c r="C2" s="12">
        <v>45011</v>
      </c>
      <c r="D2" s="36" t="s">
        <v>73</v>
      </c>
      <c r="E2" s="36">
        <v>183</v>
      </c>
      <c r="F2" s="36">
        <v>178</v>
      </c>
      <c r="G2" s="36">
        <v>187</v>
      </c>
      <c r="H2" s="36">
        <v>184</v>
      </c>
      <c r="I2" s="36"/>
      <c r="J2" s="36"/>
      <c r="K2" s="36">
        <v>4</v>
      </c>
      <c r="L2" s="36">
        <v>732</v>
      </c>
      <c r="M2" s="38">
        <v>183</v>
      </c>
      <c r="N2" s="36">
        <v>2</v>
      </c>
      <c r="O2" s="38">
        <v>185</v>
      </c>
    </row>
    <row r="3" spans="1:17" x14ac:dyDescent="0.25">
      <c r="A3" s="10" t="s">
        <v>22</v>
      </c>
      <c r="B3" s="11" t="s">
        <v>85</v>
      </c>
      <c r="C3" s="12">
        <v>45074</v>
      </c>
      <c r="D3" s="13" t="s">
        <v>73</v>
      </c>
      <c r="E3" s="14">
        <v>176</v>
      </c>
      <c r="F3" s="14">
        <v>153</v>
      </c>
      <c r="G3" s="14">
        <v>164</v>
      </c>
      <c r="H3" s="14">
        <v>169</v>
      </c>
      <c r="I3" s="14"/>
      <c r="J3" s="14"/>
      <c r="K3" s="15">
        <v>4</v>
      </c>
      <c r="L3" s="15">
        <v>662</v>
      </c>
      <c r="M3" s="16">
        <v>165.5</v>
      </c>
      <c r="N3" s="17">
        <v>2</v>
      </c>
      <c r="O3" s="18">
        <v>167.5</v>
      </c>
    </row>
    <row r="5" spans="1:17" x14ac:dyDescent="0.25">
      <c r="K5" s="8">
        <f>SUM(K2:K4)</f>
        <v>8</v>
      </c>
      <c r="L5" s="8">
        <f>SUM(L2:L4)</f>
        <v>1394</v>
      </c>
      <c r="M5" s="9">
        <f>SUM(L5/K5)</f>
        <v>174.25</v>
      </c>
      <c r="N5" s="8">
        <f>SUM(N2:N4)</f>
        <v>4</v>
      </c>
      <c r="O5" s="9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E00E66E9-CBAD-4921-8593-49CC0FB994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B76D21-FFE4-44BF-8839-3BD5147F64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22FB-D69E-4CC4-85DF-287ED49A0A56}">
  <sheetPr codeName="Sheet32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58</v>
      </c>
      <c r="B2" s="11" t="s">
        <v>66</v>
      </c>
      <c r="C2" s="12">
        <v>44996</v>
      </c>
      <c r="D2" s="13" t="s">
        <v>48</v>
      </c>
      <c r="E2" s="14">
        <v>166</v>
      </c>
      <c r="F2" s="14">
        <v>172</v>
      </c>
      <c r="G2" s="14">
        <v>166</v>
      </c>
      <c r="H2" s="14">
        <v>170</v>
      </c>
      <c r="I2" s="14"/>
      <c r="J2" s="14"/>
      <c r="K2" s="15">
        <v>4</v>
      </c>
      <c r="L2" s="15">
        <v>674</v>
      </c>
      <c r="M2" s="16">
        <v>168.5</v>
      </c>
      <c r="N2" s="17">
        <v>2</v>
      </c>
      <c r="O2" s="18">
        <v>170.5</v>
      </c>
    </row>
    <row r="3" spans="1:17" x14ac:dyDescent="0.25">
      <c r="A3" s="10" t="s">
        <v>58</v>
      </c>
      <c r="B3" s="11" t="s">
        <v>66</v>
      </c>
      <c r="C3" s="12">
        <v>45010</v>
      </c>
      <c r="D3" s="13" t="s">
        <v>48</v>
      </c>
      <c r="E3" s="14">
        <v>178</v>
      </c>
      <c r="F3" s="14">
        <v>164</v>
      </c>
      <c r="G3" s="14">
        <v>167</v>
      </c>
      <c r="H3" s="14">
        <v>183</v>
      </c>
      <c r="I3" s="14"/>
      <c r="J3" s="14"/>
      <c r="K3" s="15">
        <v>4</v>
      </c>
      <c r="L3" s="15">
        <v>692</v>
      </c>
      <c r="M3" s="16">
        <v>173</v>
      </c>
      <c r="N3" s="17">
        <v>2</v>
      </c>
      <c r="O3" s="18">
        <v>175</v>
      </c>
    </row>
    <row r="4" spans="1:17" x14ac:dyDescent="0.25">
      <c r="A4" s="10" t="s">
        <v>58</v>
      </c>
      <c r="B4" s="11" t="s">
        <v>66</v>
      </c>
      <c r="C4" s="12">
        <v>45020</v>
      </c>
      <c r="D4" s="13" t="s">
        <v>48</v>
      </c>
      <c r="E4" s="14">
        <v>166</v>
      </c>
      <c r="F4" s="14">
        <v>175</v>
      </c>
      <c r="G4" s="14">
        <v>178</v>
      </c>
      <c r="H4" s="14">
        <v>175</v>
      </c>
      <c r="I4" s="14"/>
      <c r="J4" s="14"/>
      <c r="K4" s="15">
        <v>4</v>
      </c>
      <c r="L4" s="15">
        <v>694</v>
      </c>
      <c r="M4" s="16">
        <v>173.5</v>
      </c>
      <c r="N4" s="17">
        <v>2</v>
      </c>
      <c r="O4" s="18">
        <v>175.5</v>
      </c>
    </row>
    <row r="5" spans="1:17" x14ac:dyDescent="0.25">
      <c r="A5" s="10" t="s">
        <v>58</v>
      </c>
      <c r="B5" s="11" t="s">
        <v>66</v>
      </c>
      <c r="C5" s="12">
        <v>45024</v>
      </c>
      <c r="D5" s="13" t="s">
        <v>48</v>
      </c>
      <c r="E5" s="14">
        <v>171</v>
      </c>
      <c r="F5" s="14">
        <v>177</v>
      </c>
      <c r="G5" s="14">
        <v>173</v>
      </c>
      <c r="H5" s="14">
        <v>172</v>
      </c>
      <c r="I5" s="14"/>
      <c r="J5" s="14"/>
      <c r="K5" s="15">
        <v>4</v>
      </c>
      <c r="L5" s="15">
        <v>693</v>
      </c>
      <c r="M5" s="16">
        <v>173.25</v>
      </c>
      <c r="N5" s="17">
        <v>2</v>
      </c>
      <c r="O5" s="18">
        <v>175.25</v>
      </c>
    </row>
    <row r="6" spans="1:17" x14ac:dyDescent="0.25">
      <c r="A6" s="10" t="s">
        <v>58</v>
      </c>
      <c r="B6" s="11" t="s">
        <v>66</v>
      </c>
      <c r="C6" s="12">
        <v>45038</v>
      </c>
      <c r="D6" s="13" t="s">
        <v>48</v>
      </c>
      <c r="E6" s="14">
        <v>166</v>
      </c>
      <c r="F6" s="14">
        <v>164</v>
      </c>
      <c r="G6" s="14">
        <v>157</v>
      </c>
      <c r="H6" s="14">
        <v>162</v>
      </c>
      <c r="I6" s="14"/>
      <c r="J6" s="14"/>
      <c r="K6" s="15">
        <v>4</v>
      </c>
      <c r="L6" s="15">
        <v>649</v>
      </c>
      <c r="M6" s="16">
        <v>162.25</v>
      </c>
      <c r="N6" s="17">
        <v>2</v>
      </c>
      <c r="O6" s="18">
        <v>164.25</v>
      </c>
    </row>
    <row r="7" spans="1:17" x14ac:dyDescent="0.25">
      <c r="A7" s="10" t="s">
        <v>58</v>
      </c>
      <c r="B7" s="11" t="s">
        <v>66</v>
      </c>
      <c r="C7" s="12">
        <v>45073</v>
      </c>
      <c r="D7" s="13" t="s">
        <v>48</v>
      </c>
      <c r="E7" s="14">
        <v>171</v>
      </c>
      <c r="F7" s="14">
        <v>168</v>
      </c>
      <c r="G7" s="14">
        <v>168</v>
      </c>
      <c r="H7" s="14">
        <v>177</v>
      </c>
      <c r="I7" s="14"/>
      <c r="J7" s="14"/>
      <c r="K7" s="15">
        <v>4</v>
      </c>
      <c r="L7" s="15">
        <v>684</v>
      </c>
      <c r="M7" s="16">
        <v>171</v>
      </c>
      <c r="N7" s="17">
        <v>2</v>
      </c>
      <c r="O7" s="18">
        <v>173</v>
      </c>
    </row>
    <row r="9" spans="1:17" x14ac:dyDescent="0.25">
      <c r="K9" s="8">
        <f>SUM(K2:K8)</f>
        <v>24</v>
      </c>
      <c r="L9" s="8">
        <f>SUM(L2:L8)</f>
        <v>4086</v>
      </c>
      <c r="M9" s="7">
        <f>SUM(L9/K9)</f>
        <v>170.25</v>
      </c>
      <c r="N9" s="8">
        <f>SUM(N2:N8)</f>
        <v>12</v>
      </c>
      <c r="O9" s="9">
        <f>SUM(M9+N9)</f>
        <v>182.25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5_3"/>
    <protectedRange algorithmName="SHA-512" hashValue="ON39YdpmFHfN9f47KpiRvqrKx0V9+erV1CNkpWzYhW/Qyc6aT8rEyCrvauWSYGZK2ia3o7vd3akF07acHAFpOA==" saltValue="yVW9XmDwTqEnmpSGai0KYg==" spinCount="100000" sqref="D3" name="Range1_1_3_4"/>
  </protectedRanges>
  <conditionalFormatting sqref="E2">
    <cfRule type="top10" dxfId="461" priority="7" rank="1"/>
  </conditionalFormatting>
  <conditionalFormatting sqref="E3">
    <cfRule type="top10" dxfId="460" priority="1" rank="1"/>
  </conditionalFormatting>
  <conditionalFormatting sqref="F2">
    <cfRule type="top10" dxfId="459" priority="10" rank="1"/>
  </conditionalFormatting>
  <conditionalFormatting sqref="F3">
    <cfRule type="top10" dxfId="458" priority="4" rank="1"/>
  </conditionalFormatting>
  <conditionalFormatting sqref="G2">
    <cfRule type="top10" dxfId="457" priority="11" rank="1"/>
  </conditionalFormatting>
  <conditionalFormatting sqref="G3">
    <cfRule type="top10" dxfId="456" priority="5" rank="1"/>
  </conditionalFormatting>
  <conditionalFormatting sqref="H2">
    <cfRule type="top10" dxfId="455" priority="8" rank="1"/>
  </conditionalFormatting>
  <conditionalFormatting sqref="H3">
    <cfRule type="top10" dxfId="454" priority="2" rank="1"/>
  </conditionalFormatting>
  <conditionalFormatting sqref="I2">
    <cfRule type="top10" dxfId="453" priority="12" rank="1"/>
  </conditionalFormatting>
  <conditionalFormatting sqref="I3">
    <cfRule type="top10" dxfId="452" priority="6" rank="1"/>
  </conditionalFormatting>
  <conditionalFormatting sqref="J2">
    <cfRule type="top10" dxfId="451" priority="9" rank="1"/>
  </conditionalFormatting>
  <conditionalFormatting sqref="J3">
    <cfRule type="top10" dxfId="450" priority="3" rank="1"/>
  </conditionalFormatting>
  <hyperlinks>
    <hyperlink ref="Q1" location="'Texas 2023'!A1" display="Back to Ranking" xr:uid="{F3ACDCF6-7556-4466-9BDE-FE523E4CB3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D670C0-DF60-4558-90E7-8716339686B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Texas 2023</vt:lpstr>
      <vt:lpstr>Alan Gatlin</vt:lpstr>
      <vt:lpstr>Allen Wood</vt:lpstr>
      <vt:lpstr>Bella Farias</vt:lpstr>
      <vt:lpstr>Bert Farias</vt:lpstr>
      <vt:lpstr>Bill Middlebrook</vt:lpstr>
      <vt:lpstr>Bob Alderman</vt:lpstr>
      <vt:lpstr>Brian Vincent</vt:lpstr>
      <vt:lpstr>Carolyn Wilson</vt:lpstr>
      <vt:lpstr>Claudia Escoto</vt:lpstr>
      <vt:lpstr>Curtis Jenkins</vt:lpstr>
      <vt:lpstr>Daniel Henry</vt:lpstr>
      <vt:lpstr>Darren Krumwiede</vt:lpstr>
      <vt:lpstr>David Ellwood</vt:lpstr>
      <vt:lpstr>David Joe</vt:lpstr>
      <vt:lpstr>David Strother</vt:lpstr>
      <vt:lpstr>Dennis Cahill</vt:lpstr>
      <vt:lpstr>Evelio McDonald</vt:lpstr>
      <vt:lpstr>Fred Jamison</vt:lpstr>
      <vt:lpstr>Gary Hicks</vt:lpstr>
      <vt:lpstr>Glen Bilyeu</vt:lpstr>
      <vt:lpstr>Glen Dickson</vt:lpstr>
      <vt:lpstr>Glenn Stinson</vt:lpstr>
      <vt:lpstr>Howard Wilson</vt:lpstr>
      <vt:lpstr>Hubert Kelsheimer</vt:lpstr>
      <vt:lpstr>James Braddy</vt:lpstr>
      <vt:lpstr>James Lopez</vt:lpstr>
      <vt:lpstr>Jeff Mason</vt:lpstr>
      <vt:lpstr>Jeff Taylor</vt:lpstr>
      <vt:lpstr>Jeff Velazquez</vt:lpstr>
      <vt:lpstr>Jerry Hensler</vt:lpstr>
      <vt:lpstr>Jerry Willeford</vt:lpstr>
      <vt:lpstr>Jesse Zwiebel</vt:lpstr>
      <vt:lpstr>Jim Riggs</vt:lpstr>
      <vt:lpstr>Jim Stewart</vt:lpstr>
      <vt:lpstr>Jim Swaringin</vt:lpstr>
      <vt:lpstr>Joe Roycle</vt:lpstr>
      <vt:lpstr>Joe Yanez</vt:lpstr>
      <vt:lpstr>Josie Hensler</vt:lpstr>
      <vt:lpstr>Juan Iracheta</vt:lpstr>
      <vt:lpstr>Ken Osmond</vt:lpstr>
      <vt:lpstr>Ken Patton</vt:lpstr>
      <vt:lpstr>Lisa Chacon</vt:lpstr>
      <vt:lpstr>Linda Williams</vt:lpstr>
      <vt:lpstr>Lynn Sonnenberg</vt:lpstr>
      <vt:lpstr>Matt Maley</vt:lpstr>
      <vt:lpstr>Paul Dyer</vt:lpstr>
      <vt:lpstr>Philip Beekley</vt:lpstr>
      <vt:lpstr>Rene Melendez</vt:lpstr>
      <vt:lpstr>Ricky Kyker</vt:lpstr>
      <vt:lpstr>Robert Jackson</vt:lpstr>
      <vt:lpstr>Robert Rodriguez</vt:lpstr>
      <vt:lpstr>Robert Theis</vt:lpstr>
      <vt:lpstr>Ronald Borden</vt:lpstr>
      <vt:lpstr>Ronald Herring</vt:lpstr>
      <vt:lpstr>Scott Jackson</vt:lpstr>
      <vt:lpstr>Stan Fitch</vt:lpstr>
      <vt:lpstr>Todd Hammer</vt:lpstr>
      <vt:lpstr>Tony Carruth</vt:lpstr>
      <vt:lpstr>Vic Severino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2023-05-29T03:02:05Z</dcterms:modified>
</cp:coreProperties>
</file>