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Scoring/Virginia/Outdoor/"/>
    </mc:Choice>
  </mc:AlternateContent>
  <xr:revisionPtr revIDLastSave="0" documentId="14_{55DF9D10-D888-473F-941E-7DD5CD33C106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Virginia 2025" sheetId="1" r:id="rId1"/>
    <sheet name="Bill Cash" sheetId="330" r:id="rId2"/>
    <sheet name="Billy Miller" sheetId="293" r:id="rId3"/>
    <sheet name="Bob Barnhart" sheetId="324" r:id="rId4"/>
    <sheet name="Bob Harless" sheetId="325" r:id="rId5"/>
    <sheet name="Brian Gilliand" sheetId="319" r:id="rId6"/>
    <sheet name="Brian Hagerty" sheetId="285" r:id="rId7"/>
    <sheet name="Bruce Cameron" sheetId="262" r:id="rId8"/>
    <sheet name="Carl Hanson" sheetId="279" r:id="rId9"/>
    <sheet name="Charles Miller" sheetId="295" r:id="rId10"/>
    <sheet name="Charles Spann" sheetId="264" r:id="rId11"/>
    <sheet name="Charlie Barba" sheetId="314" r:id="rId12"/>
    <sheet name="Chuck MIller" sheetId="297" r:id="rId13"/>
    <sheet name="Chuck Morrell" sheetId="288" r:id="rId14"/>
    <sheet name="Claude Pennington" sheetId="266" r:id="rId15"/>
    <sheet name="Cody Dockery" sheetId="273" r:id="rId16"/>
    <sheet name="Craig Bailey" sheetId="277" r:id="rId17"/>
    <sheet name="Dale Cauthen" sheetId="276" r:id="rId18"/>
    <sheet name="Dale Taft" sheetId="303" r:id="rId19"/>
    <sheet name="Dan Killough" sheetId="282" r:id="rId20"/>
    <sheet name="Danny Ripley" sheetId="294" r:id="rId21"/>
    <sheet name="Darrell Castle" sheetId="327" r:id="rId22"/>
    <sheet name="David Book" sheetId="313" r:id="rId23"/>
    <sheet name="Don Kowalsky" sheetId="255" r:id="rId24"/>
    <sheet name="Donald Osborne" sheetId="275" r:id="rId25"/>
    <sheet name="Ella Gallion" sheetId="299" r:id="rId26"/>
    <sheet name="Gary Gallion" sheetId="238" r:id="rId27"/>
    <sheet name="Greg Brooks" sheetId="283" r:id="rId28"/>
    <sheet name="Greg Chesher" sheetId="257" r:id="rId29"/>
    <sheet name="Greg Farris" sheetId="305" r:id="rId30"/>
    <sheet name="Harry Page" sheetId="328" r:id="rId31"/>
    <sheet name="Howard Ary" sheetId="326" r:id="rId32"/>
    <sheet name="James Musgrove" sheetId="318" r:id="rId33"/>
    <sheet name="Jason Frymier" sheetId="323" r:id="rId34"/>
    <sheet name="Jason Rasnake" sheetId="269" r:id="rId35"/>
    <sheet name="Jay Boyd" sheetId="267" r:id="rId36"/>
    <sheet name="Jeff Kite" sheetId="292" r:id="rId37"/>
    <sheet name="Jeff Langley" sheetId="298" r:id="rId38"/>
    <sheet name="Jeremiah Mohr" sheetId="304" r:id="rId39"/>
    <sheet name="Jerry Graves" sheetId="320" r:id="rId40"/>
    <sheet name="Jim Cuce" sheetId="316" r:id="rId41"/>
    <sheet name="Jim Frady" sheetId="287" r:id="rId42"/>
    <sheet name="Jock Owings" sheetId="259" r:id="rId43"/>
    <sheet name="Joe Craig" sheetId="307" r:id="rId44"/>
    <sheet name="Joe Stephens" sheetId="260" r:id="rId45"/>
    <sheet name="John Rogers" sheetId="284" r:id="rId46"/>
    <sheet name="Jon Griffin" sheetId="258" r:id="rId47"/>
    <sheet name="Jonathan Lowe" sheetId="306" r:id="rId48"/>
    <sheet name="Judy Gallion" sheetId="261" r:id="rId49"/>
    <sheet name="Ken Camper" sheetId="329" r:id="rId50"/>
    <sheet name="Ken Mix" sheetId="263" r:id="rId51"/>
    <sheet name="Kenneth Eades" sheetId="300" r:id="rId52"/>
    <sheet name="Kenny Jones" sheetId="322" r:id="rId53"/>
    <sheet name="Kenny Snopps" sheetId="308" r:id="rId54"/>
    <sheet name="Lynne Frady" sheetId="286" r:id="rId55"/>
    <sheet name="Maurice Hassard" sheetId="281" r:id="rId56"/>
    <sheet name="Mike Conley" sheetId="317" r:id="rId57"/>
    <sheet name="Mike Hicklin" sheetId="331" r:id="rId58"/>
    <sheet name="Mike Rorer" sheetId="271" r:id="rId59"/>
    <sheet name="Mildred Owings" sheetId="278" r:id="rId60"/>
    <sheet name="Mingo Harkness" sheetId="256" r:id="rId61"/>
    <sheet name="Patrick Driscoll" sheetId="301" r:id="rId62"/>
    <sheet name="Ralph Van Horn" sheetId="311" r:id="rId63"/>
    <sheet name="Raymond Osborne" sheetId="270" r:id="rId64"/>
    <sheet name="Ricky Haley" sheetId="312" r:id="rId65"/>
    <sheet name="Roger Beckner" sheetId="310" r:id="rId66"/>
    <sheet name="Roger Foshee" sheetId="268" r:id="rId67"/>
    <sheet name="Roy Cressinger" sheetId="315" r:id="rId68"/>
    <sheet name="Russ Pope" sheetId="291" r:id="rId69"/>
    <sheet name="Shawn Hudson" sheetId="274" r:id="rId70"/>
    <sheet name="Sherman White" sheetId="309" r:id="rId71"/>
    <sheet name="Stanley Canter" sheetId="289" r:id="rId72"/>
    <sheet name="Steve Pennington" sheetId="290" r:id="rId73"/>
    <sheet name="Steve Plunkett" sheetId="280" r:id="rId74"/>
    <sheet name="Teddy Riffe" sheetId="302" r:id="rId75"/>
    <sheet name="Tim Neighbors" sheetId="332" r:id="rId76"/>
    <sheet name="Tom Tignor" sheetId="296" r:id="rId77"/>
    <sheet name="Tony Jonas" sheetId="333" r:id="rId78"/>
    <sheet name="Travis Beasley" sheetId="321" r:id="rId79"/>
    <sheet name="Wayne Phipps" sheetId="334" r:id="rId80"/>
  </sheets>
  <externalReferences>
    <externalReference r:id="rId81"/>
  </externalReferences>
  <definedNames>
    <definedName name="_xlnm._FilterDatabase" localSheetId="0" hidden="1">'Virginia 2025'!$C$61:$I$61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I133" i="1"/>
  <c r="H133" i="1"/>
  <c r="G133" i="1"/>
  <c r="F133" i="1"/>
  <c r="E133" i="1"/>
  <c r="D133" i="1"/>
  <c r="U25" i="260"/>
  <c r="T25" i="260"/>
  <c r="R25" i="260"/>
  <c r="Q25" i="260"/>
  <c r="A7" i="1"/>
  <c r="A8" i="1" s="1"/>
  <c r="A9" i="1" s="1"/>
  <c r="A10" i="1" s="1"/>
  <c r="A11" i="1" s="1"/>
  <c r="A12" i="1" s="1"/>
  <c r="A13" i="1" s="1"/>
  <c r="A14" i="1" s="1"/>
  <c r="A15" i="1" s="1"/>
  <c r="I99" i="1"/>
  <c r="H99" i="1"/>
  <c r="G99" i="1"/>
  <c r="F99" i="1"/>
  <c r="E99" i="1"/>
  <c r="D99" i="1"/>
  <c r="U4" i="334"/>
  <c r="T4" i="334"/>
  <c r="R4" i="334"/>
  <c r="Q4" i="334"/>
  <c r="I78" i="1"/>
  <c r="H78" i="1"/>
  <c r="G78" i="1"/>
  <c r="F78" i="1"/>
  <c r="E78" i="1"/>
  <c r="D78" i="1"/>
  <c r="U4" i="333"/>
  <c r="T4" i="333"/>
  <c r="R4" i="333"/>
  <c r="Q4" i="333"/>
  <c r="I77" i="1"/>
  <c r="H77" i="1"/>
  <c r="G77" i="1"/>
  <c r="F77" i="1"/>
  <c r="E77" i="1"/>
  <c r="D77" i="1"/>
  <c r="U10" i="332"/>
  <c r="T10" i="332"/>
  <c r="R10" i="332"/>
  <c r="Q10" i="332"/>
  <c r="S25" i="260" l="1"/>
  <c r="V25" i="260" s="1"/>
  <c r="S4" i="334"/>
  <c r="V4" i="334" s="1"/>
  <c r="S4" i="333"/>
  <c r="V4" i="333" s="1"/>
  <c r="S10" i="332"/>
  <c r="V10" i="332" s="1"/>
  <c r="U18" i="305"/>
  <c r="H119" i="1" s="1"/>
  <c r="T18" i="305"/>
  <c r="G119" i="1" s="1"/>
  <c r="R18" i="305"/>
  <c r="Q18" i="305"/>
  <c r="D119" i="1" s="1"/>
  <c r="I73" i="1"/>
  <c r="H73" i="1"/>
  <c r="G73" i="1"/>
  <c r="F73" i="1"/>
  <c r="E73" i="1"/>
  <c r="D73" i="1"/>
  <c r="A117" i="1"/>
  <c r="A118" i="1" s="1"/>
  <c r="A119" i="1" s="1"/>
  <c r="A120" i="1" s="1"/>
  <c r="A121" i="1" s="1"/>
  <c r="I120" i="1"/>
  <c r="H120" i="1"/>
  <c r="G120" i="1"/>
  <c r="F120" i="1"/>
  <c r="E120" i="1"/>
  <c r="D120" i="1"/>
  <c r="U20" i="260"/>
  <c r="T20" i="260"/>
  <c r="R20" i="260"/>
  <c r="Q20" i="260"/>
  <c r="U14" i="260"/>
  <c r="T14" i="260"/>
  <c r="R14" i="260"/>
  <c r="Q14" i="260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U18" i="256"/>
  <c r="H104" i="1" s="1"/>
  <c r="T18" i="256"/>
  <c r="G104" i="1" s="1"/>
  <c r="R18" i="256"/>
  <c r="E104" i="1" s="1"/>
  <c r="Q18" i="256"/>
  <c r="D104" i="1" s="1"/>
  <c r="I53" i="1"/>
  <c r="H53" i="1"/>
  <c r="G53" i="1"/>
  <c r="F53" i="1"/>
  <c r="E53" i="1"/>
  <c r="D53" i="1"/>
  <c r="U4" i="332"/>
  <c r="T4" i="332"/>
  <c r="R4" i="332"/>
  <c r="Q4" i="332"/>
  <c r="G28" i="1"/>
  <c r="E28" i="1"/>
  <c r="U6" i="331"/>
  <c r="H28" i="1" s="1"/>
  <c r="T6" i="331"/>
  <c r="R6" i="331"/>
  <c r="Q6" i="331"/>
  <c r="D28" i="1" s="1"/>
  <c r="U6" i="330"/>
  <c r="H27" i="1" s="1"/>
  <c r="T6" i="330"/>
  <c r="G27" i="1" s="1"/>
  <c r="R6" i="330"/>
  <c r="E27" i="1" s="1"/>
  <c r="Q6" i="330"/>
  <c r="D27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E18" i="1"/>
  <c r="D18" i="1"/>
  <c r="U5" i="329"/>
  <c r="H18" i="1" s="1"/>
  <c r="T5" i="329"/>
  <c r="G18" i="1" s="1"/>
  <c r="R5" i="329"/>
  <c r="Q5" i="329"/>
  <c r="A71" i="1"/>
  <c r="A72" i="1" s="1"/>
  <c r="A73" i="1" s="1"/>
  <c r="A74" i="1" s="1"/>
  <c r="A75" i="1" s="1"/>
  <c r="A76" i="1" s="1"/>
  <c r="A77" i="1" s="1"/>
  <c r="A78" i="1" s="1"/>
  <c r="A79" i="1" s="1"/>
  <c r="A80" i="1" s="1"/>
  <c r="A63" i="1"/>
  <c r="A64" i="1" s="1"/>
  <c r="A65" i="1" s="1"/>
  <c r="A66" i="1" s="1"/>
  <c r="A67" i="1" s="1"/>
  <c r="A68" i="1" s="1"/>
  <c r="H132" i="1"/>
  <c r="G132" i="1"/>
  <c r="E132" i="1"/>
  <c r="D132" i="1"/>
  <c r="U11" i="305"/>
  <c r="T11" i="305"/>
  <c r="R11" i="305"/>
  <c r="Q11" i="305"/>
  <c r="I103" i="1"/>
  <c r="H103" i="1"/>
  <c r="G103" i="1"/>
  <c r="F103" i="1"/>
  <c r="E103" i="1"/>
  <c r="D103" i="1"/>
  <c r="U4" i="328"/>
  <c r="T4" i="328"/>
  <c r="R4" i="328"/>
  <c r="Q4" i="328"/>
  <c r="I97" i="1"/>
  <c r="H97" i="1"/>
  <c r="G97" i="1"/>
  <c r="F97" i="1"/>
  <c r="E97" i="1"/>
  <c r="D97" i="1"/>
  <c r="U12" i="291"/>
  <c r="T12" i="291"/>
  <c r="R12" i="291"/>
  <c r="Q12" i="291"/>
  <c r="I98" i="1"/>
  <c r="H98" i="1"/>
  <c r="G98" i="1"/>
  <c r="F98" i="1"/>
  <c r="E98" i="1"/>
  <c r="D98" i="1"/>
  <c r="U4" i="327"/>
  <c r="T4" i="327"/>
  <c r="R4" i="327"/>
  <c r="S4" i="327" s="1"/>
  <c r="V4" i="327" s="1"/>
  <c r="Q4" i="327"/>
  <c r="I54" i="1"/>
  <c r="U4" i="326"/>
  <c r="H54" i="1" s="1"/>
  <c r="T4" i="326"/>
  <c r="G54" i="1" s="1"/>
  <c r="R4" i="326"/>
  <c r="S4" i="326" s="1"/>
  <c r="V4" i="326" s="1"/>
  <c r="Q4" i="326"/>
  <c r="D54" i="1" s="1"/>
  <c r="E43" i="1"/>
  <c r="D43" i="1"/>
  <c r="U4" i="325"/>
  <c r="H43" i="1" s="1"/>
  <c r="T4" i="325"/>
  <c r="G43" i="1" s="1"/>
  <c r="R4" i="325"/>
  <c r="Q4" i="325"/>
  <c r="G40" i="1"/>
  <c r="U4" i="324"/>
  <c r="H40" i="1" s="1"/>
  <c r="T4" i="324"/>
  <c r="R4" i="324"/>
  <c r="Q4" i="324"/>
  <c r="D40" i="1" s="1"/>
  <c r="G39" i="1"/>
  <c r="F39" i="1"/>
  <c r="E39" i="1"/>
  <c r="D39" i="1"/>
  <c r="U4" i="323"/>
  <c r="H39" i="1" s="1"/>
  <c r="T4" i="323"/>
  <c r="R4" i="323"/>
  <c r="S4" i="323" s="1"/>
  <c r="V4" i="323" s="1"/>
  <c r="I39" i="1" s="1"/>
  <c r="Q4" i="323"/>
  <c r="G38" i="1"/>
  <c r="E38" i="1"/>
  <c r="D38" i="1"/>
  <c r="U4" i="322"/>
  <c r="H38" i="1" s="1"/>
  <c r="T4" i="322"/>
  <c r="R4" i="322"/>
  <c r="Q4" i="322"/>
  <c r="D35" i="1"/>
  <c r="U4" i="321"/>
  <c r="H35" i="1" s="1"/>
  <c r="T4" i="321"/>
  <c r="G35" i="1" s="1"/>
  <c r="R4" i="321"/>
  <c r="S4" i="321" s="1"/>
  <c r="V4" i="321" s="1"/>
  <c r="I35" i="1" s="1"/>
  <c r="Q4" i="321"/>
  <c r="U4" i="320"/>
  <c r="H34" i="1" s="1"/>
  <c r="T4" i="320"/>
  <c r="G34" i="1" s="1"/>
  <c r="R4" i="320"/>
  <c r="E34" i="1" s="1"/>
  <c r="Q4" i="320"/>
  <c r="D34" i="1" s="1"/>
  <c r="U4" i="319"/>
  <c r="H22" i="1" s="1"/>
  <c r="T4" i="319"/>
  <c r="G22" i="1" s="1"/>
  <c r="R4" i="319"/>
  <c r="E22" i="1" s="1"/>
  <c r="Q4" i="319"/>
  <c r="D22" i="1" s="1"/>
  <c r="U8" i="318"/>
  <c r="H68" i="1" s="1"/>
  <c r="T8" i="318"/>
  <c r="G68" i="1" s="1"/>
  <c r="R8" i="318"/>
  <c r="E68" i="1" s="1"/>
  <c r="Q8" i="318"/>
  <c r="D68" i="1" s="1"/>
  <c r="H71" i="1"/>
  <c r="G71" i="1"/>
  <c r="E71" i="1"/>
  <c r="D71" i="1"/>
  <c r="U4" i="317"/>
  <c r="T4" i="317"/>
  <c r="R4" i="317"/>
  <c r="Q4" i="317"/>
  <c r="I52" i="1"/>
  <c r="H52" i="1"/>
  <c r="G52" i="1"/>
  <c r="F52" i="1"/>
  <c r="E52" i="1"/>
  <c r="H51" i="1"/>
  <c r="E41" i="1"/>
  <c r="H46" i="1"/>
  <c r="G46" i="1"/>
  <c r="H25" i="1"/>
  <c r="G25" i="1"/>
  <c r="E25" i="1"/>
  <c r="D52" i="1"/>
  <c r="U4" i="316"/>
  <c r="T4" i="316"/>
  <c r="R4" i="316"/>
  <c r="S4" i="316" s="1"/>
  <c r="V4" i="316" s="1"/>
  <c r="Q4" i="316"/>
  <c r="U4" i="315"/>
  <c r="T4" i="315"/>
  <c r="G51" i="1" s="1"/>
  <c r="R4" i="315"/>
  <c r="E51" i="1" s="1"/>
  <c r="Q4" i="315"/>
  <c r="D51" i="1" s="1"/>
  <c r="D41" i="1"/>
  <c r="U4" i="314"/>
  <c r="H41" i="1" s="1"/>
  <c r="T4" i="314"/>
  <c r="G41" i="1" s="1"/>
  <c r="R4" i="314"/>
  <c r="Q4" i="314"/>
  <c r="U4" i="313"/>
  <c r="T4" i="313"/>
  <c r="R4" i="313"/>
  <c r="E46" i="1" s="1"/>
  <c r="Q4" i="313"/>
  <c r="D46" i="1" s="1"/>
  <c r="U4" i="312"/>
  <c r="H36" i="1" s="1"/>
  <c r="T4" i="312"/>
  <c r="G36" i="1" s="1"/>
  <c r="R4" i="312"/>
  <c r="E36" i="1" s="1"/>
  <c r="Q4" i="312"/>
  <c r="D36" i="1" s="1"/>
  <c r="D25" i="1"/>
  <c r="U4" i="311"/>
  <c r="T4" i="311"/>
  <c r="R4" i="311"/>
  <c r="Q4" i="311"/>
  <c r="G26" i="1"/>
  <c r="E26" i="1"/>
  <c r="D26" i="1"/>
  <c r="U10" i="295"/>
  <c r="H26" i="1" s="1"/>
  <c r="T10" i="295"/>
  <c r="R10" i="295"/>
  <c r="Q10" i="295"/>
  <c r="U16" i="302"/>
  <c r="H95" i="1" s="1"/>
  <c r="T16" i="302"/>
  <c r="G95" i="1" s="1"/>
  <c r="R16" i="302"/>
  <c r="E95" i="1" s="1"/>
  <c r="Q16" i="302"/>
  <c r="D95" i="1" s="1"/>
  <c r="U12" i="275"/>
  <c r="H29" i="1" s="1"/>
  <c r="T12" i="275"/>
  <c r="G29" i="1" s="1"/>
  <c r="R12" i="275"/>
  <c r="E29" i="1" s="1"/>
  <c r="Q12" i="275"/>
  <c r="D29" i="1" s="1"/>
  <c r="H50" i="1"/>
  <c r="U5" i="310"/>
  <c r="T5" i="310"/>
  <c r="G50" i="1" s="1"/>
  <c r="R5" i="310"/>
  <c r="Q5" i="310"/>
  <c r="D50" i="1" s="1"/>
  <c r="U5" i="309"/>
  <c r="H37" i="1" s="1"/>
  <c r="T5" i="309"/>
  <c r="G37" i="1" s="1"/>
  <c r="R5" i="309"/>
  <c r="E37" i="1" s="1"/>
  <c r="Q5" i="309"/>
  <c r="D37" i="1" s="1"/>
  <c r="D55" i="1"/>
  <c r="U5" i="308"/>
  <c r="H55" i="1" s="1"/>
  <c r="T5" i="308"/>
  <c r="G55" i="1" s="1"/>
  <c r="R5" i="308"/>
  <c r="Q5" i="308"/>
  <c r="U5" i="307"/>
  <c r="H33" i="1" s="1"/>
  <c r="T5" i="307"/>
  <c r="G33" i="1" s="1"/>
  <c r="R5" i="307"/>
  <c r="E33" i="1" s="1"/>
  <c r="Q5" i="307"/>
  <c r="D33" i="1" s="1"/>
  <c r="H117" i="1"/>
  <c r="G117" i="1"/>
  <c r="U4" i="306"/>
  <c r="T4" i="306"/>
  <c r="R4" i="306"/>
  <c r="E117" i="1" s="1"/>
  <c r="Q4" i="306"/>
  <c r="D117" i="1" s="1"/>
  <c r="U5" i="305"/>
  <c r="H101" i="1" s="1"/>
  <c r="T5" i="305"/>
  <c r="G101" i="1" s="1"/>
  <c r="R5" i="305"/>
  <c r="E101" i="1" s="1"/>
  <c r="Q5" i="305"/>
  <c r="D101" i="1" s="1"/>
  <c r="U15" i="263"/>
  <c r="H75" i="1" s="1"/>
  <c r="T15" i="263"/>
  <c r="G75" i="1" s="1"/>
  <c r="R15" i="263"/>
  <c r="E75" i="1" s="1"/>
  <c r="Q15" i="263"/>
  <c r="D75" i="1" s="1"/>
  <c r="U20" i="289"/>
  <c r="H118" i="1" s="1"/>
  <c r="T20" i="289"/>
  <c r="G118" i="1" s="1"/>
  <c r="R20" i="289"/>
  <c r="Q20" i="289"/>
  <c r="D118" i="1" s="1"/>
  <c r="U6" i="304"/>
  <c r="H19" i="1" s="1"/>
  <c r="T6" i="304"/>
  <c r="G19" i="1" s="1"/>
  <c r="R6" i="304"/>
  <c r="E19" i="1" s="1"/>
  <c r="Q6" i="304"/>
  <c r="D19" i="1" s="1"/>
  <c r="E102" i="1"/>
  <c r="D102" i="1"/>
  <c r="U4" i="303"/>
  <c r="H102" i="1" s="1"/>
  <c r="T4" i="303"/>
  <c r="G102" i="1" s="1"/>
  <c r="R4" i="303"/>
  <c r="Q4" i="303"/>
  <c r="U10" i="302"/>
  <c r="H64" i="1" s="1"/>
  <c r="T10" i="302"/>
  <c r="G64" i="1" s="1"/>
  <c r="R10" i="302"/>
  <c r="Q10" i="302"/>
  <c r="D64" i="1" s="1"/>
  <c r="H96" i="1"/>
  <c r="G96" i="1"/>
  <c r="E96" i="1"/>
  <c r="D96" i="1"/>
  <c r="U4" i="301"/>
  <c r="T4" i="301"/>
  <c r="R4" i="301"/>
  <c r="Q4" i="301"/>
  <c r="E80" i="1"/>
  <c r="D80" i="1"/>
  <c r="U4" i="300"/>
  <c r="H80" i="1" s="1"/>
  <c r="T4" i="300"/>
  <c r="G80" i="1" s="1"/>
  <c r="R4" i="300"/>
  <c r="Q4" i="300"/>
  <c r="U5" i="299"/>
  <c r="H30" i="1" s="1"/>
  <c r="T5" i="299"/>
  <c r="G30" i="1" s="1"/>
  <c r="R5" i="299"/>
  <c r="Q5" i="299"/>
  <c r="D30" i="1" s="1"/>
  <c r="U14" i="276"/>
  <c r="H130" i="1" s="1"/>
  <c r="T14" i="276"/>
  <c r="G130" i="1" s="1"/>
  <c r="R14" i="276"/>
  <c r="E130" i="1" s="1"/>
  <c r="Q14" i="276"/>
  <c r="D130" i="1" s="1"/>
  <c r="U4" i="298"/>
  <c r="H21" i="1" s="1"/>
  <c r="T4" i="298"/>
  <c r="G21" i="1" s="1"/>
  <c r="R4" i="298"/>
  <c r="E21" i="1" s="1"/>
  <c r="Q4" i="298"/>
  <c r="D21" i="1" s="1"/>
  <c r="U20" i="271"/>
  <c r="H79" i="1" s="1"/>
  <c r="T20" i="271"/>
  <c r="G79" i="1" s="1"/>
  <c r="R20" i="271"/>
  <c r="Q20" i="271"/>
  <c r="D79" i="1" s="1"/>
  <c r="U18" i="259"/>
  <c r="H66" i="1" s="1"/>
  <c r="T18" i="259"/>
  <c r="G66" i="1" s="1"/>
  <c r="R18" i="259"/>
  <c r="E66" i="1" s="1"/>
  <c r="Q18" i="259"/>
  <c r="D66" i="1" s="1"/>
  <c r="U8" i="297"/>
  <c r="H128" i="1" s="1"/>
  <c r="T8" i="297"/>
  <c r="G128" i="1" s="1"/>
  <c r="R8" i="297"/>
  <c r="Q8" i="297"/>
  <c r="D128" i="1" s="1"/>
  <c r="H116" i="1"/>
  <c r="G116" i="1"/>
  <c r="U4" i="296"/>
  <c r="T4" i="296"/>
  <c r="R4" i="296"/>
  <c r="Q4" i="296"/>
  <c r="D116" i="1" s="1"/>
  <c r="U24" i="273"/>
  <c r="H114" i="1" s="1"/>
  <c r="T24" i="273"/>
  <c r="G114" i="1" s="1"/>
  <c r="R24" i="273"/>
  <c r="Q24" i="273"/>
  <c r="D114" i="1" s="1"/>
  <c r="U4" i="295"/>
  <c r="H93" i="1" s="1"/>
  <c r="T4" i="295"/>
  <c r="G93" i="1" s="1"/>
  <c r="R4" i="295"/>
  <c r="E93" i="1" s="1"/>
  <c r="Q4" i="295"/>
  <c r="D93" i="1" s="1"/>
  <c r="U15" i="290"/>
  <c r="H70" i="1" s="1"/>
  <c r="T15" i="290"/>
  <c r="G70" i="1" s="1"/>
  <c r="R15" i="290"/>
  <c r="E70" i="1" s="1"/>
  <c r="Q15" i="290"/>
  <c r="D70" i="1" s="1"/>
  <c r="U15" i="270"/>
  <c r="H94" i="1" s="1"/>
  <c r="T15" i="270"/>
  <c r="G94" i="1" s="1"/>
  <c r="R15" i="270"/>
  <c r="Q15" i="270"/>
  <c r="D94" i="1" s="1"/>
  <c r="U5" i="294"/>
  <c r="H74" i="1" s="1"/>
  <c r="T5" i="294"/>
  <c r="G74" i="1" s="1"/>
  <c r="R5" i="294"/>
  <c r="E74" i="1" s="1"/>
  <c r="Q5" i="294"/>
  <c r="D74" i="1" s="1"/>
  <c r="U4" i="293"/>
  <c r="H23" i="1" s="1"/>
  <c r="T4" i="293"/>
  <c r="G23" i="1" s="1"/>
  <c r="R4" i="293"/>
  <c r="E23" i="1" s="1"/>
  <c r="Q4" i="293"/>
  <c r="D23" i="1" s="1"/>
  <c r="U8" i="292"/>
  <c r="H89" i="1" s="1"/>
  <c r="T8" i="292"/>
  <c r="G89" i="1" s="1"/>
  <c r="R8" i="292"/>
  <c r="E89" i="1" s="1"/>
  <c r="Q8" i="292"/>
  <c r="D89" i="1" s="1"/>
  <c r="U5" i="291"/>
  <c r="H72" i="1" s="1"/>
  <c r="T5" i="291"/>
  <c r="G72" i="1" s="1"/>
  <c r="R5" i="291"/>
  <c r="E72" i="1" s="1"/>
  <c r="Q5" i="291"/>
  <c r="D72" i="1" s="1"/>
  <c r="U9" i="290"/>
  <c r="H20" i="1" s="1"/>
  <c r="T9" i="290"/>
  <c r="G20" i="1" s="1"/>
  <c r="R9" i="290"/>
  <c r="E20" i="1" s="1"/>
  <c r="Q9" i="290"/>
  <c r="D20" i="1" s="1"/>
  <c r="U14" i="289"/>
  <c r="H6" i="1" s="1"/>
  <c r="T14" i="289"/>
  <c r="G6" i="1" s="1"/>
  <c r="R14" i="289"/>
  <c r="Q14" i="289"/>
  <c r="D6" i="1" s="1"/>
  <c r="U11" i="288"/>
  <c r="H11" i="1" s="1"/>
  <c r="T11" i="288"/>
  <c r="G11" i="1" s="1"/>
  <c r="R11" i="288"/>
  <c r="Q11" i="288"/>
  <c r="D11" i="1" s="1"/>
  <c r="H107" i="1"/>
  <c r="G107" i="1"/>
  <c r="E107" i="1"/>
  <c r="U4" i="287"/>
  <c r="T4" i="287"/>
  <c r="R4" i="287"/>
  <c r="Q4" i="287"/>
  <c r="D107" i="1" s="1"/>
  <c r="D105" i="1"/>
  <c r="U4" i="286"/>
  <c r="H105" i="1" s="1"/>
  <c r="T4" i="286"/>
  <c r="G105" i="1" s="1"/>
  <c r="R4" i="286"/>
  <c r="E105" i="1" s="1"/>
  <c r="Q4" i="286"/>
  <c r="I47" i="1"/>
  <c r="F47" i="1"/>
  <c r="E47" i="1"/>
  <c r="H42" i="1"/>
  <c r="G42" i="1"/>
  <c r="E42" i="1"/>
  <c r="G45" i="1"/>
  <c r="H31" i="1"/>
  <c r="G31" i="1"/>
  <c r="E31" i="1"/>
  <c r="H32" i="1"/>
  <c r="G24" i="1"/>
  <c r="E24" i="1"/>
  <c r="U7" i="285"/>
  <c r="H17" i="1" s="1"/>
  <c r="T7" i="285"/>
  <c r="G17" i="1" s="1"/>
  <c r="R7" i="285"/>
  <c r="Q7" i="285"/>
  <c r="D17" i="1" s="1"/>
  <c r="D47" i="1"/>
  <c r="U4" i="284"/>
  <c r="H47" i="1" s="1"/>
  <c r="T4" i="284"/>
  <c r="G47" i="1" s="1"/>
  <c r="R4" i="284"/>
  <c r="S4" i="284" s="1"/>
  <c r="V4" i="284" s="1"/>
  <c r="Q4" i="284"/>
  <c r="U4" i="283"/>
  <c r="T4" i="283"/>
  <c r="R4" i="283"/>
  <c r="Q4" i="283"/>
  <c r="D42" i="1" s="1"/>
  <c r="D45" i="1"/>
  <c r="U4" i="282"/>
  <c r="H45" i="1" s="1"/>
  <c r="T4" i="282"/>
  <c r="R4" i="282"/>
  <c r="E45" i="1" s="1"/>
  <c r="Q4" i="282"/>
  <c r="U4" i="281"/>
  <c r="T4" i="281"/>
  <c r="R4" i="281"/>
  <c r="Q4" i="281"/>
  <c r="D31" i="1" s="1"/>
  <c r="D32" i="1"/>
  <c r="U4" i="280"/>
  <c r="T4" i="280"/>
  <c r="G32" i="1" s="1"/>
  <c r="R4" i="280"/>
  <c r="S4" i="280" s="1"/>
  <c r="V4" i="280" s="1"/>
  <c r="I32" i="1" s="1"/>
  <c r="Q4" i="280"/>
  <c r="U4" i="279"/>
  <c r="H24" i="1" s="1"/>
  <c r="T4" i="279"/>
  <c r="R4" i="279"/>
  <c r="Q4" i="279"/>
  <c r="D24" i="1" s="1"/>
  <c r="H76" i="1"/>
  <c r="G76" i="1"/>
  <c r="E76" i="1"/>
  <c r="U9" i="278"/>
  <c r="H67" i="1" s="1"/>
  <c r="T9" i="278"/>
  <c r="G67" i="1" s="1"/>
  <c r="R9" i="278"/>
  <c r="E67" i="1" s="1"/>
  <c r="Q9" i="278"/>
  <c r="D67" i="1" s="1"/>
  <c r="U5" i="277"/>
  <c r="T5" i="277"/>
  <c r="R5" i="277"/>
  <c r="Q5" i="277"/>
  <c r="D76" i="1" s="1"/>
  <c r="U4" i="276"/>
  <c r="H121" i="1" s="1"/>
  <c r="T4" i="276"/>
  <c r="G121" i="1" s="1"/>
  <c r="R4" i="276"/>
  <c r="Q4" i="276"/>
  <c r="D121" i="1" s="1"/>
  <c r="U6" i="275"/>
  <c r="H100" i="1" s="1"/>
  <c r="T6" i="275"/>
  <c r="G100" i="1" s="1"/>
  <c r="R6" i="275"/>
  <c r="E100" i="1" s="1"/>
  <c r="Q6" i="275"/>
  <c r="D100" i="1" s="1"/>
  <c r="U15" i="274"/>
  <c r="H88" i="1" s="1"/>
  <c r="T15" i="274"/>
  <c r="G88" i="1" s="1"/>
  <c r="R15" i="274"/>
  <c r="E88" i="1" s="1"/>
  <c r="Q15" i="274"/>
  <c r="D88" i="1" s="1"/>
  <c r="U14" i="273"/>
  <c r="H87" i="1" s="1"/>
  <c r="T14" i="273"/>
  <c r="G87" i="1" s="1"/>
  <c r="R14" i="273"/>
  <c r="Q14" i="273"/>
  <c r="D87" i="1" s="1"/>
  <c r="U13" i="271"/>
  <c r="H131" i="1" s="1"/>
  <c r="T13" i="271"/>
  <c r="G131" i="1" s="1"/>
  <c r="R13" i="271"/>
  <c r="E131" i="1" s="1"/>
  <c r="Q13" i="271"/>
  <c r="D131" i="1" s="1"/>
  <c r="U5" i="271"/>
  <c r="H106" i="1" s="1"/>
  <c r="T5" i="271"/>
  <c r="G106" i="1" s="1"/>
  <c r="R5" i="271"/>
  <c r="Q5" i="271"/>
  <c r="D106" i="1" s="1"/>
  <c r="G48" i="1"/>
  <c r="E49" i="1"/>
  <c r="U6" i="270"/>
  <c r="H44" i="1" s="1"/>
  <c r="T6" i="270"/>
  <c r="G44" i="1" s="1"/>
  <c r="R6" i="270"/>
  <c r="E44" i="1" s="1"/>
  <c r="Q6" i="270"/>
  <c r="D44" i="1" s="1"/>
  <c r="D48" i="1"/>
  <c r="U5" i="269"/>
  <c r="H48" i="1" s="1"/>
  <c r="T5" i="269"/>
  <c r="R5" i="269"/>
  <c r="E48" i="1" s="1"/>
  <c r="Q5" i="269"/>
  <c r="U4" i="268"/>
  <c r="H49" i="1" s="1"/>
  <c r="T4" i="268"/>
  <c r="G49" i="1" s="1"/>
  <c r="R4" i="268"/>
  <c r="Q4" i="268"/>
  <c r="D49" i="1" s="1"/>
  <c r="U19" i="267"/>
  <c r="H12" i="1" s="1"/>
  <c r="T19" i="267"/>
  <c r="G12" i="1" s="1"/>
  <c r="R19" i="267"/>
  <c r="E12" i="1" s="1"/>
  <c r="Q19" i="267"/>
  <c r="D12" i="1" s="1"/>
  <c r="U16" i="266"/>
  <c r="H8" i="1" s="1"/>
  <c r="T16" i="266"/>
  <c r="G8" i="1" s="1"/>
  <c r="R16" i="266"/>
  <c r="E8" i="1" s="1"/>
  <c r="Q16" i="266"/>
  <c r="D8" i="1" s="1"/>
  <c r="U15" i="264"/>
  <c r="H65" i="1" s="1"/>
  <c r="T15" i="264"/>
  <c r="G65" i="1" s="1"/>
  <c r="R15" i="264"/>
  <c r="E65" i="1" s="1"/>
  <c r="Q15" i="264"/>
  <c r="D65" i="1" s="1"/>
  <c r="U9" i="263"/>
  <c r="H15" i="1" s="1"/>
  <c r="T9" i="263"/>
  <c r="G15" i="1" s="1"/>
  <c r="R9" i="263"/>
  <c r="E15" i="1" s="1"/>
  <c r="Q9" i="263"/>
  <c r="D15" i="1" s="1"/>
  <c r="U13" i="262"/>
  <c r="H9" i="1" s="1"/>
  <c r="T13" i="262"/>
  <c r="G9" i="1" s="1"/>
  <c r="R13" i="262"/>
  <c r="E9" i="1" s="1"/>
  <c r="Q13" i="262"/>
  <c r="D9" i="1" s="1"/>
  <c r="U18" i="261"/>
  <c r="H7" i="1" s="1"/>
  <c r="T18" i="261"/>
  <c r="G7" i="1" s="1"/>
  <c r="R18" i="261"/>
  <c r="E7" i="1" s="1"/>
  <c r="Q18" i="261"/>
  <c r="D7" i="1" s="1"/>
  <c r="U8" i="260"/>
  <c r="H90" i="1" s="1"/>
  <c r="T8" i="260"/>
  <c r="G90" i="1" s="1"/>
  <c r="R8" i="260"/>
  <c r="E90" i="1" s="1"/>
  <c r="Q8" i="260"/>
  <c r="D90" i="1" s="1"/>
  <c r="U6" i="259"/>
  <c r="H92" i="1" s="1"/>
  <c r="T6" i="259"/>
  <c r="G92" i="1" s="1"/>
  <c r="R6" i="259"/>
  <c r="Q6" i="259"/>
  <c r="D92" i="1" s="1"/>
  <c r="U20" i="258"/>
  <c r="H62" i="1" s="1"/>
  <c r="T20" i="258"/>
  <c r="G62" i="1" s="1"/>
  <c r="R20" i="258"/>
  <c r="E62" i="1" s="1"/>
  <c r="Q20" i="258"/>
  <c r="D62" i="1" s="1"/>
  <c r="U18" i="257"/>
  <c r="H63" i="1" s="1"/>
  <c r="T18" i="257"/>
  <c r="G63" i="1" s="1"/>
  <c r="R18" i="257"/>
  <c r="E63" i="1" s="1"/>
  <c r="Q18" i="257"/>
  <c r="D63" i="1" s="1"/>
  <c r="U13" i="256"/>
  <c r="H14" i="1" s="1"/>
  <c r="T13" i="256"/>
  <c r="G14" i="1" s="1"/>
  <c r="R13" i="256"/>
  <c r="E14" i="1" s="1"/>
  <c r="Q13" i="256"/>
  <c r="D14" i="1" s="1"/>
  <c r="U11" i="255"/>
  <c r="H13" i="1" s="1"/>
  <c r="T11" i="255"/>
  <c r="G13" i="1" s="1"/>
  <c r="R11" i="255"/>
  <c r="E13" i="1" s="1"/>
  <c r="Q11" i="255"/>
  <c r="D13" i="1" s="1"/>
  <c r="U16" i="238"/>
  <c r="H10" i="1" s="1"/>
  <c r="T16" i="238"/>
  <c r="G10" i="1" s="1"/>
  <c r="R16" i="238"/>
  <c r="E10" i="1" s="1"/>
  <c r="Q16" i="238"/>
  <c r="D10" i="1" s="1"/>
  <c r="S18" i="305" l="1"/>
  <c r="E119" i="1"/>
  <c r="S11" i="305"/>
  <c r="S6" i="331"/>
  <c r="F28" i="1" s="1"/>
  <c r="S6" i="330"/>
  <c r="S14" i="260"/>
  <c r="V14" i="260" s="1"/>
  <c r="S20" i="260"/>
  <c r="V20" i="260" s="1"/>
  <c r="S18" i="256"/>
  <c r="S4" i="332"/>
  <c r="V4" i="332" s="1"/>
  <c r="S5" i="329"/>
  <c r="S4" i="328"/>
  <c r="V4" i="328" s="1"/>
  <c r="S12" i="291"/>
  <c r="V12" i="291" s="1"/>
  <c r="S4" i="283"/>
  <c r="E54" i="1"/>
  <c r="E35" i="1"/>
  <c r="S4" i="324"/>
  <c r="S4" i="268"/>
  <c r="F54" i="1"/>
  <c r="F35" i="1"/>
  <c r="S5" i="307"/>
  <c r="F33" i="1" s="1"/>
  <c r="S4" i="281"/>
  <c r="S5" i="310"/>
  <c r="V5" i="310" s="1"/>
  <c r="I50" i="1" s="1"/>
  <c r="S4" i="296"/>
  <c r="S5" i="299"/>
  <c r="V5" i="299" s="1"/>
  <c r="I30" i="1" s="1"/>
  <c r="E32" i="1"/>
  <c r="S4" i="320"/>
  <c r="S4" i="295"/>
  <c r="S4" i="282"/>
  <c r="F32" i="1"/>
  <c r="E116" i="1"/>
  <c r="S4" i="322"/>
  <c r="E40" i="1"/>
  <c r="S4" i="325"/>
  <c r="S4" i="319"/>
  <c r="S5" i="308"/>
  <c r="E55" i="1"/>
  <c r="E50" i="1"/>
  <c r="S5" i="309"/>
  <c r="S8" i="318"/>
  <c r="F68" i="1" s="1"/>
  <c r="S4" i="317"/>
  <c r="S10" i="302"/>
  <c r="F64" i="1" s="1"/>
  <c r="S4" i="315"/>
  <c r="S4" i="314"/>
  <c r="S4" i="313"/>
  <c r="S4" i="312"/>
  <c r="S4" i="311"/>
  <c r="S10" i="295"/>
  <c r="S16" i="302"/>
  <c r="E64" i="1"/>
  <c r="S12" i="275"/>
  <c r="S11" i="288"/>
  <c r="V11" i="288" s="1"/>
  <c r="I11" i="1" s="1"/>
  <c r="S7" i="285"/>
  <c r="F17" i="1" s="1"/>
  <c r="E17" i="1"/>
  <c r="S8" i="297"/>
  <c r="E128" i="1"/>
  <c r="S4" i="306"/>
  <c r="S15" i="270"/>
  <c r="V15" i="270" s="1"/>
  <c r="I94" i="1" s="1"/>
  <c r="S20" i="289"/>
  <c r="E118" i="1"/>
  <c r="S5" i="305"/>
  <c r="S15" i="263"/>
  <c r="E30" i="1"/>
  <c r="S20" i="271"/>
  <c r="S5" i="271"/>
  <c r="E106" i="1"/>
  <c r="E79" i="1"/>
  <c r="S6" i="304"/>
  <c r="S4" i="303"/>
  <c r="E94" i="1"/>
  <c r="S4" i="301"/>
  <c r="S4" i="300"/>
  <c r="S9" i="278"/>
  <c r="S4" i="276"/>
  <c r="E121" i="1"/>
  <c r="S24" i="273"/>
  <c r="F114" i="1" s="1"/>
  <c r="S14" i="276"/>
  <c r="E114" i="1"/>
  <c r="S4" i="298"/>
  <c r="S18" i="259"/>
  <c r="S14" i="273"/>
  <c r="V14" i="273" s="1"/>
  <c r="I87" i="1" s="1"/>
  <c r="S15" i="290"/>
  <c r="S14" i="289"/>
  <c r="V14" i="289" s="1"/>
  <c r="I6" i="1" s="1"/>
  <c r="E11" i="1"/>
  <c r="S5" i="294"/>
  <c r="S4" i="293"/>
  <c r="E6" i="1"/>
  <c r="S8" i="292"/>
  <c r="S15" i="274"/>
  <c r="S5" i="291"/>
  <c r="S9" i="290"/>
  <c r="S19" i="267"/>
  <c r="F12" i="1" s="1"/>
  <c r="S4" i="287"/>
  <c r="S4" i="286"/>
  <c r="E87" i="1"/>
  <c r="S4" i="279"/>
  <c r="S5" i="269"/>
  <c r="S5" i="277"/>
  <c r="S6" i="259"/>
  <c r="V6" i="259" s="1"/>
  <c r="I92" i="1" s="1"/>
  <c r="S6" i="275"/>
  <c r="S13" i="271"/>
  <c r="S6" i="270"/>
  <c r="S16" i="266"/>
  <c r="F8" i="1" s="1"/>
  <c r="E92" i="1"/>
  <c r="S9" i="263"/>
  <c r="S18" i="261"/>
  <c r="S15" i="264"/>
  <c r="F65" i="1" s="1"/>
  <c r="S13" i="262"/>
  <c r="F9" i="1" s="1"/>
  <c r="S8" i="260"/>
  <c r="F90" i="1" s="1"/>
  <c r="S20" i="258"/>
  <c r="S18" i="257"/>
  <c r="S13" i="256"/>
  <c r="F14" i="1" s="1"/>
  <c r="S11" i="255"/>
  <c r="S16" i="238"/>
  <c r="V18" i="305" l="1"/>
  <c r="I119" i="1" s="1"/>
  <c r="F119" i="1"/>
  <c r="V11" i="305"/>
  <c r="I132" i="1" s="1"/>
  <c r="F132" i="1"/>
  <c r="V6" i="331"/>
  <c r="I28" i="1" s="1"/>
  <c r="V18" i="256"/>
  <c r="I104" i="1" s="1"/>
  <c r="F104" i="1"/>
  <c r="V6" i="330"/>
  <c r="I27" i="1" s="1"/>
  <c r="F27" i="1"/>
  <c r="V5" i="329"/>
  <c r="I18" i="1" s="1"/>
  <c r="F18" i="1"/>
  <c r="V4" i="298"/>
  <c r="I21" i="1" s="1"/>
  <c r="F21" i="1"/>
  <c r="V4" i="306"/>
  <c r="I117" i="1" s="1"/>
  <c r="F117" i="1"/>
  <c r="V4" i="313"/>
  <c r="I46" i="1" s="1"/>
  <c r="F46" i="1"/>
  <c r="V4" i="296"/>
  <c r="I116" i="1" s="1"/>
  <c r="F116" i="1"/>
  <c r="V4" i="312"/>
  <c r="I36" i="1" s="1"/>
  <c r="F36" i="1"/>
  <c r="V4" i="315"/>
  <c r="I51" i="1" s="1"/>
  <c r="F51" i="1"/>
  <c r="F30" i="1"/>
  <c r="V4" i="317"/>
  <c r="I71" i="1" s="1"/>
  <c r="F71" i="1"/>
  <c r="V4" i="322"/>
  <c r="I38" i="1" s="1"/>
  <c r="F38" i="1"/>
  <c r="V4" i="293"/>
  <c r="I23" i="1" s="1"/>
  <c r="F23" i="1"/>
  <c r="V8" i="318"/>
  <c r="I68" i="1" s="1"/>
  <c r="V4" i="279"/>
  <c r="I24" i="1" s="1"/>
  <c r="F24" i="1"/>
  <c r="V4" i="268"/>
  <c r="I49" i="1" s="1"/>
  <c r="F49" i="1"/>
  <c r="V4" i="281"/>
  <c r="I31" i="1" s="1"/>
  <c r="F31" i="1"/>
  <c r="V7" i="285"/>
  <c r="I17" i="1" s="1"/>
  <c r="V4" i="300"/>
  <c r="I80" i="1" s="1"/>
  <c r="F80" i="1"/>
  <c r="V4" i="282"/>
  <c r="I45" i="1" s="1"/>
  <c r="F45" i="1"/>
  <c r="V4" i="324"/>
  <c r="I40" i="1" s="1"/>
  <c r="F40" i="1"/>
  <c r="V4" i="314"/>
  <c r="I41" i="1" s="1"/>
  <c r="F41" i="1"/>
  <c r="V4" i="301"/>
  <c r="I96" i="1" s="1"/>
  <c r="F96" i="1"/>
  <c r="V5" i="307"/>
  <c r="I33" i="1" s="1"/>
  <c r="V4" i="295"/>
  <c r="I93" i="1" s="1"/>
  <c r="F93" i="1"/>
  <c r="V10" i="295"/>
  <c r="I26" i="1" s="1"/>
  <c r="F26" i="1"/>
  <c r="F50" i="1"/>
  <c r="V4" i="320"/>
  <c r="I34" i="1" s="1"/>
  <c r="F34" i="1"/>
  <c r="V4" i="319"/>
  <c r="I22" i="1" s="1"/>
  <c r="F22" i="1"/>
  <c r="V4" i="325"/>
  <c r="I43" i="1" s="1"/>
  <c r="F43" i="1"/>
  <c r="V4" i="286"/>
  <c r="I105" i="1" s="1"/>
  <c r="F105" i="1"/>
  <c r="V4" i="287"/>
  <c r="I107" i="1" s="1"/>
  <c r="F107" i="1"/>
  <c r="V4" i="303"/>
  <c r="I102" i="1" s="1"/>
  <c r="F102" i="1"/>
  <c r="V10" i="302"/>
  <c r="I64" i="1" s="1"/>
  <c r="V4" i="311"/>
  <c r="I25" i="1" s="1"/>
  <c r="F25" i="1"/>
  <c r="V4" i="283"/>
  <c r="I42" i="1" s="1"/>
  <c r="F42" i="1"/>
  <c r="V5" i="308"/>
  <c r="I55" i="1" s="1"/>
  <c r="F55" i="1"/>
  <c r="V15" i="263"/>
  <c r="I75" i="1" s="1"/>
  <c r="F75" i="1"/>
  <c r="V5" i="309"/>
  <c r="I37" i="1" s="1"/>
  <c r="F37" i="1"/>
  <c r="V5" i="305"/>
  <c r="I101" i="1" s="1"/>
  <c r="F101" i="1"/>
  <c r="V12" i="275"/>
  <c r="I29" i="1" s="1"/>
  <c r="F29" i="1"/>
  <c r="F11" i="1"/>
  <c r="V16" i="302"/>
  <c r="I95" i="1" s="1"/>
  <c r="F95" i="1"/>
  <c r="F94" i="1"/>
  <c r="V5" i="291"/>
  <c r="I72" i="1" s="1"/>
  <c r="F72" i="1"/>
  <c r="V6" i="304"/>
  <c r="I19" i="1" s="1"/>
  <c r="F19" i="1"/>
  <c r="V8" i="297"/>
  <c r="I128" i="1" s="1"/>
  <c r="F128" i="1"/>
  <c r="V6" i="275"/>
  <c r="I100" i="1" s="1"/>
  <c r="F100" i="1"/>
  <c r="V24" i="273"/>
  <c r="I114" i="1" s="1"/>
  <c r="V20" i="289"/>
  <c r="I118" i="1" s="1"/>
  <c r="F118" i="1"/>
  <c r="V16" i="238"/>
  <c r="I10" i="1" s="1"/>
  <c r="F10" i="1"/>
  <c r="V5" i="271"/>
  <c r="I106" i="1" s="1"/>
  <c r="F106" i="1"/>
  <c r="V13" i="271"/>
  <c r="I131" i="1" s="1"/>
  <c r="F131" i="1"/>
  <c r="V20" i="271"/>
  <c r="I79" i="1" s="1"/>
  <c r="F79" i="1"/>
  <c r="V6" i="270"/>
  <c r="I44" i="1" s="1"/>
  <c r="F44" i="1"/>
  <c r="V5" i="294"/>
  <c r="I74" i="1" s="1"/>
  <c r="F74" i="1"/>
  <c r="V18" i="259"/>
  <c r="I66" i="1" s="1"/>
  <c r="F66" i="1"/>
  <c r="V9" i="278"/>
  <c r="I67" i="1" s="1"/>
  <c r="F67" i="1"/>
  <c r="V18" i="261"/>
  <c r="I7" i="1" s="1"/>
  <c r="F7" i="1"/>
  <c r="V14" i="276"/>
  <c r="I130" i="1" s="1"/>
  <c r="F130" i="1"/>
  <c r="V4" i="276"/>
  <c r="I121" i="1" s="1"/>
  <c r="F121" i="1"/>
  <c r="V8" i="292"/>
  <c r="I89" i="1" s="1"/>
  <c r="F89" i="1"/>
  <c r="F87" i="1"/>
  <c r="V15" i="290"/>
  <c r="I70" i="1" s="1"/>
  <c r="F70" i="1"/>
  <c r="V9" i="290"/>
  <c r="I20" i="1" s="1"/>
  <c r="F20" i="1"/>
  <c r="V5" i="277"/>
  <c r="I76" i="1" s="1"/>
  <c r="F76" i="1"/>
  <c r="F6" i="1"/>
  <c r="V15" i="274"/>
  <c r="I88" i="1" s="1"/>
  <c r="F88" i="1"/>
  <c r="V19" i="267"/>
  <c r="I12" i="1" s="1"/>
  <c r="V16" i="266"/>
  <c r="I8" i="1" s="1"/>
  <c r="V5" i="269"/>
  <c r="I48" i="1" s="1"/>
  <c r="F48" i="1"/>
  <c r="F92" i="1"/>
  <c r="V9" i="263"/>
  <c r="I15" i="1" s="1"/>
  <c r="F15" i="1"/>
  <c r="V11" i="255"/>
  <c r="I13" i="1" s="1"/>
  <c r="F13" i="1"/>
  <c r="V15" i="264"/>
  <c r="I65" i="1" s="1"/>
  <c r="V13" i="262"/>
  <c r="I9" i="1" s="1"/>
  <c r="V8" i="260"/>
  <c r="I90" i="1" s="1"/>
  <c r="V18" i="257"/>
  <c r="I63" i="1" s="1"/>
  <c r="F63" i="1"/>
  <c r="V20" i="258"/>
  <c r="I62" i="1" s="1"/>
  <c r="F62" i="1"/>
  <c r="V13" i="256"/>
  <c r="I14" i="1" s="1"/>
</calcChain>
</file>

<file path=xl/sharedStrings.xml><?xml version="1.0" encoding="utf-8"?>
<sst xmlns="http://schemas.openxmlformats.org/spreadsheetml/2006/main" count="3537" uniqueCount="130">
  <si>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</si>
  <si>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</si>
  <si>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</si>
  <si>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</si>
  <si>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</si>
  <si>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</si>
  <si>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</si>
  <si>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</si>
  <si>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</si>
  <si>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</si>
  <si>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</si>
  <si>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</si>
  <si>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</si>
  <si>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</si>
  <si>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</si>
  <si>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</si>
  <si>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</si>
  <si>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</si>
  <si>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</si>
  <si>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</si>
  <si>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</si>
  <si>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</si>
  <si>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</si>
  <si>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</si>
  <si>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</si>
  <si>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</si>
  <si>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</si>
  <si>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</si>
  <si>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</si>
  <si>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</si>
  <si>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</si>
  <si>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</si>
  <si>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</si>
  <si>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</si>
  <si>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</si>
  <si>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</si>
  <si>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Virginia</t>
  </si>
  <si>
    <t>Gary Gallion</t>
  </si>
  <si>
    <t>Hurt, VA</t>
  </si>
  <si>
    <t>Don Kowalsky</t>
  </si>
  <si>
    <t>Mingo Harkness</t>
  </si>
  <si>
    <t>Greg Chesher</t>
  </si>
  <si>
    <t>Jon Griffin</t>
  </si>
  <si>
    <t>Jock Owings</t>
  </si>
  <si>
    <t>Jock  Owings</t>
  </si>
  <si>
    <t>Joe Stephens</t>
  </si>
  <si>
    <t>Judy Gallion</t>
  </si>
  <si>
    <t>Bruce Cameron</t>
  </si>
  <si>
    <t>Ken Mix</t>
  </si>
  <si>
    <t>Charles Spann</t>
  </si>
  <si>
    <t>Factory</t>
  </si>
  <si>
    <t>Mike Rorer</t>
  </si>
  <si>
    <t xml:space="preserve">Factory </t>
  </si>
  <si>
    <t>Claude Pennington</t>
  </si>
  <si>
    <t>Bristol, VA</t>
  </si>
  <si>
    <t>Jay Boyd</t>
  </si>
  <si>
    <t>Roger Foshee</t>
  </si>
  <si>
    <t>Jason Rasnake</t>
  </si>
  <si>
    <t>Raymond Osborne</t>
  </si>
  <si>
    <t>Cody Dockery</t>
  </si>
  <si>
    <t>Shawn Hudson</t>
  </si>
  <si>
    <t>Donald Osborne</t>
  </si>
  <si>
    <t>Unlimited</t>
  </si>
  <si>
    <t>Dale Cauthen</t>
  </si>
  <si>
    <t xml:space="preserve">Unlimited </t>
  </si>
  <si>
    <t>Craig Bailey</t>
  </si>
  <si>
    <t>Mildred Owings</t>
  </si>
  <si>
    <t>Bristol,VA</t>
  </si>
  <si>
    <t>Carl Hanson</t>
  </si>
  <si>
    <t>Steve Plunkett</t>
  </si>
  <si>
    <t>Maurice Hassard</t>
  </si>
  <si>
    <t>Dan Killough</t>
  </si>
  <si>
    <t>Greg Brooks</t>
  </si>
  <si>
    <t>John Rogers</t>
  </si>
  <si>
    <t>Brian Hagerty</t>
  </si>
  <si>
    <t>Lynne Frady</t>
  </si>
  <si>
    <t>Jim Frady</t>
  </si>
  <si>
    <t>Chuck Morrell</t>
  </si>
  <si>
    <t>Stanley Canter</t>
  </si>
  <si>
    <t>Steve Pennington</t>
  </si>
  <si>
    <t>Russ Pope</t>
  </si>
  <si>
    <t>Jeff Kite</t>
  </si>
  <si>
    <t>Billy Miller</t>
  </si>
  <si>
    <t>Danny Ripley</t>
  </si>
  <si>
    <t>Charles Miller</t>
  </si>
  <si>
    <t>Tom Tignor</t>
  </si>
  <si>
    <t>Chuck Miller</t>
  </si>
  <si>
    <t>Calss</t>
  </si>
  <si>
    <t>Jeff Langley</t>
  </si>
  <si>
    <t>Ella Gallion</t>
  </si>
  <si>
    <t>Kenneth Eades</t>
  </si>
  <si>
    <t>Patrick Driscoll</t>
  </si>
  <si>
    <t>Teddy Riffe</t>
  </si>
  <si>
    <t>Dale Taft</t>
  </si>
  <si>
    <t>Jeremiah Mohr</t>
  </si>
  <si>
    <t>Greg Farris</t>
  </si>
  <si>
    <t>Jonathan Lowe</t>
  </si>
  <si>
    <t>Joe Craig</t>
  </si>
  <si>
    <t>Kenny Snopps</t>
  </si>
  <si>
    <t>Sherman White</t>
  </si>
  <si>
    <t>Roger Beckner</t>
  </si>
  <si>
    <t>Bristol,VA ODR</t>
  </si>
  <si>
    <t>Ralph Van Horn</t>
  </si>
  <si>
    <t>Ricky Haley</t>
  </si>
  <si>
    <t>David Book</t>
  </si>
  <si>
    <t>Charlie Barba</t>
  </si>
  <si>
    <t>Roy Cressinger</t>
  </si>
  <si>
    <t>Jim Cuce</t>
  </si>
  <si>
    <t>Rick Haley</t>
  </si>
  <si>
    <t>Mike Conley</t>
  </si>
  <si>
    <t>Mike  Conley</t>
  </si>
  <si>
    <t>James Musgrove</t>
  </si>
  <si>
    <t>Greg Faris</t>
  </si>
  <si>
    <t>Kenny Snoops</t>
  </si>
  <si>
    <t>Brian Gilliand</t>
  </si>
  <si>
    <t>Jerry Graves</t>
  </si>
  <si>
    <t>Travis Beasley</t>
  </si>
  <si>
    <t>Kenny Jones</t>
  </si>
  <si>
    <t>Jason Frymier</t>
  </si>
  <si>
    <t>Bob Barnhart</t>
  </si>
  <si>
    <t>Bob Harless</t>
  </si>
  <si>
    <t>Howard Ary</t>
  </si>
  <si>
    <t>Darrell Castle</t>
  </si>
  <si>
    <t>Harry Page</t>
  </si>
  <si>
    <t>Ken Camper</t>
  </si>
  <si>
    <t>Bill Cash</t>
  </si>
  <si>
    <t>Mike Hicklin</t>
  </si>
  <si>
    <t>Tim Neighbors</t>
  </si>
  <si>
    <t>Tony Jonas</t>
  </si>
  <si>
    <t>Wayne Phipps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</si>
</sst>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 wrapText="1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74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05-01-25-ABRA%202025%20(Hurt,%20VA%20)brush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33"/>
  <sheetViews>
    <sheetView tabSelected="1" workbookViewId="0">
      <selection activeCell="C138" sqref="C138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8" x14ac:dyDescent="0.25">
      <c r="A2" s="57" t="s">
        <v>16</v>
      </c>
      <c r="B2" s="58"/>
      <c r="C2" s="58"/>
      <c r="D2" s="58"/>
      <c r="E2" s="58"/>
      <c r="F2" s="58"/>
      <c r="G2" s="58"/>
      <c r="H2" s="58"/>
      <c r="I2" s="58"/>
    </row>
    <row r="3" spans="1:9" ht="18" x14ac:dyDescent="0.35">
      <c r="A3" s="59" t="s">
        <v>36</v>
      </c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32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14</v>
      </c>
      <c r="C6" s="31" t="s">
        <v>78</v>
      </c>
      <c r="D6" s="20">
        <f>SUM('Stanley Canter'!Q14)</f>
        <v>40</v>
      </c>
      <c r="E6" s="20">
        <f>SUM('Stanley Canter'!R14)</f>
        <v>7926.0040000000008</v>
      </c>
      <c r="F6" s="19">
        <f>SUM('Stanley Canter'!S14)</f>
        <v>198.15010000000001</v>
      </c>
      <c r="G6" s="20">
        <f>SUM('Stanley Canter'!T14)</f>
        <v>165</v>
      </c>
      <c r="H6" s="20">
        <f>SUM('Stanley Canter'!U14)</f>
        <v>101</v>
      </c>
      <c r="I6" s="19">
        <f>SUM('Stanley Canter'!V14)</f>
        <v>299.15010000000001</v>
      </c>
    </row>
    <row r="7" spans="1:9" x14ac:dyDescent="0.25">
      <c r="A7" s="18">
        <f>+A6+1</f>
        <v>2</v>
      </c>
      <c r="B7" s="18" t="s">
        <v>14</v>
      </c>
      <c r="C7" s="31" t="s">
        <v>46</v>
      </c>
      <c r="D7" s="20">
        <f>SUM('Judy Gallion'!Q18)</f>
        <v>55</v>
      </c>
      <c r="E7" s="20">
        <f>SUM('Judy Gallion'!R18)</f>
        <v>10728.006000000001</v>
      </c>
      <c r="F7" s="19">
        <f>SUM('Judy Gallion'!S18)</f>
        <v>195.05465454545455</v>
      </c>
      <c r="G7" s="20">
        <f>SUM('Judy Gallion'!T18)</f>
        <v>135</v>
      </c>
      <c r="H7" s="20">
        <f>SUM('Judy Gallion'!U18)</f>
        <v>91</v>
      </c>
      <c r="I7" s="19">
        <f>SUM('Judy Gallion'!V18)</f>
        <v>286.05465454545458</v>
      </c>
    </row>
    <row r="8" spans="1:9" x14ac:dyDescent="0.25">
      <c r="A8" s="18">
        <f t="shared" ref="A8:A15" si="0">+A7+1</f>
        <v>3</v>
      </c>
      <c r="B8" s="18" t="s">
        <v>14</v>
      </c>
      <c r="C8" s="31" t="s">
        <v>53</v>
      </c>
      <c r="D8" s="20">
        <f>SUM('Claude Pennington'!Q16)</f>
        <v>44</v>
      </c>
      <c r="E8" s="20">
        <f>SUM('Claude Pennington'!R16)</f>
        <v>8657.0030000000006</v>
      </c>
      <c r="F8" s="19">
        <f>SUM('Claude Pennington'!S16)</f>
        <v>196.75006818181819</v>
      </c>
      <c r="G8" s="20">
        <f>SUM('Claude Pennington'!T16)</f>
        <v>141</v>
      </c>
      <c r="H8" s="20">
        <f>SUM('Claude Pennington'!U16)</f>
        <v>68</v>
      </c>
      <c r="I8" s="19">
        <f>SUM('Claude Pennington'!V16)</f>
        <v>264.75006818181816</v>
      </c>
    </row>
    <row r="9" spans="1:9" x14ac:dyDescent="0.25">
      <c r="A9" s="18">
        <f t="shared" si="0"/>
        <v>4</v>
      </c>
      <c r="B9" s="18" t="s">
        <v>14</v>
      </c>
      <c r="C9" s="31" t="s">
        <v>47</v>
      </c>
      <c r="D9" s="20">
        <f>SUM('Bruce Cameron'!Q13)</f>
        <v>36</v>
      </c>
      <c r="E9" s="20">
        <f>SUM('Bruce Cameron'!R13)</f>
        <v>7009.0560000000005</v>
      </c>
      <c r="F9" s="19">
        <f>SUM('Bruce Cameron'!S13)</f>
        <v>194.69600000000003</v>
      </c>
      <c r="G9" s="20">
        <f>SUM('Bruce Cameron'!T13)</f>
        <v>77</v>
      </c>
      <c r="H9" s="20">
        <f>SUM('Bruce Cameron'!U13)</f>
        <v>69</v>
      </c>
      <c r="I9" s="19">
        <f>SUM('Bruce Cameron'!V13)</f>
        <v>263.69600000000003</v>
      </c>
    </row>
    <row r="10" spans="1:9" x14ac:dyDescent="0.25">
      <c r="A10" s="18">
        <f t="shared" si="0"/>
        <v>5</v>
      </c>
      <c r="B10" s="18" t="s">
        <v>14</v>
      </c>
      <c r="C10" s="31" t="s">
        <v>37</v>
      </c>
      <c r="D10" s="20">
        <f>SUM('Gary Gallion'!Q16)</f>
        <v>47</v>
      </c>
      <c r="E10" s="20">
        <f>SUM('Gary Gallion'!R16)</f>
        <v>9138.0060000000012</v>
      </c>
      <c r="F10" s="19">
        <f>SUM('Gary Gallion'!S16)</f>
        <v>194.42565957446811</v>
      </c>
      <c r="G10" s="20">
        <f>SUM('Gary Gallion'!T16)</f>
        <v>98</v>
      </c>
      <c r="H10" s="20">
        <f>SUM('Gary Gallion'!U16)</f>
        <v>66</v>
      </c>
      <c r="I10" s="19">
        <f>SUM('Gary Gallion'!V16)</f>
        <v>260.42565957446811</v>
      </c>
    </row>
    <row r="11" spans="1:9" x14ac:dyDescent="0.25">
      <c r="A11" s="18">
        <f t="shared" si="0"/>
        <v>6</v>
      </c>
      <c r="B11" s="18" t="s">
        <v>14</v>
      </c>
      <c r="C11" s="31" t="s">
        <v>77</v>
      </c>
      <c r="D11" s="20">
        <f>SUM('Chuck Morrell'!Q11)</f>
        <v>27</v>
      </c>
      <c r="E11" s="20">
        <f>SUM('Chuck Morrell'!R11)</f>
        <v>5320.0030000000006</v>
      </c>
      <c r="F11" s="19">
        <f>SUM('Chuck Morrell'!S11)</f>
        <v>197.03714814814816</v>
      </c>
      <c r="G11" s="20">
        <f>SUM('Chuck Morrell'!T11)</f>
        <v>100</v>
      </c>
      <c r="H11" s="20">
        <f>SUM('Chuck Morrell'!U11)</f>
        <v>60</v>
      </c>
      <c r="I11" s="19">
        <f>SUM('Chuck Morrell'!V11)</f>
        <v>257.03714814814816</v>
      </c>
    </row>
    <row r="12" spans="1:9" x14ac:dyDescent="0.25">
      <c r="A12" s="18">
        <f t="shared" si="0"/>
        <v>7</v>
      </c>
      <c r="B12" s="18" t="s">
        <v>14</v>
      </c>
      <c r="C12" s="31" t="s">
        <v>55</v>
      </c>
      <c r="D12" s="20">
        <f>SUM('Jay Boyd'!Q19)</f>
        <v>53</v>
      </c>
      <c r="E12" s="20">
        <f>SUM('Jay Boyd'!R19)</f>
        <v>10376.002</v>
      </c>
      <c r="F12" s="19">
        <f>SUM('Jay Boyd'!S19)</f>
        <v>195.77362264150943</v>
      </c>
      <c r="G12" s="20">
        <f>SUM('Jay Boyd'!T19)</f>
        <v>136</v>
      </c>
      <c r="H12" s="20">
        <f>SUM('Jay Boyd'!U19)</f>
        <v>61</v>
      </c>
      <c r="I12" s="19">
        <f>SUM('Jay Boyd'!V19)</f>
        <v>256.77362264150941</v>
      </c>
    </row>
    <row r="13" spans="1:9" x14ac:dyDescent="0.25">
      <c r="A13" s="18">
        <f t="shared" si="0"/>
        <v>8</v>
      </c>
      <c r="B13" s="18" t="s">
        <v>14</v>
      </c>
      <c r="C13" s="31" t="s">
        <v>39</v>
      </c>
      <c r="D13" s="20">
        <f>SUM('Don Kowalsky'!Q11)</f>
        <v>23</v>
      </c>
      <c r="E13" s="20">
        <f>SUM('Don Kowalsky'!R11)</f>
        <v>4508.0010000000002</v>
      </c>
      <c r="F13" s="19">
        <f>SUM('Don Kowalsky'!S11)</f>
        <v>196.00004347826089</v>
      </c>
      <c r="G13" s="20">
        <f>SUM('Don Kowalsky'!T11)</f>
        <v>54</v>
      </c>
      <c r="H13" s="20">
        <f>SUM('Don Kowalsky'!U11)</f>
        <v>29</v>
      </c>
      <c r="I13" s="19">
        <f>SUM('Don Kowalsky'!V11)</f>
        <v>225.00004347826089</v>
      </c>
    </row>
    <row r="14" spans="1:9" x14ac:dyDescent="0.25">
      <c r="A14" s="18">
        <f t="shared" si="0"/>
        <v>9</v>
      </c>
      <c r="B14" s="18" t="s">
        <v>14</v>
      </c>
      <c r="C14" s="31" t="s">
        <v>40</v>
      </c>
      <c r="D14" s="20">
        <f>SUM('Mingo Harkness'!Q13)</f>
        <v>38</v>
      </c>
      <c r="E14" s="20">
        <f>SUM('Mingo Harkness'!R13)</f>
        <v>7278</v>
      </c>
      <c r="F14" s="19">
        <f>SUM('Mingo Harkness'!S13)</f>
        <v>191.52631578947367</v>
      </c>
      <c r="G14" s="20">
        <f>SUM('Mingo Harkness'!T13)</f>
        <v>64</v>
      </c>
      <c r="H14" s="20">
        <f>SUM('Mingo Harkness'!U13)</f>
        <v>27</v>
      </c>
      <c r="I14" s="19">
        <f>SUM('Mingo Harkness'!V13)</f>
        <v>218.52631578947367</v>
      </c>
    </row>
    <row r="15" spans="1:9" x14ac:dyDescent="0.25">
      <c r="A15" s="18">
        <f t="shared" si="0"/>
        <v>10</v>
      </c>
      <c r="B15" s="18" t="s">
        <v>14</v>
      </c>
      <c r="C15" s="31" t="s">
        <v>48</v>
      </c>
      <c r="D15" s="20">
        <f>SUM('Ken Mix'!Q9)</f>
        <v>20</v>
      </c>
      <c r="E15" s="20">
        <f>SUM('Ken Mix'!R9)</f>
        <v>3833</v>
      </c>
      <c r="F15" s="19">
        <f>SUM('Ken Mix'!S9)</f>
        <v>191.65</v>
      </c>
      <c r="G15" s="20">
        <f>SUM('Ken Mix'!T9)</f>
        <v>34</v>
      </c>
      <c r="H15" s="20">
        <f>SUM('Ken Mix'!U9)</f>
        <v>16</v>
      </c>
      <c r="I15" s="19">
        <f>SUM('Ken Mix'!V9)</f>
        <v>207.65</v>
      </c>
    </row>
    <row r="16" spans="1:9" x14ac:dyDescent="0.25">
      <c r="A16" s="40"/>
      <c r="B16" s="40"/>
      <c r="C16" s="41"/>
      <c r="D16" s="42"/>
      <c r="E16" s="42"/>
      <c r="F16" s="43"/>
      <c r="G16" s="42"/>
      <c r="H16" s="42"/>
      <c r="I16" s="43"/>
    </row>
    <row r="17" spans="1:9" x14ac:dyDescent="0.25">
      <c r="A17" s="18">
        <v>11</v>
      </c>
      <c r="B17" s="18" t="s">
        <v>14</v>
      </c>
      <c r="C17" s="31" t="s">
        <v>74</v>
      </c>
      <c r="D17" s="20">
        <f>SUM('Brian Hagerty'!Q7)</f>
        <v>10</v>
      </c>
      <c r="E17" s="20">
        <f>SUM('Brian Hagerty'!R7)</f>
        <v>1977.001</v>
      </c>
      <c r="F17" s="19">
        <f>SUM('Brian Hagerty'!S7)</f>
        <v>197.70009999999999</v>
      </c>
      <c r="G17" s="20">
        <f>SUM('Brian Hagerty'!T7)</f>
        <v>36</v>
      </c>
      <c r="H17" s="20">
        <f>SUM('Brian Hagerty'!U7)</f>
        <v>19</v>
      </c>
      <c r="I17" s="19">
        <f>SUM('Brian Hagerty'!V7)</f>
        <v>216.70009999999999</v>
      </c>
    </row>
    <row r="18" spans="1:9" x14ac:dyDescent="0.25">
      <c r="A18" s="18">
        <f>+A17+1</f>
        <v>12</v>
      </c>
      <c r="B18" s="18" t="s">
        <v>14</v>
      </c>
      <c r="C18" s="31" t="s">
        <v>124</v>
      </c>
      <c r="D18" s="20">
        <f>+'Ken Camper'!Q5</f>
        <v>8</v>
      </c>
      <c r="E18" s="20">
        <f>+'Ken Camper'!R5</f>
        <v>1563.001</v>
      </c>
      <c r="F18" s="19">
        <f>+'Ken Camper'!S5</f>
        <v>195.375125</v>
      </c>
      <c r="G18" s="20">
        <f>+'Ken Camper'!T5</f>
        <v>17</v>
      </c>
      <c r="H18" s="20">
        <f>+'Ken Camper'!U5</f>
        <v>17</v>
      </c>
      <c r="I18" s="19">
        <f>+'Ken Camper'!V5</f>
        <v>212.375125</v>
      </c>
    </row>
    <row r="19" spans="1:9" x14ac:dyDescent="0.25">
      <c r="A19" s="18">
        <f t="shared" ref="A19:A55" si="1">+A18+1</f>
        <v>13</v>
      </c>
      <c r="B19" s="18" t="s">
        <v>14</v>
      </c>
      <c r="C19" s="31" t="s">
        <v>94</v>
      </c>
      <c r="D19" s="20">
        <f>SUM('Jeremiah Mohr'!Q6)</f>
        <v>6</v>
      </c>
      <c r="E19" s="20">
        <f>SUM('Jeremiah Mohr'!R6)</f>
        <v>1189</v>
      </c>
      <c r="F19" s="19">
        <f>SUM('Jeremiah Mohr'!S6)</f>
        <v>198.16666666666666</v>
      </c>
      <c r="G19" s="20">
        <f>SUM('Jeremiah Mohr'!T6)</f>
        <v>21</v>
      </c>
      <c r="H19" s="20">
        <f>SUM('Jeremiah Mohr'!U6)</f>
        <v>11</v>
      </c>
      <c r="I19" s="19">
        <f>SUM('Jeremiah Mohr'!V6)</f>
        <v>209.16666666666666</v>
      </c>
    </row>
    <row r="20" spans="1:9" x14ac:dyDescent="0.25">
      <c r="A20" s="18">
        <f t="shared" si="1"/>
        <v>14</v>
      </c>
      <c r="B20" s="18" t="s">
        <v>14</v>
      </c>
      <c r="C20" s="31" t="s">
        <v>79</v>
      </c>
      <c r="D20" s="20">
        <f>SUM('Steve Pennington'!Q9)</f>
        <v>17</v>
      </c>
      <c r="E20" s="20">
        <f>SUM('Steve Pennington'!R9)</f>
        <v>3315</v>
      </c>
      <c r="F20" s="19">
        <f>SUM('Steve Pennington'!S9)</f>
        <v>195</v>
      </c>
      <c r="G20" s="20">
        <f>SUM('Steve Pennington'!T9)</f>
        <v>51</v>
      </c>
      <c r="H20" s="20">
        <f>SUM('Steve Pennington'!U9)</f>
        <v>13</v>
      </c>
      <c r="I20" s="19">
        <f>SUM('Steve Pennington'!V9)</f>
        <v>208</v>
      </c>
    </row>
    <row r="21" spans="1:9" x14ac:dyDescent="0.25">
      <c r="A21" s="18">
        <f t="shared" si="1"/>
        <v>15</v>
      </c>
      <c r="B21" s="18" t="s">
        <v>14</v>
      </c>
      <c r="C21" s="31" t="s">
        <v>88</v>
      </c>
      <c r="D21" s="20">
        <f>SUM('Jeff Langley'!Q4)</f>
        <v>3</v>
      </c>
      <c r="E21" s="20">
        <f>SUM('Jeff Langley'!R4)</f>
        <v>591</v>
      </c>
      <c r="F21" s="19">
        <f>SUM('Jeff Langley'!S4)</f>
        <v>197</v>
      </c>
      <c r="G21" s="20">
        <f>SUM('Jeff Langley'!T4)</f>
        <v>11</v>
      </c>
      <c r="H21" s="20">
        <f>SUM('Jeff Langley'!U4)</f>
        <v>11</v>
      </c>
      <c r="I21" s="19">
        <f>SUM('Jeff Langley'!V4)</f>
        <v>208</v>
      </c>
    </row>
    <row r="22" spans="1:9" x14ac:dyDescent="0.25">
      <c r="A22" s="18">
        <f t="shared" si="1"/>
        <v>16</v>
      </c>
      <c r="B22" s="18" t="s">
        <v>14</v>
      </c>
      <c r="C22" s="31" t="s">
        <v>114</v>
      </c>
      <c r="D22" s="20">
        <f>SUM('Brian Gilliand'!Q4)</f>
        <v>2</v>
      </c>
      <c r="E22" s="20">
        <f>SUM('Brian Gilliand'!R4)</f>
        <v>400.00099999999998</v>
      </c>
      <c r="F22" s="19">
        <f>SUM('Brian Gilliand'!S4)</f>
        <v>200.00049999999999</v>
      </c>
      <c r="G22" s="20">
        <f>SUM('Brian Gilliand'!T4)</f>
        <v>5</v>
      </c>
      <c r="H22" s="20">
        <f>SUM('Brian Gilliand'!U4)</f>
        <v>6</v>
      </c>
      <c r="I22" s="19">
        <f>SUM('Brian Gilliand'!V4)</f>
        <v>206.00049999999999</v>
      </c>
    </row>
    <row r="23" spans="1:9" x14ac:dyDescent="0.25">
      <c r="A23" s="18">
        <f t="shared" si="1"/>
        <v>17</v>
      </c>
      <c r="B23" s="18" t="s">
        <v>14</v>
      </c>
      <c r="C23" s="31" t="s">
        <v>82</v>
      </c>
      <c r="D23" s="20">
        <f>SUM('Billy Miller'!Q4)</f>
        <v>3</v>
      </c>
      <c r="E23" s="20">
        <f>SUM('Billy Miller'!R4)</f>
        <v>590</v>
      </c>
      <c r="F23" s="19">
        <f>SUM('Billy Miller'!S4)</f>
        <v>196.66666666666666</v>
      </c>
      <c r="G23" s="20">
        <f>SUM('Billy Miller'!T4)</f>
        <v>12</v>
      </c>
      <c r="H23" s="20">
        <f>SUM('Billy Miller'!U4)</f>
        <v>9</v>
      </c>
      <c r="I23" s="19">
        <f>SUM('Billy Miller'!V4)</f>
        <v>205.66666666666666</v>
      </c>
    </row>
    <row r="24" spans="1:9" x14ac:dyDescent="0.25">
      <c r="A24" s="18">
        <f t="shared" si="1"/>
        <v>18</v>
      </c>
      <c r="B24" s="18" t="s">
        <v>14</v>
      </c>
      <c r="C24" s="31" t="s">
        <v>68</v>
      </c>
      <c r="D24" s="20">
        <f>SUM('Carl Hanson'!Q4)</f>
        <v>3</v>
      </c>
      <c r="E24" s="20">
        <f>SUM('Carl Hanson'!R4)</f>
        <v>595</v>
      </c>
      <c r="F24" s="19">
        <f>SUM('Carl Hanson'!S4)</f>
        <v>198.33333333333334</v>
      </c>
      <c r="G24" s="20">
        <f>SUM('Carl Hanson'!T4)</f>
        <v>11</v>
      </c>
      <c r="H24" s="20">
        <f>SUM('Carl Hanson'!U4)</f>
        <v>7</v>
      </c>
      <c r="I24" s="19">
        <f>SUM('Carl Hanson'!V4)</f>
        <v>205.33333333333334</v>
      </c>
    </row>
    <row r="25" spans="1:9" x14ac:dyDescent="0.25">
      <c r="A25" s="18">
        <f t="shared" si="1"/>
        <v>19</v>
      </c>
      <c r="B25" s="18" t="s">
        <v>14</v>
      </c>
      <c r="C25" s="31" t="s">
        <v>102</v>
      </c>
      <c r="D25" s="20">
        <f>SUM('Ralph Van Horn'!Q4)</f>
        <v>3</v>
      </c>
      <c r="E25" s="20">
        <f>SUM('Ralph Van Horn'!R4)</f>
        <v>593</v>
      </c>
      <c r="F25" s="19">
        <f>SUM('Ralph Van Horn'!S4)</f>
        <v>197.66666666666666</v>
      </c>
      <c r="G25" s="20">
        <f>SUM('Ralph Van Horn'!T4)</f>
        <v>7</v>
      </c>
      <c r="H25" s="20">
        <f>SUM('Ralph Van Horn'!U4)</f>
        <v>7</v>
      </c>
      <c r="I25" s="19">
        <f>SUM('Ralph Van Horn'!V4)</f>
        <v>204.66666666666666</v>
      </c>
    </row>
    <row r="26" spans="1:9" x14ac:dyDescent="0.25">
      <c r="A26" s="18">
        <f t="shared" si="1"/>
        <v>20</v>
      </c>
      <c r="B26" s="18" t="s">
        <v>14</v>
      </c>
      <c r="C26" s="31" t="s">
        <v>84</v>
      </c>
      <c r="D26" s="20">
        <f>SUM('Charles Miller'!Q10)</f>
        <v>6</v>
      </c>
      <c r="E26" s="20">
        <f>SUM('Charles Miller'!R10)</f>
        <v>1176.001</v>
      </c>
      <c r="F26" s="19">
        <f>SUM('Charles Miller'!S10)</f>
        <v>196.00016666666667</v>
      </c>
      <c r="G26" s="20">
        <f>SUM('Charles Miller'!T10)</f>
        <v>15</v>
      </c>
      <c r="H26" s="20">
        <f>SUM('Charles Miller'!U10)</f>
        <v>8</v>
      </c>
      <c r="I26" s="19">
        <f>SUM('Charles Miller'!V10)</f>
        <v>204.00016666666667</v>
      </c>
    </row>
    <row r="27" spans="1:9" x14ac:dyDescent="0.25">
      <c r="A27" s="18">
        <f t="shared" si="1"/>
        <v>21</v>
      </c>
      <c r="B27" s="18" t="s">
        <v>14</v>
      </c>
      <c r="C27" s="31" t="s">
        <v>125</v>
      </c>
      <c r="D27" s="20">
        <f>+'Bill Cash'!Q6</f>
        <v>12</v>
      </c>
      <c r="E27" s="20">
        <f>+'Bill Cash'!R6</f>
        <v>2319.0010000000002</v>
      </c>
      <c r="F27" s="19">
        <f>+'Bill Cash'!S6</f>
        <v>193.25008333333335</v>
      </c>
      <c r="G27" s="20">
        <f>+'Bill Cash'!T6</f>
        <v>26</v>
      </c>
      <c r="H27" s="20">
        <f>+'Bill Cash'!U6</f>
        <v>10</v>
      </c>
      <c r="I27" s="19">
        <f>+'Bill Cash'!V6</f>
        <v>203.25008333333335</v>
      </c>
    </row>
    <row r="28" spans="1:9" x14ac:dyDescent="0.25">
      <c r="A28" s="18">
        <f t="shared" si="1"/>
        <v>22</v>
      </c>
      <c r="B28" s="18" t="s">
        <v>14</v>
      </c>
      <c r="C28" s="31" t="s">
        <v>126</v>
      </c>
      <c r="D28" s="20">
        <f>+'Mike Hicklin'!Q6</f>
        <v>12</v>
      </c>
      <c r="E28" s="20">
        <f>+'Mike Hicklin'!R6</f>
        <v>2318</v>
      </c>
      <c r="F28" s="19">
        <f>+'Mike Hicklin'!S6</f>
        <v>193.16666666666666</v>
      </c>
      <c r="G28" s="20">
        <f>+'Mike Hicklin'!T6</f>
        <v>30</v>
      </c>
      <c r="H28" s="20">
        <f>+'Mike Hicklin'!U6</f>
        <v>10</v>
      </c>
      <c r="I28" s="19">
        <f>+'Mike Hicklin'!V6</f>
        <v>203.16666666666666</v>
      </c>
    </row>
    <row r="29" spans="1:9" x14ac:dyDescent="0.25">
      <c r="A29" s="18">
        <f t="shared" si="1"/>
        <v>23</v>
      </c>
      <c r="B29" s="18" t="s">
        <v>14</v>
      </c>
      <c r="C29" s="31" t="s">
        <v>61</v>
      </c>
      <c r="D29" s="20">
        <f>SUM('Donald Osborne'!Q12)</f>
        <v>3</v>
      </c>
      <c r="E29" s="20">
        <f>SUM('Donald Osborne'!R12)</f>
        <v>594.00099999999998</v>
      </c>
      <c r="F29" s="19">
        <f>SUM('Donald Osborne'!S12)</f>
        <v>198.00033333333332</v>
      </c>
      <c r="G29" s="20">
        <f>SUM('Donald Osborne'!T12)</f>
        <v>5</v>
      </c>
      <c r="H29" s="20">
        <f>SUM('Donald Osborne'!U12)</f>
        <v>5</v>
      </c>
      <c r="I29" s="19">
        <f>SUM('Donald Osborne'!V12)</f>
        <v>203.00033333333332</v>
      </c>
    </row>
    <row r="30" spans="1:9" x14ac:dyDescent="0.25">
      <c r="A30" s="18">
        <f t="shared" si="1"/>
        <v>24</v>
      </c>
      <c r="B30" s="18" t="s">
        <v>14</v>
      </c>
      <c r="C30" s="31" t="s">
        <v>89</v>
      </c>
      <c r="D30" s="20">
        <f>SUM('Ella Gallion'!Q5)</f>
        <v>8</v>
      </c>
      <c r="E30" s="20">
        <f>SUM('Ella Gallion'!R5)</f>
        <v>1554</v>
      </c>
      <c r="F30" s="19">
        <f>SUM('Ella Gallion'!S5)</f>
        <v>194.25</v>
      </c>
      <c r="G30" s="20">
        <f>SUM('Ella Gallion'!T5)</f>
        <v>5</v>
      </c>
      <c r="H30" s="20">
        <f>SUM('Ella Gallion'!U5)</f>
        <v>8</v>
      </c>
      <c r="I30" s="19">
        <f>SUM('Ella Gallion'!V5)</f>
        <v>202.25</v>
      </c>
    </row>
    <row r="31" spans="1:9" x14ac:dyDescent="0.25">
      <c r="A31" s="18">
        <f t="shared" si="1"/>
        <v>25</v>
      </c>
      <c r="B31" s="18" t="s">
        <v>14</v>
      </c>
      <c r="C31" s="31" t="s">
        <v>70</v>
      </c>
      <c r="D31" s="20">
        <f>SUM('Maurice Hassard'!Q4)</f>
        <v>3</v>
      </c>
      <c r="E31" s="20">
        <f>SUM('Maurice Hassard'!R4)</f>
        <v>590</v>
      </c>
      <c r="F31" s="19">
        <f>SUM('Maurice Hassard'!S4)</f>
        <v>196.66666666666666</v>
      </c>
      <c r="G31" s="20">
        <f>SUM('Maurice Hassard'!T4)</f>
        <v>9</v>
      </c>
      <c r="H31" s="20">
        <f>SUM('Maurice Hassard'!U4)</f>
        <v>5</v>
      </c>
      <c r="I31" s="19">
        <f>SUM('Maurice Hassard'!V4)</f>
        <v>201.66666666666666</v>
      </c>
    </row>
    <row r="32" spans="1:9" x14ac:dyDescent="0.25">
      <c r="A32" s="18">
        <f t="shared" si="1"/>
        <v>26</v>
      </c>
      <c r="B32" s="18" t="s">
        <v>14</v>
      </c>
      <c r="C32" s="31" t="s">
        <v>69</v>
      </c>
      <c r="D32" s="20">
        <f>SUM('Steve Plunkett'!Q4)</f>
        <v>3</v>
      </c>
      <c r="E32" s="20">
        <f>SUM('Steve Plunkett'!R4)</f>
        <v>592</v>
      </c>
      <c r="F32" s="19">
        <f>SUM('Steve Plunkett'!S4)</f>
        <v>197.33333333333334</v>
      </c>
      <c r="G32" s="20">
        <f>SUM('Steve Plunkett'!T4)</f>
        <v>7</v>
      </c>
      <c r="H32" s="20">
        <f>SUM('Steve Plunkett'!U4)</f>
        <v>4</v>
      </c>
      <c r="I32" s="19">
        <f>SUM('Steve Plunkett'!V4)</f>
        <v>201.33333333333334</v>
      </c>
    </row>
    <row r="33" spans="1:9" x14ac:dyDescent="0.25">
      <c r="A33" s="18">
        <f t="shared" si="1"/>
        <v>27</v>
      </c>
      <c r="B33" s="18" t="s">
        <v>14</v>
      </c>
      <c r="C33" s="31" t="s">
        <v>97</v>
      </c>
      <c r="D33" s="20">
        <f>SUM('Joe Craig'!Q5)</f>
        <v>4</v>
      </c>
      <c r="E33" s="20">
        <f>SUM('Joe Craig'!R5)</f>
        <v>788</v>
      </c>
      <c r="F33" s="19">
        <f>SUM('Joe Craig'!S5)</f>
        <v>197</v>
      </c>
      <c r="G33" s="20">
        <f>SUM('Joe Craig'!T5)</f>
        <v>10</v>
      </c>
      <c r="H33" s="20">
        <f>SUM('Joe Craig'!U5)</f>
        <v>4</v>
      </c>
      <c r="I33" s="19">
        <f>SUM('Joe Craig'!V5)</f>
        <v>201</v>
      </c>
    </row>
    <row r="34" spans="1:9" x14ac:dyDescent="0.25">
      <c r="A34" s="18">
        <f t="shared" si="1"/>
        <v>28</v>
      </c>
      <c r="B34" s="18" t="s">
        <v>14</v>
      </c>
      <c r="C34" s="17" t="s">
        <v>115</v>
      </c>
      <c r="D34" s="20">
        <f>SUM('Jerry Graves'!Q4)</f>
        <v>2</v>
      </c>
      <c r="E34" s="20">
        <f>SUM('Jerry Graves'!R4)</f>
        <v>398</v>
      </c>
      <c r="F34" s="19">
        <f>SUM('Jerry Graves'!S4)</f>
        <v>199</v>
      </c>
      <c r="G34" s="20">
        <f>SUM('Jerry Graves'!T4)</f>
        <v>6</v>
      </c>
      <c r="H34" s="20">
        <f>SUM('Jerry Graves'!U4)</f>
        <v>2</v>
      </c>
      <c r="I34" s="19">
        <f>SUM('Jerry Graves'!V4)</f>
        <v>201</v>
      </c>
    </row>
    <row r="35" spans="1:9" x14ac:dyDescent="0.25">
      <c r="A35" s="18">
        <f t="shared" si="1"/>
        <v>29</v>
      </c>
      <c r="B35" s="18" t="s">
        <v>14</v>
      </c>
      <c r="C35" s="31" t="s">
        <v>116</v>
      </c>
      <c r="D35" s="20">
        <f>SUM('Travis Beasley'!Q4)</f>
        <v>2</v>
      </c>
      <c r="E35" s="20">
        <f>SUM('Travis Beasley'!R4)</f>
        <v>397</v>
      </c>
      <c r="F35" s="19">
        <f>SUM('Travis Beasley'!S4)</f>
        <v>198.5</v>
      </c>
      <c r="G35" s="20">
        <f>SUM('Travis Beasley'!T4)</f>
        <v>3</v>
      </c>
      <c r="H35" s="20">
        <f>SUM('Travis Beasley'!U4)</f>
        <v>2</v>
      </c>
      <c r="I35" s="19">
        <f>SUM('Travis Beasley'!V4)</f>
        <v>200.5</v>
      </c>
    </row>
    <row r="36" spans="1:9" x14ac:dyDescent="0.25">
      <c r="A36" s="18">
        <f t="shared" si="1"/>
        <v>30</v>
      </c>
      <c r="B36" s="18" t="s">
        <v>14</v>
      </c>
      <c r="C36" s="31" t="s">
        <v>103</v>
      </c>
      <c r="D36" s="20">
        <f>SUM('Ricky Haley'!Q4)</f>
        <v>3</v>
      </c>
      <c r="E36" s="20">
        <f>SUM('Ricky Haley'!R4)</f>
        <v>589</v>
      </c>
      <c r="F36" s="19">
        <f>SUM('Ricky Haley'!S4)</f>
        <v>196.33333333333334</v>
      </c>
      <c r="G36" s="20">
        <f>SUM('Ricky Haley'!T4)</f>
        <v>12</v>
      </c>
      <c r="H36" s="20">
        <f>SUM('Ricky Haley'!U4)</f>
        <v>4</v>
      </c>
      <c r="I36" s="19">
        <f>SUM('Ricky Haley'!V4)</f>
        <v>200.33333333333334</v>
      </c>
    </row>
    <row r="37" spans="1:9" x14ac:dyDescent="0.25">
      <c r="A37" s="18">
        <f t="shared" si="1"/>
        <v>31</v>
      </c>
      <c r="B37" s="18" t="s">
        <v>14</v>
      </c>
      <c r="C37" s="31" t="s">
        <v>99</v>
      </c>
      <c r="D37" s="20">
        <f>SUM('Sherman White'!Q5)</f>
        <v>4</v>
      </c>
      <c r="E37" s="20">
        <f>SUM('Sherman White'!R5)</f>
        <v>784</v>
      </c>
      <c r="F37" s="19">
        <f>SUM('Sherman White'!S5)</f>
        <v>196</v>
      </c>
      <c r="G37" s="20">
        <f>SUM('Sherman White'!T5)</f>
        <v>12</v>
      </c>
      <c r="H37" s="20">
        <f>SUM('Sherman White'!U5)</f>
        <v>4</v>
      </c>
      <c r="I37" s="19">
        <f>SUM('Sherman White'!V5)</f>
        <v>200</v>
      </c>
    </row>
    <row r="38" spans="1:9" x14ac:dyDescent="0.25">
      <c r="A38" s="18">
        <f t="shared" si="1"/>
        <v>32</v>
      </c>
      <c r="B38" s="18" t="s">
        <v>14</v>
      </c>
      <c r="C38" s="31" t="s">
        <v>117</v>
      </c>
      <c r="D38" s="20">
        <f>SUM('Kenny Jones'!Q4)</f>
        <v>2</v>
      </c>
      <c r="E38" s="20">
        <f>SUM('Kenny Jones'!R4)</f>
        <v>396</v>
      </c>
      <c r="F38" s="19">
        <f>SUM('Kenny Jones'!S4)</f>
        <v>198</v>
      </c>
      <c r="G38" s="20">
        <f>SUM('Kenny Jones'!T4)</f>
        <v>5</v>
      </c>
      <c r="H38" s="20">
        <f>SUM('Kenny Jones'!U4)</f>
        <v>2</v>
      </c>
      <c r="I38" s="19">
        <f>SUM('Kenny Jones'!V4)</f>
        <v>200</v>
      </c>
    </row>
    <row r="39" spans="1:9" x14ac:dyDescent="0.25">
      <c r="A39" s="18">
        <f t="shared" si="1"/>
        <v>33</v>
      </c>
      <c r="B39" s="18" t="s">
        <v>14</v>
      </c>
      <c r="C39" s="31" t="s">
        <v>118</v>
      </c>
      <c r="D39" s="20">
        <f>SUM('Jason Frymier'!Q4)</f>
        <v>2</v>
      </c>
      <c r="E39" s="20">
        <f>SUM('Jason Frymier'!R4)</f>
        <v>395</v>
      </c>
      <c r="F39" s="19">
        <f>SUM('Jason Frymier'!S4)</f>
        <v>197.5</v>
      </c>
      <c r="G39" s="20">
        <f>SUM('Jason Frymier'!T4)</f>
        <v>10</v>
      </c>
      <c r="H39" s="20">
        <f>SUM('Jason Frymier'!U4)</f>
        <v>2</v>
      </c>
      <c r="I39" s="19">
        <f>SUM('Jason Frymier'!V4)</f>
        <v>199.5</v>
      </c>
    </row>
    <row r="40" spans="1:9" x14ac:dyDescent="0.25">
      <c r="A40" s="18">
        <f t="shared" si="1"/>
        <v>34</v>
      </c>
      <c r="B40" s="18" t="s">
        <v>14</v>
      </c>
      <c r="C40" s="31" t="s">
        <v>119</v>
      </c>
      <c r="D40" s="20">
        <f>SUM('Bob Barnhart'!Q4)</f>
        <v>2</v>
      </c>
      <c r="E40" s="20">
        <f>SUM('Bob Barnhart'!R4)</f>
        <v>395</v>
      </c>
      <c r="F40" s="19">
        <f>SUM('Bob Barnhart'!S4)</f>
        <v>197.5</v>
      </c>
      <c r="G40" s="20">
        <f>SUM('Bob Barnhart'!T4)</f>
        <v>8</v>
      </c>
      <c r="H40" s="20">
        <f>SUM('Bob Barnhart'!U4)</f>
        <v>2</v>
      </c>
      <c r="I40" s="19">
        <f>SUM('Bob Barnhart'!V4)</f>
        <v>199.5</v>
      </c>
    </row>
    <row r="41" spans="1:9" x14ac:dyDescent="0.25">
      <c r="A41" s="18">
        <f t="shared" si="1"/>
        <v>35</v>
      </c>
      <c r="B41" s="18" t="s">
        <v>14</v>
      </c>
      <c r="C41" s="31" t="s">
        <v>105</v>
      </c>
      <c r="D41" s="20">
        <f>SUM('Charlie Barba'!Q4)</f>
        <v>3</v>
      </c>
      <c r="E41" s="20">
        <f>SUM('Charlie Barba'!R4)</f>
        <v>586.00099999999998</v>
      </c>
      <c r="F41" s="19">
        <f>SUM('Charlie Barba'!S4)</f>
        <v>195.33366666666666</v>
      </c>
      <c r="G41" s="20">
        <f>SUM('Charlie Barba'!T4)</f>
        <v>10</v>
      </c>
      <c r="H41" s="20">
        <f>SUM('Charlie Barba'!U4)</f>
        <v>4</v>
      </c>
      <c r="I41" s="19">
        <f>SUM('Charlie Barba'!V4)</f>
        <v>199.33366666666666</v>
      </c>
    </row>
    <row r="42" spans="1:9" x14ac:dyDescent="0.25">
      <c r="A42" s="18">
        <f t="shared" si="1"/>
        <v>36</v>
      </c>
      <c r="B42" s="18" t="s">
        <v>14</v>
      </c>
      <c r="C42" s="31" t="s">
        <v>72</v>
      </c>
      <c r="D42" s="20">
        <f>SUM('Greg Brooks'!Q4)</f>
        <v>3</v>
      </c>
      <c r="E42" s="20">
        <f>SUM('Greg Brooks'!R4)</f>
        <v>585</v>
      </c>
      <c r="F42" s="19">
        <f>SUM('Greg Brooks'!S4)</f>
        <v>195</v>
      </c>
      <c r="G42" s="20">
        <f>SUM('Greg Brooks'!T4)</f>
        <v>12</v>
      </c>
      <c r="H42" s="20">
        <f>SUM('Greg Brooks'!U4)</f>
        <v>4</v>
      </c>
      <c r="I42" s="19">
        <f>SUM('Greg Brooks'!V4)</f>
        <v>199</v>
      </c>
    </row>
    <row r="43" spans="1:9" x14ac:dyDescent="0.25">
      <c r="A43" s="18">
        <f t="shared" si="1"/>
        <v>37</v>
      </c>
      <c r="B43" s="18" t="s">
        <v>14</v>
      </c>
      <c r="C43" s="31" t="s">
        <v>120</v>
      </c>
      <c r="D43" s="20">
        <f>SUM('Bob Harless'!Q4)</f>
        <v>2</v>
      </c>
      <c r="E43" s="20">
        <f>SUM('Bob Harless'!R4)</f>
        <v>393</v>
      </c>
      <c r="F43" s="19">
        <f>SUM('Bob Harless'!S4)</f>
        <v>196.5</v>
      </c>
      <c r="G43" s="20">
        <f>SUM('Bob Harless'!T4)</f>
        <v>8</v>
      </c>
      <c r="H43" s="20">
        <f>SUM('Bob Harless'!U4)</f>
        <v>2</v>
      </c>
      <c r="I43" s="19">
        <f>SUM('Bob Harless'!V4)</f>
        <v>198.5</v>
      </c>
    </row>
    <row r="44" spans="1:9" x14ac:dyDescent="0.25">
      <c r="A44" s="18">
        <f t="shared" si="1"/>
        <v>38</v>
      </c>
      <c r="B44" s="18" t="s">
        <v>14</v>
      </c>
      <c r="C44" s="31" t="s">
        <v>58</v>
      </c>
      <c r="D44" s="20">
        <f>SUM('Raymond Osborne'!Q6)</f>
        <v>9</v>
      </c>
      <c r="E44" s="20">
        <f>SUM('Raymond Osborne'!R6)</f>
        <v>1717</v>
      </c>
      <c r="F44" s="19">
        <f>SUM('Raymond Osborne'!S6)</f>
        <v>190.77777777777777</v>
      </c>
      <c r="G44" s="20">
        <f>SUM('Raymond Osborne'!T6)</f>
        <v>17</v>
      </c>
      <c r="H44" s="20">
        <f>SUM('Raymond Osborne'!U6)</f>
        <v>7</v>
      </c>
      <c r="I44" s="19">
        <f>SUM('Raymond Osborne'!V6)</f>
        <v>197.77777777777777</v>
      </c>
    </row>
    <row r="45" spans="1:9" x14ac:dyDescent="0.25">
      <c r="A45" s="18">
        <f t="shared" si="1"/>
        <v>39</v>
      </c>
      <c r="B45" s="18" t="s">
        <v>14</v>
      </c>
      <c r="C45" s="31" t="s">
        <v>71</v>
      </c>
      <c r="D45" s="20">
        <f>SUM('Dan Killough'!Q4)</f>
        <v>3</v>
      </c>
      <c r="E45" s="20">
        <f>SUM('Dan Killough'!R4)</f>
        <v>587</v>
      </c>
      <c r="F45" s="19">
        <f>SUM('Dan Killough'!S4)</f>
        <v>195.66666666666666</v>
      </c>
      <c r="G45" s="20">
        <f>SUM('Dan Killough'!T4)</f>
        <v>8</v>
      </c>
      <c r="H45" s="20">
        <f>SUM('Dan Killough'!U4)</f>
        <v>2</v>
      </c>
      <c r="I45" s="19">
        <f>SUM('Dan Killough'!V4)</f>
        <v>197.66666666666666</v>
      </c>
    </row>
    <row r="46" spans="1:9" x14ac:dyDescent="0.25">
      <c r="A46" s="18">
        <f t="shared" si="1"/>
        <v>40</v>
      </c>
      <c r="B46" s="18" t="s">
        <v>14</v>
      </c>
      <c r="C46" s="31" t="s">
        <v>104</v>
      </c>
      <c r="D46" s="20">
        <f>SUM('David Book'!Q4)</f>
        <v>3</v>
      </c>
      <c r="E46" s="20">
        <f>SUM('David Book'!R4)</f>
        <v>587</v>
      </c>
      <c r="F46" s="19">
        <f>SUM('David Book'!S4)</f>
        <v>195.66666666666666</v>
      </c>
      <c r="G46" s="20">
        <f>SUM('David Book'!T4)</f>
        <v>14</v>
      </c>
      <c r="H46" s="20">
        <f>SUM('David Book'!U4)</f>
        <v>2</v>
      </c>
      <c r="I46" s="19">
        <f>SUM('David Book'!V4)</f>
        <v>197.66666666666666</v>
      </c>
    </row>
    <row r="47" spans="1:9" x14ac:dyDescent="0.25">
      <c r="A47" s="18">
        <f t="shared" si="1"/>
        <v>41</v>
      </c>
      <c r="B47" s="18" t="s">
        <v>14</v>
      </c>
      <c r="C47" s="31" t="s">
        <v>73</v>
      </c>
      <c r="D47" s="20">
        <f>SUM('John Rogers'!Q4)</f>
        <v>3</v>
      </c>
      <c r="E47" s="20">
        <f>SUM('John Rogers'!R4)</f>
        <v>585</v>
      </c>
      <c r="F47" s="19">
        <f>SUM('John Rogers'!S4)</f>
        <v>195</v>
      </c>
      <c r="G47" s="20">
        <f>SUM('John Rogers'!T4)</f>
        <v>3</v>
      </c>
      <c r="H47" s="20">
        <f>SUM('John Rogers'!U4)</f>
        <v>2</v>
      </c>
      <c r="I47" s="19">
        <f>SUM('John Rogers'!V4)</f>
        <v>197</v>
      </c>
    </row>
    <row r="48" spans="1:9" x14ac:dyDescent="0.25">
      <c r="A48" s="18">
        <f t="shared" si="1"/>
        <v>42</v>
      </c>
      <c r="B48" s="18" t="s">
        <v>14</v>
      </c>
      <c r="C48" s="31" t="s">
        <v>57</v>
      </c>
      <c r="D48" s="20">
        <f>SUM('Jason Rasnake'!Q5)</f>
        <v>6</v>
      </c>
      <c r="E48" s="20">
        <f>SUM('Jason Rasnake'!R5)</f>
        <v>1156</v>
      </c>
      <c r="F48" s="19">
        <f>SUM('Jason Rasnake'!S5)</f>
        <v>192.66666666666666</v>
      </c>
      <c r="G48" s="20">
        <f>SUM('Jason Rasnake'!T5)</f>
        <v>8</v>
      </c>
      <c r="H48" s="20">
        <f>SUM('Jason Rasnake'!U5)</f>
        <v>4</v>
      </c>
      <c r="I48" s="19">
        <f>SUM('Jason Rasnake'!V5)</f>
        <v>196.66666666666666</v>
      </c>
    </row>
    <row r="49" spans="1:9" x14ac:dyDescent="0.25">
      <c r="A49" s="18">
        <f t="shared" si="1"/>
        <v>43</v>
      </c>
      <c r="B49" s="18" t="s">
        <v>14</v>
      </c>
      <c r="C49" s="31" t="s">
        <v>56</v>
      </c>
      <c r="D49" s="20">
        <f>SUM('Roger Foshee'!Q4)</f>
        <v>3</v>
      </c>
      <c r="E49" s="20">
        <f>SUM('Roger Foshee'!R4)</f>
        <v>574.00099999999998</v>
      </c>
      <c r="F49" s="19">
        <f>SUM('Roger Foshee'!S4)</f>
        <v>191.33366666666666</v>
      </c>
      <c r="G49" s="20">
        <f>SUM('Roger Foshee'!T4)</f>
        <v>7</v>
      </c>
      <c r="H49" s="20">
        <f>SUM('Roger Foshee'!U4)</f>
        <v>5</v>
      </c>
      <c r="I49" s="19">
        <f>SUM('Roger Foshee'!V4)</f>
        <v>196.33366666666666</v>
      </c>
    </row>
    <row r="50" spans="1:9" x14ac:dyDescent="0.25">
      <c r="A50" s="18">
        <f t="shared" si="1"/>
        <v>44</v>
      </c>
      <c r="B50" s="18" t="s">
        <v>14</v>
      </c>
      <c r="C50" s="31" t="s">
        <v>100</v>
      </c>
      <c r="D50" s="20">
        <f>SUM('Roger Beckner'!Q5)</f>
        <v>4</v>
      </c>
      <c r="E50" s="20">
        <f>SUM('Roger Beckner'!R5)</f>
        <v>767</v>
      </c>
      <c r="F50" s="19">
        <f>SUM('Roger Beckner'!S5)</f>
        <v>191.75</v>
      </c>
      <c r="G50" s="20">
        <f>SUM('Roger Beckner'!T5)</f>
        <v>11</v>
      </c>
      <c r="H50" s="20">
        <f>SUM('Roger Beckner'!U5)</f>
        <v>4</v>
      </c>
      <c r="I50" s="19">
        <f>SUM('Roger Beckner'!V5)</f>
        <v>195.75</v>
      </c>
    </row>
    <row r="51" spans="1:9" x14ac:dyDescent="0.25">
      <c r="A51" s="18">
        <f t="shared" si="1"/>
        <v>45</v>
      </c>
      <c r="B51" s="18" t="s">
        <v>14</v>
      </c>
      <c r="C51" s="31" t="s">
        <v>106</v>
      </c>
      <c r="D51" s="20">
        <f>SUM('Roy Cressinger'!Q4)</f>
        <v>3</v>
      </c>
      <c r="E51" s="20">
        <f>SUM('Roy Cressinger'!R4)</f>
        <v>578</v>
      </c>
      <c r="F51" s="19">
        <f>SUM('Roy Cressinger'!S4)</f>
        <v>192.66666666666666</v>
      </c>
      <c r="G51" s="20">
        <f>SUM('Roy Cressinger'!T4)</f>
        <v>6</v>
      </c>
      <c r="H51" s="20">
        <f>SUM('Roy Cressinger'!U4)</f>
        <v>2</v>
      </c>
      <c r="I51" s="19">
        <f>SUM('Roy Cressinger'!V4)</f>
        <v>194.66666666666666</v>
      </c>
    </row>
    <row r="52" spans="1:9" x14ac:dyDescent="0.25">
      <c r="A52" s="18">
        <f t="shared" si="1"/>
        <v>46</v>
      </c>
      <c r="B52" s="18" t="s">
        <v>14</v>
      </c>
      <c r="C52" s="31" t="s">
        <v>107</v>
      </c>
      <c r="D52" s="20">
        <f>SUM('Jim Cuce'!Q4)</f>
        <v>3</v>
      </c>
      <c r="E52" s="20">
        <f>SUM('Jim Cuce'!R4)</f>
        <v>576</v>
      </c>
      <c r="F52" s="19">
        <f>SUM('Jim Cuce'!S4)</f>
        <v>192</v>
      </c>
      <c r="G52" s="20">
        <f>SUM('Jim Cuce'!T4)</f>
        <v>2</v>
      </c>
      <c r="H52" s="20">
        <f>SUM('Jim Cuce'!U4)</f>
        <v>2</v>
      </c>
      <c r="I52" s="19">
        <f>SUM('Jim Cuce'!V4)</f>
        <v>194</v>
      </c>
    </row>
    <row r="53" spans="1:9" x14ac:dyDescent="0.25">
      <c r="A53" s="18">
        <f t="shared" si="1"/>
        <v>47</v>
      </c>
      <c r="B53" s="18" t="s">
        <v>14</v>
      </c>
      <c r="C53" s="31" t="s">
        <v>127</v>
      </c>
      <c r="D53" s="20">
        <f>+'Tim Neighbors'!Q4</f>
        <v>4</v>
      </c>
      <c r="E53" s="20">
        <f>+'Tim Neighbors'!R4</f>
        <v>764</v>
      </c>
      <c r="F53" s="19">
        <f>+'Tim Neighbors'!S4</f>
        <v>191</v>
      </c>
      <c r="G53" s="20">
        <f>+'Tim Neighbors'!T4</f>
        <v>7</v>
      </c>
      <c r="H53" s="20">
        <f>+'Tim Neighbors'!U4</f>
        <v>2</v>
      </c>
      <c r="I53" s="19">
        <f>+'Tim Neighbors'!V4</f>
        <v>193</v>
      </c>
    </row>
    <row r="54" spans="1:9" x14ac:dyDescent="0.25">
      <c r="A54" s="18">
        <f t="shared" si="1"/>
        <v>48</v>
      </c>
      <c r="B54" s="18" t="s">
        <v>14</v>
      </c>
      <c r="C54" s="31" t="s">
        <v>121</v>
      </c>
      <c r="D54" s="20">
        <f>SUM('Howard Ary'!Q4)</f>
        <v>2</v>
      </c>
      <c r="E54" s="20">
        <f>SUM('Howard Ary'!R4)</f>
        <v>381</v>
      </c>
      <c r="F54" s="19">
        <f>SUM('Howard Ary'!S4)</f>
        <v>190.5</v>
      </c>
      <c r="G54" s="20">
        <f>SUM('Howard Ary'!T4)</f>
        <v>1</v>
      </c>
      <c r="H54" s="20">
        <f>SUM('Howard Ary'!U4)</f>
        <v>2</v>
      </c>
      <c r="I54" s="19">
        <f>SUM('Howard Ary'!V4)</f>
        <v>192.5</v>
      </c>
    </row>
    <row r="55" spans="1:9" x14ac:dyDescent="0.25">
      <c r="A55" s="18">
        <f t="shared" si="1"/>
        <v>49</v>
      </c>
      <c r="B55" s="18" t="s">
        <v>14</v>
      </c>
      <c r="C55" s="31" t="s">
        <v>98</v>
      </c>
      <c r="D55" s="20">
        <f>SUM('Kenny Snopps'!Q5)</f>
        <v>4</v>
      </c>
      <c r="E55" s="20">
        <f>SUM('Kenny Snopps'!R5)</f>
        <v>743</v>
      </c>
      <c r="F55" s="19">
        <f>SUM('Kenny Snopps'!S5)</f>
        <v>185.75</v>
      </c>
      <c r="G55" s="20">
        <f>SUM('Kenny Snopps'!T5)</f>
        <v>9</v>
      </c>
      <c r="H55" s="20">
        <f>SUM('Kenny Snopps'!U5)</f>
        <v>4</v>
      </c>
      <c r="I55" s="19">
        <f>SUM('Kenny Snopps'!V5)</f>
        <v>189.75</v>
      </c>
    </row>
    <row r="57" spans="1:9" x14ac:dyDescent="0.25">
      <c r="A57" s="10"/>
      <c r="B57" s="10"/>
      <c r="C57" s="10"/>
      <c r="D57" s="10"/>
      <c r="E57" s="10"/>
      <c r="F57" s="11"/>
      <c r="G57" s="11"/>
      <c r="H57" s="21"/>
      <c r="I57" s="11"/>
    </row>
    <row r="58" spans="1:9" ht="28.8" x14ac:dyDescent="0.25">
      <c r="A58" s="57" t="s">
        <v>17</v>
      </c>
      <c r="B58" s="58"/>
      <c r="C58" s="58"/>
      <c r="D58" s="58"/>
      <c r="E58" s="58"/>
      <c r="F58" s="58"/>
      <c r="G58" s="58"/>
      <c r="H58" s="58"/>
      <c r="I58" s="58"/>
    </row>
    <row r="59" spans="1:9" ht="18" x14ac:dyDescent="0.35">
      <c r="A59" s="59" t="s">
        <v>36</v>
      </c>
      <c r="B59" s="60"/>
      <c r="C59" s="60"/>
      <c r="D59" s="60"/>
      <c r="E59" s="60"/>
      <c r="F59" s="60"/>
      <c r="G59" s="60"/>
      <c r="H59" s="60"/>
      <c r="I59" s="60"/>
    </row>
    <row r="60" spans="1:9" ht="17.399999999999999" x14ac:dyDescent="0.3">
      <c r="A60" s="10"/>
      <c r="B60" s="10"/>
      <c r="C60" s="10"/>
      <c r="D60" s="13"/>
      <c r="E60" s="10"/>
      <c r="F60" s="11"/>
      <c r="G60" s="11"/>
      <c r="H60" s="21"/>
      <c r="I60" s="11"/>
    </row>
    <row r="61" spans="1:9" x14ac:dyDescent="0.25">
      <c r="A61" s="18" t="s">
        <v>0</v>
      </c>
      <c r="B61" s="18" t="s">
        <v>1</v>
      </c>
      <c r="C61" s="18" t="s">
        <v>2</v>
      </c>
      <c r="D61" s="18" t="s">
        <v>10</v>
      </c>
      <c r="E61" s="18" t="s">
        <v>7</v>
      </c>
      <c r="F61" s="19" t="s">
        <v>8</v>
      </c>
      <c r="G61" s="19" t="s">
        <v>32</v>
      </c>
      <c r="H61" s="20" t="s">
        <v>6</v>
      </c>
      <c r="I61" s="19" t="s">
        <v>9</v>
      </c>
    </row>
    <row r="62" spans="1:9" x14ac:dyDescent="0.25">
      <c r="A62" s="18">
        <v>1</v>
      </c>
      <c r="B62" s="18" t="s">
        <v>12</v>
      </c>
      <c r="C62" s="31" t="s">
        <v>42</v>
      </c>
      <c r="D62" s="20">
        <f>SUM('Jon Griffin'!Q20)</f>
        <v>67</v>
      </c>
      <c r="E62" s="20">
        <f>SUM('Jon Griffin'!R20)</f>
        <v>12852.018</v>
      </c>
      <c r="F62" s="19">
        <f>SUM('Jon Griffin'!S20)</f>
        <v>191.82116417910447</v>
      </c>
      <c r="G62" s="20">
        <f>SUM('Jon Griffin'!T20)</f>
        <v>143</v>
      </c>
      <c r="H62" s="20">
        <f>SUM('Jon Griffin'!U20)</f>
        <v>132</v>
      </c>
      <c r="I62" s="19">
        <f>SUM('Jon Griffin'!V20)</f>
        <v>323.82116417910447</v>
      </c>
    </row>
    <row r="63" spans="1:9" x14ac:dyDescent="0.25">
      <c r="A63" s="18">
        <f>+A62+1</f>
        <v>2</v>
      </c>
      <c r="B63" s="18" t="s">
        <v>12</v>
      </c>
      <c r="C63" s="31" t="s">
        <v>41</v>
      </c>
      <c r="D63" s="20">
        <f>SUM('Greg Chesher'!Q18)</f>
        <v>58</v>
      </c>
      <c r="E63" s="20">
        <f>SUM('Greg Chesher'!R18)</f>
        <v>11172.017</v>
      </c>
      <c r="F63" s="19">
        <f>SUM('Greg Chesher'!S18)</f>
        <v>192.6209827586207</v>
      </c>
      <c r="G63" s="20">
        <f>SUM('Greg Chesher'!T18)</f>
        <v>120</v>
      </c>
      <c r="H63" s="20">
        <f>SUM('Greg Chesher'!U18)</f>
        <v>129</v>
      </c>
      <c r="I63" s="19">
        <f>SUM('Greg Chesher'!V18)</f>
        <v>321.6209827586207</v>
      </c>
    </row>
    <row r="64" spans="1:9" x14ac:dyDescent="0.25">
      <c r="A64" s="18">
        <f t="shared" ref="A64:A68" si="2">+A63+1</f>
        <v>3</v>
      </c>
      <c r="B64" s="18" t="s">
        <v>12</v>
      </c>
      <c r="C64" s="31" t="s">
        <v>92</v>
      </c>
      <c r="D64" s="20">
        <f>SUM('Teddy Riffe'!Q10)</f>
        <v>24</v>
      </c>
      <c r="E64" s="20">
        <f>SUM('Teddy Riffe'!R10)</f>
        <v>4638</v>
      </c>
      <c r="F64" s="19">
        <f>SUM('Teddy Riffe'!S10)</f>
        <v>193.25</v>
      </c>
      <c r="G64" s="20">
        <f>SUM('Teddy Riffe'!T10)</f>
        <v>50</v>
      </c>
      <c r="H64" s="20">
        <f>SUM('Teddy Riffe'!U10)</f>
        <v>49</v>
      </c>
      <c r="I64" s="19">
        <f>SUM('Teddy Riffe'!V10)</f>
        <v>242.25</v>
      </c>
    </row>
    <row r="65" spans="1:9" x14ac:dyDescent="0.25">
      <c r="A65" s="18">
        <f t="shared" si="2"/>
        <v>4</v>
      </c>
      <c r="B65" s="18" t="s">
        <v>12</v>
      </c>
      <c r="C65" s="31" t="s">
        <v>49</v>
      </c>
      <c r="D65" s="20">
        <f>SUM('Charles Spann'!Q15)</f>
        <v>46</v>
      </c>
      <c r="E65" s="20">
        <f>SUM('Charles Spann'!R15)</f>
        <v>8708</v>
      </c>
      <c r="F65" s="19">
        <f>SUM('Charles Spann'!S15)</f>
        <v>189.30434782608697</v>
      </c>
      <c r="G65" s="20">
        <f>SUM('Charles Spann'!T15)</f>
        <v>63</v>
      </c>
      <c r="H65" s="20">
        <f>SUM('Charles Spann'!U15)</f>
        <v>35</v>
      </c>
      <c r="I65" s="19">
        <f>SUM('Charles Spann'!V15)</f>
        <v>224.30434782608697</v>
      </c>
    </row>
    <row r="66" spans="1:9" x14ac:dyDescent="0.25">
      <c r="A66" s="18">
        <f t="shared" si="2"/>
        <v>5</v>
      </c>
      <c r="B66" s="18" t="s">
        <v>12</v>
      </c>
      <c r="C66" s="31" t="s">
        <v>43</v>
      </c>
      <c r="D66" s="20">
        <f>SUM('Jock Owings'!Q18)</f>
        <v>28</v>
      </c>
      <c r="E66" s="20">
        <f>SUM('Jock Owings'!R18)</f>
        <v>5263.0249999999996</v>
      </c>
      <c r="F66" s="19">
        <f>SUM('Jock Owings'!S18)</f>
        <v>187.96517857142857</v>
      </c>
      <c r="G66" s="20">
        <f>SUM('Jock Owings'!T18)</f>
        <v>34</v>
      </c>
      <c r="H66" s="20">
        <f>SUM('Jock Owings'!U18)</f>
        <v>18</v>
      </c>
      <c r="I66" s="19">
        <f>SUM('Jock Owings'!V18)</f>
        <v>205.96517857142857</v>
      </c>
    </row>
    <row r="67" spans="1:9" x14ac:dyDescent="0.25">
      <c r="A67" s="18">
        <f t="shared" si="2"/>
        <v>6</v>
      </c>
      <c r="B67" s="18" t="s">
        <v>12</v>
      </c>
      <c r="C67" s="31" t="s">
        <v>66</v>
      </c>
      <c r="D67" s="20">
        <f>SUM('Mildred Owings'!Q9)</f>
        <v>24</v>
      </c>
      <c r="E67" s="20">
        <f>SUM('Mildred Owings'!R9)</f>
        <v>4553.0060000000003</v>
      </c>
      <c r="F67" s="19">
        <f>SUM('Mildred Owings'!S9)</f>
        <v>189.70858333333334</v>
      </c>
      <c r="G67" s="20">
        <f>SUM('Mildred Owings'!T9)</f>
        <v>32</v>
      </c>
      <c r="H67" s="20">
        <f>SUM('Mildred Owings'!U9)</f>
        <v>15</v>
      </c>
      <c r="I67" s="19">
        <f>SUM('Mildred Owings'!V9)</f>
        <v>204.70858333333334</v>
      </c>
    </row>
    <row r="68" spans="1:9" x14ac:dyDescent="0.25">
      <c r="A68" s="18">
        <f t="shared" si="2"/>
        <v>7</v>
      </c>
      <c r="B68" s="18" t="s">
        <v>12</v>
      </c>
      <c r="C68" s="31" t="s">
        <v>111</v>
      </c>
      <c r="D68" s="20">
        <f>SUM('James Musgrove'!Q8)</f>
        <v>20</v>
      </c>
      <c r="E68" s="20">
        <f>SUM('James Musgrove'!R8)</f>
        <v>3755</v>
      </c>
      <c r="F68" s="19">
        <f>SUM('James Musgrove'!S8)</f>
        <v>187.75</v>
      </c>
      <c r="G68" s="20">
        <f>SUM('James Musgrove'!T8)</f>
        <v>26</v>
      </c>
      <c r="H68" s="20">
        <f>SUM('James Musgrove'!U8)</f>
        <v>13</v>
      </c>
      <c r="I68" s="19">
        <f>SUM('James Musgrove'!V8)</f>
        <v>200.75</v>
      </c>
    </row>
    <row r="69" spans="1:9" x14ac:dyDescent="0.25">
      <c r="A69" s="40"/>
      <c r="B69" s="40"/>
      <c r="C69" s="41"/>
      <c r="D69" s="42"/>
      <c r="E69" s="42"/>
      <c r="F69" s="43"/>
      <c r="G69" s="42"/>
      <c r="H69" s="42"/>
      <c r="I69" s="43"/>
    </row>
    <row r="70" spans="1:9" x14ac:dyDescent="0.25">
      <c r="A70" s="18">
        <v>8</v>
      </c>
      <c r="B70" s="18" t="s">
        <v>12</v>
      </c>
      <c r="C70" s="31" t="s">
        <v>79</v>
      </c>
      <c r="D70" s="20">
        <f>SUM('Steve Pennington'!Q15)</f>
        <v>6</v>
      </c>
      <c r="E70" s="20">
        <f>SUM('Steve Pennington'!R15)</f>
        <v>1180.001</v>
      </c>
      <c r="F70" s="19">
        <f>SUM('Steve Pennington'!S15)</f>
        <v>196.66683333333333</v>
      </c>
      <c r="G70" s="20">
        <f>SUM('Steve Pennington'!T15)</f>
        <v>10</v>
      </c>
      <c r="H70" s="20">
        <f>SUM('Steve Pennington'!U15)</f>
        <v>26</v>
      </c>
      <c r="I70" s="19">
        <f>SUM('Steve Pennington'!V15)</f>
        <v>222.66683333333333</v>
      </c>
    </row>
    <row r="71" spans="1:9" x14ac:dyDescent="0.25">
      <c r="A71" s="18">
        <f>+A70+1</f>
        <v>9</v>
      </c>
      <c r="B71" s="18" t="s">
        <v>12</v>
      </c>
      <c r="C71" s="31" t="s">
        <v>109</v>
      </c>
      <c r="D71" s="20">
        <f>SUM('Mike Conley'!Q4)</f>
        <v>3</v>
      </c>
      <c r="E71" s="20">
        <f>SUM('Mike Conley'!R4)</f>
        <v>573</v>
      </c>
      <c r="F71" s="19">
        <f>SUM('Mike Conley'!S4)</f>
        <v>191</v>
      </c>
      <c r="G71" s="20">
        <f>SUM('Mike Conley'!T4)</f>
        <v>4</v>
      </c>
      <c r="H71" s="20">
        <f>SUM('Mike Conley'!U4)</f>
        <v>11</v>
      </c>
      <c r="I71" s="19">
        <f>SUM('Mike Conley'!V4)</f>
        <v>202</v>
      </c>
    </row>
    <row r="72" spans="1:9" x14ac:dyDescent="0.25">
      <c r="A72" s="18">
        <f t="shared" ref="A72:A80" si="3">+A71+1</f>
        <v>10</v>
      </c>
      <c r="B72" s="18" t="s">
        <v>12</v>
      </c>
      <c r="C72" s="31" t="s">
        <v>80</v>
      </c>
      <c r="D72" s="20">
        <f>SUM('Russ Pope'!Q5)</f>
        <v>6</v>
      </c>
      <c r="E72" s="20">
        <f>SUM('Russ Pope'!R5)</f>
        <v>1141</v>
      </c>
      <c r="F72" s="19">
        <f>SUM('Russ Pope'!S5)</f>
        <v>190.16666666666666</v>
      </c>
      <c r="G72" s="20">
        <f>SUM('Russ Pope'!T5)</f>
        <v>14</v>
      </c>
      <c r="H72" s="20">
        <f>SUM('Russ Pope'!U5)</f>
        <v>11</v>
      </c>
      <c r="I72" s="19">
        <f>SUM('Russ Pope'!V5)</f>
        <v>201.16666666666666</v>
      </c>
    </row>
    <row r="73" spans="1:9" x14ac:dyDescent="0.25">
      <c r="A73" s="18">
        <f t="shared" si="3"/>
        <v>11</v>
      </c>
      <c r="B73" s="18" t="s">
        <v>12</v>
      </c>
      <c r="C73" s="31" t="s">
        <v>45</v>
      </c>
      <c r="D73" s="20">
        <f>+'Joe Stephens'!Q20</f>
        <v>4</v>
      </c>
      <c r="E73" s="20">
        <f>+'Joe Stephens'!R20</f>
        <v>772</v>
      </c>
      <c r="F73" s="19">
        <f>+'Joe Stephens'!S20</f>
        <v>193</v>
      </c>
      <c r="G73" s="20">
        <f>+'Joe Stephens'!T20</f>
        <v>4</v>
      </c>
      <c r="H73" s="20">
        <f>+'Joe Stephens'!U20</f>
        <v>3</v>
      </c>
      <c r="I73" s="19">
        <f>+'Joe Stephens'!V20</f>
        <v>196</v>
      </c>
    </row>
    <row r="74" spans="1:9" x14ac:dyDescent="0.25">
      <c r="A74" s="18">
        <f t="shared" si="3"/>
        <v>12</v>
      </c>
      <c r="B74" s="18" t="s">
        <v>12</v>
      </c>
      <c r="C74" s="31" t="s">
        <v>83</v>
      </c>
      <c r="D74" s="20">
        <f>SUM('Danny Ripley'!Q5)</f>
        <v>6</v>
      </c>
      <c r="E74" s="20">
        <f>SUM('Danny Ripley'!R5)</f>
        <v>1121</v>
      </c>
      <c r="F74" s="19">
        <f>SUM('Danny Ripley'!S5)</f>
        <v>186.83333333333334</v>
      </c>
      <c r="G74" s="20">
        <f>SUM('Danny Ripley'!T5)</f>
        <v>5</v>
      </c>
      <c r="H74" s="20">
        <f>SUM('Danny Ripley'!U5)</f>
        <v>9</v>
      </c>
      <c r="I74" s="19">
        <f>SUM('Danny Ripley'!V5)</f>
        <v>195.83333333333334</v>
      </c>
    </row>
    <row r="75" spans="1:9" x14ac:dyDescent="0.25">
      <c r="A75" s="18">
        <f t="shared" si="3"/>
        <v>13</v>
      </c>
      <c r="B75" s="18" t="s">
        <v>12</v>
      </c>
      <c r="C75" s="31" t="s">
        <v>48</v>
      </c>
      <c r="D75" s="20">
        <f>SUM('Ken Mix'!Q15)</f>
        <v>4</v>
      </c>
      <c r="E75" s="20">
        <f>SUM('Ken Mix'!R15)</f>
        <v>771</v>
      </c>
      <c r="F75" s="19">
        <f>SUM('Ken Mix'!S15)</f>
        <v>192.75</v>
      </c>
      <c r="G75" s="20">
        <f>SUM('Ken Mix'!T15)</f>
        <v>6</v>
      </c>
      <c r="H75" s="20">
        <f>SUM('Ken Mix'!U15)</f>
        <v>2</v>
      </c>
      <c r="I75" s="19">
        <f>SUM('Ken Mix'!V15)</f>
        <v>194.75</v>
      </c>
    </row>
    <row r="76" spans="1:9" x14ac:dyDescent="0.25">
      <c r="A76" s="18">
        <f t="shared" si="3"/>
        <v>14</v>
      </c>
      <c r="B76" s="18" t="s">
        <v>12</v>
      </c>
      <c r="C76" s="31" t="s">
        <v>65</v>
      </c>
      <c r="D76" s="20">
        <f>SUM('Craig Bailey'!Q5)</f>
        <v>8</v>
      </c>
      <c r="E76" s="20">
        <f>SUM('Craig Bailey'!R5)</f>
        <v>1507</v>
      </c>
      <c r="F76" s="19">
        <f>SUM('Craig Bailey'!S5)</f>
        <v>188.375</v>
      </c>
      <c r="G76" s="20">
        <f>SUM('Craig Bailey'!T5)</f>
        <v>5</v>
      </c>
      <c r="H76" s="20">
        <f>SUM('Craig Bailey'!U5)</f>
        <v>6</v>
      </c>
      <c r="I76" s="19">
        <f>SUM('Craig Bailey'!V5)</f>
        <v>194.375</v>
      </c>
    </row>
    <row r="77" spans="1:9" x14ac:dyDescent="0.25">
      <c r="A77" s="18">
        <f t="shared" si="3"/>
        <v>15</v>
      </c>
      <c r="B77" s="18" t="s">
        <v>12</v>
      </c>
      <c r="C77" s="31" t="s">
        <v>127</v>
      </c>
      <c r="D77" s="20">
        <f>+'Tim Neighbors'!Q10</f>
        <v>4</v>
      </c>
      <c r="E77" s="20">
        <f>+'Tim Neighbors'!R10</f>
        <v>748</v>
      </c>
      <c r="F77" s="19">
        <f>+'Tim Neighbors'!S10</f>
        <v>187</v>
      </c>
      <c r="G77" s="20">
        <f>+'Tim Neighbors'!T10</f>
        <v>4</v>
      </c>
      <c r="H77" s="20">
        <f>+'Tim Neighbors'!U10</f>
        <v>2</v>
      </c>
      <c r="I77" s="19">
        <f>+'Tim Neighbors'!V10</f>
        <v>189</v>
      </c>
    </row>
    <row r="78" spans="1:9" x14ac:dyDescent="0.25">
      <c r="A78" s="18">
        <f t="shared" si="3"/>
        <v>16</v>
      </c>
      <c r="B78" s="18" t="s">
        <v>12</v>
      </c>
      <c r="C78" s="31" t="s">
        <v>128</v>
      </c>
      <c r="D78" s="20">
        <f>+'Tony Jonas'!Q4</f>
        <v>4</v>
      </c>
      <c r="E78" s="20">
        <f>+'Tony Jonas'!R4</f>
        <v>717</v>
      </c>
      <c r="F78" s="19">
        <f>+'Tony Jonas'!S4</f>
        <v>179.25</v>
      </c>
      <c r="G78" s="20">
        <f>+'Tony Jonas'!T4</f>
        <v>4</v>
      </c>
      <c r="H78" s="20">
        <f>+'Tony Jonas'!U4</f>
        <v>2</v>
      </c>
      <c r="I78" s="19">
        <f>+'Tony Jonas'!V4</f>
        <v>181.25</v>
      </c>
    </row>
    <row r="79" spans="1:9" x14ac:dyDescent="0.25">
      <c r="A79" s="18">
        <f t="shared" si="3"/>
        <v>17</v>
      </c>
      <c r="B79" s="18" t="s">
        <v>12</v>
      </c>
      <c r="C79" s="31" t="s">
        <v>51</v>
      </c>
      <c r="D79" s="20">
        <f>SUM('Mike Rorer'!Q20)</f>
        <v>8</v>
      </c>
      <c r="E79" s="20">
        <f>SUM('Mike Rorer'!R20)</f>
        <v>1408</v>
      </c>
      <c r="F79" s="19">
        <f>SUM('Mike Rorer'!S20)</f>
        <v>176</v>
      </c>
      <c r="G79" s="20">
        <f>SUM('Mike Rorer'!T20)</f>
        <v>6</v>
      </c>
      <c r="H79" s="20">
        <f>SUM('Mike Rorer'!U20)</f>
        <v>4</v>
      </c>
      <c r="I79" s="19">
        <f>SUM('Mike Rorer'!V20)</f>
        <v>180</v>
      </c>
    </row>
    <row r="80" spans="1:9" x14ac:dyDescent="0.25">
      <c r="A80" s="18">
        <f t="shared" si="3"/>
        <v>18</v>
      </c>
      <c r="B80" s="18" t="s">
        <v>12</v>
      </c>
      <c r="C80" s="31" t="s">
        <v>90</v>
      </c>
      <c r="D80" s="20">
        <f>SUM('Kenneth Eades'!Q4)</f>
        <v>4</v>
      </c>
      <c r="E80" s="20">
        <f>SUM('Kenneth Eades'!R4)</f>
        <v>710</v>
      </c>
      <c r="F80" s="19">
        <f>SUM('Kenneth Eades'!S4)</f>
        <v>177.5</v>
      </c>
      <c r="G80" s="20">
        <f>SUM('Kenneth Eades'!T4)</f>
        <v>2</v>
      </c>
      <c r="H80" s="20">
        <f>SUM('Kenneth Eades'!U4)</f>
        <v>2</v>
      </c>
      <c r="I80" s="19">
        <f>SUM('Kenneth Eades'!V4)</f>
        <v>179.5</v>
      </c>
    </row>
    <row r="82" spans="1:9" x14ac:dyDescent="0.25">
      <c r="A82" s="10"/>
      <c r="B82" s="10"/>
      <c r="C82" s="10"/>
      <c r="D82" s="10"/>
      <c r="E82" s="10"/>
      <c r="F82" s="11"/>
      <c r="G82" s="11"/>
      <c r="H82" s="21"/>
      <c r="I82" s="11"/>
    </row>
    <row r="83" spans="1:9" ht="28.8" x14ac:dyDescent="0.25">
      <c r="A83" s="57" t="s">
        <v>18</v>
      </c>
      <c r="B83" s="58"/>
      <c r="C83" s="58"/>
      <c r="D83" s="58"/>
      <c r="E83" s="58"/>
      <c r="F83" s="58"/>
      <c r="G83" s="58"/>
      <c r="H83" s="58"/>
      <c r="I83" s="58"/>
    </row>
    <row r="84" spans="1:9" ht="18" x14ac:dyDescent="0.35">
      <c r="A84" s="59" t="s">
        <v>36</v>
      </c>
      <c r="B84" s="60"/>
      <c r="C84" s="60"/>
      <c r="D84" s="60"/>
      <c r="E84" s="60"/>
      <c r="F84" s="60"/>
      <c r="G84" s="60"/>
      <c r="H84" s="60"/>
      <c r="I84" s="60"/>
    </row>
    <row r="85" spans="1:9" ht="17.399999999999999" x14ac:dyDescent="0.3">
      <c r="A85" s="10"/>
      <c r="B85" s="10"/>
      <c r="C85" s="10"/>
      <c r="D85" s="13"/>
      <c r="E85" s="10"/>
      <c r="F85" s="11"/>
      <c r="G85" s="11"/>
      <c r="H85" s="21"/>
      <c r="I85" s="11"/>
    </row>
    <row r="86" spans="1:9" x14ac:dyDescent="0.25">
      <c r="A86" s="18" t="s">
        <v>0</v>
      </c>
      <c r="B86" s="18" t="s">
        <v>1</v>
      </c>
      <c r="C86" s="18" t="s">
        <v>2</v>
      </c>
      <c r="D86" s="18" t="s">
        <v>10</v>
      </c>
      <c r="E86" s="18" t="s">
        <v>7</v>
      </c>
      <c r="F86" s="19" t="s">
        <v>8</v>
      </c>
      <c r="G86" s="19" t="s">
        <v>32</v>
      </c>
      <c r="H86" s="20" t="s">
        <v>6</v>
      </c>
      <c r="I86" s="19" t="s">
        <v>9</v>
      </c>
    </row>
    <row r="87" spans="1:9" x14ac:dyDescent="0.25">
      <c r="A87" s="14">
        <v>1</v>
      </c>
      <c r="B87" s="14" t="s">
        <v>34</v>
      </c>
      <c r="C87" s="31" t="s">
        <v>59</v>
      </c>
      <c r="D87" s="20">
        <f>SUM('Cody Dockery'!Q14)</f>
        <v>41</v>
      </c>
      <c r="E87" s="20">
        <f>SUM('Cody Dockery'!R14)</f>
        <v>7884.0030000000006</v>
      </c>
      <c r="F87" s="19">
        <f>SUM('Cody Dockery'!S14)</f>
        <v>192.29275609756098</v>
      </c>
      <c r="G87" s="20">
        <f>SUM('Cody Dockery'!T14)</f>
        <v>77</v>
      </c>
      <c r="H87" s="20">
        <f>SUM('Cody Dockery'!U14)</f>
        <v>129</v>
      </c>
      <c r="I87" s="19">
        <f>SUM('Cody Dockery'!V14)</f>
        <v>321.29275609756098</v>
      </c>
    </row>
    <row r="88" spans="1:9" x14ac:dyDescent="0.25">
      <c r="A88" s="14">
        <v>2</v>
      </c>
      <c r="B88" s="14" t="s">
        <v>34</v>
      </c>
      <c r="C88" s="31" t="s">
        <v>60</v>
      </c>
      <c r="D88" s="20">
        <f>SUM('Shawn Hudson'!Q15)</f>
        <v>44</v>
      </c>
      <c r="E88" s="20">
        <f>SUM('Shawn Hudson'!R15)</f>
        <v>8365</v>
      </c>
      <c r="F88" s="19">
        <f>SUM('Shawn Hudson'!S15)</f>
        <v>190.11363636363637</v>
      </c>
      <c r="G88" s="20">
        <f>SUM('Shawn Hudson'!T15)</f>
        <v>65</v>
      </c>
      <c r="H88" s="20">
        <f>SUM('Shawn Hudson'!U15)</f>
        <v>87</v>
      </c>
      <c r="I88" s="19">
        <f>SUM('Shawn Hudson'!V15)</f>
        <v>277.11363636363637</v>
      </c>
    </row>
    <row r="89" spans="1:9" x14ac:dyDescent="0.25">
      <c r="A89" s="14">
        <v>3</v>
      </c>
      <c r="B89" s="14" t="s">
        <v>34</v>
      </c>
      <c r="C89" s="31" t="s">
        <v>81</v>
      </c>
      <c r="D89" s="20">
        <f>SUM('Jeff Kite'!Q8)</f>
        <v>20</v>
      </c>
      <c r="E89" s="20">
        <f>SUM('Jeff Kite'!R8)</f>
        <v>3838</v>
      </c>
      <c r="F89" s="19">
        <f>SUM('Jeff Kite'!S8)</f>
        <v>191.9</v>
      </c>
      <c r="G89" s="20">
        <f>SUM('Jeff Kite'!T8)</f>
        <v>30</v>
      </c>
      <c r="H89" s="20">
        <f>SUM('Jeff Kite'!U8)</f>
        <v>36</v>
      </c>
      <c r="I89" s="19">
        <f>SUM('Jeff Kite'!V8)</f>
        <v>227.9</v>
      </c>
    </row>
    <row r="90" spans="1:9" x14ac:dyDescent="0.25">
      <c r="A90" s="14">
        <v>4</v>
      </c>
      <c r="B90" s="14" t="s">
        <v>34</v>
      </c>
      <c r="C90" s="31" t="s">
        <v>45</v>
      </c>
      <c r="D90" s="20">
        <f>SUM('Joe Stephens'!Q8)</f>
        <v>20</v>
      </c>
      <c r="E90" s="20">
        <f>SUM('Joe Stephens'!R8)</f>
        <v>3522</v>
      </c>
      <c r="F90" s="19">
        <f>SUM('Joe Stephens'!S8)</f>
        <v>176.1</v>
      </c>
      <c r="G90" s="20">
        <f>SUM('Joe Stephens'!T8)</f>
        <v>15</v>
      </c>
      <c r="H90" s="20">
        <f>SUM('Joe Stephens'!U8)</f>
        <v>32</v>
      </c>
      <c r="I90" s="19">
        <f>SUM('Joe Stephens'!V8)</f>
        <v>208.1</v>
      </c>
    </row>
    <row r="91" spans="1:9" x14ac:dyDescent="0.25">
      <c r="A91" s="44"/>
      <c r="B91" s="44"/>
      <c r="C91" s="41"/>
      <c r="D91" s="42"/>
      <c r="E91" s="42"/>
      <c r="F91" s="43"/>
      <c r="G91" s="42"/>
      <c r="H91" s="42"/>
      <c r="I91" s="43"/>
    </row>
    <row r="92" spans="1:9" x14ac:dyDescent="0.25">
      <c r="A92" s="14">
        <v>5</v>
      </c>
      <c r="B92" s="14" t="s">
        <v>34</v>
      </c>
      <c r="C92" s="31" t="s">
        <v>43</v>
      </c>
      <c r="D92" s="20">
        <f>SUM('Jock Owings'!Q6)</f>
        <v>12</v>
      </c>
      <c r="E92" s="20">
        <f>SUM('Jock Owings'!R6)</f>
        <v>2182</v>
      </c>
      <c r="F92" s="19">
        <f>SUM('Jock Owings'!S6)</f>
        <v>181.83333333333334</v>
      </c>
      <c r="G92" s="20">
        <f>SUM('Jock Owings'!T6)</f>
        <v>10</v>
      </c>
      <c r="H92" s="20">
        <f>SUM('Jock Owings'!U6)</f>
        <v>29</v>
      </c>
      <c r="I92" s="19">
        <f>SUM('Jock Owings'!V6)</f>
        <v>210.83333333333334</v>
      </c>
    </row>
    <row r="93" spans="1:9" x14ac:dyDescent="0.25">
      <c r="A93" s="14">
        <f>+A92+1</f>
        <v>6</v>
      </c>
      <c r="B93" s="14" t="s">
        <v>34</v>
      </c>
      <c r="C93" s="31" t="s">
        <v>84</v>
      </c>
      <c r="D93" s="20">
        <f>SUM('Charles Miller'!Q4)</f>
        <v>6</v>
      </c>
      <c r="E93" s="20">
        <f>SUM('Charles Miller'!R4)</f>
        <v>1135</v>
      </c>
      <c r="F93" s="19">
        <f>SUM('Charles Miller'!S4)</f>
        <v>189.16666666666666</v>
      </c>
      <c r="G93" s="20">
        <f>SUM('Charles Miller'!T4)</f>
        <v>6</v>
      </c>
      <c r="H93" s="20">
        <f>SUM('Charles Miller'!U4)</f>
        <v>10</v>
      </c>
      <c r="I93" s="19">
        <f>SUM('Charles Miller'!V4)</f>
        <v>199.16666666666666</v>
      </c>
    </row>
    <row r="94" spans="1:9" x14ac:dyDescent="0.25">
      <c r="A94" s="14">
        <f t="shared" ref="A94:A107" si="4">+A93+1</f>
        <v>7</v>
      </c>
      <c r="B94" s="14" t="s">
        <v>34</v>
      </c>
      <c r="C94" s="31" t="s">
        <v>58</v>
      </c>
      <c r="D94" s="20">
        <f>SUM('Raymond Osborne'!Q15)</f>
        <v>12</v>
      </c>
      <c r="E94" s="20">
        <f>SUM('Raymond Osborne'!R15)</f>
        <v>2209</v>
      </c>
      <c r="F94" s="19">
        <f>SUM('Raymond Osborne'!S15)</f>
        <v>184.08333333333334</v>
      </c>
      <c r="G94" s="20">
        <f>SUM('Raymond Osborne'!T15)</f>
        <v>8</v>
      </c>
      <c r="H94" s="20">
        <f>SUM('Raymond Osborne'!U15)</f>
        <v>12</v>
      </c>
      <c r="I94" s="19">
        <f>SUM('Raymond Osborne'!V15)</f>
        <v>196.08333333333334</v>
      </c>
    </row>
    <row r="95" spans="1:9" x14ac:dyDescent="0.25">
      <c r="A95" s="14">
        <f t="shared" si="4"/>
        <v>8</v>
      </c>
      <c r="B95" s="14" t="s">
        <v>34</v>
      </c>
      <c r="C95" s="31" t="s">
        <v>92</v>
      </c>
      <c r="D95" s="20">
        <f>SUM('Teddy Riffe'!Q16)</f>
        <v>3</v>
      </c>
      <c r="E95" s="20">
        <f>SUM('Teddy Riffe'!R16)</f>
        <v>565</v>
      </c>
      <c r="F95" s="19">
        <f>SUM('Teddy Riffe'!S16)</f>
        <v>188.33333333333334</v>
      </c>
      <c r="G95" s="20">
        <f>SUM('Teddy Riffe'!T16)</f>
        <v>4</v>
      </c>
      <c r="H95" s="20">
        <f>SUM('Teddy Riffe'!U16)</f>
        <v>6</v>
      </c>
      <c r="I95" s="19">
        <f>SUM('Teddy Riffe'!V16)</f>
        <v>194.33333333333334</v>
      </c>
    </row>
    <row r="96" spans="1:9" x14ac:dyDescent="0.25">
      <c r="A96" s="14">
        <f t="shared" si="4"/>
        <v>9</v>
      </c>
      <c r="B96" s="14" t="s">
        <v>34</v>
      </c>
      <c r="C96" s="31" t="s">
        <v>91</v>
      </c>
      <c r="D96" s="20">
        <f>SUM('Patrick Driscoll'!Q4)</f>
        <v>4</v>
      </c>
      <c r="E96" s="20">
        <f>SUM('Patrick Driscoll'!R4)</f>
        <v>713</v>
      </c>
      <c r="F96" s="19">
        <f>SUM('Patrick Driscoll'!S4)</f>
        <v>178.25</v>
      </c>
      <c r="G96" s="20">
        <f>SUM('Patrick Driscoll'!T4)</f>
        <v>0</v>
      </c>
      <c r="H96" s="20">
        <f>SUM('Patrick Driscoll'!U4)</f>
        <v>13</v>
      </c>
      <c r="I96" s="19">
        <f>SUM('Patrick Driscoll'!V4)</f>
        <v>191.25</v>
      </c>
    </row>
    <row r="97" spans="1:9" x14ac:dyDescent="0.25">
      <c r="A97" s="14">
        <f t="shared" si="4"/>
        <v>10</v>
      </c>
      <c r="B97" s="14" t="s">
        <v>34</v>
      </c>
      <c r="C97" s="31" t="s">
        <v>80</v>
      </c>
      <c r="D97" s="20">
        <f>+'Russ Pope'!Q12</f>
        <v>6</v>
      </c>
      <c r="E97" s="20">
        <f>+'Russ Pope'!R12</f>
        <v>1083</v>
      </c>
      <c r="F97" s="19">
        <f>+'Russ Pope'!S12</f>
        <v>180.5</v>
      </c>
      <c r="G97" s="20">
        <f>+'Russ Pope'!T12</f>
        <v>2</v>
      </c>
      <c r="H97" s="20">
        <f>+'Russ Pope'!U12</f>
        <v>10</v>
      </c>
      <c r="I97" s="19">
        <f>+'Russ Pope'!V12</f>
        <v>190.5</v>
      </c>
    </row>
    <row r="98" spans="1:9" x14ac:dyDescent="0.25">
      <c r="A98" s="14">
        <f t="shared" si="4"/>
        <v>11</v>
      </c>
      <c r="B98" s="14" t="s">
        <v>34</v>
      </c>
      <c r="C98" s="31" t="s">
        <v>122</v>
      </c>
      <c r="D98" s="20">
        <f>+'Darrell Castle'!Q4</f>
        <v>3</v>
      </c>
      <c r="E98" s="20">
        <f>+'Darrell Castle'!R4</f>
        <v>539</v>
      </c>
      <c r="F98" s="19">
        <f>+'Darrell Castle'!S4</f>
        <v>179.66666666666666</v>
      </c>
      <c r="G98" s="20">
        <f>+'Darrell Castle'!T4</f>
        <v>3</v>
      </c>
      <c r="H98" s="20">
        <f>+'Darrell Castle'!U4</f>
        <v>9</v>
      </c>
      <c r="I98" s="19">
        <f>+'Darrell Castle'!V4</f>
        <v>188.66666666666666</v>
      </c>
    </row>
    <row r="99" spans="1:9" x14ac:dyDescent="0.25">
      <c r="A99" s="14">
        <f t="shared" si="4"/>
        <v>12</v>
      </c>
      <c r="B99" s="14" t="s">
        <v>34</v>
      </c>
      <c r="C99" s="31" t="s">
        <v>129</v>
      </c>
      <c r="D99" s="20">
        <f>+'Wayne Phipps'!Q4</f>
        <v>4</v>
      </c>
      <c r="E99" s="20">
        <f>+'Wayne Phipps'!R4</f>
        <v>733</v>
      </c>
      <c r="F99" s="19">
        <f>+'Wayne Phipps'!S4</f>
        <v>183.25</v>
      </c>
      <c r="G99" s="20">
        <f>+'Wayne Phipps'!T4</f>
        <v>5</v>
      </c>
      <c r="H99" s="20">
        <f>+'Wayne Phipps'!U4</f>
        <v>5</v>
      </c>
      <c r="I99" s="19">
        <f>+'Wayne Phipps'!V4</f>
        <v>188.25</v>
      </c>
    </row>
    <row r="100" spans="1:9" x14ac:dyDescent="0.25">
      <c r="A100" s="14">
        <f t="shared" si="4"/>
        <v>13</v>
      </c>
      <c r="B100" s="14" t="s">
        <v>34</v>
      </c>
      <c r="C100" s="31" t="s">
        <v>61</v>
      </c>
      <c r="D100" s="20">
        <f>SUM('Donald Osborne'!Q6)</f>
        <v>9</v>
      </c>
      <c r="E100" s="20">
        <f>SUM('Donald Osborne'!R6)</f>
        <v>1622</v>
      </c>
      <c r="F100" s="19">
        <f>SUM('Donald Osborne'!S6)</f>
        <v>180.22222222222223</v>
      </c>
      <c r="G100" s="20">
        <f>SUM('Donald Osborne'!T6)</f>
        <v>4</v>
      </c>
      <c r="H100" s="20">
        <f>SUM('Donald Osborne'!U6)</f>
        <v>8</v>
      </c>
      <c r="I100" s="19">
        <f>SUM('Donald Osborne'!V6)</f>
        <v>188.22222222222223</v>
      </c>
    </row>
    <row r="101" spans="1:9" x14ac:dyDescent="0.25">
      <c r="A101" s="14">
        <f t="shared" si="4"/>
        <v>14</v>
      </c>
      <c r="B101" s="14" t="s">
        <v>34</v>
      </c>
      <c r="C101" s="31" t="s">
        <v>95</v>
      </c>
      <c r="D101" s="20">
        <f>SUM('Greg Farris'!Q5)</f>
        <v>8</v>
      </c>
      <c r="E101" s="20">
        <f>SUM('Greg Farris'!R5)</f>
        <v>1426</v>
      </c>
      <c r="F101" s="19">
        <f>SUM('Greg Farris'!S5)</f>
        <v>178.25</v>
      </c>
      <c r="G101" s="20">
        <f>SUM('Greg Farris'!T5)</f>
        <v>4</v>
      </c>
      <c r="H101" s="20">
        <f>SUM('Greg Farris'!U5)</f>
        <v>9</v>
      </c>
      <c r="I101" s="19">
        <f>SUM('Greg Farris'!V5)</f>
        <v>187.25</v>
      </c>
    </row>
    <row r="102" spans="1:9" x14ac:dyDescent="0.25">
      <c r="A102" s="14">
        <f t="shared" si="4"/>
        <v>15</v>
      </c>
      <c r="B102" s="14" t="s">
        <v>34</v>
      </c>
      <c r="C102" s="31" t="s">
        <v>93</v>
      </c>
      <c r="D102" s="20">
        <f>SUM('Dale Taft'!Q4)</f>
        <v>3</v>
      </c>
      <c r="E102" s="20">
        <f>SUM('Dale Taft'!R4)</f>
        <v>542</v>
      </c>
      <c r="F102" s="19">
        <f>SUM('Dale Taft'!S4)</f>
        <v>180.66666666666666</v>
      </c>
      <c r="G102" s="20">
        <f>SUM('Dale Taft'!T4)</f>
        <v>1</v>
      </c>
      <c r="H102" s="20">
        <f>SUM('Dale Taft'!U4)</f>
        <v>2</v>
      </c>
      <c r="I102" s="19">
        <f>SUM('Dale Taft'!V4)</f>
        <v>182.66666666666666</v>
      </c>
    </row>
    <row r="103" spans="1:9" x14ac:dyDescent="0.25">
      <c r="A103" s="14">
        <f t="shared" si="4"/>
        <v>16</v>
      </c>
      <c r="B103" s="14" t="s">
        <v>34</v>
      </c>
      <c r="C103" s="31" t="s">
        <v>123</v>
      </c>
      <c r="D103" s="20">
        <f>+'Harry Page'!Q4</f>
        <v>3</v>
      </c>
      <c r="E103" s="20">
        <f>+'Harry Page'!R4</f>
        <v>524</v>
      </c>
      <c r="F103" s="19">
        <f>+'Harry Page'!S4</f>
        <v>174.66666666666666</v>
      </c>
      <c r="G103" s="20">
        <f>+'Harry Page'!T4</f>
        <v>2</v>
      </c>
      <c r="H103" s="20">
        <f>+'Harry Page'!U4</f>
        <v>3</v>
      </c>
      <c r="I103" s="19">
        <f>+'Harry Page'!V4</f>
        <v>177.66666666666666</v>
      </c>
    </row>
    <row r="104" spans="1:9" x14ac:dyDescent="0.25">
      <c r="A104" s="14">
        <f t="shared" si="4"/>
        <v>17</v>
      </c>
      <c r="B104" s="14" t="s">
        <v>34</v>
      </c>
      <c r="C104" s="31" t="s">
        <v>40</v>
      </c>
      <c r="D104" s="20">
        <f>+'Mingo Harkness'!Q18</f>
        <v>4</v>
      </c>
      <c r="E104" s="20">
        <f>+'Mingo Harkness'!R18</f>
        <v>678</v>
      </c>
      <c r="F104" s="19">
        <f>+'Mingo Harkness'!S18</f>
        <v>169.5</v>
      </c>
      <c r="G104" s="20">
        <f>+'Mingo Harkness'!T18</f>
        <v>2</v>
      </c>
      <c r="H104" s="20">
        <f>+'Mingo Harkness'!U18</f>
        <v>5</v>
      </c>
      <c r="I104" s="19">
        <f>+'Mingo Harkness'!V18</f>
        <v>174.5</v>
      </c>
    </row>
    <row r="105" spans="1:9" x14ac:dyDescent="0.25">
      <c r="A105" s="14">
        <f t="shared" si="4"/>
        <v>18</v>
      </c>
      <c r="B105" s="14" t="s">
        <v>34</v>
      </c>
      <c r="C105" s="31" t="s">
        <v>75</v>
      </c>
      <c r="D105" s="20">
        <f>SUM('Lynne Frady'!Q4)</f>
        <v>3</v>
      </c>
      <c r="E105" s="20">
        <f>SUM('Lynne Frady'!R4)</f>
        <v>497</v>
      </c>
      <c r="F105" s="19">
        <f>SUM('Lynne Frady'!S4)</f>
        <v>165.66666666666666</v>
      </c>
      <c r="G105" s="20">
        <f>SUM('Lynne Frady'!T4)</f>
        <v>0</v>
      </c>
      <c r="H105" s="20">
        <f>SUM('Lynne Frady'!U4)</f>
        <v>4</v>
      </c>
      <c r="I105" s="19">
        <f>SUM('Lynne Frady'!V4)</f>
        <v>169.66666666666666</v>
      </c>
    </row>
    <row r="106" spans="1:9" x14ac:dyDescent="0.25">
      <c r="A106" s="14">
        <f t="shared" si="4"/>
        <v>19</v>
      </c>
      <c r="B106" s="14" t="s">
        <v>34</v>
      </c>
      <c r="C106" s="31" t="s">
        <v>51</v>
      </c>
      <c r="D106" s="20">
        <f>SUM('Mike Rorer'!Q5)</f>
        <v>8</v>
      </c>
      <c r="E106" s="20">
        <f>SUM('Mike Rorer'!R5)</f>
        <v>1244</v>
      </c>
      <c r="F106" s="19">
        <f>SUM('Mike Rorer'!S5)</f>
        <v>155.5</v>
      </c>
      <c r="G106" s="20">
        <f>SUM('Mike Rorer'!T5)</f>
        <v>3</v>
      </c>
      <c r="H106" s="20">
        <f>SUM('Mike Rorer'!U5)</f>
        <v>10</v>
      </c>
      <c r="I106" s="19">
        <f>SUM('Mike Rorer'!V5)</f>
        <v>165.5</v>
      </c>
    </row>
    <row r="107" spans="1:9" x14ac:dyDescent="0.25">
      <c r="A107" s="14">
        <f t="shared" si="4"/>
        <v>20</v>
      </c>
      <c r="B107" s="14" t="s">
        <v>34</v>
      </c>
      <c r="C107" s="31" t="s">
        <v>76</v>
      </c>
      <c r="D107" s="20">
        <f>SUM('Jim Frady'!Q4)</f>
        <v>3</v>
      </c>
      <c r="E107" s="20">
        <f>SUM('Jim Frady'!R4)</f>
        <v>485</v>
      </c>
      <c r="F107" s="19">
        <f>SUM('Jim Frady'!S4)</f>
        <v>161.66666666666666</v>
      </c>
      <c r="G107" s="20">
        <f>SUM('Jim Frady'!T4)</f>
        <v>0</v>
      </c>
      <c r="H107" s="20">
        <f>SUM('Jim Frady'!U4)</f>
        <v>3</v>
      </c>
      <c r="I107" s="19">
        <f>SUM('Jim Frady'!V4)</f>
        <v>164.66666666666666</v>
      </c>
    </row>
    <row r="109" spans="1:9" x14ac:dyDescent="0.25">
      <c r="A109" s="10"/>
      <c r="B109" s="10"/>
      <c r="C109" s="10"/>
      <c r="D109" s="10"/>
      <c r="E109" s="10"/>
      <c r="F109" s="11"/>
      <c r="G109" s="11"/>
      <c r="H109" s="21"/>
      <c r="I109" s="11"/>
    </row>
    <row r="110" spans="1:9" ht="28.8" x14ac:dyDescent="0.25">
      <c r="A110" s="57" t="s">
        <v>19</v>
      </c>
      <c r="B110" s="58"/>
      <c r="C110" s="58"/>
      <c r="D110" s="58"/>
      <c r="E110" s="58"/>
      <c r="F110" s="58"/>
      <c r="G110" s="58"/>
      <c r="H110" s="58"/>
      <c r="I110" s="58"/>
    </row>
    <row r="111" spans="1:9" ht="18" x14ac:dyDescent="0.35">
      <c r="A111" s="59" t="s">
        <v>36</v>
      </c>
      <c r="B111" s="60"/>
      <c r="C111" s="60"/>
      <c r="D111" s="60"/>
      <c r="E111" s="60"/>
      <c r="F111" s="60"/>
      <c r="G111" s="60"/>
      <c r="H111" s="60"/>
      <c r="I111" s="60"/>
    </row>
    <row r="112" spans="1:9" x14ac:dyDescent="0.25">
      <c r="A112" s="10"/>
      <c r="B112" s="10"/>
      <c r="C112" s="10"/>
      <c r="D112" s="10"/>
      <c r="E112" s="10"/>
      <c r="F112" s="11"/>
      <c r="G112" s="11"/>
      <c r="H112" s="21"/>
      <c r="I112" s="11"/>
    </row>
    <row r="113" spans="1:9" x14ac:dyDescent="0.25">
      <c r="A113" s="18" t="s">
        <v>0</v>
      </c>
      <c r="B113" s="18" t="s">
        <v>1</v>
      </c>
      <c r="C113" s="18" t="s">
        <v>2</v>
      </c>
      <c r="D113" s="18" t="s">
        <v>10</v>
      </c>
      <c r="E113" s="18" t="s">
        <v>7</v>
      </c>
      <c r="F113" s="19" t="s">
        <v>8</v>
      </c>
      <c r="G113" s="19" t="s">
        <v>32</v>
      </c>
      <c r="H113" s="20" t="s">
        <v>6</v>
      </c>
      <c r="I113" s="19" t="s">
        <v>9</v>
      </c>
    </row>
    <row r="114" spans="1:9" x14ac:dyDescent="0.25">
      <c r="A114" s="14">
        <v>1</v>
      </c>
      <c r="B114" s="14" t="s">
        <v>62</v>
      </c>
      <c r="C114" s="31" t="s">
        <v>59</v>
      </c>
      <c r="D114" s="20">
        <f>SUM('Cody Dockery'!Q24)</f>
        <v>20</v>
      </c>
      <c r="E114" s="20">
        <f>SUM('Cody Dockery'!R24)</f>
        <v>3945.0010000000002</v>
      </c>
      <c r="F114" s="19">
        <f>SUM('Cody Dockery'!S24)</f>
        <v>197.25005000000002</v>
      </c>
      <c r="G114" s="20">
        <f>SUM('Cody Dockery'!T24)</f>
        <v>50</v>
      </c>
      <c r="H114" s="20">
        <f>SUM('Cody Dockery'!U24)</f>
        <v>54</v>
      </c>
      <c r="I114" s="19">
        <f>SUM('Cody Dockery'!V24)</f>
        <v>251.25005000000002</v>
      </c>
    </row>
    <row r="115" spans="1:9" x14ac:dyDescent="0.25">
      <c r="A115" s="44"/>
      <c r="B115" s="44"/>
      <c r="C115" s="41"/>
      <c r="D115" s="42"/>
      <c r="E115" s="42"/>
      <c r="F115" s="43"/>
      <c r="G115" s="42"/>
      <c r="H115" s="42"/>
      <c r="I115" s="43"/>
    </row>
    <row r="116" spans="1:9" x14ac:dyDescent="0.25">
      <c r="A116" s="14">
        <v>2</v>
      </c>
      <c r="B116" s="14" t="s">
        <v>62</v>
      </c>
      <c r="C116" s="31" t="s">
        <v>85</v>
      </c>
      <c r="D116" s="20">
        <f>SUM('Tom Tignor'!Q4)</f>
        <v>6</v>
      </c>
      <c r="E116" s="20">
        <f>SUM('Tom Tignor'!R4)</f>
        <v>1171</v>
      </c>
      <c r="F116" s="19">
        <f>SUM('Tom Tignor'!S4)</f>
        <v>195.16666666666666</v>
      </c>
      <c r="G116" s="20">
        <f>SUM('Tom Tignor'!T4)</f>
        <v>13</v>
      </c>
      <c r="H116" s="20">
        <f>SUM('Tom Tignor'!U4)</f>
        <v>8</v>
      </c>
      <c r="I116" s="19">
        <f>SUM('Tom Tignor'!V4)</f>
        <v>203.16666666666666</v>
      </c>
    </row>
    <row r="117" spans="1:9" x14ac:dyDescent="0.25">
      <c r="A117" s="14">
        <f>+A116+1</f>
        <v>3</v>
      </c>
      <c r="B117" s="14" t="s">
        <v>62</v>
      </c>
      <c r="C117" s="31" t="s">
        <v>96</v>
      </c>
      <c r="D117" s="20">
        <f>SUM('Jonathan Lowe'!Q4)</f>
        <v>3</v>
      </c>
      <c r="E117" s="20">
        <f>SUM('Jonathan Lowe'!R4)</f>
        <v>569</v>
      </c>
      <c r="F117" s="19">
        <f>SUM('Jonathan Lowe'!S4)</f>
        <v>189.66666666666666</v>
      </c>
      <c r="G117" s="20">
        <f>SUM('Jonathan Lowe'!T4)</f>
        <v>2</v>
      </c>
      <c r="H117" s="20">
        <f>SUM('Jonathan Lowe'!U4)</f>
        <v>5</v>
      </c>
      <c r="I117" s="19">
        <f>SUM('Jonathan Lowe'!V4)</f>
        <v>194.66666666666666</v>
      </c>
    </row>
    <row r="118" spans="1:9" x14ac:dyDescent="0.25">
      <c r="A118" s="14">
        <f t="shared" ref="A118:A121" si="5">+A117+1</f>
        <v>4</v>
      </c>
      <c r="B118" s="14" t="s">
        <v>62</v>
      </c>
      <c r="C118" s="31" t="s">
        <v>78</v>
      </c>
      <c r="D118" s="20">
        <f>SUM('Stanley Canter'!Q20)</f>
        <v>3</v>
      </c>
      <c r="E118" s="20">
        <f>SUM('Stanley Canter'!R20)</f>
        <v>568</v>
      </c>
      <c r="F118" s="19">
        <f>SUM('Stanley Canter'!S20)</f>
        <v>189.33333333333334</v>
      </c>
      <c r="G118" s="20">
        <f>SUM('Stanley Canter'!T20)</f>
        <v>4</v>
      </c>
      <c r="H118" s="20">
        <f>SUM('Stanley Canter'!U20)</f>
        <v>5</v>
      </c>
      <c r="I118" s="19">
        <f>SUM('Stanley Canter'!V20)</f>
        <v>194.33333333333334</v>
      </c>
    </row>
    <row r="119" spans="1:9" x14ac:dyDescent="0.25">
      <c r="A119" s="14">
        <f t="shared" si="5"/>
        <v>5</v>
      </c>
      <c r="B119" s="14" t="s">
        <v>62</v>
      </c>
      <c r="C119" s="31" t="s">
        <v>95</v>
      </c>
      <c r="D119" s="20">
        <f>+'Greg Farris'!Q18</f>
        <v>8</v>
      </c>
      <c r="E119" s="20">
        <f>+'Greg Farris'!R18</f>
        <v>1398</v>
      </c>
      <c r="F119" s="19">
        <f>+'Greg Farris'!S18</f>
        <v>174.75</v>
      </c>
      <c r="G119" s="20">
        <f>+'Greg Farris'!T18</f>
        <v>4</v>
      </c>
      <c r="H119" s="20">
        <f>+'Greg Farris'!U18</f>
        <v>10</v>
      </c>
      <c r="I119" s="19">
        <f>+'Greg Farris'!V18</f>
        <v>184.75</v>
      </c>
    </row>
    <row r="120" spans="1:9" x14ac:dyDescent="0.25">
      <c r="A120" s="14">
        <f t="shared" si="5"/>
        <v>6</v>
      </c>
      <c r="B120" s="14" t="s">
        <v>62</v>
      </c>
      <c r="C120" s="31" t="s">
        <v>45</v>
      </c>
      <c r="D120" s="20">
        <f>+'Joe Stephens'!Q14</f>
        <v>4</v>
      </c>
      <c r="E120" s="20">
        <f>+'Joe Stephens'!R14</f>
        <v>708</v>
      </c>
      <c r="F120" s="19">
        <f>+'Joe Stephens'!S14</f>
        <v>177</v>
      </c>
      <c r="G120" s="20">
        <f>+'Joe Stephens'!T14</f>
        <v>2</v>
      </c>
      <c r="H120" s="20">
        <f>+'Joe Stephens'!U14</f>
        <v>5</v>
      </c>
      <c r="I120" s="19">
        <f>+'Joe Stephens'!V14</f>
        <v>182</v>
      </c>
    </row>
    <row r="121" spans="1:9" x14ac:dyDescent="0.25">
      <c r="A121" s="14">
        <f t="shared" si="5"/>
        <v>7</v>
      </c>
      <c r="B121" s="14" t="s">
        <v>62</v>
      </c>
      <c r="C121" s="31" t="s">
        <v>63</v>
      </c>
      <c r="D121" s="20">
        <f>SUM('Dale Cauthen'!Q4)</f>
        <v>3</v>
      </c>
      <c r="E121" s="20">
        <f>SUM('Dale Cauthen'!R4)</f>
        <v>530</v>
      </c>
      <c r="F121" s="19">
        <f>SUM('Dale Cauthen'!S4)</f>
        <v>176.66666666666666</v>
      </c>
      <c r="G121" s="20">
        <f>SUM('Dale Cauthen'!T4)</f>
        <v>2</v>
      </c>
      <c r="H121" s="20">
        <f>SUM('Dale Cauthen'!U4)</f>
        <v>5</v>
      </c>
      <c r="I121" s="19">
        <f>SUM('Dale Cauthen'!V4)</f>
        <v>181.66666666666666</v>
      </c>
    </row>
    <row r="122" spans="1:9" x14ac:dyDescent="0.25">
      <c r="C122" s="17"/>
    </row>
    <row r="123" spans="1:9" x14ac:dyDescent="0.25">
      <c r="A123" s="10"/>
      <c r="B123" s="10"/>
      <c r="C123" s="10"/>
      <c r="D123" s="10"/>
      <c r="E123" s="10"/>
      <c r="F123" s="11"/>
      <c r="G123" s="11"/>
      <c r="H123" s="21"/>
      <c r="I123" s="11"/>
    </row>
    <row r="124" spans="1:9" ht="28.8" x14ac:dyDescent="0.25">
      <c r="A124" s="57" t="s">
        <v>20</v>
      </c>
      <c r="B124" s="58"/>
      <c r="C124" s="58"/>
      <c r="D124" s="58"/>
      <c r="E124" s="58"/>
      <c r="F124" s="58"/>
      <c r="G124" s="58"/>
      <c r="H124" s="58"/>
      <c r="I124" s="58"/>
    </row>
    <row r="125" spans="1:9" ht="18" x14ac:dyDescent="0.35">
      <c r="A125" s="59" t="s">
        <v>36</v>
      </c>
      <c r="B125" s="60"/>
      <c r="C125" s="60"/>
      <c r="D125" s="60"/>
      <c r="E125" s="60"/>
      <c r="F125" s="60"/>
      <c r="G125" s="60"/>
      <c r="H125" s="60"/>
      <c r="I125" s="60"/>
    </row>
    <row r="126" spans="1:9" x14ac:dyDescent="0.25">
      <c r="A126" s="10"/>
      <c r="B126" s="10"/>
      <c r="C126" s="10"/>
      <c r="D126" s="10"/>
      <c r="E126" s="10"/>
      <c r="F126" s="11"/>
      <c r="G126" s="11"/>
      <c r="H126" s="21"/>
      <c r="I126" s="11"/>
    </row>
    <row r="127" spans="1:9" x14ac:dyDescent="0.25">
      <c r="A127" s="18" t="s">
        <v>0</v>
      </c>
      <c r="B127" s="18" t="s">
        <v>1</v>
      </c>
      <c r="C127" s="18" t="s">
        <v>2</v>
      </c>
      <c r="D127" s="18" t="s">
        <v>10</v>
      </c>
      <c r="E127" s="18" t="s">
        <v>7</v>
      </c>
      <c r="F127" s="19" t="s">
        <v>8</v>
      </c>
      <c r="G127" s="19" t="s">
        <v>32</v>
      </c>
      <c r="H127" s="20" t="s">
        <v>6</v>
      </c>
      <c r="I127" s="19" t="s">
        <v>9</v>
      </c>
    </row>
    <row r="128" spans="1:9" x14ac:dyDescent="0.25">
      <c r="A128" s="14">
        <v>1</v>
      </c>
      <c r="B128" s="14" t="s">
        <v>50</v>
      </c>
      <c r="C128" s="31" t="s">
        <v>86</v>
      </c>
      <c r="D128" s="20">
        <f>SUM('Chuck MIller'!Q8)</f>
        <v>21</v>
      </c>
      <c r="E128" s="20">
        <f>SUM('Chuck MIller'!R8)</f>
        <v>3977</v>
      </c>
      <c r="F128" s="19">
        <f>SUM('Chuck MIller'!S8)</f>
        <v>189.38095238095238</v>
      </c>
      <c r="G128" s="20">
        <f>SUM('Chuck MIller'!T8)</f>
        <v>28</v>
      </c>
      <c r="H128" s="20">
        <f>SUM('Chuck MIller'!U8)</f>
        <v>47</v>
      </c>
      <c r="I128" s="19">
        <f>SUM('Chuck MIller'!V8)</f>
        <v>236.38095238095238</v>
      </c>
    </row>
    <row r="129" spans="1:9" x14ac:dyDescent="0.25">
      <c r="A129" s="44"/>
      <c r="B129" s="44"/>
      <c r="C129" s="41"/>
      <c r="D129" s="42"/>
      <c r="E129" s="42"/>
      <c r="F129" s="43"/>
      <c r="G129" s="42"/>
      <c r="H129" s="42"/>
      <c r="I129" s="43"/>
    </row>
    <row r="130" spans="1:9" x14ac:dyDescent="0.25">
      <c r="A130" s="14">
        <v>2</v>
      </c>
      <c r="B130" s="14" t="s">
        <v>50</v>
      </c>
      <c r="C130" s="31" t="s">
        <v>63</v>
      </c>
      <c r="D130" s="20">
        <f>SUM('Dale Cauthen'!Q14)</f>
        <v>17</v>
      </c>
      <c r="E130" s="20">
        <f>SUM('Dale Cauthen'!R14)</f>
        <v>3032</v>
      </c>
      <c r="F130" s="19">
        <f>SUM('Dale Cauthen'!S14)</f>
        <v>178.35294117647058</v>
      </c>
      <c r="G130" s="20">
        <f>SUM('Dale Cauthen'!T14)</f>
        <v>7</v>
      </c>
      <c r="H130" s="20">
        <f>SUM('Dale Cauthen'!U14)</f>
        <v>23</v>
      </c>
      <c r="I130" s="19">
        <f>SUM('Dale Cauthen'!V14)</f>
        <v>201.35294117647058</v>
      </c>
    </row>
    <row r="131" spans="1:9" x14ac:dyDescent="0.25">
      <c r="A131" s="14">
        <f>+A130+1</f>
        <v>3</v>
      </c>
      <c r="B131" s="14" t="s">
        <v>50</v>
      </c>
      <c r="C131" s="31" t="s">
        <v>51</v>
      </c>
      <c r="D131" s="20">
        <f>SUM('Mike Rorer'!Q13)</f>
        <v>12</v>
      </c>
      <c r="E131" s="20">
        <f>SUM('Mike Rorer'!R13)</f>
        <v>2058</v>
      </c>
      <c r="F131" s="19">
        <f>SUM('Mike Rorer'!S13)</f>
        <v>171.5</v>
      </c>
      <c r="G131" s="20">
        <f>SUM('Mike Rorer'!T13)</f>
        <v>7</v>
      </c>
      <c r="H131" s="20">
        <f>SUM('Mike Rorer'!U13)</f>
        <v>18</v>
      </c>
      <c r="I131" s="19">
        <f>SUM('Mike Rorer'!V13)</f>
        <v>189.5</v>
      </c>
    </row>
    <row r="132" spans="1:9" x14ac:dyDescent="0.25">
      <c r="A132" s="14">
        <f t="shared" ref="A132:A133" si="6">+A131+1</f>
        <v>4</v>
      </c>
      <c r="B132" s="14" t="s">
        <v>50</v>
      </c>
      <c r="C132" s="31" t="s">
        <v>95</v>
      </c>
      <c r="D132" s="20">
        <f>+'Greg Farris'!Q11</f>
        <v>4</v>
      </c>
      <c r="E132" s="20">
        <f>+'Greg Farris'!R11</f>
        <v>714</v>
      </c>
      <c r="F132" s="19">
        <f>+'Greg Farris'!S11</f>
        <v>178.5</v>
      </c>
      <c r="G132" s="20">
        <f>+'Greg Farris'!T11</f>
        <v>1</v>
      </c>
      <c r="H132" s="20">
        <f>+'Greg Farris'!U11</f>
        <v>9</v>
      </c>
      <c r="I132" s="19">
        <f>+'Greg Farris'!V11</f>
        <v>187.5</v>
      </c>
    </row>
    <row r="133" spans="1:9" x14ac:dyDescent="0.25">
      <c r="A133" s="14">
        <f t="shared" si="6"/>
        <v>5</v>
      </c>
      <c r="B133" s="14" t="s">
        <v>50</v>
      </c>
      <c r="C133" s="31" t="s">
        <v>45</v>
      </c>
      <c r="D133" s="20">
        <f>+'Joe Stephens'!Q25</f>
        <v>4</v>
      </c>
      <c r="E133" s="20">
        <f>+'Joe Stephens'!R25</f>
        <v>693</v>
      </c>
      <c r="F133" s="19">
        <f>+'Joe Stephens'!S25</f>
        <v>173.25</v>
      </c>
      <c r="G133" s="20">
        <f>+'Joe Stephens'!T25</f>
        <v>3</v>
      </c>
      <c r="H133" s="20">
        <f>+'Joe Stephens'!U25</f>
        <v>5</v>
      </c>
      <c r="I133" s="19">
        <f>+'Joe Stephens'!V25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C48:C55 C114:C121 C87:C107 C6:C46 C62:C80 C128:C133" name="Range1_8"/>
    <protectedRange algorithmName="SHA-512" hashValue="ON39YdpmFHfN9f47KpiRvqrKx0V9+erV1CNkpWzYhW/Qyc6aT8rEyCrvauWSYGZK2ia3o7vd3akF07acHAFpOA==" saltValue="yVW9XmDwTqEnmpSGai0KYg==" spinCount="100000" sqref="C122" name="Range1_7_3"/>
    <protectedRange algorithmName="SHA-512" hashValue="ON39YdpmFHfN9f47KpiRvqrKx0V9+erV1CNkpWzYhW/Qyc6aT8rEyCrvauWSYGZK2ia3o7vd3akF07acHAFpOA==" saltValue="yVW9XmDwTqEnmpSGai0KYg==" spinCount="100000" sqref="C47" name="Range1"/>
  </protectedRanges>
  <sortState ref="C130:I133">
    <sortCondition descending="1" ref="I128:I133"/>
  </sortState>
  <mergeCells count="10">
    <mergeCell ref="A110:I110"/>
    <mergeCell ref="A111:I111"/>
    <mergeCell ref="A124:I124"/>
    <mergeCell ref="A125:I125"/>
    <mergeCell ref="A2:I2"/>
    <mergeCell ref="A3:I3"/>
    <mergeCell ref="A58:I58"/>
    <mergeCell ref="A59:I59"/>
    <mergeCell ref="A83:I83"/>
    <mergeCell ref="A84:I84"/>
  </mergeCells>
  <hyperlinks>
    <hyperlink ref="C13" location="'Don Kowalsky'!A1" display="Don Kowalsky" xr:uid="{6F66A20F-DD5D-4104-8493-01D3358CD5DD}"/>
    <hyperlink ref="C63" location="'Greg Chesher'!A1" display="Greg Chesher" xr:uid="{ED0A529A-4F3A-4480-9ABB-CE44AA6B8A1E}"/>
    <hyperlink ref="C62" location="'Jon Griffin'!A1" display="Jon Griffin" xr:uid="{E22073D6-8C5B-4131-BA0D-71FF563215ED}"/>
    <hyperlink ref="C92" location="'Jock Owings'!A1" display="Jock Owings" xr:uid="{974815F1-36D3-42F3-BAC2-FCA0D265E093}"/>
    <hyperlink ref="C15" location="'Ken Mix'!A1" display="Ken Mix" xr:uid="{C5F8E4AF-00A3-4622-9712-ECCBCEFF7F77}"/>
    <hyperlink ref="C131" location="'Mike Rorer'!A1" display="Mike Rorer" xr:uid="{D3E8BF98-D544-4EA7-8E25-34F1B14E96AF}"/>
    <hyperlink ref="C106" location="'Mike Rorer'!A1" display="Mike Rorer" xr:uid="{1F928A4D-30DF-4C83-9E6B-744ACB1660B4}"/>
    <hyperlink ref="C49" location="'Roger Foshee'!A1" display="Roger Foshee" xr:uid="{6B2B7043-7D67-429E-BA8C-56937757F5B8}"/>
    <hyperlink ref="C48" location="'Jason Rasnake'!A1" display="Jason Rasnake" xr:uid="{20A39AF2-D851-4238-BF02-5A2FEF73516D}"/>
    <hyperlink ref="C44" location="'Raymond Osborne'!A1" display="Raymond Osborne" xr:uid="{BC93CA75-100C-45BA-850E-BBE036BBAA0D}"/>
    <hyperlink ref="C87" location="'Cody Dockery'!A1" display="Cody Dockery" xr:uid="{840DCAC5-E097-42B4-90EB-1CC32F0C57A5}"/>
    <hyperlink ref="C88" location="'Shawn Hudson'!A1" display="Shawn Hudson" xr:uid="{F5620C29-2134-4FDA-8795-97A27652B7E2}"/>
    <hyperlink ref="C100" location="'Donald Osborne'!A1" display="Donald Osborne" xr:uid="{16704315-D5F4-43CD-A53F-6892636493D1}"/>
    <hyperlink ref="C121" location="'Dale Cauthen'!A1" display="Dale Cauthen" xr:uid="{806FA10D-4052-4CC7-BDD4-7F13BDDBB972}"/>
    <hyperlink ref="C76" location="'Craig Bailey'!A1" display="Craig Bailey" xr:uid="{F6B5CA33-D0CA-4284-9F11-4FFD66D72FEF}"/>
    <hyperlink ref="C67" location="'Mildred Owings'!A1" display="Mildred Owings" xr:uid="{36F6B7CF-5057-431C-9A65-E974A23BFD5C}"/>
    <hyperlink ref="C24" location="'Carl Hanson'!A1" display="Carl Hanson" xr:uid="{8314A8C2-6A37-48B7-9A8D-B899890CDFF8}"/>
    <hyperlink ref="C32" location="'Steve Plunkett'!A1" display="Steve Plunkett" xr:uid="{C0BB46A6-8D34-4B6A-ADE9-69B291333FA1}"/>
    <hyperlink ref="C31" location="'Maurice Hassard'!A1" display="Maurice Hassard" xr:uid="{CD734726-96F1-4452-84F1-9465F7F558A1}"/>
    <hyperlink ref="C45" location="'Dan Killough'!A1" display="Dan Killough" xr:uid="{3BC49B8A-4573-4571-83F2-9CE136C6409B}"/>
    <hyperlink ref="C42" location="'Greg Brooks'!A1" display="Greg Brooks" xr:uid="{5565954E-8569-40AC-B6C7-D1A0646E28AC}"/>
    <hyperlink ref="C47" location="'John Rogers'!A1" display="John Rogers" xr:uid="{23415CF9-B59E-4367-AE16-0AE7FB0DF496}"/>
    <hyperlink ref="C17" location="'Brian Hagerty'!A1" display="Brian Hagerty" xr:uid="{2D2BA28D-5B93-4A47-A8E9-3E08FD241197}"/>
    <hyperlink ref="C105" location="'Lynne Frady'!A1" display="Lynne Frady" xr:uid="{20660635-085F-4A43-BD0F-69C0549C7503}"/>
    <hyperlink ref="C107" location="'Jim Frady'!A1" display="Jim Frady" xr:uid="{6AF0FCF5-8485-4B4C-B0EA-227893B64E73}"/>
    <hyperlink ref="C11" location="'Chuck Morrell'!A1" display="Chuck Morrell" xr:uid="{F3065F5C-D7CF-4D1F-8343-C5AD17A1B78D}"/>
    <hyperlink ref="C6" location="'Stanley Canter'!A1" display="Stanley Canter" xr:uid="{8B7282B4-627F-47BF-AD2E-E7C9EF7E5493}"/>
    <hyperlink ref="C20" location="'Steve Pennington'!A1" display="Steve Pennington" xr:uid="{30ADC94F-A36E-43AB-99EC-16A3D4533A51}"/>
    <hyperlink ref="C72" location="'Russ Pope'!A1" display="Russ Pope" xr:uid="{CEB1F813-28FB-43F4-B35D-44E0028DE301}"/>
    <hyperlink ref="C89" location="'Jeff Kite'!A1" display="Jeff Kite" xr:uid="{2A4117CC-86E9-491D-BF7A-4CE86C767F2E}"/>
    <hyperlink ref="C23" location="'Billy Miller'!A1" display="Billy Miller" xr:uid="{A51CBD11-637F-4C2A-94E9-F08B6E044434}"/>
    <hyperlink ref="C74" location="'Danny Ripley'!A1" display="Danny Ripley" xr:uid="{EB912131-1A2A-4976-8968-F50E0BCFAAF7}"/>
    <hyperlink ref="C94" location="'Raymond Osborne'!A1" display="Raymond Osborne" xr:uid="{A4EBEB70-A658-45A4-BB48-0A09371878A5}"/>
    <hyperlink ref="C70" location="'Steve Pennington'!A1" display="Steve Pennington" xr:uid="{B7F05EFD-A661-4138-9468-D33D212EBC72}"/>
    <hyperlink ref="C93" location="'Charles Miller'!A1" display="Charles Miller" xr:uid="{A1485F93-27F2-49C8-9E4B-0C4339FB4EAD}"/>
    <hyperlink ref="C114" location="'Cody Dockery'!A1" display="Cody Dockery" xr:uid="{BCDBBAEB-6893-4729-A6C2-D252C85F3E0E}"/>
    <hyperlink ref="C116" location="'Tom Tignor'!A1" display="Tom Tignor" xr:uid="{670823F4-04C3-4C59-9C7D-BE002E8DDC9E}"/>
    <hyperlink ref="C128" location="'Chuck MIller'!A1" display="Chuck Miller" xr:uid="{628C92F4-2DCD-4DE7-B6E2-BDEB41732014}"/>
    <hyperlink ref="C7" location="'Judy Gallion'!A1" display="Judy Gallion" xr:uid="{0BA7F991-2E48-4FCB-BA98-B424B2B62627}"/>
    <hyperlink ref="C9" location="'Bruce Cameron'!A1" display="Bruce Cameron" xr:uid="{A69CC026-8E40-484C-8EE4-07326367269C}"/>
    <hyperlink ref="C14" location="'Mingo Harkness'!A1" display="Mingo Harkness" xr:uid="{ECBAE439-0CC8-4F21-9DEB-052C8C9912D7}"/>
    <hyperlink ref="C66" location="'Jock Owings'!A1" display="Jock Owings" xr:uid="{229FE5FD-832D-418A-B862-16A1EFF07B59}"/>
    <hyperlink ref="C79" location="'Mike Rorer'!A1" display="Mike Rorer" xr:uid="{5CFA6009-B0B4-4C77-969B-09851B47894F}"/>
    <hyperlink ref="C21" location="'Jeff Langley'!A1" display="Jeff Langley" xr:uid="{52A443D6-F911-4A4D-AB9F-9A3D0D9BA25E}"/>
    <hyperlink ref="C130" location="'Dale Cauthen'!A1" display="Dale Cauthen" xr:uid="{3435E754-7E51-4D7B-84CD-481FEA67158A}"/>
    <hyperlink ref="C8" location="'Claude Pennington'!A1" display="Claude Pennington" xr:uid="{7A7D4041-8444-42F1-B677-EDB70A537592}"/>
    <hyperlink ref="C12" location="'Jay Boyd'!A1" display="Jay Boyd" xr:uid="{3DE54491-D4A2-44B3-91F8-CF0192125ABE}"/>
    <hyperlink ref="C30" location="'Ella Gallion'!A1" display="Ella Gallion" xr:uid="{E0E29659-3078-41F2-881B-54D2D9BB4F4A}"/>
    <hyperlink ref="C80" location="'Kenneth Eades'!A1" display="Kenneth Eades" xr:uid="{958DBFE2-11B3-4480-A67A-0C68D0CB7C84}"/>
    <hyperlink ref="C65" location="'Charles Spann'!A1" display="Charles Spann" xr:uid="{BB2A6CE2-B385-4B75-B4D1-274AF6B64F1F}"/>
    <hyperlink ref="C96" location="'Patrick Driscoll'!A1" display="Patrick Driscoll" xr:uid="{7AE1E09D-21B8-4D70-ABA6-9FD902411366}"/>
    <hyperlink ref="C64" location="'Teddy Riffe'!A1" display="Teddy Riffe" xr:uid="{ED581600-4715-42EA-BCAB-FA1DCCE20489}"/>
    <hyperlink ref="C102" location="'Dale Taft'!A1" display="Dale Taft" xr:uid="{A2481CFB-4F5A-4DCC-A356-E5D932A1FC61}"/>
    <hyperlink ref="C10" location="'Gary Gallion'!A1" display="Gary Gallion" xr:uid="{FA002C7F-B664-47AD-BDD1-D0A56560D5B7}"/>
    <hyperlink ref="C19" location="'Jeremiah Mohr'!A1" display="Jeremiah Mohr" xr:uid="{F3BF5A41-89F2-456F-BF56-F8437DBB2D5E}"/>
    <hyperlink ref="C118" location="'Stanley Canter'!A1" display="Stanley Canter" xr:uid="{BDE8921B-18A0-4BF7-A22F-74A377AE0050}"/>
    <hyperlink ref="C75" location="'Ken Mix'!A1" display="Ken Mix" xr:uid="{F39AB347-3A51-42D4-98AC-E765A34BBD0A}"/>
    <hyperlink ref="C101" location="'Greg Farris'!A1" display="Greg Farris" xr:uid="{C320BDD6-2A05-4A63-B624-1A943668CB7D}"/>
    <hyperlink ref="C90" location="'Joe Stephens'!A1" display="Joe Stephens" xr:uid="{FB3B790E-33CC-4CA9-9388-8F3DE2B17E86}"/>
    <hyperlink ref="C117" location="'Jonathan Lowe'!A1" display="Jonathan Lowe" xr:uid="{F2D3513B-4265-42D7-8CF2-B1E4668D56B3}"/>
    <hyperlink ref="C33" location="'Joe Craig'!A1" display="Joe Craig" xr:uid="{78DA1652-1D7D-44D5-9E21-7372C78B9768}"/>
    <hyperlink ref="C55" location="'Kenny Snopps'!A1" display="Kenny Snopps" xr:uid="{8A6FB38E-24DF-4378-A45F-D4D8DBAFEC50}"/>
    <hyperlink ref="C37" location="'Sherman White'!A1" display="Sherman White" xr:uid="{C99F1510-3DF3-4821-90FA-456721E74F90}"/>
    <hyperlink ref="C50" location="'Roger Beckner'!A1" display="Roger Beckner" xr:uid="{67F86F09-16B4-4D7E-937E-9CBD15120DEF}"/>
    <hyperlink ref="C29" location="'Donald Osborne'!A1" display="Donald Osborne" xr:uid="{49A0CD6C-16E2-4A44-885F-BD85D9DB460C}"/>
    <hyperlink ref="C95" location="'Teddy Riffe'!A1" display="Teddy Riffe" xr:uid="{C5D5114A-CAEE-4303-8D45-69E22B83137A}"/>
    <hyperlink ref="C26" location="'Charles Miller'!A1" display="Charles Miller" xr:uid="{19CE5E30-E2B8-4A8F-A71A-9F699F206B7C}"/>
    <hyperlink ref="C25" location="'Ralph Van Horn'!A1" display="Ralph Van Horn" xr:uid="{F2E83F63-9B31-4136-BC0E-228EF0B6C6B2}"/>
    <hyperlink ref="C36" location="'Ricky Haley'!A1" display="Ricky Haley" xr:uid="{41C72928-6F07-41A4-AB2C-8FBF17098B24}"/>
    <hyperlink ref="C46" location="'David Book'!A1" display="David Book" xr:uid="{1F9D4237-59D6-4FAC-95FE-A94CF34B4C97}"/>
    <hyperlink ref="C41" location="'Charlie Barba'!A1" display="Charlie Barba" xr:uid="{6BA8580F-A1E6-4B42-9EFE-9C3D6AA8BC1B}"/>
    <hyperlink ref="C51" location="'Roy Cressinger'!A1" display="Roy Cressinger" xr:uid="{60D51340-DC9D-4CA9-96BE-AC6D5F04EF4A}"/>
    <hyperlink ref="C52" location="'Jim Cuce'!A1" display="Jim Cuce" xr:uid="{16500DB3-6DFE-477D-B096-F1F026154EEE}"/>
    <hyperlink ref="C71" location="'Mike Conley'!A1" display="Mike Conley" xr:uid="{1926F3E9-0058-42DF-BD4E-B18143C152E2}"/>
    <hyperlink ref="C68" location="'James Musgrove'!A1" display="James Musgrove" xr:uid="{FE1FEA75-1C83-4161-ABEF-A53BAB00165B}"/>
    <hyperlink ref="C22" location="'Brian Gilliand'!A1" display="Brian Gilliand" xr:uid="{4782E82F-6390-49F1-94D7-C1CC9B692561}"/>
    <hyperlink ref="C34" location="'Jerry Graves'!A1" display="Jerry Graves" xr:uid="{25E76B6A-233B-4978-BA34-2098DF448DF2}"/>
    <hyperlink ref="C35" location="'Travis Beasley'!A1" display="Travis Beasley" xr:uid="{A69984D6-53AA-4619-85A4-66255AAD2DC8}"/>
    <hyperlink ref="C38" location="'Kenny Jones'!A1" display="Kenny Jones" xr:uid="{53FA0FBF-B046-4C39-BC77-B03BD84E66EE}"/>
    <hyperlink ref="C39" location="'Jason Frymier'!A1" display="Jason Frymier" xr:uid="{25D3F1A3-5613-4A16-9E34-78BB0C4C84BF}"/>
    <hyperlink ref="C40" location="'Bob Barnhart'!A1" display="Bob Barnhart" xr:uid="{A4FF2D67-9194-47B2-B184-3CB44825019A}"/>
    <hyperlink ref="C54" location="'Howard Ary'!A1" display="Howard Ary" xr:uid="{90B9C90F-3387-4DBC-9E69-0CEC4A237A39}"/>
    <hyperlink ref="C43" location="'Bob Harless'!A1" display="Bob Harless" xr:uid="{B7FB6541-4319-4369-8A48-201E7741E643}"/>
    <hyperlink ref="C98" location="'Darrell Castle'!A1" display="Darrell Castle" xr:uid="{452D924D-1E2E-4352-B07F-B0C055B5BBB3}"/>
    <hyperlink ref="C97" location="'Russ Pope'!A1" display="Russ Pope" xr:uid="{1ECBB3A3-98DA-4AD2-87D7-F1FF4C5B8F7D}"/>
    <hyperlink ref="C103" location="'Harry Page'!A1" display="Harry Page" xr:uid="{7D348C10-D33D-4AD6-9616-CE46044E542B}"/>
    <hyperlink ref="C132" location="'Greg Farris'!A1" display="Greg Farris" xr:uid="{8BD26364-E754-4B35-89D3-1F5B62A20FFA}"/>
    <hyperlink ref="C18" location="'Ken Camper'!A1" display="Ken Camper" xr:uid="{01B0D241-3AF5-49B9-B77F-B3CC4AF5B7CB}"/>
    <hyperlink ref="C27" location="'Bill Cash'!A1" display="Bill Cash" xr:uid="{1189E1FA-9734-4918-B872-8953C0C9CF94}"/>
    <hyperlink ref="C28" location="'Mike Hicklin'!A1" display="Mike Hicklin" xr:uid="{2765C3E8-BF0B-45B5-8E5E-36A5F1C3CC8B}"/>
    <hyperlink ref="C53" location="'Tim Neighbors'!A1" display="Tim Neighbors" xr:uid="{B1CB5DA0-B2A2-4EA7-AE8E-15BABA14694D}"/>
    <hyperlink ref="C104" location="'Mingo Harkness'!A1" display="Mingo Harkness" xr:uid="{D0FBD2F2-0DC1-4B1D-9603-D7D658C40839}"/>
    <hyperlink ref="C120" location="'Joe Stephens'!A1" display="Joe Stephens" xr:uid="{B02FAED8-9D13-4744-A809-4A06E34F455E}"/>
    <hyperlink ref="C73" location="'Joe Stephens'!A1" display="Joe Stephens" xr:uid="{302BE36D-7DE4-44C5-A129-B0848E1CCD3E}"/>
    <hyperlink ref="C119" location="'Greg Farris'!A1" display="Greg Farris" xr:uid="{1DC55991-61A5-451D-9CF8-55EE756BC1E8}"/>
    <hyperlink ref="C77" location="'Tim Neighbors'!A1" display="Tim Neighbors" xr:uid="{31D8B67E-CE86-4F72-B274-DDA01C5AADE1}"/>
    <hyperlink ref="C78" location="'Tony Jonas'!A1" display="Tony Jonas" xr:uid="{4C92B468-CF95-40A8-A9B1-DC8D81EE12D1}"/>
    <hyperlink ref="C99" location="'Wayne Phipps'!A1" display="Wayne Phipps" xr:uid="{41AC4100-1BA0-47C3-8A7B-31B190C38BB7}"/>
    <hyperlink ref="C133" location="'Joe Stephens'!A1" display="Joe Stephens" xr:uid="{220E9ADA-F3B2-4F22-8263-7AE0B039551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5FC9-36EB-4B67-A89B-AA46DDBD44E0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87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84</v>
      </c>
      <c r="C2" s="3">
        <v>42176</v>
      </c>
      <c r="D2" s="4" t="s">
        <v>67</v>
      </c>
      <c r="E2" s="5">
        <v>184</v>
      </c>
      <c r="F2" s="22">
        <v>1</v>
      </c>
      <c r="G2" s="37">
        <v>191</v>
      </c>
      <c r="H2" s="22">
        <v>1</v>
      </c>
      <c r="I2" s="5">
        <v>191</v>
      </c>
      <c r="J2" s="22">
        <v>3</v>
      </c>
      <c r="K2" s="5">
        <v>191</v>
      </c>
      <c r="L2" s="22">
        <v>0</v>
      </c>
      <c r="M2" s="5">
        <v>192</v>
      </c>
      <c r="N2" s="22">
        <v>1</v>
      </c>
      <c r="O2" s="5">
        <v>186</v>
      </c>
      <c r="P2" s="22">
        <v>0</v>
      </c>
      <c r="Q2" s="6">
        <v>6</v>
      </c>
      <c r="R2" s="6">
        <v>1135</v>
      </c>
      <c r="S2" s="7">
        <v>189.16666666666666</v>
      </c>
      <c r="T2" s="36">
        <v>6</v>
      </c>
      <c r="U2" s="8">
        <v>10</v>
      </c>
      <c r="V2" s="9">
        <v>199.16666666666666</v>
      </c>
    </row>
    <row r="4" spans="1:24" x14ac:dyDescent="0.3">
      <c r="Q4" s="32">
        <f>SUM(Q2:Q3)</f>
        <v>6</v>
      </c>
      <c r="R4" s="32">
        <f>SUM(R2:R3)</f>
        <v>1135</v>
      </c>
      <c r="S4" s="33">
        <f>SUM(R4/Q4)</f>
        <v>189.16666666666666</v>
      </c>
      <c r="T4" s="32">
        <f>SUM(T2:T3)</f>
        <v>6</v>
      </c>
      <c r="U4" s="32">
        <f>SUM(U2:U3)</f>
        <v>10</v>
      </c>
      <c r="V4" s="34">
        <f>SUM(S4+U4)</f>
        <v>199.16666666666666</v>
      </c>
    </row>
    <row r="7" spans="1:24" x14ac:dyDescent="0.3">
      <c r="A7" s="23" t="s">
        <v>87</v>
      </c>
      <c r="B7" s="24" t="s">
        <v>2</v>
      </c>
      <c r="C7" s="25" t="s">
        <v>3</v>
      </c>
      <c r="D7" s="26" t="s">
        <v>4</v>
      </c>
      <c r="E7" s="27" t="s">
        <v>21</v>
      </c>
      <c r="F7" s="27" t="s">
        <v>22</v>
      </c>
      <c r="G7" s="27" t="s">
        <v>23</v>
      </c>
      <c r="H7" s="27" t="s">
        <v>22</v>
      </c>
      <c r="I7" s="27" t="s">
        <v>24</v>
      </c>
      <c r="J7" s="27" t="s">
        <v>22</v>
      </c>
      <c r="K7" s="27" t="s">
        <v>25</v>
      </c>
      <c r="L7" s="27" t="s">
        <v>22</v>
      </c>
      <c r="M7" s="27" t="s">
        <v>26</v>
      </c>
      <c r="N7" s="27" t="s">
        <v>22</v>
      </c>
      <c r="O7" s="27" t="s">
        <v>27</v>
      </c>
      <c r="P7" s="27" t="s">
        <v>22</v>
      </c>
      <c r="Q7" s="28" t="s">
        <v>28</v>
      </c>
      <c r="R7" s="29" t="s">
        <v>29</v>
      </c>
      <c r="S7" s="30" t="s">
        <v>5</v>
      </c>
      <c r="T7" s="30" t="s">
        <v>30</v>
      </c>
      <c r="U7" s="29" t="s">
        <v>6</v>
      </c>
      <c r="V7" s="30" t="s">
        <v>31</v>
      </c>
    </row>
    <row r="8" spans="1:24" x14ac:dyDescent="0.3">
      <c r="A8" s="1" t="s">
        <v>15</v>
      </c>
      <c r="B8" s="2" t="s">
        <v>84</v>
      </c>
      <c r="C8" s="3">
        <v>45892</v>
      </c>
      <c r="D8" s="4" t="s">
        <v>67</v>
      </c>
      <c r="E8" s="5">
        <v>193</v>
      </c>
      <c r="F8" s="22">
        <v>1</v>
      </c>
      <c r="G8" s="5">
        <v>196</v>
      </c>
      <c r="H8" s="22">
        <v>3</v>
      </c>
      <c r="I8" s="5">
        <v>197</v>
      </c>
      <c r="J8" s="22">
        <v>1</v>
      </c>
      <c r="K8" s="5">
        <v>197</v>
      </c>
      <c r="L8" s="22">
        <v>5</v>
      </c>
      <c r="M8" s="5">
        <v>195</v>
      </c>
      <c r="N8" s="22">
        <v>2</v>
      </c>
      <c r="O8" s="5">
        <v>198.001</v>
      </c>
      <c r="P8" s="22">
        <v>3</v>
      </c>
      <c r="Q8" s="6">
        <v>6</v>
      </c>
      <c r="R8" s="6">
        <v>1176.001</v>
      </c>
      <c r="S8" s="7">
        <v>196.00016666666667</v>
      </c>
      <c r="T8" s="36">
        <v>15</v>
      </c>
      <c r="U8" s="8">
        <v>8</v>
      </c>
      <c r="V8" s="9">
        <v>204.00016666666667</v>
      </c>
    </row>
    <row r="10" spans="1:24" x14ac:dyDescent="0.3">
      <c r="Q10" s="32">
        <f>SUM(Q8:Q9)</f>
        <v>6</v>
      </c>
      <c r="R10" s="32">
        <f>SUM(R8:R9)</f>
        <v>1176.001</v>
      </c>
      <c r="S10" s="33">
        <f>SUM(R10/Q10)</f>
        <v>196.00016666666667</v>
      </c>
      <c r="T10" s="32">
        <f>SUM(T8:T9)</f>
        <v>15</v>
      </c>
      <c r="U10" s="32">
        <f>SUM(U8:U9)</f>
        <v>8</v>
      </c>
      <c r="V10" s="34">
        <f>SUM(S10+U10)</f>
        <v>204.00016666666667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Virginia 2025'!A1" display="Return to Rankings" xr:uid="{BD165587-A1AE-4A1F-804F-2F7132D9AF74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E00D-48EE-483C-A803-217682591436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49</v>
      </c>
      <c r="C2" s="3">
        <v>45752</v>
      </c>
      <c r="D2" s="4" t="s">
        <v>38</v>
      </c>
      <c r="E2" s="37">
        <v>188</v>
      </c>
      <c r="F2" s="22">
        <v>1</v>
      </c>
      <c r="G2" s="37">
        <v>189</v>
      </c>
      <c r="H2" s="22">
        <v>2</v>
      </c>
      <c r="I2" s="5">
        <v>186</v>
      </c>
      <c r="J2" s="22">
        <v>0</v>
      </c>
      <c r="K2" s="38">
        <v>187</v>
      </c>
      <c r="L2" s="22">
        <v>2</v>
      </c>
      <c r="M2" s="38"/>
      <c r="N2" s="22"/>
      <c r="O2" s="5"/>
      <c r="P2" s="22"/>
      <c r="Q2" s="6">
        <v>4</v>
      </c>
      <c r="R2" s="6">
        <v>750</v>
      </c>
      <c r="S2" s="7">
        <v>187.5</v>
      </c>
      <c r="T2" s="36">
        <v>5</v>
      </c>
      <c r="U2" s="8">
        <v>3</v>
      </c>
      <c r="V2" s="9">
        <v>190.5</v>
      </c>
    </row>
    <row r="3" spans="1:24" x14ac:dyDescent="0.3">
      <c r="A3" s="1" t="s">
        <v>11</v>
      </c>
      <c r="B3" s="2" t="s">
        <v>49</v>
      </c>
      <c r="C3" s="3">
        <v>45765</v>
      </c>
      <c r="D3" s="4" t="s">
        <v>38</v>
      </c>
      <c r="E3" s="5">
        <v>175</v>
      </c>
      <c r="F3" s="22">
        <v>2</v>
      </c>
      <c r="G3" s="37">
        <v>182</v>
      </c>
      <c r="H3" s="22">
        <v>1</v>
      </c>
      <c r="I3" s="5">
        <v>178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707</v>
      </c>
      <c r="S3" s="7">
        <v>176.75</v>
      </c>
      <c r="T3" s="36">
        <v>5</v>
      </c>
      <c r="U3" s="8">
        <v>3</v>
      </c>
      <c r="V3" s="9">
        <v>179.75</v>
      </c>
    </row>
    <row r="4" spans="1:24" x14ac:dyDescent="0.3">
      <c r="A4" s="1" t="s">
        <v>11</v>
      </c>
      <c r="B4" s="2" t="s">
        <v>49</v>
      </c>
      <c r="C4" s="3">
        <v>45793</v>
      </c>
      <c r="D4" s="4" t="s">
        <v>38</v>
      </c>
      <c r="E4" s="37">
        <v>193</v>
      </c>
      <c r="F4" s="22">
        <v>2</v>
      </c>
      <c r="G4" s="37">
        <v>189</v>
      </c>
      <c r="H4" s="22">
        <v>2</v>
      </c>
      <c r="I4" s="5">
        <v>189</v>
      </c>
      <c r="J4" s="22">
        <v>4</v>
      </c>
      <c r="K4" s="38">
        <v>188</v>
      </c>
      <c r="L4" s="22">
        <v>0</v>
      </c>
      <c r="M4" s="38"/>
      <c r="N4" s="22"/>
      <c r="O4" s="5"/>
      <c r="P4" s="22"/>
      <c r="Q4" s="6">
        <v>4</v>
      </c>
      <c r="R4" s="6">
        <v>759</v>
      </c>
      <c r="S4" s="7">
        <v>189.75</v>
      </c>
      <c r="T4" s="36">
        <v>8</v>
      </c>
      <c r="U4" s="8">
        <v>2</v>
      </c>
      <c r="V4" s="9">
        <v>191.75</v>
      </c>
    </row>
    <row r="5" spans="1:24" x14ac:dyDescent="0.3">
      <c r="A5" s="1" t="s">
        <v>11</v>
      </c>
      <c r="B5" s="2" t="s">
        <v>49</v>
      </c>
      <c r="C5" s="3">
        <v>45828</v>
      </c>
      <c r="D5" s="4" t="s">
        <v>38</v>
      </c>
      <c r="E5" s="5">
        <v>193</v>
      </c>
      <c r="F5" s="22">
        <v>0</v>
      </c>
      <c r="G5" s="37">
        <v>187</v>
      </c>
      <c r="H5" s="22">
        <v>2</v>
      </c>
      <c r="I5" s="5">
        <v>189</v>
      </c>
      <c r="J5" s="22">
        <v>1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760</v>
      </c>
      <c r="S5" s="7">
        <v>190</v>
      </c>
      <c r="T5" s="36">
        <v>6</v>
      </c>
      <c r="U5" s="8">
        <v>3</v>
      </c>
      <c r="V5" s="9">
        <v>193</v>
      </c>
    </row>
    <row r="6" spans="1:24" x14ac:dyDescent="0.3">
      <c r="A6" s="1" t="s">
        <v>11</v>
      </c>
      <c r="B6" s="2" t="s">
        <v>49</v>
      </c>
      <c r="C6" s="3">
        <v>45850</v>
      </c>
      <c r="D6" s="4" t="s">
        <v>38</v>
      </c>
      <c r="E6" s="37">
        <v>194</v>
      </c>
      <c r="F6" s="22">
        <v>4</v>
      </c>
      <c r="G6" s="37">
        <v>191</v>
      </c>
      <c r="H6" s="22">
        <v>2</v>
      </c>
      <c r="I6" s="5">
        <v>194</v>
      </c>
      <c r="J6" s="22">
        <v>1</v>
      </c>
      <c r="K6" s="38">
        <v>193</v>
      </c>
      <c r="L6" s="22">
        <v>1</v>
      </c>
      <c r="M6" s="38"/>
      <c r="N6" s="22"/>
      <c r="O6" s="5"/>
      <c r="P6" s="22"/>
      <c r="Q6" s="6">
        <v>4</v>
      </c>
      <c r="R6" s="6">
        <v>772</v>
      </c>
      <c r="S6" s="7">
        <v>193</v>
      </c>
      <c r="T6" s="36">
        <v>8</v>
      </c>
      <c r="U6" s="8">
        <v>3</v>
      </c>
      <c r="V6" s="9">
        <v>196</v>
      </c>
    </row>
    <row r="7" spans="1:24" x14ac:dyDescent="0.3">
      <c r="A7" s="1" t="s">
        <v>11</v>
      </c>
      <c r="B7" s="2" t="s">
        <v>49</v>
      </c>
      <c r="C7" s="3">
        <v>45856</v>
      </c>
      <c r="D7" s="4" t="s">
        <v>38</v>
      </c>
      <c r="E7" s="37">
        <v>192</v>
      </c>
      <c r="F7" s="22">
        <v>2</v>
      </c>
      <c r="G7" s="37">
        <v>190</v>
      </c>
      <c r="H7" s="22">
        <v>1</v>
      </c>
      <c r="I7" s="5">
        <v>189</v>
      </c>
      <c r="J7" s="22">
        <v>0</v>
      </c>
      <c r="K7" s="38">
        <v>189</v>
      </c>
      <c r="L7" s="22">
        <v>0</v>
      </c>
      <c r="M7" s="38"/>
      <c r="N7" s="22"/>
      <c r="O7" s="5"/>
      <c r="P7" s="22"/>
      <c r="Q7" s="6">
        <v>4</v>
      </c>
      <c r="R7" s="6">
        <v>760</v>
      </c>
      <c r="S7" s="7">
        <v>190</v>
      </c>
      <c r="T7" s="36">
        <v>3</v>
      </c>
      <c r="U7" s="8">
        <v>3</v>
      </c>
      <c r="V7" s="9">
        <v>193</v>
      </c>
    </row>
    <row r="8" spans="1:24" x14ac:dyDescent="0.3">
      <c r="A8" s="1" t="s">
        <v>11</v>
      </c>
      <c r="B8" s="2" t="s">
        <v>49</v>
      </c>
      <c r="C8" s="3">
        <v>45871</v>
      </c>
      <c r="D8" s="4" t="s">
        <v>38</v>
      </c>
      <c r="E8" s="37">
        <v>191</v>
      </c>
      <c r="F8" s="22">
        <v>2</v>
      </c>
      <c r="G8" s="37">
        <v>195</v>
      </c>
      <c r="H8" s="22">
        <v>1</v>
      </c>
      <c r="I8" s="5">
        <v>192</v>
      </c>
      <c r="J8" s="22">
        <v>1</v>
      </c>
      <c r="K8" s="38">
        <v>194</v>
      </c>
      <c r="L8" s="22">
        <v>1</v>
      </c>
      <c r="M8" s="38"/>
      <c r="N8" s="22"/>
      <c r="O8" s="5"/>
      <c r="P8" s="22"/>
      <c r="Q8" s="6">
        <v>4</v>
      </c>
      <c r="R8" s="6">
        <v>772</v>
      </c>
      <c r="S8" s="7">
        <v>193</v>
      </c>
      <c r="T8" s="36">
        <v>5</v>
      </c>
      <c r="U8" s="8">
        <v>2</v>
      </c>
      <c r="V8" s="9">
        <v>195</v>
      </c>
    </row>
    <row r="9" spans="1:24" x14ac:dyDescent="0.3">
      <c r="A9" s="1" t="s">
        <v>11</v>
      </c>
      <c r="B9" s="2" t="s">
        <v>49</v>
      </c>
      <c r="C9" s="3">
        <v>45892</v>
      </c>
      <c r="D9" s="4" t="s">
        <v>38</v>
      </c>
      <c r="E9" s="37">
        <v>187</v>
      </c>
      <c r="F9" s="22">
        <v>0</v>
      </c>
      <c r="G9" s="37">
        <v>187</v>
      </c>
      <c r="H9" s="22">
        <v>1</v>
      </c>
      <c r="I9" s="5"/>
      <c r="J9" s="22"/>
      <c r="K9" s="38"/>
      <c r="L9" s="22"/>
      <c r="M9" s="38"/>
      <c r="N9" s="22"/>
      <c r="O9" s="5"/>
      <c r="P9" s="22"/>
      <c r="Q9" s="6">
        <v>2</v>
      </c>
      <c r="R9" s="6">
        <v>374</v>
      </c>
      <c r="S9" s="7">
        <v>187</v>
      </c>
      <c r="T9" s="36">
        <v>1</v>
      </c>
      <c r="U9" s="8">
        <v>3</v>
      </c>
      <c r="V9" s="9">
        <v>190</v>
      </c>
    </row>
    <row r="10" spans="1:24" x14ac:dyDescent="0.3">
      <c r="A10" s="1" t="s">
        <v>11</v>
      </c>
      <c r="B10" s="2" t="s">
        <v>49</v>
      </c>
      <c r="C10" s="3">
        <v>45906</v>
      </c>
      <c r="D10" s="4" t="s">
        <v>38</v>
      </c>
      <c r="E10" s="5">
        <v>189</v>
      </c>
      <c r="F10" s="22">
        <v>2</v>
      </c>
      <c r="G10" s="37">
        <v>195</v>
      </c>
      <c r="H10" s="22">
        <v>3</v>
      </c>
      <c r="I10" s="5">
        <v>192</v>
      </c>
      <c r="J10" s="22">
        <v>4</v>
      </c>
      <c r="K10" s="5">
        <v>193</v>
      </c>
      <c r="L10" s="22">
        <v>0</v>
      </c>
      <c r="M10" s="5"/>
      <c r="N10" s="22"/>
      <c r="O10" s="5"/>
      <c r="P10" s="22"/>
      <c r="Q10" s="6">
        <v>4</v>
      </c>
      <c r="R10" s="6">
        <v>769</v>
      </c>
      <c r="S10" s="7">
        <v>192.25</v>
      </c>
      <c r="T10" s="36">
        <v>9</v>
      </c>
      <c r="U10" s="8">
        <v>4</v>
      </c>
      <c r="V10" s="9">
        <v>196.25</v>
      </c>
    </row>
    <row r="11" spans="1:24" x14ac:dyDescent="0.3">
      <c r="A11" s="1" t="s">
        <v>11</v>
      </c>
      <c r="B11" s="2" t="s">
        <v>49</v>
      </c>
      <c r="C11" s="3">
        <v>45919</v>
      </c>
      <c r="D11" s="4" t="s">
        <v>38</v>
      </c>
      <c r="E11" s="5">
        <v>195</v>
      </c>
      <c r="F11" s="22">
        <v>1</v>
      </c>
      <c r="G11" s="37">
        <v>194</v>
      </c>
      <c r="H11" s="22">
        <v>3</v>
      </c>
      <c r="I11" s="5">
        <v>187</v>
      </c>
      <c r="J11" s="22">
        <v>0</v>
      </c>
      <c r="K11" s="5">
        <v>191</v>
      </c>
      <c r="L11" s="22">
        <v>1</v>
      </c>
      <c r="M11" s="5"/>
      <c r="N11" s="22"/>
      <c r="O11" s="5"/>
      <c r="P11" s="22"/>
      <c r="Q11" s="6">
        <v>4</v>
      </c>
      <c r="R11" s="6">
        <v>767</v>
      </c>
      <c r="S11" s="7">
        <v>191.75</v>
      </c>
      <c r="T11" s="36">
        <v>5</v>
      </c>
      <c r="U11" s="8">
        <v>5</v>
      </c>
      <c r="V11" s="9">
        <v>196.75</v>
      </c>
    </row>
    <row r="12" spans="1:24" x14ac:dyDescent="0.3">
      <c r="A12" s="1" t="s">
        <v>11</v>
      </c>
      <c r="B12" s="2" t="s">
        <v>49</v>
      </c>
      <c r="C12" s="3">
        <v>45934</v>
      </c>
      <c r="D12" s="4" t="s">
        <v>38</v>
      </c>
      <c r="E12" s="5">
        <v>192</v>
      </c>
      <c r="F12" s="22">
        <v>1</v>
      </c>
      <c r="G12" s="37">
        <v>192</v>
      </c>
      <c r="H12" s="22">
        <v>0</v>
      </c>
      <c r="I12" s="5">
        <v>184</v>
      </c>
      <c r="J12" s="22">
        <v>2</v>
      </c>
      <c r="K12" s="5">
        <v>188</v>
      </c>
      <c r="L12" s="22">
        <v>0</v>
      </c>
      <c r="M12" s="5"/>
      <c r="N12" s="22"/>
      <c r="O12" s="5"/>
      <c r="P12" s="22"/>
      <c r="Q12" s="6">
        <v>4</v>
      </c>
      <c r="R12" s="6">
        <v>756</v>
      </c>
      <c r="S12" s="7">
        <v>189</v>
      </c>
      <c r="T12" s="36">
        <v>3</v>
      </c>
      <c r="U12" s="8">
        <v>2</v>
      </c>
      <c r="V12" s="9">
        <v>191</v>
      </c>
    </row>
    <row r="13" spans="1:24" x14ac:dyDescent="0.3">
      <c r="A13" s="1" t="s">
        <v>11</v>
      </c>
      <c r="B13" s="2" t="s">
        <v>49</v>
      </c>
      <c r="C13" s="3">
        <v>45962</v>
      </c>
      <c r="D13" s="4" t="s">
        <v>38</v>
      </c>
      <c r="E13" s="37">
        <v>191</v>
      </c>
      <c r="F13" s="22">
        <v>2</v>
      </c>
      <c r="G13" s="37">
        <v>191</v>
      </c>
      <c r="H13" s="22">
        <v>1</v>
      </c>
      <c r="I13" s="5">
        <v>191</v>
      </c>
      <c r="J13" s="22">
        <v>2</v>
      </c>
      <c r="K13" s="38">
        <v>189</v>
      </c>
      <c r="L13" s="22">
        <v>0</v>
      </c>
      <c r="M13" s="38"/>
      <c r="N13" s="22"/>
      <c r="O13" s="5"/>
      <c r="P13" s="22"/>
      <c r="Q13" s="6">
        <v>4</v>
      </c>
      <c r="R13" s="6">
        <v>762</v>
      </c>
      <c r="S13" s="7">
        <v>190.5</v>
      </c>
      <c r="T13" s="36">
        <v>5</v>
      </c>
      <c r="U13" s="8">
        <v>2</v>
      </c>
      <c r="V13" s="9">
        <v>192.5</v>
      </c>
    </row>
    <row r="15" spans="1:24" x14ac:dyDescent="0.3">
      <c r="Q15" s="32">
        <f>SUM(Q2:Q14)</f>
        <v>46</v>
      </c>
      <c r="R15" s="32">
        <f>SUM(R2:R14)</f>
        <v>8708</v>
      </c>
      <c r="S15" s="33">
        <f>SUM(R15/Q15)</f>
        <v>189.30434782608697</v>
      </c>
      <c r="T15" s="32">
        <f>SUM(T2:T14)</f>
        <v>63</v>
      </c>
      <c r="U15" s="32">
        <f>SUM(U2:U14)</f>
        <v>35</v>
      </c>
      <c r="V15" s="34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5_1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E3 H3:L3 N3" name="Range1_1_2_19_1_1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B7:C7" name="Range1_15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E7 H7:L7 N7" name="Range1_1_2_19_1_3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E8 B8:C8 H8:L8 N8" name="Range1_5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G8 M8 O8" name="Range1_33_1_1"/>
    <protectedRange algorithmName="SHA-512" hashValue="ON39YdpmFHfN9f47KpiRvqrKx0V9+erV1CNkpWzYhW/Qyc6aT8rEyCrvauWSYGZK2ia3o7vd3akF07acHAFpOA==" saltValue="yVW9XmDwTqEnmpSGai0KYg==" spinCount="100000" sqref="T8" name="Range1_3_5_3"/>
    <protectedRange algorithmName="SHA-512" hashValue="ON39YdpmFHfN9f47KpiRvqrKx0V9+erV1CNkpWzYhW/Qyc6aT8rEyCrvauWSYGZK2ia3o7vd3akF07acHAFpOA==" saltValue="yVW9XmDwTqEnmpSGai0KYg==" spinCount="100000" sqref="E10 B10:C10 H10:L10 N10" name="Range1_13_1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G10 M10 O10" name="Range1_33_1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1"/>
    <protectedRange algorithmName="SHA-512" hashValue="ON39YdpmFHfN9f47KpiRvqrKx0V9+erV1CNkpWzYhW/Qyc6aT8rEyCrvauWSYGZK2ia3o7vd3akF07acHAFpOA==" saltValue="yVW9XmDwTqEnmpSGai0KYg==" spinCount="100000" sqref="E11 H11:L11 N11" name="Range1_1_2_19_1_4"/>
    <protectedRange algorithmName="SHA-512" hashValue="ON39YdpmFHfN9f47KpiRvqrKx0V9+erV1CNkpWzYhW/Qyc6aT8rEyCrvauWSYGZK2ia3o7vd3akF07acHAFpOA==" saltValue="yVW9XmDwTqEnmpSGai0KYg==" spinCount="100000" sqref="T11" name="Range1_3_5_4_2"/>
    <protectedRange algorithmName="SHA-512" hashValue="ON39YdpmFHfN9f47KpiRvqrKx0V9+erV1CNkpWzYhW/Qyc6aT8rEyCrvauWSYGZK2ia3o7vd3akF07acHAFpOA==" saltValue="yVW9XmDwTqEnmpSGai0KYg==" spinCount="100000" sqref="E12 B12:C12 H12:L12 N12" name="Range1_13_3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G12 M12 O12" name="Range1_33_1_2"/>
    <protectedRange algorithmName="SHA-512" hashValue="ON39YdpmFHfN9f47KpiRvqrKx0V9+erV1CNkpWzYhW/Qyc6aT8rEyCrvauWSYGZK2ia3o7vd3akF07acHAFpOA==" saltValue="yVW9XmDwTqEnmpSGai0KYg==" spinCount="100000" sqref="T12" name="Range1_3_5_4_3"/>
    <protectedRange algorithmName="SHA-512" hashValue="ON39YdpmFHfN9f47KpiRvqrKx0V9+erV1CNkpWzYhW/Qyc6aT8rEyCrvauWSYGZK2ia3o7vd3akF07acHAFpOA==" saltValue="yVW9XmDwTqEnmpSGai0KYg==" spinCount="100000" sqref="E13 B13:C13 H13:L13 N13" name="Range1_9"/>
    <protectedRange algorithmName="SHA-512" hashValue="ON39YdpmFHfN9f47KpiRvqrKx0V9+erV1CNkpWzYhW/Qyc6aT8rEyCrvauWSYGZK2ia3o7vd3akF07acHAFpOA==" saltValue="yVW9XmDwTqEnmpSGai0KYg==" spinCount="100000" sqref="D13" name="Range1_1_14_1"/>
    <protectedRange algorithmName="SHA-512" hashValue="ON39YdpmFHfN9f47KpiRvqrKx0V9+erV1CNkpWzYhW/Qyc6aT8rEyCrvauWSYGZK2ia3o7vd3akF07acHAFpOA==" saltValue="yVW9XmDwTqEnmpSGai0KYg==" spinCount="100000" sqref="G13 M13 O13" name="Range1_33_1_1_1"/>
    <protectedRange algorithmName="SHA-512" hashValue="ON39YdpmFHfN9f47KpiRvqrKx0V9+erV1CNkpWzYhW/Qyc6aT8rEyCrvauWSYGZK2ia3o7vd3akF07acHAFpOA==" saltValue="yVW9XmDwTqEnmpSGai0KYg==" spinCount="100000" sqref="T13" name="Range1_3_5_6"/>
  </protectedRanges>
  <conditionalFormatting sqref="E10">
    <cfRule type="top10" dxfId="660" priority="28" rank="1"/>
  </conditionalFormatting>
  <conditionalFormatting sqref="E10:P10">
    <cfRule type="cellIs" dxfId="659" priority="22" operator="greaterThanOrEqual">
      <formula>200</formula>
    </cfRule>
  </conditionalFormatting>
  <conditionalFormatting sqref="G10">
    <cfRule type="top10" dxfId="658" priority="27" rank="1"/>
  </conditionalFormatting>
  <conditionalFormatting sqref="I10">
    <cfRule type="top10" dxfId="657" priority="26" rank="1"/>
  </conditionalFormatting>
  <conditionalFormatting sqref="K10">
    <cfRule type="top10" dxfId="656" priority="25" rank="1"/>
  </conditionalFormatting>
  <conditionalFormatting sqref="L8:P8">
    <cfRule type="cellIs" dxfId="655" priority="29" operator="greaterThanOrEqual">
      <formula>200</formula>
    </cfRule>
  </conditionalFormatting>
  <conditionalFormatting sqref="M8">
    <cfRule type="top10" dxfId="654" priority="31" rank="1"/>
  </conditionalFormatting>
  <conditionalFormatting sqref="M10">
    <cfRule type="top10" dxfId="653" priority="24" rank="1"/>
  </conditionalFormatting>
  <conditionalFormatting sqref="O8">
    <cfRule type="top10" dxfId="652" priority="30" rank="1"/>
  </conditionalFormatting>
  <conditionalFormatting sqref="O10">
    <cfRule type="top10" dxfId="651" priority="23" rank="1"/>
  </conditionalFormatting>
  <conditionalFormatting sqref="E11">
    <cfRule type="top10" dxfId="650" priority="21" rank="1"/>
  </conditionalFormatting>
  <conditionalFormatting sqref="G11">
    <cfRule type="top10" dxfId="649" priority="20" rank="1"/>
  </conditionalFormatting>
  <conditionalFormatting sqref="I11">
    <cfRule type="top10" dxfId="648" priority="19" rank="1"/>
  </conditionalFormatting>
  <conditionalFormatting sqref="K11">
    <cfRule type="top10" dxfId="647" priority="18" rank="1"/>
  </conditionalFormatting>
  <conditionalFormatting sqref="M11">
    <cfRule type="top10" dxfId="646" priority="17" rank="1"/>
  </conditionalFormatting>
  <conditionalFormatting sqref="O11">
    <cfRule type="top10" dxfId="645" priority="16" rank="1"/>
  </conditionalFormatting>
  <conditionalFormatting sqref="E11:P11">
    <cfRule type="cellIs" dxfId="644" priority="15" operator="greaterThanOrEqual">
      <formula>200</formula>
    </cfRule>
  </conditionalFormatting>
  <conditionalFormatting sqref="E12">
    <cfRule type="top10" dxfId="643" priority="14" rank="1"/>
  </conditionalFormatting>
  <conditionalFormatting sqref="G12">
    <cfRule type="top10" dxfId="642" priority="13" rank="1"/>
  </conditionalFormatting>
  <conditionalFormatting sqref="I12">
    <cfRule type="top10" dxfId="641" priority="12" rank="1"/>
  </conditionalFormatting>
  <conditionalFormatting sqref="K12">
    <cfRule type="top10" dxfId="640" priority="11" rank="1"/>
  </conditionalFormatting>
  <conditionalFormatting sqref="M12">
    <cfRule type="top10" dxfId="639" priority="10" rank="1"/>
  </conditionalFormatting>
  <conditionalFormatting sqref="O12">
    <cfRule type="top10" dxfId="638" priority="9" rank="1"/>
  </conditionalFormatting>
  <conditionalFormatting sqref="E12:P12">
    <cfRule type="cellIs" dxfId="637" priority="8" operator="greaterThanOrEqual">
      <formula>200</formula>
    </cfRule>
  </conditionalFormatting>
  <conditionalFormatting sqref="E13">
    <cfRule type="top10" dxfId="636" priority="7" rank="1"/>
  </conditionalFormatting>
  <conditionalFormatting sqref="G13">
    <cfRule type="top10" dxfId="635" priority="6" rank="1"/>
  </conditionalFormatting>
  <conditionalFormatting sqref="I13">
    <cfRule type="top10" dxfId="634" priority="5" rank="1"/>
  </conditionalFormatting>
  <conditionalFormatting sqref="K13">
    <cfRule type="top10" dxfId="633" priority="4" rank="1"/>
  </conditionalFormatting>
  <conditionalFormatting sqref="M13">
    <cfRule type="top10" dxfId="632" priority="3" rank="1"/>
  </conditionalFormatting>
  <conditionalFormatting sqref="O13">
    <cfRule type="top10" dxfId="631" priority="2" rank="1"/>
  </conditionalFormatting>
  <conditionalFormatting sqref="E13:P13">
    <cfRule type="cellIs" dxfId="630" priority="1" operator="greaterThanOrEqual">
      <formula>200</formula>
    </cfRule>
  </conditionalFormatting>
  <hyperlinks>
    <hyperlink ref="X1" location="'Virginia 2025'!A1" display="Return to Rankings" xr:uid="{E7B35228-6F05-4C5F-8D7F-1AE5E0B97A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6D54B3-5DC2-47DD-9641-5785D851DE14}">
          <x14:formula1>
            <xm:f>'[_05-01-25-ABRA 2025 (Hurt, VA )brushy.xlsm]DATA'!#REF!</xm:f>
          </x14:formula1>
          <xm:sqref>B13</xm:sqref>
        </x14:dataValidation>
        <x14:dataValidation type="list" allowBlank="1" showInputMessage="1" showErrorMessage="1" xr:uid="{6B1DDAFC-7DB3-4008-BEDB-240C79B31A64}">
          <x14:formula1>
            <xm:f>'[_05-01-25-ABRA 2025 (Hurt, VA )brushy.xlsm]DATA'!#REF!</xm:f>
          </x14:formula1>
          <xm:sqref>D13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DDD9-625A-4418-A084-992BEDF3D85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105</v>
      </c>
      <c r="C2" s="3">
        <v>45897</v>
      </c>
      <c r="D2" s="4" t="s">
        <v>101</v>
      </c>
      <c r="E2" s="5">
        <v>190</v>
      </c>
      <c r="F2" s="22">
        <v>1</v>
      </c>
      <c r="G2" s="5">
        <v>197</v>
      </c>
      <c r="H2" s="22">
        <v>2</v>
      </c>
      <c r="I2" s="5">
        <v>199.001</v>
      </c>
      <c r="J2" s="22">
        <v>7</v>
      </c>
      <c r="K2" s="5"/>
      <c r="L2" s="22"/>
      <c r="M2" s="5"/>
      <c r="N2" s="22"/>
      <c r="O2" s="5"/>
      <c r="P2" s="22"/>
      <c r="Q2" s="6">
        <v>3</v>
      </c>
      <c r="R2" s="6">
        <v>586.00099999999998</v>
      </c>
      <c r="S2" s="7">
        <v>195.33366666666666</v>
      </c>
      <c r="T2" s="36">
        <v>10</v>
      </c>
      <c r="U2" s="8">
        <v>4</v>
      </c>
      <c r="V2" s="9">
        <v>199.33366666666666</v>
      </c>
    </row>
    <row r="4" spans="1:24" x14ac:dyDescent="0.3">
      <c r="Q4" s="32">
        <f>SUM(Q2:Q3)</f>
        <v>3</v>
      </c>
      <c r="R4" s="32">
        <f>SUM(R2:R3)</f>
        <v>586.00099999999998</v>
      </c>
      <c r="S4" s="33">
        <f>SUM(R4/Q4)</f>
        <v>195.33366666666666</v>
      </c>
      <c r="T4" s="32">
        <f>SUM(T2:T3)</f>
        <v>10</v>
      </c>
      <c r="U4" s="32">
        <f>SUM(U2:U3)</f>
        <v>4</v>
      </c>
      <c r="V4" s="34">
        <f>SUM(S4+U4)</f>
        <v>199.33366666666666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0F2C846E-60EB-443C-877C-D12362870F9C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D28D-6A86-4A7E-A491-0821ECD95864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52</v>
      </c>
      <c r="B2" s="2" t="s">
        <v>86</v>
      </c>
      <c r="C2" s="3">
        <v>42176</v>
      </c>
      <c r="D2" s="4" t="s">
        <v>67</v>
      </c>
      <c r="E2" s="5">
        <v>188</v>
      </c>
      <c r="F2" s="22">
        <v>1</v>
      </c>
      <c r="G2" s="5">
        <v>188</v>
      </c>
      <c r="H2" s="22">
        <v>0</v>
      </c>
      <c r="I2" s="5">
        <v>187</v>
      </c>
      <c r="J2" s="22">
        <v>1</v>
      </c>
      <c r="K2" s="5">
        <v>187</v>
      </c>
      <c r="L2" s="22">
        <v>1</v>
      </c>
      <c r="M2" s="5">
        <v>186</v>
      </c>
      <c r="N2" s="22">
        <v>2</v>
      </c>
      <c r="O2" s="5">
        <v>181</v>
      </c>
      <c r="P2" s="22">
        <v>1</v>
      </c>
      <c r="Q2" s="6">
        <v>6</v>
      </c>
      <c r="R2" s="6">
        <v>1117</v>
      </c>
      <c r="S2" s="7">
        <v>186.16666666666666</v>
      </c>
      <c r="T2" s="36">
        <v>6</v>
      </c>
      <c r="U2" s="8">
        <v>10</v>
      </c>
      <c r="V2" s="9">
        <v>196.16666666666666</v>
      </c>
    </row>
    <row r="3" spans="1:24" x14ac:dyDescent="0.3">
      <c r="A3" s="1" t="s">
        <v>52</v>
      </c>
      <c r="B3" s="2" t="s">
        <v>86</v>
      </c>
      <c r="C3" s="3">
        <v>45874</v>
      </c>
      <c r="D3" s="4" t="s">
        <v>67</v>
      </c>
      <c r="E3" s="5">
        <v>186</v>
      </c>
      <c r="F3" s="22">
        <v>3</v>
      </c>
      <c r="G3" s="5">
        <v>188</v>
      </c>
      <c r="H3" s="22">
        <v>2</v>
      </c>
      <c r="I3" s="5">
        <v>184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558</v>
      </c>
      <c r="S3" s="7">
        <v>186</v>
      </c>
      <c r="T3" s="36">
        <v>6</v>
      </c>
      <c r="U3" s="8">
        <v>11</v>
      </c>
      <c r="V3" s="9">
        <v>197</v>
      </c>
    </row>
    <row r="4" spans="1:24" x14ac:dyDescent="0.3">
      <c r="A4" s="1" t="s">
        <v>52</v>
      </c>
      <c r="B4" s="2" t="s">
        <v>86</v>
      </c>
      <c r="C4" s="3">
        <v>45888</v>
      </c>
      <c r="D4" s="4" t="s">
        <v>67</v>
      </c>
      <c r="E4" s="5">
        <v>191</v>
      </c>
      <c r="F4" s="22">
        <v>0</v>
      </c>
      <c r="G4" s="39">
        <v>196</v>
      </c>
      <c r="H4" s="22">
        <v>1</v>
      </c>
      <c r="I4" s="5">
        <v>190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577</v>
      </c>
      <c r="S4" s="7">
        <v>192.33333333333334</v>
      </c>
      <c r="T4" s="36">
        <v>3</v>
      </c>
      <c r="U4" s="8">
        <v>11</v>
      </c>
      <c r="V4" s="9">
        <v>203.33333333333334</v>
      </c>
    </row>
    <row r="5" spans="1:24" x14ac:dyDescent="0.3">
      <c r="A5" s="1" t="s">
        <v>52</v>
      </c>
      <c r="B5" s="2" t="s">
        <v>86</v>
      </c>
      <c r="C5" s="3">
        <v>45892</v>
      </c>
      <c r="D5" s="4" t="s">
        <v>67</v>
      </c>
      <c r="E5" s="5">
        <v>188</v>
      </c>
      <c r="F5" s="22">
        <v>2</v>
      </c>
      <c r="G5" s="5">
        <v>188</v>
      </c>
      <c r="H5" s="22">
        <v>2</v>
      </c>
      <c r="I5" s="5">
        <v>192</v>
      </c>
      <c r="J5" s="22">
        <v>1</v>
      </c>
      <c r="K5" s="39">
        <v>193</v>
      </c>
      <c r="L5" s="22">
        <v>3</v>
      </c>
      <c r="M5" s="5">
        <v>191</v>
      </c>
      <c r="N5" s="22">
        <v>2</v>
      </c>
      <c r="O5" s="39">
        <v>194</v>
      </c>
      <c r="P5" s="22">
        <v>2</v>
      </c>
      <c r="Q5" s="6">
        <v>6</v>
      </c>
      <c r="R5" s="6">
        <v>1146</v>
      </c>
      <c r="S5" s="7">
        <v>191</v>
      </c>
      <c r="T5" s="36">
        <v>12</v>
      </c>
      <c r="U5" s="8">
        <v>10</v>
      </c>
      <c r="V5" s="9">
        <v>201</v>
      </c>
    </row>
    <row r="6" spans="1:24" x14ac:dyDescent="0.3">
      <c r="A6" s="1" t="s">
        <v>52</v>
      </c>
      <c r="B6" s="2" t="s">
        <v>86</v>
      </c>
      <c r="C6" s="3">
        <v>45902</v>
      </c>
      <c r="D6" s="4" t="s">
        <v>101</v>
      </c>
      <c r="E6" s="5">
        <v>193</v>
      </c>
      <c r="F6" s="22">
        <v>1</v>
      </c>
      <c r="G6" s="5">
        <v>194</v>
      </c>
      <c r="H6" s="22">
        <v>0</v>
      </c>
      <c r="I6" s="5">
        <v>192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579</v>
      </c>
      <c r="S6" s="7">
        <v>193</v>
      </c>
      <c r="T6" s="36">
        <v>1</v>
      </c>
      <c r="U6" s="8">
        <v>5</v>
      </c>
      <c r="V6" s="9">
        <v>198</v>
      </c>
    </row>
    <row r="8" spans="1:24" x14ac:dyDescent="0.3">
      <c r="Q8" s="32">
        <f>SUM(Q2:Q7)</f>
        <v>21</v>
      </c>
      <c r="R8" s="32">
        <f>SUM(R2:R7)</f>
        <v>3977</v>
      </c>
      <c r="S8" s="33">
        <f>SUM(R8/Q8)</f>
        <v>189.38095238095238</v>
      </c>
      <c r="T8" s="32">
        <f>SUM(T2:T7)</f>
        <v>28</v>
      </c>
      <c r="U8" s="32">
        <f>SUM(U2:U7)</f>
        <v>47</v>
      </c>
      <c r="V8" s="34">
        <f>SUM(S8+U8)</f>
        <v>236.38095238095238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6:P6 B6:C6 E6:F6" name="Range1_6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</protectedRanges>
  <conditionalFormatting sqref="E6">
    <cfRule type="top10" dxfId="629" priority="8" rank="1"/>
  </conditionalFormatting>
  <conditionalFormatting sqref="E6:P6">
    <cfRule type="cellIs" dxfId="628" priority="1" operator="greaterThanOrEqual">
      <formula>193</formula>
    </cfRule>
  </conditionalFormatting>
  <conditionalFormatting sqref="G6">
    <cfRule type="top10" dxfId="627" priority="7" rank="1"/>
  </conditionalFormatting>
  <conditionalFormatting sqref="I6">
    <cfRule type="top10" dxfId="626" priority="6" rank="1"/>
  </conditionalFormatting>
  <conditionalFormatting sqref="K6">
    <cfRule type="top10" dxfId="625" priority="5" rank="1"/>
  </conditionalFormatting>
  <conditionalFormatting sqref="M6">
    <cfRule type="top10" dxfId="624" priority="4" rank="1"/>
  </conditionalFormatting>
  <conditionalFormatting sqref="O6">
    <cfRule type="top10" dxfId="623" priority="3" rank="1"/>
  </conditionalFormatting>
  <hyperlinks>
    <hyperlink ref="X1" location="'Virginia 2025'!A1" display="Return to Rankings" xr:uid="{8AC3361C-8FD0-4F64-9EC9-CA610F1FBA4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907A-27BF-4703-92BA-E4F65144D111}">
  <dimension ref="A1:X11"/>
  <sheetViews>
    <sheetView workbookViewId="0">
      <selection activeCell="G24" sqref="G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77</v>
      </c>
      <c r="C2" s="3">
        <v>45811</v>
      </c>
      <c r="D2" s="4" t="s">
        <v>67</v>
      </c>
      <c r="E2" s="5">
        <v>198</v>
      </c>
      <c r="F2" s="22">
        <v>4</v>
      </c>
      <c r="G2" s="5">
        <v>198</v>
      </c>
      <c r="H2" s="22">
        <v>3</v>
      </c>
      <c r="I2" s="5">
        <v>198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36">
        <v>12</v>
      </c>
      <c r="U2" s="8">
        <v>7</v>
      </c>
      <c r="V2" s="9">
        <v>205</v>
      </c>
    </row>
    <row r="3" spans="1:24" x14ac:dyDescent="0.3">
      <c r="A3" s="1" t="s">
        <v>15</v>
      </c>
      <c r="B3" s="2" t="s">
        <v>77</v>
      </c>
      <c r="C3" s="3">
        <v>42176</v>
      </c>
      <c r="D3" s="4" t="s">
        <v>67</v>
      </c>
      <c r="E3" s="5">
        <v>199</v>
      </c>
      <c r="F3" s="22">
        <v>6</v>
      </c>
      <c r="G3" s="5">
        <v>199</v>
      </c>
      <c r="H3" s="22">
        <v>2</v>
      </c>
      <c r="I3" s="5">
        <v>197.001</v>
      </c>
      <c r="J3" s="22">
        <v>4</v>
      </c>
      <c r="K3" s="5">
        <v>199</v>
      </c>
      <c r="L3" s="22">
        <v>4</v>
      </c>
      <c r="M3" s="5">
        <v>197</v>
      </c>
      <c r="N3" s="22">
        <v>1</v>
      </c>
      <c r="O3" s="5">
        <v>194</v>
      </c>
      <c r="P3" s="22">
        <v>3</v>
      </c>
      <c r="Q3" s="6">
        <v>6</v>
      </c>
      <c r="R3" s="6">
        <v>1185.001</v>
      </c>
      <c r="S3" s="7">
        <v>197.50016666666667</v>
      </c>
      <c r="T3" s="36">
        <v>20</v>
      </c>
      <c r="U3" s="8">
        <v>22</v>
      </c>
      <c r="V3" s="9">
        <v>219.50016666666667</v>
      </c>
    </row>
    <row r="4" spans="1:24" x14ac:dyDescent="0.3">
      <c r="A4" s="1" t="s">
        <v>15</v>
      </c>
      <c r="B4" s="2" t="s">
        <v>77</v>
      </c>
      <c r="C4" s="3">
        <v>45857</v>
      </c>
      <c r="D4" s="4" t="s">
        <v>67</v>
      </c>
      <c r="E4" s="5">
        <v>196</v>
      </c>
      <c r="F4" s="22">
        <v>4</v>
      </c>
      <c r="G4" s="5">
        <v>194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36">
        <v>7</v>
      </c>
      <c r="U4" s="8">
        <v>2</v>
      </c>
      <c r="V4" s="9">
        <v>197</v>
      </c>
    </row>
    <row r="5" spans="1:24" x14ac:dyDescent="0.3">
      <c r="A5" s="1" t="s">
        <v>15</v>
      </c>
      <c r="B5" s="2" t="s">
        <v>77</v>
      </c>
      <c r="C5" s="3">
        <v>45874</v>
      </c>
      <c r="D5" s="4" t="s">
        <v>67</v>
      </c>
      <c r="E5" s="5">
        <v>199</v>
      </c>
      <c r="F5" s="22">
        <v>3</v>
      </c>
      <c r="G5" s="5">
        <v>199</v>
      </c>
      <c r="H5" s="22">
        <v>5</v>
      </c>
      <c r="I5" s="39">
        <v>200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598</v>
      </c>
      <c r="S5" s="7">
        <v>199.33333333333334</v>
      </c>
      <c r="T5" s="36">
        <v>13</v>
      </c>
      <c r="U5" s="8">
        <v>11</v>
      </c>
      <c r="V5" s="9">
        <v>210.33333333333334</v>
      </c>
    </row>
    <row r="6" spans="1:24" x14ac:dyDescent="0.3">
      <c r="A6" s="1" t="s">
        <v>15</v>
      </c>
      <c r="B6" s="2" t="s">
        <v>77</v>
      </c>
      <c r="C6" s="3">
        <v>45885</v>
      </c>
      <c r="D6" s="4" t="s">
        <v>67</v>
      </c>
      <c r="E6" s="39">
        <v>200.001</v>
      </c>
      <c r="F6" s="22">
        <v>4</v>
      </c>
      <c r="G6" s="5">
        <v>199</v>
      </c>
      <c r="H6" s="22">
        <v>3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399.00099999999998</v>
      </c>
      <c r="S6" s="7">
        <v>199.50049999999999</v>
      </c>
      <c r="T6" s="36">
        <v>7</v>
      </c>
      <c r="U6" s="8">
        <v>6</v>
      </c>
      <c r="V6" s="9">
        <v>205.50049999999999</v>
      </c>
    </row>
    <row r="7" spans="1:24" x14ac:dyDescent="0.3">
      <c r="A7" s="1" t="s">
        <v>15</v>
      </c>
      <c r="B7" s="2" t="s">
        <v>77</v>
      </c>
      <c r="C7" s="3">
        <v>45892</v>
      </c>
      <c r="D7" s="4" t="s">
        <v>67</v>
      </c>
      <c r="E7" s="5">
        <v>197</v>
      </c>
      <c r="F7" s="22">
        <v>6</v>
      </c>
      <c r="G7" s="5">
        <v>199.001</v>
      </c>
      <c r="H7" s="22">
        <v>7</v>
      </c>
      <c r="I7" s="5">
        <v>196</v>
      </c>
      <c r="J7" s="22">
        <v>6</v>
      </c>
      <c r="K7" s="5">
        <v>197</v>
      </c>
      <c r="L7" s="22">
        <v>2</v>
      </c>
      <c r="M7" s="5">
        <v>197</v>
      </c>
      <c r="N7" s="22">
        <v>3</v>
      </c>
      <c r="O7" s="5">
        <v>193</v>
      </c>
      <c r="P7" s="22">
        <v>3</v>
      </c>
      <c r="Q7" s="6">
        <v>6</v>
      </c>
      <c r="R7" s="6">
        <v>1179.001</v>
      </c>
      <c r="S7" s="7">
        <v>196.50016666666667</v>
      </c>
      <c r="T7" s="36">
        <v>27</v>
      </c>
      <c r="U7" s="8">
        <v>8</v>
      </c>
      <c r="V7" s="9">
        <v>204.50016666666667</v>
      </c>
    </row>
    <row r="8" spans="1:24" x14ac:dyDescent="0.3">
      <c r="A8" s="1" t="s">
        <v>15</v>
      </c>
      <c r="B8" s="2" t="s">
        <v>77</v>
      </c>
      <c r="C8" s="3">
        <v>45897</v>
      </c>
      <c r="D8" s="4" t="s">
        <v>101</v>
      </c>
      <c r="E8" s="5">
        <v>196</v>
      </c>
      <c r="F8" s="22">
        <v>1</v>
      </c>
      <c r="G8" s="5">
        <v>195</v>
      </c>
      <c r="H8" s="22">
        <v>3</v>
      </c>
      <c r="I8" s="5">
        <v>188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579</v>
      </c>
      <c r="S8" s="7">
        <v>193</v>
      </c>
      <c r="T8" s="36">
        <v>9</v>
      </c>
      <c r="U8" s="8">
        <v>2</v>
      </c>
      <c r="V8" s="9">
        <v>195</v>
      </c>
    </row>
    <row r="9" spans="1:24" x14ac:dyDescent="0.3">
      <c r="A9" s="1" t="s">
        <v>15</v>
      </c>
      <c r="B9" s="2" t="s">
        <v>77</v>
      </c>
      <c r="C9" s="3">
        <v>45906</v>
      </c>
      <c r="D9" s="4" t="s">
        <v>101</v>
      </c>
      <c r="E9" s="5">
        <v>199</v>
      </c>
      <c r="F9" s="22">
        <v>2</v>
      </c>
      <c r="G9" s="5">
        <v>197</v>
      </c>
      <c r="H9" s="22">
        <v>3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396</v>
      </c>
      <c r="S9" s="7">
        <v>198</v>
      </c>
      <c r="T9" s="36">
        <v>5</v>
      </c>
      <c r="U9" s="8">
        <v>2</v>
      </c>
      <c r="V9" s="9">
        <v>200</v>
      </c>
    </row>
    <row r="11" spans="1:24" x14ac:dyDescent="0.3">
      <c r="Q11" s="32">
        <f>SUM(Q2:Q10)</f>
        <v>27</v>
      </c>
      <c r="R11" s="32">
        <f>SUM(R2:R10)</f>
        <v>5320.0030000000006</v>
      </c>
      <c r="S11" s="33">
        <f>SUM(R11/Q11)</f>
        <v>197.03714814814816</v>
      </c>
      <c r="T11" s="32">
        <f>SUM(T2:T10)</f>
        <v>100</v>
      </c>
      <c r="U11" s="32">
        <f>SUM(U2:U10)</f>
        <v>60</v>
      </c>
      <c r="V11" s="34">
        <f>SUM(S11+U11)</f>
        <v>257.03714814814816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" name="Range1"/>
    <protectedRange algorithmName="SHA-512" hashValue="ON39YdpmFHfN9f47KpiRvqrKx0V9+erV1CNkpWzYhW/Qyc6aT8rEyCrvauWSYGZK2ia3o7vd3akF07acHAFpOA==" saltValue="yVW9XmDwTqEnmpSGai0KYg==" spinCount="100000" sqref="D9" name="Range1_1"/>
    <protectedRange algorithmName="SHA-512" hashValue="ON39YdpmFHfN9f47KpiRvqrKx0V9+erV1CNkpWzYhW/Qyc6aT8rEyCrvauWSYGZK2ia3o7vd3akF07acHAFpOA==" saltValue="yVW9XmDwTqEnmpSGai0KYg==" spinCount="100000" sqref="T9 E9:P9" name="Range1_3_5"/>
  </protectedRanges>
  <conditionalFormatting sqref="E9">
    <cfRule type="top10" dxfId="622" priority="7" rank="1"/>
  </conditionalFormatting>
  <conditionalFormatting sqref="E9:P9">
    <cfRule type="cellIs" dxfId="621" priority="5" operator="greaterThanOrEqual">
      <formula>200</formula>
    </cfRule>
  </conditionalFormatting>
  <conditionalFormatting sqref="G9">
    <cfRule type="top10" dxfId="620" priority="6" rank="1"/>
  </conditionalFormatting>
  <conditionalFormatting sqref="I9">
    <cfRule type="top10" dxfId="619" priority="4" rank="1"/>
  </conditionalFormatting>
  <conditionalFormatting sqref="K9">
    <cfRule type="top10" dxfId="618" priority="3" rank="1"/>
  </conditionalFormatting>
  <conditionalFormatting sqref="M9">
    <cfRule type="top10" dxfId="617" priority="2" rank="1"/>
  </conditionalFormatting>
  <conditionalFormatting sqref="O9">
    <cfRule type="top10" dxfId="616" priority="1" rank="1"/>
  </conditionalFormatting>
  <hyperlinks>
    <hyperlink ref="X1" location="'Virginia 2025'!A1" display="Return to Rankings" xr:uid="{7B4D756F-9E3B-4F68-B4AB-41E4E3F0279B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1273-3C36-4805-8EBF-4D2B44EBED6F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53</v>
      </c>
      <c r="C2" s="3">
        <v>45783</v>
      </c>
      <c r="D2" s="4" t="s">
        <v>54</v>
      </c>
      <c r="E2" s="5">
        <v>194.001</v>
      </c>
      <c r="F2" s="22">
        <v>4</v>
      </c>
      <c r="G2" s="5">
        <v>193.001</v>
      </c>
      <c r="H2" s="22">
        <v>4</v>
      </c>
      <c r="I2" s="5">
        <v>197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584.00199999999995</v>
      </c>
      <c r="S2" s="7">
        <v>194.66733333333332</v>
      </c>
      <c r="T2" s="36">
        <v>13</v>
      </c>
      <c r="U2" s="8">
        <v>9</v>
      </c>
      <c r="V2" s="9">
        <v>203.66733333333332</v>
      </c>
    </row>
    <row r="3" spans="1:24" x14ac:dyDescent="0.3">
      <c r="A3" s="1" t="s">
        <v>15</v>
      </c>
      <c r="B3" s="2" t="s">
        <v>53</v>
      </c>
      <c r="C3" s="3">
        <v>45811</v>
      </c>
      <c r="D3" s="4" t="s">
        <v>67</v>
      </c>
      <c r="E3" s="5">
        <v>198</v>
      </c>
      <c r="F3" s="22">
        <v>3</v>
      </c>
      <c r="G3" s="5">
        <v>195</v>
      </c>
      <c r="H3" s="22">
        <v>3</v>
      </c>
      <c r="I3" s="5">
        <v>196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589</v>
      </c>
      <c r="S3" s="7">
        <v>196.33333333333334</v>
      </c>
      <c r="T3" s="36">
        <v>10</v>
      </c>
      <c r="U3" s="8">
        <v>3</v>
      </c>
      <c r="V3" s="9">
        <v>199.33333333333334</v>
      </c>
    </row>
    <row r="4" spans="1:24" x14ac:dyDescent="0.3">
      <c r="A4" s="1" t="s">
        <v>15</v>
      </c>
      <c r="B4" s="2" t="s">
        <v>53</v>
      </c>
      <c r="C4" s="3">
        <v>42176</v>
      </c>
      <c r="D4" s="4" t="s">
        <v>67</v>
      </c>
      <c r="E4" s="5">
        <v>196</v>
      </c>
      <c r="F4" s="22">
        <v>2</v>
      </c>
      <c r="G4" s="5">
        <v>196</v>
      </c>
      <c r="H4" s="22">
        <v>2</v>
      </c>
      <c r="I4" s="5">
        <v>197</v>
      </c>
      <c r="J4" s="22">
        <v>4</v>
      </c>
      <c r="K4" s="5">
        <v>198</v>
      </c>
      <c r="L4" s="22">
        <v>4</v>
      </c>
      <c r="M4" s="5">
        <v>195</v>
      </c>
      <c r="N4" s="22">
        <v>2</v>
      </c>
      <c r="O4" s="5">
        <v>197</v>
      </c>
      <c r="P4" s="22">
        <v>2</v>
      </c>
      <c r="Q4" s="6">
        <v>6</v>
      </c>
      <c r="R4" s="6">
        <v>1179</v>
      </c>
      <c r="S4" s="7">
        <v>196.5</v>
      </c>
      <c r="T4" s="36">
        <v>16</v>
      </c>
      <c r="U4" s="8">
        <v>6</v>
      </c>
      <c r="V4" s="9">
        <v>202.5</v>
      </c>
    </row>
    <row r="5" spans="1:24" x14ac:dyDescent="0.3">
      <c r="A5" s="1" t="s">
        <v>15</v>
      </c>
      <c r="B5" s="2" t="s">
        <v>53</v>
      </c>
      <c r="C5" s="3">
        <v>45839</v>
      </c>
      <c r="D5" s="4" t="s">
        <v>67</v>
      </c>
      <c r="E5" s="5">
        <v>193</v>
      </c>
      <c r="F5" s="22">
        <v>0</v>
      </c>
      <c r="G5" s="5">
        <v>196</v>
      </c>
      <c r="H5" s="22">
        <v>3</v>
      </c>
      <c r="I5" s="5">
        <v>194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583</v>
      </c>
      <c r="S5" s="7">
        <v>194.33333333333334</v>
      </c>
      <c r="T5" s="36">
        <v>5</v>
      </c>
      <c r="U5" s="8">
        <v>4</v>
      </c>
      <c r="V5" s="9">
        <v>198.33333333333334</v>
      </c>
    </row>
    <row r="6" spans="1:24" x14ac:dyDescent="0.3">
      <c r="A6" s="1" t="s">
        <v>15</v>
      </c>
      <c r="B6" s="2" t="s">
        <v>53</v>
      </c>
      <c r="C6" s="3">
        <v>45843</v>
      </c>
      <c r="D6" s="4" t="s">
        <v>67</v>
      </c>
      <c r="E6" s="5">
        <v>199</v>
      </c>
      <c r="F6" s="22">
        <v>3</v>
      </c>
      <c r="G6" s="5">
        <v>198</v>
      </c>
      <c r="H6" s="22">
        <v>5</v>
      </c>
      <c r="I6" s="5">
        <v>199</v>
      </c>
      <c r="J6" s="22">
        <v>3</v>
      </c>
      <c r="K6" s="5">
        <v>198</v>
      </c>
      <c r="L6" s="22">
        <v>2</v>
      </c>
      <c r="M6" s="5">
        <v>199</v>
      </c>
      <c r="N6" s="22">
        <v>9</v>
      </c>
      <c r="O6" s="5"/>
      <c r="P6" s="22"/>
      <c r="Q6" s="6">
        <v>5</v>
      </c>
      <c r="R6" s="6">
        <v>993</v>
      </c>
      <c r="S6" s="7">
        <v>198.6</v>
      </c>
      <c r="T6" s="36">
        <v>22</v>
      </c>
      <c r="U6" s="8">
        <v>6</v>
      </c>
      <c r="V6" s="9">
        <v>204.6</v>
      </c>
    </row>
    <row r="7" spans="1:24" x14ac:dyDescent="0.3">
      <c r="A7" s="1" t="s">
        <v>15</v>
      </c>
      <c r="B7" s="2" t="s">
        <v>53</v>
      </c>
      <c r="C7" s="3">
        <v>45853</v>
      </c>
      <c r="D7" s="4" t="s">
        <v>67</v>
      </c>
      <c r="E7" s="5">
        <v>194</v>
      </c>
      <c r="F7" s="22">
        <v>3</v>
      </c>
      <c r="G7" s="5">
        <v>198</v>
      </c>
      <c r="H7" s="22">
        <v>3</v>
      </c>
      <c r="I7" s="5">
        <v>193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585</v>
      </c>
      <c r="S7" s="7">
        <v>195</v>
      </c>
      <c r="T7" s="36">
        <v>7</v>
      </c>
      <c r="U7" s="8">
        <v>3</v>
      </c>
      <c r="V7" s="9">
        <v>198</v>
      </c>
    </row>
    <row r="8" spans="1:24" x14ac:dyDescent="0.3">
      <c r="A8" s="1" t="s">
        <v>15</v>
      </c>
      <c r="B8" s="2" t="s">
        <v>53</v>
      </c>
      <c r="C8" s="3">
        <v>45857</v>
      </c>
      <c r="D8" s="4" t="s">
        <v>67</v>
      </c>
      <c r="E8" s="5">
        <v>199.001</v>
      </c>
      <c r="F8" s="22">
        <v>1</v>
      </c>
      <c r="G8" s="5">
        <v>196</v>
      </c>
      <c r="H8" s="22">
        <v>3</v>
      </c>
      <c r="I8" s="5"/>
      <c r="J8" s="22"/>
      <c r="K8" s="5"/>
      <c r="L8" s="22"/>
      <c r="M8" s="5"/>
      <c r="N8" s="22"/>
      <c r="O8" s="5"/>
      <c r="P8" s="22"/>
      <c r="Q8" s="6">
        <v>2</v>
      </c>
      <c r="R8" s="6">
        <v>395.00099999999998</v>
      </c>
      <c r="S8" s="7">
        <v>197.50049999999999</v>
      </c>
      <c r="T8" s="36">
        <v>4</v>
      </c>
      <c r="U8" s="8">
        <v>5</v>
      </c>
      <c r="V8" s="9">
        <v>202.50049999999999</v>
      </c>
    </row>
    <row r="9" spans="1:24" x14ac:dyDescent="0.3">
      <c r="A9" s="1" t="s">
        <v>15</v>
      </c>
      <c r="B9" s="2" t="s">
        <v>53</v>
      </c>
      <c r="C9" s="3">
        <v>45867</v>
      </c>
      <c r="D9" s="4" t="s">
        <v>67</v>
      </c>
      <c r="E9" s="5">
        <v>197</v>
      </c>
      <c r="F9" s="22">
        <v>2</v>
      </c>
      <c r="G9" s="5">
        <v>199</v>
      </c>
      <c r="H9" s="22">
        <v>3</v>
      </c>
      <c r="I9" s="5">
        <v>198</v>
      </c>
      <c r="J9" s="22">
        <v>6</v>
      </c>
      <c r="K9" s="5"/>
      <c r="L9" s="22"/>
      <c r="M9" s="5"/>
      <c r="N9" s="22"/>
      <c r="O9" s="5"/>
      <c r="P9" s="22"/>
      <c r="Q9" s="6">
        <v>3</v>
      </c>
      <c r="R9" s="6">
        <v>594</v>
      </c>
      <c r="S9" s="7">
        <v>198</v>
      </c>
      <c r="T9" s="36">
        <v>11</v>
      </c>
      <c r="U9" s="8">
        <v>5</v>
      </c>
      <c r="V9" s="9">
        <v>203</v>
      </c>
    </row>
    <row r="10" spans="1:24" x14ac:dyDescent="0.3">
      <c r="A10" s="1" t="s">
        <v>15</v>
      </c>
      <c r="B10" s="2" t="s">
        <v>53</v>
      </c>
      <c r="C10" s="3">
        <v>45874</v>
      </c>
      <c r="D10" s="4" t="s">
        <v>67</v>
      </c>
      <c r="E10" s="5">
        <v>198</v>
      </c>
      <c r="F10" s="22">
        <v>6</v>
      </c>
      <c r="G10" s="5">
        <v>198</v>
      </c>
      <c r="H10" s="22">
        <v>2</v>
      </c>
      <c r="I10" s="5">
        <v>195</v>
      </c>
      <c r="J10" s="22">
        <v>3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36">
        <v>11</v>
      </c>
      <c r="U10" s="8">
        <v>3</v>
      </c>
      <c r="V10" s="9">
        <v>200</v>
      </c>
    </row>
    <row r="11" spans="1:24" x14ac:dyDescent="0.3">
      <c r="A11" s="1" t="s">
        <v>15</v>
      </c>
      <c r="B11" s="2" t="s">
        <v>53</v>
      </c>
      <c r="C11" s="3">
        <v>45885</v>
      </c>
      <c r="D11" s="4" t="s">
        <v>67</v>
      </c>
      <c r="E11" s="5">
        <v>197</v>
      </c>
      <c r="F11" s="22">
        <v>1</v>
      </c>
      <c r="G11" s="5">
        <v>199</v>
      </c>
      <c r="H11" s="22">
        <v>4</v>
      </c>
      <c r="I11" s="5"/>
      <c r="J11" s="22"/>
      <c r="K11" s="5"/>
      <c r="L11" s="22"/>
      <c r="M11" s="5"/>
      <c r="N11" s="22"/>
      <c r="O11" s="5"/>
      <c r="P11" s="22"/>
      <c r="Q11" s="6">
        <v>2</v>
      </c>
      <c r="R11" s="6">
        <v>396</v>
      </c>
      <c r="S11" s="7">
        <v>198</v>
      </c>
      <c r="T11" s="36">
        <v>5</v>
      </c>
      <c r="U11" s="8">
        <v>2</v>
      </c>
      <c r="V11" s="9">
        <v>200</v>
      </c>
    </row>
    <row r="12" spans="1:24" x14ac:dyDescent="0.3">
      <c r="A12" s="1" t="s">
        <v>15</v>
      </c>
      <c r="B12" s="2" t="s">
        <v>53</v>
      </c>
      <c r="C12" s="3">
        <v>45888</v>
      </c>
      <c r="D12" s="4" t="s">
        <v>67</v>
      </c>
      <c r="E12" s="5">
        <v>199</v>
      </c>
      <c r="F12" s="22">
        <v>6</v>
      </c>
      <c r="G12" s="5">
        <v>198</v>
      </c>
      <c r="H12" s="22">
        <v>1</v>
      </c>
      <c r="I12" s="5">
        <v>199</v>
      </c>
      <c r="J12" s="22">
        <v>5</v>
      </c>
      <c r="K12" s="5"/>
      <c r="L12" s="22"/>
      <c r="M12" s="5"/>
      <c r="N12" s="22"/>
      <c r="O12" s="5"/>
      <c r="P12" s="22"/>
      <c r="Q12" s="6">
        <v>3</v>
      </c>
      <c r="R12" s="6">
        <v>596</v>
      </c>
      <c r="S12" s="7">
        <v>198.66666666666666</v>
      </c>
      <c r="T12" s="36">
        <v>12</v>
      </c>
      <c r="U12" s="8">
        <v>8</v>
      </c>
      <c r="V12" s="9">
        <v>206.66666666666666</v>
      </c>
    </row>
    <row r="13" spans="1:24" x14ac:dyDescent="0.3">
      <c r="A13" s="1" t="s">
        <v>15</v>
      </c>
      <c r="B13" s="2" t="s">
        <v>53</v>
      </c>
      <c r="C13" s="3">
        <v>45892</v>
      </c>
      <c r="D13" s="4" t="s">
        <v>67</v>
      </c>
      <c r="E13" s="5">
        <v>199</v>
      </c>
      <c r="F13" s="22">
        <v>6</v>
      </c>
      <c r="G13" s="5">
        <v>197</v>
      </c>
      <c r="H13" s="22">
        <v>3</v>
      </c>
      <c r="I13" s="5">
        <v>194</v>
      </c>
      <c r="J13" s="22">
        <v>4</v>
      </c>
      <c r="K13" s="5">
        <v>198</v>
      </c>
      <c r="L13" s="22">
        <v>3</v>
      </c>
      <c r="M13" s="5">
        <v>196</v>
      </c>
      <c r="N13" s="22">
        <v>1</v>
      </c>
      <c r="O13" s="5">
        <v>197</v>
      </c>
      <c r="P13" s="22">
        <v>3</v>
      </c>
      <c r="Q13" s="6">
        <v>6</v>
      </c>
      <c r="R13" s="6">
        <v>1181</v>
      </c>
      <c r="S13" s="7">
        <v>196.83333333333334</v>
      </c>
      <c r="T13" s="36">
        <v>20</v>
      </c>
      <c r="U13" s="8">
        <v>12</v>
      </c>
      <c r="V13" s="9">
        <v>208.83333333333334</v>
      </c>
    </row>
    <row r="14" spans="1:24" x14ac:dyDescent="0.3">
      <c r="A14" s="1" t="s">
        <v>15</v>
      </c>
      <c r="B14" s="2" t="s">
        <v>53</v>
      </c>
      <c r="C14" s="3">
        <v>45906</v>
      </c>
      <c r="D14" s="4" t="s">
        <v>101</v>
      </c>
      <c r="E14" s="5">
        <v>196</v>
      </c>
      <c r="F14" s="22">
        <v>2</v>
      </c>
      <c r="G14" s="5">
        <v>195</v>
      </c>
      <c r="H14" s="22">
        <v>3</v>
      </c>
      <c r="I14" s="5"/>
      <c r="J14" s="22"/>
      <c r="K14" s="5"/>
      <c r="L14" s="22"/>
      <c r="M14" s="5"/>
      <c r="N14" s="22"/>
      <c r="O14" s="5"/>
      <c r="P14" s="22"/>
      <c r="Q14" s="6">
        <v>2</v>
      </c>
      <c r="R14" s="6">
        <v>391</v>
      </c>
      <c r="S14" s="7">
        <v>195.5</v>
      </c>
      <c r="T14" s="36">
        <v>5</v>
      </c>
      <c r="U14" s="8">
        <v>2</v>
      </c>
      <c r="V14" s="9">
        <v>197.5</v>
      </c>
    </row>
    <row r="16" spans="1:24" x14ac:dyDescent="0.3">
      <c r="Q16" s="32">
        <f>SUM(Q2:Q15)</f>
        <v>44</v>
      </c>
      <c r="R16" s="32">
        <f>SUM(R2:R15)</f>
        <v>8657.0030000000006</v>
      </c>
      <c r="S16" s="33">
        <f>SUM(R16/Q16)</f>
        <v>196.75006818181819</v>
      </c>
      <c r="T16" s="32">
        <f>SUM(T2:T15)</f>
        <v>141</v>
      </c>
      <c r="U16" s="32">
        <f>SUM(U2:U15)</f>
        <v>68</v>
      </c>
      <c r="V16" s="34">
        <f>SUM(S16+U16)</f>
        <v>264.75006818181816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4: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T14 E14:P14" name="Range1_3_5"/>
  </protectedRanges>
  <conditionalFormatting sqref="E14">
    <cfRule type="top10" dxfId="615" priority="7" rank="1"/>
  </conditionalFormatting>
  <conditionalFormatting sqref="E14:P14">
    <cfRule type="cellIs" dxfId="614" priority="5" operator="greaterThanOrEqual">
      <formula>200</formula>
    </cfRule>
  </conditionalFormatting>
  <conditionalFormatting sqref="G14">
    <cfRule type="top10" dxfId="613" priority="6" rank="1"/>
  </conditionalFormatting>
  <conditionalFormatting sqref="I14">
    <cfRule type="top10" dxfId="612" priority="4" rank="1"/>
  </conditionalFormatting>
  <conditionalFormatting sqref="K14">
    <cfRule type="top10" dxfId="611" priority="3" rank="1"/>
  </conditionalFormatting>
  <conditionalFormatting sqref="M14">
    <cfRule type="top10" dxfId="610" priority="2" rank="1"/>
  </conditionalFormatting>
  <conditionalFormatting sqref="O14">
    <cfRule type="top10" dxfId="609" priority="1" rank="1"/>
  </conditionalFormatting>
  <hyperlinks>
    <hyperlink ref="X1" location="'Virginia 2025'!A1" display="Return to Rankings" xr:uid="{E33DFE4D-C66F-404E-AC66-FC3E38763348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1E2F-1AE5-4BB4-80F1-3250FD82FB78}">
  <dimension ref="A1:X24"/>
  <sheetViews>
    <sheetView workbookViewId="0">
      <selection activeCell="A22" sqref="A22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59</v>
      </c>
      <c r="C2" s="3">
        <v>45783</v>
      </c>
      <c r="D2" s="4" t="s">
        <v>54</v>
      </c>
      <c r="E2" s="5">
        <v>189</v>
      </c>
      <c r="F2" s="22">
        <v>1</v>
      </c>
      <c r="G2" s="37">
        <v>192</v>
      </c>
      <c r="H2" s="22">
        <v>2</v>
      </c>
      <c r="I2" s="5">
        <v>191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572</v>
      </c>
      <c r="S2" s="7">
        <v>190.66666666666666</v>
      </c>
      <c r="T2" s="36">
        <v>5</v>
      </c>
      <c r="U2" s="8">
        <v>9</v>
      </c>
      <c r="V2" s="9">
        <v>199.66666666666666</v>
      </c>
    </row>
    <row r="3" spans="1:24" x14ac:dyDescent="0.3">
      <c r="A3" s="1" t="s">
        <v>35</v>
      </c>
      <c r="B3" s="2" t="s">
        <v>59</v>
      </c>
      <c r="C3" s="3">
        <v>45797</v>
      </c>
      <c r="D3" s="4" t="s">
        <v>67</v>
      </c>
      <c r="E3" s="37">
        <v>188</v>
      </c>
      <c r="F3" s="22">
        <v>1</v>
      </c>
      <c r="G3" s="37">
        <v>193</v>
      </c>
      <c r="H3" s="22">
        <v>2</v>
      </c>
      <c r="I3" s="5">
        <v>196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577</v>
      </c>
      <c r="S3" s="7">
        <v>192.33333333333334</v>
      </c>
      <c r="T3" s="36">
        <v>4</v>
      </c>
      <c r="U3" s="8">
        <v>11</v>
      </c>
      <c r="V3" s="9">
        <v>203.33333333333334</v>
      </c>
    </row>
    <row r="4" spans="1:24" x14ac:dyDescent="0.3">
      <c r="A4" s="1" t="s">
        <v>35</v>
      </c>
      <c r="B4" s="2" t="s">
        <v>59</v>
      </c>
      <c r="C4" s="3">
        <v>45811</v>
      </c>
      <c r="D4" s="4" t="s">
        <v>67</v>
      </c>
      <c r="E4" s="37">
        <v>193</v>
      </c>
      <c r="F4" s="22">
        <v>0</v>
      </c>
      <c r="G4" s="37">
        <v>197</v>
      </c>
      <c r="H4" s="22">
        <v>4</v>
      </c>
      <c r="I4" s="5">
        <v>193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583</v>
      </c>
      <c r="S4" s="7">
        <v>194.33333333333334</v>
      </c>
      <c r="T4" s="36">
        <v>5</v>
      </c>
      <c r="U4" s="8">
        <v>6</v>
      </c>
      <c r="V4" s="9">
        <v>200.33333333333334</v>
      </c>
    </row>
    <row r="5" spans="1:24" x14ac:dyDescent="0.3">
      <c r="A5" s="1" t="s">
        <v>35</v>
      </c>
      <c r="B5" s="2" t="s">
        <v>59</v>
      </c>
      <c r="C5" s="3">
        <v>42176</v>
      </c>
      <c r="D5" s="4" t="s">
        <v>67</v>
      </c>
      <c r="E5" s="37">
        <v>193</v>
      </c>
      <c r="F5" s="22">
        <v>2</v>
      </c>
      <c r="G5" s="37">
        <v>189</v>
      </c>
      <c r="H5" s="22">
        <v>1</v>
      </c>
      <c r="I5" s="5">
        <v>193</v>
      </c>
      <c r="J5" s="22">
        <v>0</v>
      </c>
      <c r="K5" s="38">
        <v>190</v>
      </c>
      <c r="L5" s="22">
        <v>3</v>
      </c>
      <c r="M5" s="38">
        <v>193.001</v>
      </c>
      <c r="N5" s="22">
        <v>3</v>
      </c>
      <c r="O5" s="5">
        <v>188</v>
      </c>
      <c r="P5" s="22">
        <v>3</v>
      </c>
      <c r="Q5" s="6">
        <v>6</v>
      </c>
      <c r="R5" s="6">
        <v>1146.001</v>
      </c>
      <c r="S5" s="7">
        <v>191.00016666666667</v>
      </c>
      <c r="T5" s="36">
        <v>12</v>
      </c>
      <c r="U5" s="8">
        <v>22</v>
      </c>
      <c r="V5" s="9">
        <v>213.00016666666667</v>
      </c>
    </row>
    <row r="6" spans="1:24" x14ac:dyDescent="0.3">
      <c r="A6" s="1" t="s">
        <v>35</v>
      </c>
      <c r="B6" s="2" t="s">
        <v>59</v>
      </c>
      <c r="C6" s="3">
        <v>45839</v>
      </c>
      <c r="D6" s="4" t="s">
        <v>67</v>
      </c>
      <c r="E6" s="5">
        <v>188</v>
      </c>
      <c r="F6" s="22">
        <v>0</v>
      </c>
      <c r="G6" s="37">
        <v>192</v>
      </c>
      <c r="H6" s="22">
        <v>1</v>
      </c>
      <c r="I6" s="5">
        <v>194.001</v>
      </c>
      <c r="J6" s="22">
        <v>3</v>
      </c>
      <c r="K6" s="5"/>
      <c r="L6" s="22"/>
      <c r="M6" s="5"/>
      <c r="N6" s="22"/>
      <c r="O6" s="5"/>
      <c r="P6" s="22"/>
      <c r="Q6" s="6">
        <v>3</v>
      </c>
      <c r="R6" s="6">
        <v>574.00099999999998</v>
      </c>
      <c r="S6" s="7">
        <v>191.33366666666666</v>
      </c>
      <c r="T6" s="36">
        <v>4</v>
      </c>
      <c r="U6" s="8">
        <v>11</v>
      </c>
      <c r="V6" s="9">
        <v>202.33366666666666</v>
      </c>
    </row>
    <row r="7" spans="1:24" x14ac:dyDescent="0.3">
      <c r="A7" s="1" t="s">
        <v>35</v>
      </c>
      <c r="B7" s="2" t="s">
        <v>59</v>
      </c>
      <c r="C7" s="3">
        <v>45843</v>
      </c>
      <c r="D7" s="4" t="s">
        <v>67</v>
      </c>
      <c r="E7" s="37">
        <v>194</v>
      </c>
      <c r="F7" s="22">
        <v>3</v>
      </c>
      <c r="G7" s="37">
        <v>197</v>
      </c>
      <c r="H7" s="22">
        <v>3</v>
      </c>
      <c r="I7" s="5">
        <v>190</v>
      </c>
      <c r="J7" s="22">
        <v>4</v>
      </c>
      <c r="K7" s="38">
        <v>192</v>
      </c>
      <c r="L7" s="22">
        <v>5</v>
      </c>
      <c r="M7" s="38">
        <v>193</v>
      </c>
      <c r="N7" s="22">
        <v>3</v>
      </c>
      <c r="O7" s="5"/>
      <c r="P7" s="22"/>
      <c r="Q7" s="6">
        <v>5</v>
      </c>
      <c r="R7" s="6">
        <v>966</v>
      </c>
      <c r="S7" s="7">
        <v>193.2</v>
      </c>
      <c r="T7" s="36">
        <v>18</v>
      </c>
      <c r="U7" s="8">
        <v>13</v>
      </c>
      <c r="V7" s="9">
        <v>206.2</v>
      </c>
    </row>
    <row r="8" spans="1:24" x14ac:dyDescent="0.3">
      <c r="A8" s="1" t="s">
        <v>35</v>
      </c>
      <c r="B8" s="2" t="s">
        <v>59</v>
      </c>
      <c r="C8" s="3">
        <v>45853</v>
      </c>
      <c r="D8" s="4" t="s">
        <v>67</v>
      </c>
      <c r="E8" s="5">
        <v>190</v>
      </c>
      <c r="F8" s="22">
        <v>0</v>
      </c>
      <c r="G8" s="37">
        <v>186</v>
      </c>
      <c r="H8" s="22">
        <v>1</v>
      </c>
      <c r="I8" s="5">
        <v>196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572</v>
      </c>
      <c r="S8" s="7">
        <v>190.66666666666666</v>
      </c>
      <c r="T8" s="36">
        <v>3</v>
      </c>
      <c r="U8" s="8">
        <v>8</v>
      </c>
      <c r="V8" s="9">
        <v>198.66666666666666</v>
      </c>
    </row>
    <row r="9" spans="1:24" x14ac:dyDescent="0.3">
      <c r="A9" s="1" t="s">
        <v>35</v>
      </c>
      <c r="B9" s="2" t="s">
        <v>59</v>
      </c>
      <c r="C9" s="3">
        <v>45867</v>
      </c>
      <c r="D9" s="4" t="s">
        <v>67</v>
      </c>
      <c r="E9" s="5">
        <v>192</v>
      </c>
      <c r="F9" s="22">
        <v>1</v>
      </c>
      <c r="G9" s="37">
        <v>196</v>
      </c>
      <c r="H9" s="22">
        <v>1</v>
      </c>
      <c r="I9" s="5">
        <v>191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579</v>
      </c>
      <c r="S9" s="7">
        <v>193</v>
      </c>
      <c r="T9" s="36">
        <v>5</v>
      </c>
      <c r="U9" s="8">
        <v>11</v>
      </c>
      <c r="V9" s="9">
        <v>204</v>
      </c>
    </row>
    <row r="10" spans="1:24" x14ac:dyDescent="0.3">
      <c r="A10" s="1" t="s">
        <v>35</v>
      </c>
      <c r="B10" s="2" t="s">
        <v>59</v>
      </c>
      <c r="C10" s="3">
        <v>45874</v>
      </c>
      <c r="D10" s="4" t="s">
        <v>67</v>
      </c>
      <c r="E10" s="5">
        <v>195</v>
      </c>
      <c r="F10" s="22">
        <v>3</v>
      </c>
      <c r="G10" s="37">
        <v>193</v>
      </c>
      <c r="H10" s="22">
        <v>5</v>
      </c>
      <c r="I10" s="5">
        <v>194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582</v>
      </c>
      <c r="S10" s="7">
        <v>194</v>
      </c>
      <c r="T10" s="36">
        <v>10</v>
      </c>
      <c r="U10" s="8">
        <v>9</v>
      </c>
      <c r="V10" s="9">
        <v>203</v>
      </c>
    </row>
    <row r="11" spans="1:24" x14ac:dyDescent="0.3">
      <c r="A11" s="1" t="s">
        <v>35</v>
      </c>
      <c r="B11" s="2" t="s">
        <v>59</v>
      </c>
      <c r="C11" s="3">
        <v>45892</v>
      </c>
      <c r="D11" s="4" t="s">
        <v>67</v>
      </c>
      <c r="E11" s="37">
        <v>188</v>
      </c>
      <c r="F11" s="22">
        <v>2</v>
      </c>
      <c r="G11" s="37">
        <v>196</v>
      </c>
      <c r="H11" s="22">
        <v>2</v>
      </c>
      <c r="I11" s="5">
        <v>194</v>
      </c>
      <c r="J11" s="22">
        <v>2</v>
      </c>
      <c r="K11" s="38">
        <v>191</v>
      </c>
      <c r="L11" s="22">
        <v>0</v>
      </c>
      <c r="M11" s="38">
        <v>192</v>
      </c>
      <c r="N11" s="22">
        <v>1</v>
      </c>
      <c r="O11" s="5">
        <v>191</v>
      </c>
      <c r="P11" s="22">
        <v>2</v>
      </c>
      <c r="Q11" s="6">
        <v>6</v>
      </c>
      <c r="R11" s="6">
        <v>1152</v>
      </c>
      <c r="S11" s="7">
        <v>192</v>
      </c>
      <c r="T11" s="36">
        <v>9</v>
      </c>
      <c r="U11" s="8">
        <v>18</v>
      </c>
      <c r="V11" s="9">
        <v>210</v>
      </c>
    </row>
    <row r="12" spans="1:24" x14ac:dyDescent="0.3">
      <c r="A12" s="1" t="s">
        <v>35</v>
      </c>
      <c r="B12" s="2" t="s">
        <v>59</v>
      </c>
      <c r="C12" s="3">
        <v>45897</v>
      </c>
      <c r="D12" s="4" t="s">
        <v>101</v>
      </c>
      <c r="E12" s="37">
        <v>194</v>
      </c>
      <c r="F12" s="22">
        <v>0</v>
      </c>
      <c r="G12" s="37">
        <v>191.001</v>
      </c>
      <c r="H12" s="22">
        <v>2</v>
      </c>
      <c r="I12" s="5">
        <v>196</v>
      </c>
      <c r="J12" s="22">
        <v>0</v>
      </c>
      <c r="K12" s="5"/>
      <c r="L12" s="22"/>
      <c r="M12" s="5"/>
      <c r="N12" s="22"/>
      <c r="O12" s="5"/>
      <c r="P12" s="22"/>
      <c r="Q12" s="6">
        <v>3</v>
      </c>
      <c r="R12" s="6">
        <v>581.00099999999998</v>
      </c>
      <c r="S12" s="7">
        <v>193.667</v>
      </c>
      <c r="T12" s="36">
        <v>2</v>
      </c>
      <c r="U12" s="8">
        <v>11</v>
      </c>
      <c r="V12" s="9">
        <v>204.667</v>
      </c>
    </row>
    <row r="14" spans="1:24" x14ac:dyDescent="0.3">
      <c r="Q14" s="32">
        <f>SUM(Q2:Q13)</f>
        <v>41</v>
      </c>
      <c r="R14" s="32">
        <f>SUM(R2:R13)</f>
        <v>7884.0030000000006</v>
      </c>
      <c r="S14" s="33">
        <f>SUM(R14/Q14)</f>
        <v>192.29275609756098</v>
      </c>
      <c r="T14" s="32">
        <f>SUM(T2:T13)</f>
        <v>77</v>
      </c>
      <c r="U14" s="32">
        <f>SUM(U2:U13)</f>
        <v>129</v>
      </c>
      <c r="V14" s="34">
        <f>SUM(S14+U14)</f>
        <v>321.29275609756098</v>
      </c>
    </row>
    <row r="17" spans="1:22" x14ac:dyDescent="0.3">
      <c r="A17" s="23" t="s">
        <v>1</v>
      </c>
      <c r="B17" s="24" t="s">
        <v>2</v>
      </c>
      <c r="C17" s="25" t="s">
        <v>3</v>
      </c>
      <c r="D17" s="26" t="s">
        <v>4</v>
      </c>
      <c r="E17" s="27" t="s">
        <v>21</v>
      </c>
      <c r="F17" s="27" t="s">
        <v>22</v>
      </c>
      <c r="G17" s="27" t="s">
        <v>23</v>
      </c>
      <c r="H17" s="27" t="s">
        <v>22</v>
      </c>
      <c r="I17" s="27" t="s">
        <v>24</v>
      </c>
      <c r="J17" s="27" t="s">
        <v>22</v>
      </c>
      <c r="K17" s="27" t="s">
        <v>25</v>
      </c>
      <c r="L17" s="27" t="s">
        <v>22</v>
      </c>
      <c r="M17" s="27" t="s">
        <v>26</v>
      </c>
      <c r="N17" s="27" t="s">
        <v>22</v>
      </c>
      <c r="O17" s="27" t="s">
        <v>27</v>
      </c>
      <c r="P17" s="27" t="s">
        <v>22</v>
      </c>
      <c r="Q17" s="28" t="s">
        <v>28</v>
      </c>
      <c r="R17" s="29" t="s">
        <v>29</v>
      </c>
      <c r="S17" s="30" t="s">
        <v>5</v>
      </c>
      <c r="T17" s="30" t="s">
        <v>30</v>
      </c>
      <c r="U17" s="29" t="s">
        <v>6</v>
      </c>
      <c r="V17" s="30" t="s">
        <v>31</v>
      </c>
    </row>
    <row r="18" spans="1:22" x14ac:dyDescent="0.3">
      <c r="A18" s="1" t="s">
        <v>64</v>
      </c>
      <c r="B18" s="2" t="s">
        <v>59</v>
      </c>
      <c r="C18" s="3">
        <v>42176</v>
      </c>
      <c r="D18" s="4" t="s">
        <v>67</v>
      </c>
      <c r="E18" s="39">
        <v>200</v>
      </c>
      <c r="F18" s="22">
        <v>0</v>
      </c>
      <c r="G18" s="5">
        <v>197</v>
      </c>
      <c r="H18" s="22">
        <v>2</v>
      </c>
      <c r="I18" s="5">
        <v>197</v>
      </c>
      <c r="J18" s="22">
        <v>6</v>
      </c>
      <c r="K18" s="5">
        <v>194</v>
      </c>
      <c r="L18" s="22">
        <v>0</v>
      </c>
      <c r="M18" s="5">
        <v>195.001</v>
      </c>
      <c r="N18" s="22">
        <v>1</v>
      </c>
      <c r="O18" s="5">
        <v>195</v>
      </c>
      <c r="P18" s="22">
        <v>3</v>
      </c>
      <c r="Q18" s="6">
        <v>6</v>
      </c>
      <c r="R18" s="6">
        <v>1178.001</v>
      </c>
      <c r="S18" s="7">
        <v>196.33349999999999</v>
      </c>
      <c r="T18" s="36">
        <v>12</v>
      </c>
      <c r="U18" s="8">
        <v>34</v>
      </c>
      <c r="V18" s="9">
        <v>230.33349999999999</v>
      </c>
    </row>
    <row r="19" spans="1:22" x14ac:dyDescent="0.3">
      <c r="A19" s="1" t="s">
        <v>64</v>
      </c>
      <c r="B19" s="2" t="s">
        <v>59</v>
      </c>
      <c r="C19" s="3">
        <v>45843</v>
      </c>
      <c r="D19" s="4" t="s">
        <v>67</v>
      </c>
      <c r="E19" s="39">
        <v>200</v>
      </c>
      <c r="F19" s="22">
        <v>4</v>
      </c>
      <c r="G19" s="5">
        <v>197</v>
      </c>
      <c r="H19" s="22">
        <v>4</v>
      </c>
      <c r="I19" s="5">
        <v>197</v>
      </c>
      <c r="J19" s="22">
        <v>3</v>
      </c>
      <c r="K19" s="5">
        <v>197</v>
      </c>
      <c r="L19" s="22">
        <v>0</v>
      </c>
      <c r="M19" s="5">
        <v>198</v>
      </c>
      <c r="N19" s="22">
        <v>5</v>
      </c>
      <c r="O19" s="5"/>
      <c r="P19" s="22"/>
      <c r="Q19" s="6">
        <v>5</v>
      </c>
      <c r="R19" s="6">
        <v>989</v>
      </c>
      <c r="S19" s="7">
        <v>197.8</v>
      </c>
      <c r="T19" s="36">
        <v>16</v>
      </c>
      <c r="U19" s="8">
        <v>5</v>
      </c>
      <c r="V19" s="9">
        <v>202.8</v>
      </c>
    </row>
    <row r="20" spans="1:22" x14ac:dyDescent="0.3">
      <c r="A20" s="1" t="s">
        <v>64</v>
      </c>
      <c r="B20" s="2" t="s">
        <v>59</v>
      </c>
      <c r="C20" s="3">
        <v>45853</v>
      </c>
      <c r="D20" s="4" t="s">
        <v>67</v>
      </c>
      <c r="E20" s="5">
        <v>196</v>
      </c>
      <c r="F20" s="22">
        <v>1</v>
      </c>
      <c r="G20" s="39">
        <v>200</v>
      </c>
      <c r="H20" s="22">
        <v>2</v>
      </c>
      <c r="I20" s="5">
        <v>197</v>
      </c>
      <c r="J20" s="22">
        <v>0</v>
      </c>
      <c r="K20" s="5"/>
      <c r="L20" s="22"/>
      <c r="M20" s="5"/>
      <c r="N20" s="22"/>
      <c r="O20" s="5"/>
      <c r="P20" s="22"/>
      <c r="Q20" s="6">
        <v>3</v>
      </c>
      <c r="R20" s="6">
        <v>593</v>
      </c>
      <c r="S20" s="7">
        <v>197.66666666666666</v>
      </c>
      <c r="T20" s="36">
        <v>3</v>
      </c>
      <c r="U20" s="8">
        <v>5</v>
      </c>
      <c r="V20" s="9">
        <v>202.66666666666666</v>
      </c>
    </row>
    <row r="21" spans="1:22" x14ac:dyDescent="0.3">
      <c r="A21" s="1" t="s">
        <v>64</v>
      </c>
      <c r="B21" s="2" t="s">
        <v>59</v>
      </c>
      <c r="C21" s="3">
        <v>45888</v>
      </c>
      <c r="D21" s="4" t="s">
        <v>67</v>
      </c>
      <c r="E21" s="5">
        <v>197</v>
      </c>
      <c r="F21" s="22">
        <v>5</v>
      </c>
      <c r="G21" s="5">
        <v>199</v>
      </c>
      <c r="H21" s="22">
        <v>2</v>
      </c>
      <c r="I21" s="5">
        <v>199</v>
      </c>
      <c r="J21" s="22">
        <v>4</v>
      </c>
      <c r="K21" s="5"/>
      <c r="L21" s="22"/>
      <c r="M21" s="5"/>
      <c r="N21" s="22"/>
      <c r="O21" s="5"/>
      <c r="P21" s="22"/>
      <c r="Q21" s="6">
        <v>3</v>
      </c>
      <c r="R21" s="6">
        <v>595</v>
      </c>
      <c r="S21" s="7">
        <v>198.33333333333334</v>
      </c>
      <c r="T21" s="36">
        <v>11</v>
      </c>
      <c r="U21" s="8">
        <v>5</v>
      </c>
      <c r="V21" s="9">
        <v>203.33333333333334</v>
      </c>
    </row>
    <row r="22" spans="1:22" x14ac:dyDescent="0.3">
      <c r="A22" s="1" t="s">
        <v>64</v>
      </c>
      <c r="B22" s="2" t="s">
        <v>59</v>
      </c>
      <c r="C22" s="3">
        <v>45902</v>
      </c>
      <c r="D22" s="4" t="s">
        <v>101</v>
      </c>
      <c r="E22" s="5">
        <v>198</v>
      </c>
      <c r="F22" s="22">
        <v>3</v>
      </c>
      <c r="G22" s="5">
        <v>198</v>
      </c>
      <c r="H22" s="22">
        <v>2</v>
      </c>
      <c r="I22" s="5">
        <v>194</v>
      </c>
      <c r="J22" s="22">
        <v>3</v>
      </c>
      <c r="K22" s="5"/>
      <c r="L22" s="22"/>
      <c r="M22" s="5"/>
      <c r="N22" s="22"/>
      <c r="O22" s="5"/>
      <c r="P22" s="22"/>
      <c r="Q22" s="6">
        <v>3</v>
      </c>
      <c r="R22" s="6">
        <v>590</v>
      </c>
      <c r="S22" s="7">
        <v>196.66666666666666</v>
      </c>
      <c r="T22" s="36">
        <v>8</v>
      </c>
      <c r="U22" s="8">
        <v>5</v>
      </c>
      <c r="V22" s="9">
        <v>201.66666666666666</v>
      </c>
    </row>
    <row r="24" spans="1:22" x14ac:dyDescent="0.3">
      <c r="Q24" s="32">
        <f>SUM(Q18:Q23)</f>
        <v>20</v>
      </c>
      <c r="R24" s="32">
        <f>SUM(R18:R23)</f>
        <v>3945.0010000000002</v>
      </c>
      <c r="S24" s="33">
        <f>SUM(R24/Q24)</f>
        <v>197.25005000000002</v>
      </c>
      <c r="T24" s="32">
        <f>SUM(T18:T23)</f>
        <v>50</v>
      </c>
      <c r="U24" s="32">
        <f>SUM(U18:U23)</f>
        <v>54</v>
      </c>
      <c r="V24" s="34">
        <f>SUM(S24+U24)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_1_1"/>
    <protectedRange algorithmName="SHA-512" hashValue="ON39YdpmFHfN9f47KpiRvqrKx0V9+erV1CNkpWzYhW/Qyc6aT8rEyCrvauWSYGZK2ia3o7vd3akF07acHAFpOA==" saltValue="yVW9XmDwTqEnmpSGai0KYg==" spinCount="100000" sqref="B22:C22" name="Range1_5"/>
    <protectedRange algorithmName="SHA-512" hashValue="ON39YdpmFHfN9f47KpiRvqrKx0V9+erV1CNkpWzYhW/Qyc6aT8rEyCrvauWSYGZK2ia3o7vd3akF07acHAFpOA==" saltValue="yVW9XmDwTqEnmpSGai0KYg==" spinCount="100000" sqref="D22" name="Range1_1_5"/>
    <protectedRange algorithmName="SHA-512" hashValue="ON39YdpmFHfN9f47KpiRvqrKx0V9+erV1CNkpWzYhW/Qyc6aT8rEyCrvauWSYGZK2ia3o7vd3akF07acHAFpOA==" saltValue="yVW9XmDwTqEnmpSGai0KYg==" spinCount="100000" sqref="T22" name="Range1_3_5_4"/>
  </protectedRanges>
  <conditionalFormatting sqref="E22">
    <cfRule type="top10" dxfId="608" priority="6" rank="1"/>
  </conditionalFormatting>
  <conditionalFormatting sqref="E22:P22">
    <cfRule type="cellIs" dxfId="607" priority="1" operator="greaterThanOrEqual">
      <formula>200</formula>
    </cfRule>
  </conditionalFormatting>
  <conditionalFormatting sqref="G22">
    <cfRule type="top10" dxfId="606" priority="8" rank="1"/>
  </conditionalFormatting>
  <conditionalFormatting sqref="I22">
    <cfRule type="top10" dxfId="605" priority="7" rank="1"/>
  </conditionalFormatting>
  <conditionalFormatting sqref="K22">
    <cfRule type="top10" dxfId="604" priority="2" rank="1"/>
  </conditionalFormatting>
  <conditionalFormatting sqref="M22">
    <cfRule type="top10" dxfId="603" priority="5" rank="1"/>
  </conditionalFormatting>
  <conditionalFormatting sqref="O22">
    <cfRule type="top10" dxfId="602" priority="4" rank="1"/>
  </conditionalFormatting>
  <hyperlinks>
    <hyperlink ref="X1" location="'Virginia 2025'!A1" display="Return to Rankings" xr:uid="{4A139F88-8C87-4F96-A92A-42612649C7E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EA31-8A26-4AA8-B72D-DD9E414EF382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65</v>
      </c>
      <c r="C2" s="3">
        <v>45793</v>
      </c>
      <c r="D2" s="4" t="s">
        <v>38</v>
      </c>
      <c r="E2" s="37">
        <v>192</v>
      </c>
      <c r="F2" s="22">
        <v>1</v>
      </c>
      <c r="G2" s="37">
        <v>192</v>
      </c>
      <c r="H2" s="22">
        <v>0</v>
      </c>
      <c r="I2" s="5">
        <v>188</v>
      </c>
      <c r="J2" s="22">
        <v>1</v>
      </c>
      <c r="K2" s="38">
        <v>195</v>
      </c>
      <c r="L2" s="22">
        <v>2</v>
      </c>
      <c r="M2" s="38"/>
      <c r="N2" s="22"/>
      <c r="O2" s="5"/>
      <c r="P2" s="22"/>
      <c r="Q2" s="6">
        <v>4</v>
      </c>
      <c r="R2" s="6">
        <v>767</v>
      </c>
      <c r="S2" s="7">
        <v>191.75</v>
      </c>
      <c r="T2" s="36">
        <v>4</v>
      </c>
      <c r="U2" s="8">
        <v>4</v>
      </c>
      <c r="V2" s="9">
        <v>195.75</v>
      </c>
    </row>
    <row r="3" spans="1:24" x14ac:dyDescent="0.3">
      <c r="A3" s="1" t="s">
        <v>11</v>
      </c>
      <c r="B3" s="2" t="s">
        <v>65</v>
      </c>
      <c r="C3" s="3">
        <v>45828</v>
      </c>
      <c r="D3" s="4" t="s">
        <v>38</v>
      </c>
      <c r="E3" s="37">
        <v>186</v>
      </c>
      <c r="F3" s="22">
        <v>1</v>
      </c>
      <c r="G3" s="37">
        <v>179</v>
      </c>
      <c r="H3" s="22">
        <v>0</v>
      </c>
      <c r="I3" s="5">
        <v>187</v>
      </c>
      <c r="J3" s="22">
        <v>0</v>
      </c>
      <c r="K3" s="38">
        <v>188</v>
      </c>
      <c r="L3" s="22">
        <v>0</v>
      </c>
      <c r="M3" s="38"/>
      <c r="N3" s="22"/>
      <c r="O3" s="5"/>
      <c r="P3" s="22"/>
      <c r="Q3" s="6">
        <v>4</v>
      </c>
      <c r="R3" s="6">
        <v>740</v>
      </c>
      <c r="S3" s="7">
        <v>185</v>
      </c>
      <c r="T3" s="36">
        <v>1</v>
      </c>
      <c r="U3" s="8">
        <v>2</v>
      </c>
      <c r="V3" s="9">
        <v>187</v>
      </c>
    </row>
    <row r="5" spans="1:24" x14ac:dyDescent="0.3">
      <c r="Q5" s="32">
        <f>SUM(Q2:Q4)</f>
        <v>8</v>
      </c>
      <c r="R5" s="32">
        <f>SUM(R2:R4)</f>
        <v>1507</v>
      </c>
      <c r="S5" s="33">
        <f>SUM(R5/Q5)</f>
        <v>188.375</v>
      </c>
      <c r="T5" s="32">
        <f>SUM(T2:T4)</f>
        <v>5</v>
      </c>
      <c r="U5" s="32">
        <f>SUM(U2:U4)</f>
        <v>6</v>
      </c>
      <c r="V5" s="34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3"/>
  </protectedRanges>
  <hyperlinks>
    <hyperlink ref="X1" location="'Virginia 2025'!A1" display="Return to Rankings" xr:uid="{BFED8DF0-CA68-4ECD-BDC4-8097769CB0AB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6F98-B544-4B07-8FDF-37E9F62D5C0B}">
  <dimension ref="A1:X1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64</v>
      </c>
      <c r="B2" s="2" t="s">
        <v>63</v>
      </c>
      <c r="C2" s="3">
        <v>45783</v>
      </c>
      <c r="D2" s="4" t="s">
        <v>54</v>
      </c>
      <c r="E2" s="5">
        <v>171</v>
      </c>
      <c r="F2" s="22">
        <v>1</v>
      </c>
      <c r="G2" s="5">
        <v>184</v>
      </c>
      <c r="H2" s="22">
        <v>0</v>
      </c>
      <c r="I2" s="5">
        <v>175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530</v>
      </c>
      <c r="S2" s="7">
        <v>176.66666666666666</v>
      </c>
      <c r="T2" s="36">
        <v>2</v>
      </c>
      <c r="U2" s="8">
        <v>5</v>
      </c>
      <c r="V2" s="9">
        <v>181.66666666666666</v>
      </c>
    </row>
    <row r="4" spans="1:24" x14ac:dyDescent="0.3">
      <c r="Q4" s="32">
        <f>SUM(Q2:Q3)</f>
        <v>3</v>
      </c>
      <c r="R4" s="32">
        <f>SUM(R2:R3)</f>
        <v>530</v>
      </c>
      <c r="S4" s="33">
        <f>SUM(R4/Q4)</f>
        <v>176.66666666666666</v>
      </c>
      <c r="T4" s="32">
        <f>SUM(T2:T3)</f>
        <v>2</v>
      </c>
      <c r="U4" s="32">
        <f>SUM(U2:U3)</f>
        <v>5</v>
      </c>
      <c r="V4" s="34">
        <f>SUM(S4+U4)</f>
        <v>181.66666666666666</v>
      </c>
    </row>
    <row r="7" spans="1:24" x14ac:dyDescent="0.3">
      <c r="A7" s="23" t="s">
        <v>1</v>
      </c>
      <c r="B7" s="24" t="s">
        <v>2</v>
      </c>
      <c r="C7" s="25" t="s">
        <v>3</v>
      </c>
      <c r="D7" s="26" t="s">
        <v>4</v>
      </c>
      <c r="E7" s="27" t="s">
        <v>21</v>
      </c>
      <c r="F7" s="27" t="s">
        <v>22</v>
      </c>
      <c r="G7" s="27" t="s">
        <v>23</v>
      </c>
      <c r="H7" s="27" t="s">
        <v>22</v>
      </c>
      <c r="I7" s="27" t="s">
        <v>24</v>
      </c>
      <c r="J7" s="27" t="s">
        <v>22</v>
      </c>
      <c r="K7" s="27" t="s">
        <v>25</v>
      </c>
      <c r="L7" s="27" t="s">
        <v>22</v>
      </c>
      <c r="M7" s="27" t="s">
        <v>26</v>
      </c>
      <c r="N7" s="27" t="s">
        <v>22</v>
      </c>
      <c r="O7" s="27" t="s">
        <v>27</v>
      </c>
      <c r="P7" s="27" t="s">
        <v>22</v>
      </c>
      <c r="Q7" s="28" t="s">
        <v>28</v>
      </c>
      <c r="R7" s="29" t="s">
        <v>29</v>
      </c>
      <c r="S7" s="30" t="s">
        <v>5</v>
      </c>
      <c r="T7" s="30" t="s">
        <v>30</v>
      </c>
      <c r="U7" s="29" t="s">
        <v>6</v>
      </c>
      <c r="V7" s="30" t="s">
        <v>31</v>
      </c>
    </row>
    <row r="8" spans="1:24" x14ac:dyDescent="0.3">
      <c r="A8" s="1" t="s">
        <v>52</v>
      </c>
      <c r="B8" s="2" t="s">
        <v>63</v>
      </c>
      <c r="C8" s="3">
        <v>45839</v>
      </c>
      <c r="D8" s="4" t="s">
        <v>67</v>
      </c>
      <c r="E8" s="5">
        <v>169</v>
      </c>
      <c r="F8" s="22">
        <v>0</v>
      </c>
      <c r="G8" s="5">
        <v>177</v>
      </c>
      <c r="H8" s="22">
        <v>1</v>
      </c>
      <c r="I8" s="5">
        <v>168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514</v>
      </c>
      <c r="S8" s="7">
        <v>171.33333333333334</v>
      </c>
      <c r="T8" s="36">
        <v>1</v>
      </c>
      <c r="U8" s="8">
        <v>5</v>
      </c>
      <c r="V8" s="9">
        <v>176.33333333333334</v>
      </c>
    </row>
    <row r="9" spans="1:24" x14ac:dyDescent="0.3">
      <c r="A9" s="1" t="s">
        <v>52</v>
      </c>
      <c r="B9" s="2" t="s">
        <v>63</v>
      </c>
      <c r="C9" s="3">
        <v>45843</v>
      </c>
      <c r="D9" s="4" t="s">
        <v>67</v>
      </c>
      <c r="E9" s="5">
        <v>167</v>
      </c>
      <c r="F9" s="22"/>
      <c r="G9" s="5">
        <v>186</v>
      </c>
      <c r="H9" s="22">
        <v>1</v>
      </c>
      <c r="I9" s="5">
        <v>177</v>
      </c>
      <c r="J9" s="22">
        <v>1</v>
      </c>
      <c r="K9" s="5">
        <v>182</v>
      </c>
      <c r="L9" s="22">
        <v>0</v>
      </c>
      <c r="M9" s="5">
        <v>176</v>
      </c>
      <c r="N9" s="22">
        <v>3</v>
      </c>
      <c r="O9" s="5"/>
      <c r="P9" s="22"/>
      <c r="Q9" s="6">
        <v>5</v>
      </c>
      <c r="R9" s="6">
        <v>888</v>
      </c>
      <c r="S9" s="7">
        <v>177.6</v>
      </c>
      <c r="T9" s="36">
        <v>5</v>
      </c>
      <c r="U9" s="8">
        <v>5</v>
      </c>
      <c r="V9" s="9">
        <v>182.6</v>
      </c>
    </row>
    <row r="10" spans="1:24" x14ac:dyDescent="0.3">
      <c r="A10" s="1" t="s">
        <v>52</v>
      </c>
      <c r="B10" s="2" t="s">
        <v>63</v>
      </c>
      <c r="C10" s="3">
        <v>45874</v>
      </c>
      <c r="D10" s="4" t="s">
        <v>67</v>
      </c>
      <c r="E10" s="5">
        <v>182</v>
      </c>
      <c r="F10" s="22">
        <v>0</v>
      </c>
      <c r="G10" s="5">
        <v>182</v>
      </c>
      <c r="H10" s="22">
        <v>0</v>
      </c>
      <c r="I10" s="5">
        <v>181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545</v>
      </c>
      <c r="S10" s="7">
        <v>181.66666666666666</v>
      </c>
      <c r="T10" s="36">
        <v>0</v>
      </c>
      <c r="U10" s="8">
        <v>4</v>
      </c>
      <c r="V10" s="9">
        <v>185.66666666666666</v>
      </c>
    </row>
    <row r="11" spans="1:24" x14ac:dyDescent="0.3">
      <c r="A11" s="1" t="s">
        <v>52</v>
      </c>
      <c r="B11" s="2" t="s">
        <v>63</v>
      </c>
      <c r="C11" s="3">
        <v>45888</v>
      </c>
      <c r="D11" s="4" t="s">
        <v>67</v>
      </c>
      <c r="E11" s="5">
        <v>176</v>
      </c>
      <c r="F11" s="22">
        <v>0</v>
      </c>
      <c r="G11" s="5">
        <v>189</v>
      </c>
      <c r="H11" s="22">
        <v>0</v>
      </c>
      <c r="I11" s="5">
        <v>179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544</v>
      </c>
      <c r="S11" s="7">
        <v>181.33333333333334</v>
      </c>
      <c r="T11" s="36">
        <v>0</v>
      </c>
      <c r="U11" s="8">
        <v>4</v>
      </c>
      <c r="V11" s="9">
        <v>185.33333333333334</v>
      </c>
    </row>
    <row r="12" spans="1:24" x14ac:dyDescent="0.3">
      <c r="A12" s="45" t="s">
        <v>52</v>
      </c>
      <c r="B12" s="46" t="s">
        <v>63</v>
      </c>
      <c r="C12" s="47">
        <v>45916</v>
      </c>
      <c r="D12" s="48" t="s">
        <v>101</v>
      </c>
      <c r="E12" s="49">
        <v>181</v>
      </c>
      <c r="F12" s="50">
        <v>0</v>
      </c>
      <c r="G12" s="49">
        <v>181</v>
      </c>
      <c r="H12" s="50">
        <v>1</v>
      </c>
      <c r="I12" s="49">
        <v>179</v>
      </c>
      <c r="J12" s="50">
        <v>0</v>
      </c>
      <c r="K12" s="49"/>
      <c r="L12" s="50"/>
      <c r="M12" s="49"/>
      <c r="N12" s="50"/>
      <c r="O12" s="49"/>
      <c r="P12" s="50"/>
      <c r="Q12" s="51">
        <v>3</v>
      </c>
      <c r="R12" s="51">
        <v>541</v>
      </c>
      <c r="S12" s="52">
        <v>180.33333333333334</v>
      </c>
      <c r="T12" s="32">
        <v>1</v>
      </c>
      <c r="U12" s="53">
        <v>5</v>
      </c>
      <c r="V12" s="54">
        <v>185.33333333333334</v>
      </c>
    </row>
    <row r="14" spans="1:24" x14ac:dyDescent="0.3">
      <c r="Q14" s="32">
        <f>SUM(Q8:Q13)</f>
        <v>17</v>
      </c>
      <c r="R14" s="32">
        <f>SUM(R8:R13)</f>
        <v>3032</v>
      </c>
      <c r="S14" s="33">
        <f>SUM(R14/Q14)</f>
        <v>178.35294117647058</v>
      </c>
      <c r="T14" s="32">
        <f>SUM(T8:T13)</f>
        <v>7</v>
      </c>
      <c r="U14" s="32">
        <f>SUM(U8:U13)</f>
        <v>23</v>
      </c>
      <c r="V14" s="34">
        <f>SUM(S14+U14)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H12:P12 E12:F12 B12:C12" name="Range1_16_1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T12" name="Range1_3_5_5_1"/>
  </protectedRanges>
  <conditionalFormatting sqref="E12">
    <cfRule type="top10" dxfId="601" priority="8" rank="1"/>
  </conditionalFormatting>
  <conditionalFormatting sqref="G12">
    <cfRule type="top10" dxfId="600" priority="7" rank="1"/>
  </conditionalFormatting>
  <conditionalFormatting sqref="I12">
    <cfRule type="top10" dxfId="599" priority="6" rank="1"/>
  </conditionalFormatting>
  <conditionalFormatting sqref="K12">
    <cfRule type="top10" dxfId="598" priority="5" rank="1"/>
  </conditionalFormatting>
  <conditionalFormatting sqref="M12">
    <cfRule type="top10" dxfId="597" priority="4" rank="1"/>
  </conditionalFormatting>
  <conditionalFormatting sqref="O12">
    <cfRule type="top10" dxfId="596" priority="3" rank="1"/>
  </conditionalFormatting>
  <conditionalFormatting sqref="E12:O12">
    <cfRule type="cellIs" dxfId="595" priority="2" operator="greaterThanOrEqual">
      <formula>193</formula>
    </cfRule>
  </conditionalFormatting>
  <conditionalFormatting sqref="P12">
    <cfRule type="cellIs" dxfId="594" priority="1" operator="greaterThanOrEqual">
      <formula>193</formula>
    </cfRule>
  </conditionalFormatting>
  <hyperlinks>
    <hyperlink ref="X1" location="'Virginia 2025'!A1" display="Return to Rankings" xr:uid="{52DA99DA-38D0-4EDF-B5A6-B3DECE02F948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092D-2896-46E1-B4F5-97BCBDE4EB5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93</v>
      </c>
      <c r="C2" s="3">
        <v>45853</v>
      </c>
      <c r="D2" s="4" t="s">
        <v>67</v>
      </c>
      <c r="E2" s="37">
        <v>186</v>
      </c>
      <c r="F2" s="22">
        <v>0</v>
      </c>
      <c r="G2" s="37">
        <v>181</v>
      </c>
      <c r="H2" s="22">
        <v>1</v>
      </c>
      <c r="I2" s="5">
        <v>175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542</v>
      </c>
      <c r="S2" s="7">
        <v>180.66666666666666</v>
      </c>
      <c r="T2" s="36">
        <v>1</v>
      </c>
      <c r="U2" s="8">
        <v>2</v>
      </c>
      <c r="V2" s="9">
        <v>182.66666666666666</v>
      </c>
    </row>
    <row r="4" spans="1:24" x14ac:dyDescent="0.3">
      <c r="Q4" s="32">
        <f>SUM(Q2:Q3)</f>
        <v>3</v>
      </c>
      <c r="R4" s="32">
        <f>SUM(R2:R3)</f>
        <v>542</v>
      </c>
      <c r="S4" s="33">
        <f>SUM(R4/Q4)</f>
        <v>180.66666666666666</v>
      </c>
      <c r="T4" s="32">
        <f>SUM(T2:T3)</f>
        <v>1</v>
      </c>
      <c r="U4" s="32">
        <f>SUM(U2:U3)</f>
        <v>2</v>
      </c>
      <c r="V4" s="34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820BF85A-F441-4865-887E-12895E2E39FA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5398-4826-4D6D-BAA0-F9DCD4E27080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125</v>
      </c>
      <c r="C2" s="3">
        <v>45934</v>
      </c>
      <c r="D2" s="4" t="s">
        <v>38</v>
      </c>
      <c r="E2" s="5">
        <v>192</v>
      </c>
      <c r="F2" s="22">
        <v>1</v>
      </c>
      <c r="G2" s="5">
        <v>194</v>
      </c>
      <c r="H2" s="22">
        <v>4</v>
      </c>
      <c r="I2" s="5">
        <v>195</v>
      </c>
      <c r="J2" s="22">
        <v>2</v>
      </c>
      <c r="K2" s="5">
        <v>195</v>
      </c>
      <c r="L2" s="22">
        <v>4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36">
        <v>11</v>
      </c>
      <c r="U2" s="8">
        <v>3</v>
      </c>
      <c r="V2" s="9">
        <v>197</v>
      </c>
    </row>
    <row r="3" spans="1:24" x14ac:dyDescent="0.3">
      <c r="A3" s="1" t="s">
        <v>15</v>
      </c>
      <c r="B3" s="2" t="s">
        <v>125</v>
      </c>
      <c r="C3" s="3">
        <v>45947</v>
      </c>
      <c r="D3" s="4" t="s">
        <v>38</v>
      </c>
      <c r="E3" s="5">
        <v>193</v>
      </c>
      <c r="F3" s="22">
        <v>4</v>
      </c>
      <c r="G3" s="5">
        <v>197.001</v>
      </c>
      <c r="H3" s="22">
        <v>2</v>
      </c>
      <c r="I3" s="5">
        <v>192</v>
      </c>
      <c r="J3" s="22">
        <v>2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776.00099999999998</v>
      </c>
      <c r="S3" s="7">
        <v>194.00024999999999</v>
      </c>
      <c r="T3" s="36">
        <v>11</v>
      </c>
      <c r="U3" s="8">
        <v>5</v>
      </c>
      <c r="V3" s="9">
        <v>199.00024999999999</v>
      </c>
    </row>
    <row r="4" spans="1:24" x14ac:dyDescent="0.3">
      <c r="A4" s="1" t="s">
        <v>15</v>
      </c>
      <c r="B4" s="2" t="s">
        <v>125</v>
      </c>
      <c r="C4" s="3">
        <v>45962</v>
      </c>
      <c r="D4" s="4" t="s">
        <v>38</v>
      </c>
      <c r="E4" s="5">
        <v>191</v>
      </c>
      <c r="F4" s="22">
        <v>0</v>
      </c>
      <c r="G4" s="5">
        <v>191</v>
      </c>
      <c r="H4" s="22">
        <v>1</v>
      </c>
      <c r="I4" s="5">
        <v>191</v>
      </c>
      <c r="J4" s="22">
        <v>3</v>
      </c>
      <c r="K4" s="5">
        <v>194</v>
      </c>
      <c r="L4" s="22">
        <v>0</v>
      </c>
      <c r="M4" s="5"/>
      <c r="N4" s="22"/>
      <c r="O4" s="5"/>
      <c r="P4" s="22"/>
      <c r="Q4" s="6">
        <v>4</v>
      </c>
      <c r="R4" s="6">
        <v>767</v>
      </c>
      <c r="S4" s="7">
        <v>191.751</v>
      </c>
      <c r="T4" s="36">
        <v>4</v>
      </c>
      <c r="U4" s="8">
        <v>2</v>
      </c>
      <c r="V4" s="9">
        <v>193.751</v>
      </c>
    </row>
    <row r="6" spans="1:24" x14ac:dyDescent="0.3">
      <c r="Q6" s="32">
        <f>SUM(Q2:Q5)</f>
        <v>12</v>
      </c>
      <c r="R6" s="32">
        <f>SUM(R2:R5)</f>
        <v>2319.0010000000002</v>
      </c>
      <c r="S6" s="33">
        <f>SUM(R6/Q6)</f>
        <v>193.25008333333335</v>
      </c>
      <c r="T6" s="32">
        <f>SUM(T2:T5)</f>
        <v>26</v>
      </c>
      <c r="U6" s="32">
        <f>SUM(U2:U5)</f>
        <v>10</v>
      </c>
      <c r="V6" s="34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6_1"/>
    <protectedRange algorithmName="SHA-512" hashValue="ON39YdpmFHfN9f47KpiRvqrKx0V9+erV1CNkpWzYhW/Qyc6aT8rEyCrvauWSYGZK2ia3o7vd3akF07acHAFpOA==" saltValue="yVW9XmDwTqEnmpSGai0KYg==" spinCount="100000" sqref="E4:P4 T4" name="Range1_3_5_5_1"/>
  </protectedRanges>
  <conditionalFormatting sqref="E2">
    <cfRule type="top10" dxfId="732" priority="21" rank="1"/>
  </conditionalFormatting>
  <conditionalFormatting sqref="G2">
    <cfRule type="top10" dxfId="731" priority="20" rank="1"/>
  </conditionalFormatting>
  <conditionalFormatting sqref="E2:P2">
    <cfRule type="cellIs" dxfId="730" priority="19" operator="greaterThanOrEqual">
      <formula>200</formula>
    </cfRule>
  </conditionalFormatting>
  <conditionalFormatting sqref="I2">
    <cfRule type="top10" dxfId="729" priority="18" rank="1"/>
  </conditionalFormatting>
  <conditionalFormatting sqref="K2">
    <cfRule type="top10" dxfId="728" priority="17" rank="1"/>
  </conditionalFormatting>
  <conditionalFormatting sqref="M2">
    <cfRule type="top10" dxfId="727" priority="16" rank="1"/>
  </conditionalFormatting>
  <conditionalFormatting sqref="O2">
    <cfRule type="top10" dxfId="726" priority="15" rank="1"/>
  </conditionalFormatting>
  <conditionalFormatting sqref="E3">
    <cfRule type="top10" dxfId="725" priority="14" rank="1"/>
  </conditionalFormatting>
  <conditionalFormatting sqref="G3">
    <cfRule type="top10" dxfId="724" priority="13" rank="1"/>
  </conditionalFormatting>
  <conditionalFormatting sqref="E3:P3">
    <cfRule type="cellIs" dxfId="723" priority="12" operator="greaterThanOrEqual">
      <formula>200</formula>
    </cfRule>
  </conditionalFormatting>
  <conditionalFormatting sqref="I3">
    <cfRule type="top10" dxfId="722" priority="11" rank="1"/>
  </conditionalFormatting>
  <conditionalFormatting sqref="K3">
    <cfRule type="top10" dxfId="721" priority="10" rank="1"/>
  </conditionalFormatting>
  <conditionalFormatting sqref="M3">
    <cfRule type="top10" dxfId="720" priority="9" rank="1"/>
  </conditionalFormatting>
  <conditionalFormatting sqref="O3">
    <cfRule type="top10" dxfId="719" priority="8" rank="1"/>
  </conditionalFormatting>
  <conditionalFormatting sqref="E4">
    <cfRule type="top10" dxfId="718" priority="7" rank="1"/>
  </conditionalFormatting>
  <conditionalFormatting sqref="G4">
    <cfRule type="top10" dxfId="717" priority="6" rank="1"/>
  </conditionalFormatting>
  <conditionalFormatting sqref="E4:P4">
    <cfRule type="cellIs" dxfId="716" priority="5" operator="greaterThanOrEqual">
      <formula>200</formula>
    </cfRule>
  </conditionalFormatting>
  <conditionalFormatting sqref="I4">
    <cfRule type="top10" dxfId="715" priority="4" rank="1"/>
  </conditionalFormatting>
  <conditionalFormatting sqref="K4">
    <cfRule type="top10" dxfId="714" priority="3" rank="1"/>
  </conditionalFormatting>
  <conditionalFormatting sqref="M4">
    <cfRule type="top10" dxfId="713" priority="2" rank="1"/>
  </conditionalFormatting>
  <conditionalFormatting sqref="O4">
    <cfRule type="top10" dxfId="712" priority="1" rank="1"/>
  </conditionalFormatting>
  <hyperlinks>
    <hyperlink ref="X1" location="'Virginia 2025'!A1" display="Return to Rankings" xr:uid="{9344E95D-CC74-41B5-9110-95082FCDA73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373133-EBFC-4850-9360-659A866EB619}">
          <x14:formula1>
            <xm:f>'[_05-01-25-ABRA 2025 (Hurt, VA )brushy.xlsm]DATA'!#REF!</xm:f>
          </x14:formula1>
          <xm:sqref>B4</xm:sqref>
        </x14:dataValidation>
        <x14:dataValidation type="list" allowBlank="1" showInputMessage="1" showErrorMessage="1" xr:uid="{FCBD1418-6777-4D3B-BED3-ABBC5F29C185}">
          <x14:formula1>
            <xm:f>'[_05-01-25-ABRA 2025 (Hurt, VA )brushy.xlsm]DATA'!#REF!</xm:f>
          </x14:formula1>
          <xm:sqref>D4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F520-0E08-4D02-A6D4-6E414027C85B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71</v>
      </c>
      <c r="C2" s="3">
        <v>45797</v>
      </c>
      <c r="D2" s="4" t="s">
        <v>67</v>
      </c>
      <c r="E2" s="5">
        <v>196</v>
      </c>
      <c r="F2" s="22">
        <v>1</v>
      </c>
      <c r="G2" s="5">
        <v>193</v>
      </c>
      <c r="H2" s="22">
        <v>1</v>
      </c>
      <c r="I2" s="5">
        <v>198</v>
      </c>
      <c r="J2" s="22">
        <v>6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36">
        <v>8</v>
      </c>
      <c r="U2" s="8">
        <v>2</v>
      </c>
      <c r="V2" s="9">
        <v>197.66666666666666</v>
      </c>
    </row>
    <row r="4" spans="1:24" x14ac:dyDescent="0.3">
      <c r="Q4" s="32">
        <f>SUM(Q2:Q3)</f>
        <v>3</v>
      </c>
      <c r="R4" s="32">
        <f>SUM(R2:R3)</f>
        <v>587</v>
      </c>
      <c r="S4" s="33">
        <f>SUM(R4/Q4)</f>
        <v>195.66666666666666</v>
      </c>
      <c r="T4" s="32">
        <f>SUM(T2:T3)</f>
        <v>8</v>
      </c>
      <c r="U4" s="32">
        <f>SUM(U2:U3)</f>
        <v>2</v>
      </c>
      <c r="V4" s="34">
        <f>SUM(S4+U4)</f>
        <v>197.66666666666666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D44A9C59-F54B-4BB5-BF1C-61C747AB2B6B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879C-D669-4663-BBA0-A7CE4757F0CE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83</v>
      </c>
      <c r="C2" s="3">
        <v>45825</v>
      </c>
      <c r="D2" s="4" t="s">
        <v>67</v>
      </c>
      <c r="E2" s="37">
        <v>197</v>
      </c>
      <c r="F2" s="22">
        <v>0</v>
      </c>
      <c r="G2" s="37">
        <v>194</v>
      </c>
      <c r="H2" s="22">
        <v>2</v>
      </c>
      <c r="I2" s="5">
        <v>194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585</v>
      </c>
      <c r="S2" s="7">
        <v>195</v>
      </c>
      <c r="T2" s="36">
        <v>3</v>
      </c>
      <c r="U2" s="8">
        <v>5</v>
      </c>
      <c r="V2" s="9">
        <v>200</v>
      </c>
    </row>
    <row r="3" spans="1:24" x14ac:dyDescent="0.3">
      <c r="A3" s="1" t="s">
        <v>11</v>
      </c>
      <c r="B3" s="2" t="s">
        <v>83</v>
      </c>
      <c r="C3" s="3">
        <v>45853</v>
      </c>
      <c r="D3" s="4" t="s">
        <v>67</v>
      </c>
      <c r="E3" s="5">
        <v>174</v>
      </c>
      <c r="F3" s="22">
        <v>1</v>
      </c>
      <c r="G3" s="37">
        <v>180</v>
      </c>
      <c r="H3" s="22">
        <v>0</v>
      </c>
      <c r="I3" s="5">
        <v>182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536</v>
      </c>
      <c r="S3" s="7">
        <v>178.66666666666666</v>
      </c>
      <c r="T3" s="36">
        <v>2</v>
      </c>
      <c r="U3" s="8">
        <v>4</v>
      </c>
      <c r="V3" s="9">
        <v>182.66666666666666</v>
      </c>
    </row>
    <row r="5" spans="1:24" x14ac:dyDescent="0.3">
      <c r="Q5" s="32">
        <f>SUM(Q2:Q4)</f>
        <v>6</v>
      </c>
      <c r="R5" s="32">
        <f>SUM(R2:R4)</f>
        <v>1121</v>
      </c>
      <c r="S5" s="33">
        <f>SUM(R5/Q5)</f>
        <v>186.83333333333334</v>
      </c>
      <c r="T5" s="32">
        <f>SUM(T2:T4)</f>
        <v>5</v>
      </c>
      <c r="U5" s="32">
        <f>SUM(U2:U4)</f>
        <v>9</v>
      </c>
      <c r="V5" s="34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C9BD66C6-2275-44B9-A6E4-E3DD10C435BC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E9EA-3413-4F68-B09C-2AB8EFDC9B8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45" t="s">
        <v>35</v>
      </c>
      <c r="B2" s="46" t="s">
        <v>122</v>
      </c>
      <c r="C2" s="47">
        <v>45916</v>
      </c>
      <c r="D2" s="48" t="s">
        <v>101</v>
      </c>
      <c r="E2" s="55">
        <v>173</v>
      </c>
      <c r="F2" s="50">
        <v>0</v>
      </c>
      <c r="G2" s="55">
        <v>186</v>
      </c>
      <c r="H2" s="50">
        <v>2</v>
      </c>
      <c r="I2" s="49">
        <v>180</v>
      </c>
      <c r="J2" s="50">
        <v>1</v>
      </c>
      <c r="K2" s="49"/>
      <c r="L2" s="50"/>
      <c r="M2" s="49"/>
      <c r="N2" s="50"/>
      <c r="O2" s="49"/>
      <c r="P2" s="50"/>
      <c r="Q2" s="51">
        <v>3</v>
      </c>
      <c r="R2" s="51">
        <v>539</v>
      </c>
      <c r="S2" s="52">
        <v>179.66666666666666</v>
      </c>
      <c r="T2" s="32">
        <v>3</v>
      </c>
      <c r="U2" s="53">
        <v>9</v>
      </c>
      <c r="V2" s="54">
        <v>188.66666666666666</v>
      </c>
    </row>
    <row r="4" spans="1:24" x14ac:dyDescent="0.3">
      <c r="Q4" s="32">
        <f>SUM(Q2:Q3)</f>
        <v>3</v>
      </c>
      <c r="R4" s="32">
        <f>SUM(R2:R3)</f>
        <v>539</v>
      </c>
      <c r="S4" s="33">
        <f>SUM(R4/Q4)</f>
        <v>179.66666666666666</v>
      </c>
      <c r="T4" s="32">
        <f>SUM(T2:T3)</f>
        <v>3</v>
      </c>
      <c r="U4" s="32">
        <f>SUM(U2:U3)</f>
        <v>9</v>
      </c>
      <c r="V4" s="34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T2" name="Range1_3_5_4_3"/>
  </protectedRanges>
  <conditionalFormatting sqref="E2:P2">
    <cfRule type="cellIs" dxfId="593" priority="1" operator="greaterThanOrEqual">
      <formula>200</formula>
    </cfRule>
  </conditionalFormatting>
  <conditionalFormatting sqref="E2">
    <cfRule type="top10" dxfId="592" priority="2" rank="1"/>
  </conditionalFormatting>
  <conditionalFormatting sqref="G2">
    <cfRule type="top10" dxfId="591" priority="3" rank="1"/>
  </conditionalFormatting>
  <conditionalFormatting sqref="I2">
    <cfRule type="top10" dxfId="590" priority="4" rank="1"/>
  </conditionalFormatting>
  <conditionalFormatting sqref="K2">
    <cfRule type="top10" dxfId="589" priority="5" rank="1"/>
  </conditionalFormatting>
  <conditionalFormatting sqref="M2">
    <cfRule type="top10" dxfId="588" priority="6" rank="1"/>
  </conditionalFormatting>
  <conditionalFormatting sqref="O2">
    <cfRule type="top10" dxfId="587" priority="7" rank="1"/>
  </conditionalFormatting>
  <hyperlinks>
    <hyperlink ref="X1" location="'Virginia 2025'!A1" display="Return to Rankings" xr:uid="{2761BA8C-5EB8-434D-832A-36BDD96FC696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8CEC-DC0B-478D-858D-0AA072B405B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104</v>
      </c>
      <c r="C2" s="3">
        <v>45897</v>
      </c>
      <c r="D2" s="4" t="s">
        <v>101</v>
      </c>
      <c r="E2" s="5">
        <v>191</v>
      </c>
      <c r="F2" s="22">
        <v>3</v>
      </c>
      <c r="G2" s="5">
        <v>197</v>
      </c>
      <c r="H2" s="22">
        <v>8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36">
        <v>14</v>
      </c>
      <c r="U2" s="8">
        <v>2</v>
      </c>
      <c r="V2" s="9">
        <v>197.66666666666666</v>
      </c>
    </row>
    <row r="4" spans="1:24" x14ac:dyDescent="0.3">
      <c r="Q4" s="32">
        <f>SUM(Q2:Q3)</f>
        <v>3</v>
      </c>
      <c r="R4" s="32">
        <f>SUM(R2:R3)</f>
        <v>587</v>
      </c>
      <c r="S4" s="33">
        <f>SUM(R4/Q4)</f>
        <v>195.66666666666666</v>
      </c>
      <c r="T4" s="32">
        <f>SUM(T2:T3)</f>
        <v>14</v>
      </c>
      <c r="U4" s="32">
        <f>SUM(U2:U3)</f>
        <v>2</v>
      </c>
      <c r="V4" s="34">
        <f>SUM(S4+U4)</f>
        <v>197.66666666666666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B350A371-AF06-446E-A76E-0DB6843AC008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DDC7-25CE-41C4-9675-F5FF097A42F9}">
  <dimension ref="A1:X11"/>
  <sheetViews>
    <sheetView workbookViewId="0">
      <selection activeCell="C10" sqref="C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39</v>
      </c>
      <c r="C2" s="3">
        <v>45717</v>
      </c>
      <c r="D2" s="4" t="s">
        <v>38</v>
      </c>
      <c r="E2" s="5">
        <v>196</v>
      </c>
      <c r="F2" s="22">
        <v>3</v>
      </c>
      <c r="G2" s="5">
        <v>193</v>
      </c>
      <c r="H2" s="22">
        <v>4</v>
      </c>
      <c r="I2" s="5">
        <v>192</v>
      </c>
      <c r="J2" s="22">
        <v>1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772</v>
      </c>
      <c r="S2" s="7">
        <v>193</v>
      </c>
      <c r="T2" s="36">
        <v>10</v>
      </c>
      <c r="U2" s="8">
        <v>6</v>
      </c>
      <c r="V2" s="9">
        <v>199</v>
      </c>
    </row>
    <row r="3" spans="1:24" x14ac:dyDescent="0.3">
      <c r="A3" s="1" t="s">
        <v>15</v>
      </c>
      <c r="B3" s="2" t="s">
        <v>39</v>
      </c>
      <c r="C3" s="3">
        <v>45780</v>
      </c>
      <c r="D3" s="4" t="s">
        <v>38</v>
      </c>
      <c r="E3" s="5">
        <v>193</v>
      </c>
      <c r="F3" s="22">
        <v>2</v>
      </c>
      <c r="G3" s="5">
        <v>198</v>
      </c>
      <c r="H3" s="22">
        <v>2</v>
      </c>
      <c r="I3" s="5">
        <v>195</v>
      </c>
      <c r="J3" s="22">
        <v>2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36">
        <v>10</v>
      </c>
      <c r="U3" s="8">
        <v>4</v>
      </c>
      <c r="V3" s="9">
        <v>199</v>
      </c>
    </row>
    <row r="4" spans="1:24" x14ac:dyDescent="0.3">
      <c r="A4" s="1" t="s">
        <v>15</v>
      </c>
      <c r="B4" s="2" t="s">
        <v>39</v>
      </c>
      <c r="C4" s="3">
        <v>45857</v>
      </c>
      <c r="D4" s="4" t="s">
        <v>67</v>
      </c>
      <c r="E4" s="5">
        <v>197</v>
      </c>
      <c r="F4" s="22">
        <v>4</v>
      </c>
      <c r="G4" s="5">
        <v>197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394</v>
      </c>
      <c r="S4" s="7">
        <v>197</v>
      </c>
      <c r="T4" s="36">
        <v>7</v>
      </c>
      <c r="U4" s="8">
        <v>2</v>
      </c>
      <c r="V4" s="9">
        <v>199</v>
      </c>
    </row>
    <row r="5" spans="1:24" x14ac:dyDescent="0.3">
      <c r="A5" s="1" t="s">
        <v>15</v>
      </c>
      <c r="B5" s="2" t="s">
        <v>39</v>
      </c>
      <c r="C5" s="3">
        <v>45871</v>
      </c>
      <c r="D5" s="4" t="s">
        <v>38</v>
      </c>
      <c r="E5" s="5">
        <v>197</v>
      </c>
      <c r="F5" s="22">
        <v>1</v>
      </c>
      <c r="G5" s="5">
        <v>198</v>
      </c>
      <c r="H5" s="22">
        <v>1</v>
      </c>
      <c r="I5" s="5">
        <v>194</v>
      </c>
      <c r="J5" s="22">
        <v>3</v>
      </c>
      <c r="K5" s="5">
        <v>199</v>
      </c>
      <c r="L5" s="22">
        <v>4</v>
      </c>
      <c r="M5" s="5"/>
      <c r="N5" s="22"/>
      <c r="O5" s="5"/>
      <c r="P5" s="22"/>
      <c r="Q5" s="6">
        <v>4</v>
      </c>
      <c r="R5" s="6">
        <v>788</v>
      </c>
      <c r="S5" s="7">
        <v>197</v>
      </c>
      <c r="T5" s="36">
        <v>9</v>
      </c>
      <c r="U5" s="8">
        <v>5</v>
      </c>
      <c r="V5" s="9">
        <v>202</v>
      </c>
    </row>
    <row r="6" spans="1:24" x14ac:dyDescent="0.3">
      <c r="A6" s="1" t="s">
        <v>15</v>
      </c>
      <c r="B6" s="2" t="s">
        <v>39</v>
      </c>
      <c r="C6" s="3">
        <v>45885</v>
      </c>
      <c r="D6" s="4" t="s">
        <v>67</v>
      </c>
      <c r="E6" s="39">
        <v>200</v>
      </c>
      <c r="F6" s="22">
        <v>4</v>
      </c>
      <c r="G6" s="5">
        <v>197</v>
      </c>
      <c r="H6" s="22">
        <v>2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397</v>
      </c>
      <c r="S6" s="7">
        <v>198.5</v>
      </c>
      <c r="T6" s="36">
        <v>6</v>
      </c>
      <c r="U6" s="8">
        <v>3</v>
      </c>
      <c r="V6" s="9">
        <v>201.5</v>
      </c>
    </row>
    <row r="7" spans="1:24" x14ac:dyDescent="0.3">
      <c r="A7" s="1" t="s">
        <v>15</v>
      </c>
      <c r="B7" s="2" t="s">
        <v>39</v>
      </c>
      <c r="C7" s="3">
        <v>45892</v>
      </c>
      <c r="D7" s="4" t="s">
        <v>38</v>
      </c>
      <c r="E7" s="5">
        <v>198</v>
      </c>
      <c r="F7" s="22">
        <v>0</v>
      </c>
      <c r="G7" s="5">
        <v>195</v>
      </c>
      <c r="H7" s="22">
        <v>1</v>
      </c>
      <c r="I7" s="5"/>
      <c r="J7" s="22"/>
      <c r="K7" s="5"/>
      <c r="L7" s="22"/>
      <c r="M7" s="5"/>
      <c r="N7" s="22"/>
      <c r="O7" s="5"/>
      <c r="P7" s="22"/>
      <c r="Q7" s="6">
        <v>2</v>
      </c>
      <c r="R7" s="6">
        <v>393</v>
      </c>
      <c r="S7" s="7">
        <v>196.5</v>
      </c>
      <c r="T7" s="36">
        <v>1</v>
      </c>
      <c r="U7" s="8">
        <v>3</v>
      </c>
      <c r="V7" s="9">
        <v>199.5</v>
      </c>
    </row>
    <row r="8" spans="1:24" x14ac:dyDescent="0.3">
      <c r="A8" s="1" t="s">
        <v>15</v>
      </c>
      <c r="B8" s="2" t="s">
        <v>39</v>
      </c>
      <c r="C8" s="3">
        <v>45897</v>
      </c>
      <c r="D8" s="4" t="s">
        <v>101</v>
      </c>
      <c r="E8" s="5">
        <v>194</v>
      </c>
      <c r="F8" s="22">
        <v>0</v>
      </c>
      <c r="G8" s="5">
        <v>198.001</v>
      </c>
      <c r="H8" s="22">
        <v>3</v>
      </c>
      <c r="I8" s="5">
        <v>195</v>
      </c>
      <c r="J8" s="22">
        <v>3</v>
      </c>
      <c r="K8" s="5"/>
      <c r="L8" s="22"/>
      <c r="M8" s="5"/>
      <c r="N8" s="22"/>
      <c r="O8" s="5"/>
      <c r="P8" s="22"/>
      <c r="Q8" s="6">
        <v>3</v>
      </c>
      <c r="R8" s="6">
        <v>587.00099999999998</v>
      </c>
      <c r="S8" s="7">
        <v>195.667</v>
      </c>
      <c r="T8" s="36">
        <v>6</v>
      </c>
      <c r="U8" s="8">
        <v>4</v>
      </c>
      <c r="V8" s="9">
        <v>199.667</v>
      </c>
    </row>
    <row r="9" spans="1:24" x14ac:dyDescent="0.3">
      <c r="A9" s="1" t="s">
        <v>15</v>
      </c>
      <c r="B9" s="2" t="s">
        <v>39</v>
      </c>
      <c r="C9" s="3">
        <v>45906</v>
      </c>
      <c r="D9" s="4" t="s">
        <v>101</v>
      </c>
      <c r="E9" s="5">
        <v>198</v>
      </c>
      <c r="F9" s="22">
        <v>3</v>
      </c>
      <c r="G9" s="5">
        <v>199</v>
      </c>
      <c r="H9" s="22">
        <v>2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397</v>
      </c>
      <c r="S9" s="7">
        <v>198.5</v>
      </c>
      <c r="T9" s="36">
        <v>5</v>
      </c>
      <c r="U9" s="8">
        <v>2</v>
      </c>
      <c r="V9" s="9">
        <v>200.5</v>
      </c>
    </row>
    <row r="11" spans="1:24" x14ac:dyDescent="0.3">
      <c r="Q11" s="32">
        <f>SUM(Q2:Q10)</f>
        <v>23</v>
      </c>
      <c r="R11" s="32">
        <f>SUM(R2:R10)</f>
        <v>4508.0010000000002</v>
      </c>
      <c r="S11" s="33">
        <f>SUM(R11/Q11)</f>
        <v>196.00004347826089</v>
      </c>
      <c r="T11" s="32">
        <f>SUM(T2:T10)</f>
        <v>54</v>
      </c>
      <c r="U11" s="32">
        <f>SUM(U2:U10)</f>
        <v>29</v>
      </c>
      <c r="V11" s="34">
        <f>SUM(S11+U11)</f>
        <v>225.00004347826089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2"/>
    <protectedRange algorithmName="SHA-512" hashValue="ON39YdpmFHfN9f47KpiRvqrKx0V9+erV1CNkpWzYhW/Qyc6aT8rEyCrvauWSYGZK2ia3o7vd3akF07acHAFpOA==" saltValue="yVW9XmDwTqEnmpSGai0KYg==" spinCount="100000" sqref="T9 E9:P9" name="Range1_3_5_2"/>
  </protectedRanges>
  <conditionalFormatting sqref="E9">
    <cfRule type="top10" dxfId="586" priority="7" rank="1"/>
  </conditionalFormatting>
  <conditionalFormatting sqref="E9:P9">
    <cfRule type="cellIs" dxfId="585" priority="5" operator="greaterThanOrEqual">
      <formula>200</formula>
    </cfRule>
  </conditionalFormatting>
  <conditionalFormatting sqref="G9">
    <cfRule type="top10" dxfId="584" priority="6" rank="1"/>
  </conditionalFormatting>
  <conditionalFormatting sqref="I9">
    <cfRule type="top10" dxfId="583" priority="4" rank="1"/>
  </conditionalFormatting>
  <conditionalFormatting sqref="K9">
    <cfRule type="top10" dxfId="582" priority="3" rank="1"/>
  </conditionalFormatting>
  <conditionalFormatting sqref="L5:P5">
    <cfRule type="cellIs" dxfId="581" priority="8" operator="greaterThanOrEqual">
      <formula>200</formula>
    </cfRule>
  </conditionalFormatting>
  <conditionalFormatting sqref="M5">
    <cfRule type="top10" dxfId="580" priority="9" rank="1"/>
  </conditionalFormatting>
  <conditionalFormatting sqref="M9">
    <cfRule type="top10" dxfId="579" priority="2" rank="1"/>
  </conditionalFormatting>
  <conditionalFormatting sqref="O5">
    <cfRule type="top10" dxfId="578" priority="10" rank="1"/>
  </conditionalFormatting>
  <conditionalFormatting sqref="O9">
    <cfRule type="top10" dxfId="577" priority="1" rank="1"/>
  </conditionalFormatting>
  <hyperlinks>
    <hyperlink ref="X1" location="'Virginia 2025'!A1" display="Return to Rankings" xr:uid="{2CF3CB70-C8D9-456D-B3D5-DA3BF9CAA2D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0899-EAE9-4DC6-97CA-AA0631CE5A04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61</v>
      </c>
      <c r="C2" s="3">
        <v>45783</v>
      </c>
      <c r="D2" s="4" t="s">
        <v>54</v>
      </c>
      <c r="E2" s="37">
        <v>180</v>
      </c>
      <c r="F2" s="22">
        <v>0</v>
      </c>
      <c r="G2" s="37">
        <v>180</v>
      </c>
      <c r="H2" s="22">
        <v>0</v>
      </c>
      <c r="I2" s="5">
        <v>182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542</v>
      </c>
      <c r="S2" s="7">
        <v>180.66666666666666</v>
      </c>
      <c r="T2" s="36">
        <v>1</v>
      </c>
      <c r="U2" s="8">
        <v>3</v>
      </c>
      <c r="V2" s="9">
        <v>183.66666666666666</v>
      </c>
    </row>
    <row r="3" spans="1:24" x14ac:dyDescent="0.3">
      <c r="A3" s="1" t="s">
        <v>35</v>
      </c>
      <c r="B3" s="2" t="s">
        <v>61</v>
      </c>
      <c r="C3" s="3">
        <v>45874</v>
      </c>
      <c r="D3" s="4" t="s">
        <v>67</v>
      </c>
      <c r="E3" s="5">
        <v>187</v>
      </c>
      <c r="F3" s="22">
        <v>1</v>
      </c>
      <c r="G3" s="37">
        <v>185</v>
      </c>
      <c r="H3" s="22">
        <v>1</v>
      </c>
      <c r="I3" s="5">
        <v>150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522</v>
      </c>
      <c r="S3" s="7">
        <v>174</v>
      </c>
      <c r="T3" s="36">
        <v>3</v>
      </c>
      <c r="U3" s="8">
        <v>2</v>
      </c>
      <c r="V3" s="9">
        <v>176</v>
      </c>
    </row>
    <row r="4" spans="1:24" x14ac:dyDescent="0.3">
      <c r="A4" s="1" t="s">
        <v>35</v>
      </c>
      <c r="B4" s="2" t="s">
        <v>61</v>
      </c>
      <c r="C4" s="3">
        <v>45897</v>
      </c>
      <c r="D4" s="4" t="s">
        <v>101</v>
      </c>
      <c r="E4" s="37">
        <v>182</v>
      </c>
      <c r="F4" s="22">
        <v>0</v>
      </c>
      <c r="G4" s="37">
        <v>184</v>
      </c>
      <c r="H4" s="22">
        <v>0</v>
      </c>
      <c r="I4" s="5">
        <v>192</v>
      </c>
      <c r="J4" s="22">
        <v>0</v>
      </c>
      <c r="K4" s="5"/>
      <c r="L4" s="22"/>
      <c r="M4" s="5"/>
      <c r="N4" s="22"/>
      <c r="O4" s="5"/>
      <c r="P4" s="22"/>
      <c r="Q4" s="6">
        <v>3</v>
      </c>
      <c r="R4" s="6">
        <v>558</v>
      </c>
      <c r="S4" s="7">
        <v>186</v>
      </c>
      <c r="T4" s="36">
        <v>0</v>
      </c>
      <c r="U4" s="8">
        <v>3</v>
      </c>
      <c r="V4" s="9">
        <v>189</v>
      </c>
    </row>
    <row r="6" spans="1:24" x14ac:dyDescent="0.3">
      <c r="Q6" s="32">
        <f>SUM(Q2:Q5)</f>
        <v>9</v>
      </c>
      <c r="R6" s="32">
        <f>SUM(R2:R5)</f>
        <v>1622</v>
      </c>
      <c r="S6" s="33">
        <f>SUM(R6/Q6)</f>
        <v>180.22222222222223</v>
      </c>
      <c r="T6" s="32">
        <f>SUM(T2:T5)</f>
        <v>4</v>
      </c>
      <c r="U6" s="32">
        <f>SUM(U2:U5)</f>
        <v>8</v>
      </c>
      <c r="V6" s="34">
        <f>SUM(S6+U6)</f>
        <v>188.22222222222223</v>
      </c>
    </row>
    <row r="9" spans="1:24" x14ac:dyDescent="0.3">
      <c r="A9" s="23" t="s">
        <v>1</v>
      </c>
      <c r="B9" s="24" t="s">
        <v>2</v>
      </c>
      <c r="C9" s="25" t="s">
        <v>3</v>
      </c>
      <c r="D9" s="26" t="s">
        <v>4</v>
      </c>
      <c r="E9" s="27" t="s">
        <v>21</v>
      </c>
      <c r="F9" s="27" t="s">
        <v>22</v>
      </c>
      <c r="G9" s="27" t="s">
        <v>23</v>
      </c>
      <c r="H9" s="27" t="s">
        <v>22</v>
      </c>
      <c r="I9" s="27" t="s">
        <v>24</v>
      </c>
      <c r="J9" s="27" t="s">
        <v>22</v>
      </c>
      <c r="K9" s="27" t="s">
        <v>25</v>
      </c>
      <c r="L9" s="27" t="s">
        <v>22</v>
      </c>
      <c r="M9" s="27" t="s">
        <v>26</v>
      </c>
      <c r="N9" s="27" t="s">
        <v>22</v>
      </c>
      <c r="O9" s="27" t="s">
        <v>27</v>
      </c>
      <c r="P9" s="27" t="s">
        <v>22</v>
      </c>
      <c r="Q9" s="28" t="s">
        <v>28</v>
      </c>
      <c r="R9" s="29" t="s">
        <v>29</v>
      </c>
      <c r="S9" s="30" t="s">
        <v>5</v>
      </c>
      <c r="T9" s="30" t="s">
        <v>30</v>
      </c>
      <c r="U9" s="29" t="s">
        <v>6</v>
      </c>
      <c r="V9" s="30" t="s">
        <v>31</v>
      </c>
    </row>
    <row r="10" spans="1:24" x14ac:dyDescent="0.3">
      <c r="A10" s="1" t="s">
        <v>15</v>
      </c>
      <c r="B10" s="2" t="s">
        <v>61</v>
      </c>
      <c r="C10" s="3">
        <v>45888</v>
      </c>
      <c r="D10" s="4" t="s">
        <v>67</v>
      </c>
      <c r="E10" s="5">
        <v>197</v>
      </c>
      <c r="F10" s="22">
        <v>1</v>
      </c>
      <c r="G10" s="39">
        <v>200.001</v>
      </c>
      <c r="H10" s="22">
        <v>3</v>
      </c>
      <c r="I10" s="5">
        <v>197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594.00099999999998</v>
      </c>
      <c r="S10" s="7">
        <v>198.00033333333332</v>
      </c>
      <c r="T10" s="36">
        <v>5</v>
      </c>
      <c r="U10" s="8">
        <v>5</v>
      </c>
      <c r="V10" s="9">
        <v>203.00033333333332</v>
      </c>
    </row>
    <row r="12" spans="1:24" x14ac:dyDescent="0.3">
      <c r="Q12" s="32">
        <f>SUM(Q10:Q11)</f>
        <v>3</v>
      </c>
      <c r="R12" s="32">
        <f>SUM(R10:R11)</f>
        <v>594.00099999999998</v>
      </c>
      <c r="S12" s="33">
        <f>SUM(R12/Q12)</f>
        <v>198.00033333333332</v>
      </c>
      <c r="T12" s="32">
        <f>SUM(T10:T11)</f>
        <v>5</v>
      </c>
      <c r="U12" s="32">
        <f>SUM(U10:U11)</f>
        <v>5</v>
      </c>
      <c r="V12" s="34">
        <f>SUM(S12+U12)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</protectedRanges>
  <hyperlinks>
    <hyperlink ref="X1" location="'Virginia 2025'!A1" display="Return to Rankings" xr:uid="{88C659D6-58CA-46D7-B748-39D33057FA18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BB29-2F4B-4AB5-8E64-0E20A475CA41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89</v>
      </c>
      <c r="C2" s="3">
        <v>45853</v>
      </c>
      <c r="D2" s="4" t="s">
        <v>38</v>
      </c>
      <c r="E2" s="5">
        <v>193</v>
      </c>
      <c r="F2" s="22">
        <v>0</v>
      </c>
      <c r="G2" s="5">
        <v>191</v>
      </c>
      <c r="H2" s="22">
        <v>0</v>
      </c>
      <c r="I2" s="5">
        <v>195</v>
      </c>
      <c r="J2" s="22">
        <v>2</v>
      </c>
      <c r="K2" s="5">
        <v>194</v>
      </c>
      <c r="L2" s="22">
        <v>0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36">
        <v>2</v>
      </c>
      <c r="U2" s="8">
        <v>6</v>
      </c>
      <c r="V2" s="9">
        <v>199.25</v>
      </c>
    </row>
    <row r="3" spans="1:24" x14ac:dyDescent="0.3">
      <c r="A3" s="1" t="s">
        <v>15</v>
      </c>
      <c r="B3" s="2" t="s">
        <v>89</v>
      </c>
      <c r="C3" s="3">
        <v>45871</v>
      </c>
      <c r="D3" s="4" t="s">
        <v>38</v>
      </c>
      <c r="E3" s="5">
        <v>190</v>
      </c>
      <c r="F3" s="22">
        <v>0</v>
      </c>
      <c r="G3" s="5">
        <v>199</v>
      </c>
      <c r="H3" s="22">
        <v>2</v>
      </c>
      <c r="I3" s="5">
        <v>197</v>
      </c>
      <c r="J3" s="22">
        <v>0</v>
      </c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36">
        <v>3</v>
      </c>
      <c r="U3" s="8">
        <v>2</v>
      </c>
      <c r="V3" s="9">
        <v>197.25</v>
      </c>
    </row>
    <row r="5" spans="1:24" x14ac:dyDescent="0.3">
      <c r="Q5" s="32">
        <f>SUM(Q2:Q4)</f>
        <v>8</v>
      </c>
      <c r="R5" s="32">
        <f>SUM(R2:R4)</f>
        <v>1554</v>
      </c>
      <c r="S5" s="33">
        <f>SUM(R5/Q5)</f>
        <v>194.25</v>
      </c>
      <c r="T5" s="32">
        <f>SUM(T2:T4)</f>
        <v>5</v>
      </c>
      <c r="U5" s="32">
        <f>SUM(U2:U4)</f>
        <v>8</v>
      </c>
      <c r="V5" s="34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conditionalFormatting sqref="L3:P3">
    <cfRule type="cellIs" dxfId="576" priority="1" operator="greaterThanOrEqual">
      <formula>200</formula>
    </cfRule>
  </conditionalFormatting>
  <conditionalFormatting sqref="M3">
    <cfRule type="top10" dxfId="575" priority="2" rank="1"/>
  </conditionalFormatting>
  <conditionalFormatting sqref="O3">
    <cfRule type="top10" dxfId="574" priority="3" rank="1"/>
  </conditionalFormatting>
  <hyperlinks>
    <hyperlink ref="X1" location="'Virginia 2025'!A1" display="Return to Rankings" xr:uid="{E011AAD0-213B-4132-AAC4-38D56BBC497C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37</v>
      </c>
      <c r="C2" s="3">
        <v>45717</v>
      </c>
      <c r="D2" s="4" t="s">
        <v>38</v>
      </c>
      <c r="E2" s="5">
        <v>192</v>
      </c>
      <c r="F2" s="22">
        <v>4</v>
      </c>
      <c r="G2" s="5">
        <v>194</v>
      </c>
      <c r="H2" s="22">
        <v>1</v>
      </c>
      <c r="I2" s="5">
        <v>197</v>
      </c>
      <c r="J2" s="22">
        <v>3</v>
      </c>
      <c r="K2" s="5">
        <v>193</v>
      </c>
      <c r="L2" s="22">
        <v>3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36">
        <v>11</v>
      </c>
      <c r="U2" s="8">
        <v>11</v>
      </c>
      <c r="V2" s="9">
        <v>205</v>
      </c>
    </row>
    <row r="3" spans="1:24" x14ac:dyDescent="0.3">
      <c r="A3" s="1" t="s">
        <v>15</v>
      </c>
      <c r="B3" s="2" t="s">
        <v>37</v>
      </c>
      <c r="C3" s="3">
        <v>45752</v>
      </c>
      <c r="D3" s="4" t="s">
        <v>38</v>
      </c>
      <c r="E3" s="5">
        <v>194</v>
      </c>
      <c r="F3" s="22">
        <v>0</v>
      </c>
      <c r="G3" s="39">
        <v>200</v>
      </c>
      <c r="H3" s="22">
        <v>2</v>
      </c>
      <c r="I3" s="5">
        <v>197</v>
      </c>
      <c r="J3" s="22">
        <v>2</v>
      </c>
      <c r="K3" s="5">
        <v>196</v>
      </c>
      <c r="L3" s="22">
        <v>0</v>
      </c>
      <c r="M3" s="5"/>
      <c r="N3" s="22"/>
      <c r="O3" s="5"/>
      <c r="P3" s="22"/>
      <c r="Q3" s="6">
        <v>4</v>
      </c>
      <c r="R3" s="6">
        <v>787</v>
      </c>
      <c r="S3" s="7">
        <v>196.75</v>
      </c>
      <c r="T3" s="36">
        <v>4</v>
      </c>
      <c r="U3" s="8">
        <v>11</v>
      </c>
      <c r="V3" s="9">
        <v>207.75</v>
      </c>
    </row>
    <row r="4" spans="1:24" x14ac:dyDescent="0.3">
      <c r="A4" s="1" t="s">
        <v>15</v>
      </c>
      <c r="B4" s="2" t="s">
        <v>37</v>
      </c>
      <c r="C4" s="3">
        <v>45765</v>
      </c>
      <c r="D4" s="4" t="s">
        <v>38</v>
      </c>
      <c r="E4" s="5">
        <v>184</v>
      </c>
      <c r="F4" s="22">
        <v>1</v>
      </c>
      <c r="G4" s="5">
        <v>188</v>
      </c>
      <c r="H4" s="22">
        <v>2</v>
      </c>
      <c r="I4" s="5">
        <v>185</v>
      </c>
      <c r="J4" s="22">
        <v>1</v>
      </c>
      <c r="K4" s="5">
        <v>181</v>
      </c>
      <c r="L4" s="22">
        <v>2</v>
      </c>
      <c r="M4" s="5"/>
      <c r="N4" s="22"/>
      <c r="O4" s="5"/>
      <c r="P4" s="22"/>
      <c r="Q4" s="6">
        <v>4</v>
      </c>
      <c r="R4" s="6">
        <v>738</v>
      </c>
      <c r="S4" s="7">
        <v>184.5</v>
      </c>
      <c r="T4" s="36">
        <v>6</v>
      </c>
      <c r="U4" s="8">
        <v>2</v>
      </c>
      <c r="V4" s="9">
        <v>186.5</v>
      </c>
    </row>
    <row r="5" spans="1:24" x14ac:dyDescent="0.3">
      <c r="A5" s="1" t="s">
        <v>15</v>
      </c>
      <c r="B5" s="2" t="s">
        <v>37</v>
      </c>
      <c r="C5" s="3">
        <v>45780</v>
      </c>
      <c r="D5" s="4" t="s">
        <v>38</v>
      </c>
      <c r="E5" s="5">
        <v>194</v>
      </c>
      <c r="F5" s="22">
        <v>5</v>
      </c>
      <c r="G5" s="5">
        <v>192</v>
      </c>
      <c r="H5" s="22">
        <v>1</v>
      </c>
      <c r="I5" s="5">
        <v>195.001</v>
      </c>
      <c r="J5" s="22">
        <v>3</v>
      </c>
      <c r="K5" s="5">
        <v>192</v>
      </c>
      <c r="L5" s="22">
        <v>1</v>
      </c>
      <c r="M5" s="5"/>
      <c r="N5" s="22"/>
      <c r="O5" s="5"/>
      <c r="P5" s="22"/>
      <c r="Q5" s="6">
        <v>4</v>
      </c>
      <c r="R5" s="6">
        <v>773.00099999999998</v>
      </c>
      <c r="S5" s="7">
        <v>193.25024999999999</v>
      </c>
      <c r="T5" s="36">
        <v>10</v>
      </c>
      <c r="U5" s="8">
        <v>5</v>
      </c>
      <c r="V5" s="9">
        <v>198.25024999999999</v>
      </c>
    </row>
    <row r="6" spans="1:24" x14ac:dyDescent="0.3">
      <c r="A6" s="1" t="s">
        <v>15</v>
      </c>
      <c r="B6" s="2" t="s">
        <v>37</v>
      </c>
      <c r="C6" s="3">
        <v>45856</v>
      </c>
      <c r="D6" s="4" t="s">
        <v>38</v>
      </c>
      <c r="E6" s="5">
        <v>196</v>
      </c>
      <c r="F6" s="22">
        <v>3</v>
      </c>
      <c r="G6" s="5">
        <v>195</v>
      </c>
      <c r="H6" s="22">
        <v>2</v>
      </c>
      <c r="I6" s="5">
        <v>197</v>
      </c>
      <c r="J6" s="22">
        <v>5</v>
      </c>
      <c r="K6" s="5">
        <v>196</v>
      </c>
      <c r="L6" s="22">
        <v>1</v>
      </c>
      <c r="M6" s="5"/>
      <c r="N6" s="22"/>
      <c r="O6" s="5"/>
      <c r="P6" s="22"/>
      <c r="Q6" s="6">
        <v>4</v>
      </c>
      <c r="R6" s="6">
        <v>784</v>
      </c>
      <c r="S6" s="7">
        <v>196</v>
      </c>
      <c r="T6" s="36">
        <v>11</v>
      </c>
      <c r="U6" s="8">
        <v>4</v>
      </c>
      <c r="V6" s="9">
        <v>200</v>
      </c>
    </row>
    <row r="7" spans="1:24" x14ac:dyDescent="0.3">
      <c r="A7" s="1" t="s">
        <v>15</v>
      </c>
      <c r="B7" s="2" t="s">
        <v>37</v>
      </c>
      <c r="C7" s="3">
        <v>45871</v>
      </c>
      <c r="D7" s="4" t="s">
        <v>38</v>
      </c>
      <c r="E7" s="5">
        <v>196</v>
      </c>
      <c r="F7" s="22">
        <v>1</v>
      </c>
      <c r="G7" s="5">
        <v>199.00200000000001</v>
      </c>
      <c r="H7" s="22">
        <v>3</v>
      </c>
      <c r="I7" s="5">
        <v>197</v>
      </c>
      <c r="J7" s="22">
        <v>1</v>
      </c>
      <c r="K7" s="5">
        <v>197</v>
      </c>
      <c r="L7" s="22">
        <v>1</v>
      </c>
      <c r="M7" s="5"/>
      <c r="N7" s="22"/>
      <c r="O7" s="5"/>
      <c r="P7" s="22"/>
      <c r="Q7" s="6">
        <v>4</v>
      </c>
      <c r="R7" s="6">
        <v>789.005</v>
      </c>
      <c r="S7" s="7">
        <v>197.25125</v>
      </c>
      <c r="T7" s="36">
        <v>6</v>
      </c>
      <c r="U7" s="8">
        <v>6</v>
      </c>
      <c r="V7" s="9">
        <v>203.25125</v>
      </c>
    </row>
    <row r="8" spans="1:24" x14ac:dyDescent="0.3">
      <c r="A8" s="1" t="s">
        <v>15</v>
      </c>
      <c r="B8" s="2" t="s">
        <v>37</v>
      </c>
      <c r="C8" s="3">
        <v>45892</v>
      </c>
      <c r="D8" s="4" t="s">
        <v>38</v>
      </c>
      <c r="E8" s="5">
        <v>198</v>
      </c>
      <c r="F8" s="22">
        <v>0</v>
      </c>
      <c r="G8" s="5">
        <v>196</v>
      </c>
      <c r="H8" s="22">
        <v>4</v>
      </c>
      <c r="I8" s="5"/>
      <c r="J8" s="22"/>
      <c r="K8" s="5"/>
      <c r="L8" s="22"/>
      <c r="M8" s="5"/>
      <c r="N8" s="22"/>
      <c r="O8" s="5"/>
      <c r="P8" s="22"/>
      <c r="Q8" s="6">
        <v>2</v>
      </c>
      <c r="R8" s="6">
        <v>394</v>
      </c>
      <c r="S8" s="7">
        <v>197</v>
      </c>
      <c r="T8" s="36">
        <v>4</v>
      </c>
      <c r="U8" s="8">
        <v>4</v>
      </c>
      <c r="V8" s="9">
        <v>201</v>
      </c>
    </row>
    <row r="9" spans="1:24" x14ac:dyDescent="0.3">
      <c r="A9" s="1" t="s">
        <v>15</v>
      </c>
      <c r="B9" s="2" t="s">
        <v>37</v>
      </c>
      <c r="C9" s="3">
        <v>45897</v>
      </c>
      <c r="D9" s="4" t="s">
        <v>101</v>
      </c>
      <c r="E9" s="5">
        <v>195</v>
      </c>
      <c r="F9" s="22">
        <v>1</v>
      </c>
      <c r="G9" s="5">
        <v>195</v>
      </c>
      <c r="H9" s="22">
        <v>1</v>
      </c>
      <c r="I9" s="5">
        <v>198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588</v>
      </c>
      <c r="S9" s="7">
        <v>196</v>
      </c>
      <c r="T9" s="36">
        <v>5</v>
      </c>
      <c r="U9" s="8">
        <v>3</v>
      </c>
      <c r="V9" s="9">
        <v>199</v>
      </c>
    </row>
    <row r="10" spans="1:24" x14ac:dyDescent="0.3">
      <c r="A10" s="1" t="s">
        <v>15</v>
      </c>
      <c r="B10" s="2" t="s">
        <v>37</v>
      </c>
      <c r="C10" s="3">
        <v>45906</v>
      </c>
      <c r="D10" s="4" t="s">
        <v>101</v>
      </c>
      <c r="E10" s="5">
        <v>197</v>
      </c>
      <c r="F10" s="22">
        <v>2</v>
      </c>
      <c r="G10" s="5">
        <v>197</v>
      </c>
      <c r="H10" s="22">
        <v>3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394</v>
      </c>
      <c r="S10" s="7">
        <v>197</v>
      </c>
      <c r="T10" s="36">
        <v>5</v>
      </c>
      <c r="U10" s="8">
        <v>2</v>
      </c>
      <c r="V10" s="9">
        <v>199</v>
      </c>
    </row>
    <row r="11" spans="1:24" x14ac:dyDescent="0.3">
      <c r="A11" s="1" t="s">
        <v>15</v>
      </c>
      <c r="B11" s="2" t="s">
        <v>37</v>
      </c>
      <c r="C11" s="3">
        <v>45919</v>
      </c>
      <c r="D11" s="4" t="s">
        <v>38</v>
      </c>
      <c r="E11" s="5">
        <v>194</v>
      </c>
      <c r="F11" s="22">
        <v>2</v>
      </c>
      <c r="G11" s="5">
        <v>197</v>
      </c>
      <c r="H11" s="22">
        <v>2</v>
      </c>
      <c r="I11" s="5">
        <v>193</v>
      </c>
      <c r="J11" s="22">
        <v>1</v>
      </c>
      <c r="K11" s="5">
        <v>192</v>
      </c>
      <c r="L11" s="22">
        <v>0</v>
      </c>
      <c r="M11" s="5"/>
      <c r="N11" s="22"/>
      <c r="O11" s="5"/>
      <c r="P11" s="22"/>
      <c r="Q11" s="6">
        <v>4</v>
      </c>
      <c r="R11" s="6">
        <v>776</v>
      </c>
      <c r="S11" s="7">
        <v>194</v>
      </c>
      <c r="T11" s="36">
        <v>5</v>
      </c>
      <c r="U11" s="8">
        <v>3</v>
      </c>
      <c r="V11" s="9">
        <v>197</v>
      </c>
    </row>
    <row r="12" spans="1:24" x14ac:dyDescent="0.3">
      <c r="A12" s="1" t="s">
        <v>15</v>
      </c>
      <c r="B12" s="2" t="s">
        <v>37</v>
      </c>
      <c r="C12" s="3">
        <v>45934</v>
      </c>
      <c r="D12" s="4" t="s">
        <v>38</v>
      </c>
      <c r="E12" s="5">
        <v>200</v>
      </c>
      <c r="F12" s="22">
        <v>1</v>
      </c>
      <c r="G12" s="5">
        <v>194</v>
      </c>
      <c r="H12" s="22">
        <v>3</v>
      </c>
      <c r="I12" s="5">
        <v>191</v>
      </c>
      <c r="J12" s="22">
        <v>2</v>
      </c>
      <c r="K12" s="5">
        <v>190</v>
      </c>
      <c r="L12" s="22">
        <v>1</v>
      </c>
      <c r="M12" s="5"/>
      <c r="N12" s="22"/>
      <c r="O12" s="5"/>
      <c r="P12" s="22"/>
      <c r="Q12" s="6">
        <v>4</v>
      </c>
      <c r="R12" s="6">
        <v>775</v>
      </c>
      <c r="S12" s="7">
        <v>193.75</v>
      </c>
      <c r="T12" s="36">
        <v>7</v>
      </c>
      <c r="U12" s="8">
        <v>4</v>
      </c>
      <c r="V12" s="9">
        <v>197.75</v>
      </c>
    </row>
    <row r="13" spans="1:24" x14ac:dyDescent="0.3">
      <c r="A13" s="1" t="s">
        <v>15</v>
      </c>
      <c r="B13" s="2" t="s">
        <v>37</v>
      </c>
      <c r="C13" s="3">
        <v>45947</v>
      </c>
      <c r="D13" s="4" t="s">
        <v>38</v>
      </c>
      <c r="E13" s="5">
        <v>196</v>
      </c>
      <c r="F13" s="22">
        <v>3</v>
      </c>
      <c r="G13" s="5">
        <v>195</v>
      </c>
      <c r="H13" s="22">
        <v>1</v>
      </c>
      <c r="I13" s="5">
        <v>194</v>
      </c>
      <c r="J13" s="22">
        <v>3</v>
      </c>
      <c r="K13" s="5">
        <v>199</v>
      </c>
      <c r="L13" s="22">
        <v>3</v>
      </c>
      <c r="M13" s="5"/>
      <c r="N13" s="22"/>
      <c r="O13" s="5"/>
      <c r="P13" s="22"/>
      <c r="Q13" s="6">
        <v>4</v>
      </c>
      <c r="R13" s="6">
        <v>784</v>
      </c>
      <c r="S13" s="7">
        <v>196</v>
      </c>
      <c r="T13" s="36">
        <v>10</v>
      </c>
      <c r="U13" s="8">
        <v>6</v>
      </c>
      <c r="V13" s="9">
        <v>202</v>
      </c>
    </row>
    <row r="14" spans="1:24" x14ac:dyDescent="0.3">
      <c r="A14" s="1" t="s">
        <v>15</v>
      </c>
      <c r="B14" s="2" t="s">
        <v>37</v>
      </c>
      <c r="C14" s="3">
        <v>45962</v>
      </c>
      <c r="D14" s="4" t="s">
        <v>38</v>
      </c>
      <c r="E14" s="5">
        <v>193</v>
      </c>
      <c r="F14" s="22">
        <v>0</v>
      </c>
      <c r="G14" s="5">
        <v>197</v>
      </c>
      <c r="H14" s="22">
        <v>6</v>
      </c>
      <c r="I14" s="5">
        <v>197</v>
      </c>
      <c r="J14" s="22">
        <v>1</v>
      </c>
      <c r="K14" s="5">
        <v>193</v>
      </c>
      <c r="L14" s="22">
        <v>7</v>
      </c>
      <c r="M14" s="5"/>
      <c r="N14" s="22"/>
      <c r="O14" s="5"/>
      <c r="P14" s="22"/>
      <c r="Q14" s="6">
        <v>4</v>
      </c>
      <c r="R14" s="6">
        <v>780</v>
      </c>
      <c r="S14" s="7">
        <v>195</v>
      </c>
      <c r="T14" s="36">
        <v>14</v>
      </c>
      <c r="U14" s="8">
        <v>5</v>
      </c>
      <c r="V14" s="9">
        <v>200</v>
      </c>
    </row>
    <row r="16" spans="1:24" x14ac:dyDescent="0.3">
      <c r="Q16" s="32">
        <f>SUM(Q2:Q15)</f>
        <v>47</v>
      </c>
      <c r="R16" s="32">
        <f>SUM(R2:R15)</f>
        <v>9138.0060000000012</v>
      </c>
      <c r="S16" s="33">
        <f>SUM(R16/Q16)</f>
        <v>194.42565957446811</v>
      </c>
      <c r="T16" s="32">
        <f>SUM(T2:T15)</f>
        <v>98</v>
      </c>
      <c r="U16" s="32">
        <f>SUM(U2:U15)</f>
        <v>66</v>
      </c>
      <c r="V16" s="34">
        <f>SUM(S16+U16)</f>
        <v>260.42565957446811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_1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T10 E10:P10" name="Range1_3_5_2"/>
    <protectedRange algorithmName="SHA-512" hashValue="ON39YdpmFHfN9f47KpiRvqrKx0V9+erV1CNkpWzYhW/Qyc6aT8rEyCrvauWSYGZK2ia3o7vd3akF07acHAFpOA==" saltValue="yVW9XmDwTqEnmpSGai0KYg==" spinCount="100000" sqref="B11:C11" name="Range1_12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_3_2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3"/>
    <protectedRange algorithmName="SHA-512" hashValue="ON39YdpmFHfN9f47KpiRvqrKx0V9+erV1CNkpWzYhW/Qyc6aT8rEyCrvauWSYGZK2ia3o7vd3akF07acHAFpOA==" saltValue="yVW9XmDwTqEnmpSGai0KYg==" spinCount="100000" sqref="B13:C13" name="Range1_3_1"/>
    <protectedRange algorithmName="SHA-512" hashValue="ON39YdpmFHfN9f47KpiRvqrKx0V9+erV1CNkpWzYhW/Qyc6aT8rEyCrvauWSYGZK2ia3o7vd3akF07acHAFpOA==" saltValue="yVW9XmDwTqEnmpSGai0KYg==" spinCount="100000" sqref="D13" name="Range1_1_6"/>
    <protectedRange algorithmName="SHA-512" hashValue="ON39YdpmFHfN9f47KpiRvqrKx0V9+erV1CNkpWzYhW/Qyc6aT8rEyCrvauWSYGZK2ia3o7vd3akF07acHAFpOA==" saltValue="yVW9XmDwTqEnmpSGai0KYg==" spinCount="100000" sqref="E13:P13 T13" name="Range1_3_5_5"/>
    <protectedRange algorithmName="SHA-512" hashValue="ON39YdpmFHfN9f47KpiRvqrKx0V9+erV1CNkpWzYhW/Qyc6aT8rEyCrvauWSYGZK2ia3o7vd3akF07acHAFpOA==" saltValue="yVW9XmDwTqEnmpSGai0KYg==" spinCount="100000" sqref="B14:C14" name="Range1_3_2"/>
    <protectedRange algorithmName="SHA-512" hashValue="ON39YdpmFHfN9f47KpiRvqrKx0V9+erV1CNkpWzYhW/Qyc6aT8rEyCrvauWSYGZK2ia3o7vd3akF07acHAFpOA==" saltValue="yVW9XmDwTqEnmpSGai0KYg==" spinCount="100000" sqref="D14" name="Range1_1_6_1"/>
    <protectedRange algorithmName="SHA-512" hashValue="ON39YdpmFHfN9f47KpiRvqrKx0V9+erV1CNkpWzYhW/Qyc6aT8rEyCrvauWSYGZK2ia3o7vd3akF07acHAFpOA==" saltValue="yVW9XmDwTqEnmpSGai0KYg==" spinCount="100000" sqref="E14:P14 T14" name="Range1_3_5_5_1"/>
  </protectedRanges>
  <conditionalFormatting sqref="L7:P7">
    <cfRule type="cellIs" dxfId="573" priority="36" operator="greaterThanOrEqual">
      <formula>200</formula>
    </cfRule>
  </conditionalFormatting>
  <conditionalFormatting sqref="M7">
    <cfRule type="top10" dxfId="572" priority="37" rank="1"/>
  </conditionalFormatting>
  <conditionalFormatting sqref="O7">
    <cfRule type="top10" dxfId="571" priority="38" rank="1"/>
  </conditionalFormatting>
  <conditionalFormatting sqref="E10">
    <cfRule type="top10" dxfId="570" priority="35" rank="1"/>
  </conditionalFormatting>
  <conditionalFormatting sqref="E10:P10">
    <cfRule type="cellIs" dxfId="569" priority="33" operator="greaterThanOrEqual">
      <formula>200</formula>
    </cfRule>
  </conditionalFormatting>
  <conditionalFormatting sqref="G10">
    <cfRule type="top10" dxfId="568" priority="34" rank="1"/>
  </conditionalFormatting>
  <conditionalFormatting sqref="I10">
    <cfRule type="top10" dxfId="567" priority="32" rank="1"/>
  </conditionalFormatting>
  <conditionalFormatting sqref="K10">
    <cfRule type="top10" dxfId="566" priority="31" rank="1"/>
  </conditionalFormatting>
  <conditionalFormatting sqref="M10">
    <cfRule type="top10" dxfId="565" priority="30" rank="1"/>
  </conditionalFormatting>
  <conditionalFormatting sqref="O10">
    <cfRule type="top10" dxfId="564" priority="29" rank="1"/>
  </conditionalFormatting>
  <conditionalFormatting sqref="E11">
    <cfRule type="top10" dxfId="563" priority="28" rank="1"/>
  </conditionalFormatting>
  <conditionalFormatting sqref="G11">
    <cfRule type="top10" dxfId="562" priority="27" rank="1"/>
  </conditionalFormatting>
  <conditionalFormatting sqref="E11:P11">
    <cfRule type="cellIs" dxfId="561" priority="26" operator="greaterThanOrEqual">
      <formula>200</formula>
    </cfRule>
  </conditionalFormatting>
  <conditionalFormatting sqref="I11">
    <cfRule type="top10" dxfId="560" priority="25" rank="1"/>
  </conditionalFormatting>
  <conditionalFormatting sqref="K11">
    <cfRule type="top10" dxfId="559" priority="24" rank="1"/>
  </conditionalFormatting>
  <conditionalFormatting sqref="M11">
    <cfRule type="top10" dxfId="558" priority="23" rank="1"/>
  </conditionalFormatting>
  <conditionalFormatting sqref="O11">
    <cfRule type="top10" dxfId="557" priority="22" rank="1"/>
  </conditionalFormatting>
  <conditionalFormatting sqref="E12">
    <cfRule type="top10" dxfId="556" priority="21" rank="1"/>
  </conditionalFormatting>
  <conditionalFormatting sqref="G12">
    <cfRule type="top10" dxfId="555" priority="20" rank="1"/>
  </conditionalFormatting>
  <conditionalFormatting sqref="E12:P12">
    <cfRule type="cellIs" dxfId="554" priority="19" operator="greaterThanOrEqual">
      <formula>200</formula>
    </cfRule>
  </conditionalFormatting>
  <conditionalFormatting sqref="I12">
    <cfRule type="top10" dxfId="553" priority="18" rank="1"/>
  </conditionalFormatting>
  <conditionalFormatting sqref="K12">
    <cfRule type="top10" dxfId="552" priority="17" rank="1"/>
  </conditionalFormatting>
  <conditionalFormatting sqref="M12">
    <cfRule type="top10" dxfId="551" priority="16" rank="1"/>
  </conditionalFormatting>
  <conditionalFormatting sqref="O12">
    <cfRule type="top10" dxfId="550" priority="15" rank="1"/>
  </conditionalFormatting>
  <conditionalFormatting sqref="E13">
    <cfRule type="top10" dxfId="549" priority="14" rank="1"/>
  </conditionalFormatting>
  <conditionalFormatting sqref="G13">
    <cfRule type="top10" dxfId="548" priority="13" rank="1"/>
  </conditionalFormatting>
  <conditionalFormatting sqref="E13:P13">
    <cfRule type="cellIs" dxfId="547" priority="12" operator="greaterThanOrEqual">
      <formula>200</formula>
    </cfRule>
  </conditionalFormatting>
  <conditionalFormatting sqref="I13">
    <cfRule type="top10" dxfId="546" priority="11" rank="1"/>
  </conditionalFormatting>
  <conditionalFormatting sqref="K13">
    <cfRule type="top10" dxfId="545" priority="10" rank="1"/>
  </conditionalFormatting>
  <conditionalFormatting sqref="M13">
    <cfRule type="top10" dxfId="544" priority="9" rank="1"/>
  </conditionalFormatting>
  <conditionalFormatting sqref="O13">
    <cfRule type="top10" dxfId="543" priority="8" rank="1"/>
  </conditionalFormatting>
  <conditionalFormatting sqref="E14">
    <cfRule type="top10" dxfId="542" priority="7" rank="1"/>
  </conditionalFormatting>
  <conditionalFormatting sqref="G14">
    <cfRule type="top10" dxfId="541" priority="6" rank="1"/>
  </conditionalFormatting>
  <conditionalFormatting sqref="E14:P14">
    <cfRule type="cellIs" dxfId="540" priority="5" operator="greaterThanOrEqual">
      <formula>200</formula>
    </cfRule>
  </conditionalFormatting>
  <conditionalFormatting sqref="I14">
    <cfRule type="top10" dxfId="539" priority="4" rank="1"/>
  </conditionalFormatting>
  <conditionalFormatting sqref="K14">
    <cfRule type="top10" dxfId="538" priority="3" rank="1"/>
  </conditionalFormatting>
  <conditionalFormatting sqref="M14">
    <cfRule type="top10" dxfId="537" priority="2" rank="1"/>
  </conditionalFormatting>
  <conditionalFormatting sqref="O14">
    <cfRule type="top10" dxfId="536" priority="1" rank="1"/>
  </conditionalFormatting>
  <hyperlinks>
    <hyperlink ref="X1" location="'Virginia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D3F9DA-B952-413D-8359-4DEC756189AD}">
          <x14:formula1>
            <xm:f>'[_05-01-25-ABRA 2025 (Hurt, VA )brushy.xlsm]DATA'!#REF!</xm:f>
          </x14:formula1>
          <xm:sqref>B14</xm:sqref>
        </x14:dataValidation>
        <x14:dataValidation type="list" allowBlank="1" showInputMessage="1" showErrorMessage="1" xr:uid="{C4FF71F2-E5F0-4F28-A95E-D1BC37F21576}">
          <x14:formula1>
            <xm:f>'[_05-01-25-ABRA 2025 (Hurt, VA )brushy.xlsm]DATA'!#REF!</xm:f>
          </x14:formula1>
          <xm:sqref>D14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80A4-28CD-4479-A8A4-4139F3D05D1D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72</v>
      </c>
      <c r="C2" s="3">
        <v>45797</v>
      </c>
      <c r="D2" s="4" t="s">
        <v>67</v>
      </c>
      <c r="E2" s="5">
        <v>187</v>
      </c>
      <c r="F2" s="22">
        <v>3</v>
      </c>
      <c r="G2" s="5">
        <v>198</v>
      </c>
      <c r="H2" s="22">
        <v>6</v>
      </c>
      <c r="I2" s="39">
        <v>200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36">
        <v>12</v>
      </c>
      <c r="U2" s="8">
        <v>4</v>
      </c>
      <c r="V2" s="9">
        <v>199</v>
      </c>
    </row>
    <row r="4" spans="1:24" x14ac:dyDescent="0.3">
      <c r="Q4" s="32">
        <f>SUM(Q2:Q3)</f>
        <v>3</v>
      </c>
      <c r="R4" s="32">
        <f>SUM(R2:R3)</f>
        <v>585</v>
      </c>
      <c r="S4" s="33">
        <f>SUM(R4/Q4)</f>
        <v>195</v>
      </c>
      <c r="T4" s="32">
        <f>SUM(T2:T3)</f>
        <v>12</v>
      </c>
      <c r="U4" s="32">
        <f>SUM(U2:U3)</f>
        <v>4</v>
      </c>
      <c r="V4" s="34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2C317066-A583-4A67-8A61-1EBC7396CEAB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088C-B965-471B-B524-8291860E4B1D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41</v>
      </c>
      <c r="C2" s="3">
        <v>45717</v>
      </c>
      <c r="D2" s="4" t="s">
        <v>38</v>
      </c>
      <c r="E2" s="5">
        <v>187</v>
      </c>
      <c r="F2" s="22">
        <v>0</v>
      </c>
      <c r="G2" s="37">
        <v>189</v>
      </c>
      <c r="H2" s="22">
        <v>3</v>
      </c>
      <c r="I2" s="5">
        <v>186</v>
      </c>
      <c r="J2" s="22">
        <v>1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6">
        <v>5</v>
      </c>
      <c r="U2" s="8">
        <v>9</v>
      </c>
      <c r="V2" s="9">
        <v>195.75</v>
      </c>
    </row>
    <row r="3" spans="1:24" x14ac:dyDescent="0.3">
      <c r="A3" s="1" t="s">
        <v>11</v>
      </c>
      <c r="B3" s="2" t="s">
        <v>41</v>
      </c>
      <c r="C3" s="3">
        <v>45752</v>
      </c>
      <c r="D3" s="4" t="s">
        <v>38</v>
      </c>
      <c r="E3" s="5">
        <v>191</v>
      </c>
      <c r="F3" s="22">
        <v>1</v>
      </c>
      <c r="G3" s="37">
        <v>196</v>
      </c>
      <c r="H3" s="22">
        <v>2</v>
      </c>
      <c r="I3" s="5">
        <v>193</v>
      </c>
      <c r="J3" s="22">
        <v>2</v>
      </c>
      <c r="K3" s="5">
        <v>193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36">
        <v>9</v>
      </c>
      <c r="U3" s="8">
        <v>6</v>
      </c>
      <c r="V3" s="9">
        <v>199.25</v>
      </c>
    </row>
    <row r="4" spans="1:24" x14ac:dyDescent="0.3">
      <c r="A4" s="1" t="s">
        <v>11</v>
      </c>
      <c r="B4" s="2" t="s">
        <v>41</v>
      </c>
      <c r="C4" s="3">
        <v>45765</v>
      </c>
      <c r="D4" s="4" t="s">
        <v>38</v>
      </c>
      <c r="E4" s="37">
        <v>183</v>
      </c>
      <c r="F4" s="22">
        <v>1</v>
      </c>
      <c r="G4" s="37">
        <v>183</v>
      </c>
      <c r="H4" s="22">
        <v>3</v>
      </c>
      <c r="I4" s="5">
        <v>189</v>
      </c>
      <c r="J4" s="22">
        <v>3</v>
      </c>
      <c r="K4" s="38">
        <v>189</v>
      </c>
      <c r="L4" s="22">
        <v>4</v>
      </c>
      <c r="M4" s="38"/>
      <c r="N4" s="22"/>
      <c r="O4" s="5"/>
      <c r="P4" s="22"/>
      <c r="Q4" s="6">
        <v>4</v>
      </c>
      <c r="R4" s="6">
        <v>744</v>
      </c>
      <c r="S4" s="7">
        <v>186</v>
      </c>
      <c r="T4" s="36">
        <v>11</v>
      </c>
      <c r="U4" s="8">
        <v>13</v>
      </c>
      <c r="V4" s="9">
        <v>199</v>
      </c>
    </row>
    <row r="5" spans="1:24" x14ac:dyDescent="0.3">
      <c r="A5" s="1" t="s">
        <v>11</v>
      </c>
      <c r="B5" s="2" t="s">
        <v>41</v>
      </c>
      <c r="C5" s="3">
        <v>45780</v>
      </c>
      <c r="D5" s="4" t="s">
        <v>38</v>
      </c>
      <c r="E5" s="37">
        <v>191</v>
      </c>
      <c r="F5" s="22">
        <v>3</v>
      </c>
      <c r="G5" s="37">
        <v>188</v>
      </c>
      <c r="H5" s="22">
        <v>1</v>
      </c>
      <c r="I5" s="5">
        <v>187</v>
      </c>
      <c r="J5" s="22">
        <v>1</v>
      </c>
      <c r="K5" s="38">
        <v>197</v>
      </c>
      <c r="L5" s="22">
        <v>5</v>
      </c>
      <c r="M5" s="38"/>
      <c r="N5" s="22"/>
      <c r="O5" s="5"/>
      <c r="P5" s="22"/>
      <c r="Q5" s="6">
        <v>4</v>
      </c>
      <c r="R5" s="6">
        <v>763</v>
      </c>
      <c r="S5" s="7">
        <v>190.75</v>
      </c>
      <c r="T5" s="36">
        <v>10</v>
      </c>
      <c r="U5" s="8">
        <v>9</v>
      </c>
      <c r="V5" s="9">
        <v>199.75</v>
      </c>
    </row>
    <row r="6" spans="1:24" x14ac:dyDescent="0.3">
      <c r="A6" s="1" t="s">
        <v>11</v>
      </c>
      <c r="B6" s="2" t="s">
        <v>41</v>
      </c>
      <c r="C6" s="3">
        <v>45793</v>
      </c>
      <c r="D6" s="4" t="s">
        <v>38</v>
      </c>
      <c r="E6" s="5">
        <v>191</v>
      </c>
      <c r="F6" s="22">
        <v>2</v>
      </c>
      <c r="G6" s="37">
        <v>194</v>
      </c>
      <c r="H6" s="22">
        <v>0</v>
      </c>
      <c r="I6" s="5">
        <v>193</v>
      </c>
      <c r="J6" s="22">
        <v>1</v>
      </c>
      <c r="K6" s="5">
        <v>188</v>
      </c>
      <c r="L6" s="22">
        <v>3</v>
      </c>
      <c r="M6" s="5"/>
      <c r="N6" s="22"/>
      <c r="O6" s="5"/>
      <c r="P6" s="22"/>
      <c r="Q6" s="6">
        <v>4</v>
      </c>
      <c r="R6" s="6">
        <v>766</v>
      </c>
      <c r="S6" s="7">
        <v>191.5</v>
      </c>
      <c r="T6" s="36">
        <v>6</v>
      </c>
      <c r="U6" s="8">
        <v>5</v>
      </c>
      <c r="V6" s="9">
        <v>196.5</v>
      </c>
    </row>
    <row r="7" spans="1:24" x14ac:dyDescent="0.3">
      <c r="A7" s="1" t="s">
        <v>11</v>
      </c>
      <c r="B7" s="2" t="s">
        <v>41</v>
      </c>
      <c r="C7" s="3">
        <v>45828</v>
      </c>
      <c r="D7" s="4" t="s">
        <v>38</v>
      </c>
      <c r="E7" s="5">
        <v>195</v>
      </c>
      <c r="F7" s="22">
        <v>0</v>
      </c>
      <c r="G7" s="37">
        <v>190</v>
      </c>
      <c r="H7" s="22">
        <v>0</v>
      </c>
      <c r="I7" s="5">
        <v>197</v>
      </c>
      <c r="J7" s="22">
        <v>2</v>
      </c>
      <c r="K7" s="5">
        <v>184</v>
      </c>
      <c r="L7" s="22">
        <v>3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36">
        <v>5</v>
      </c>
      <c r="U7" s="8">
        <v>8</v>
      </c>
      <c r="V7" s="9">
        <v>199.5</v>
      </c>
    </row>
    <row r="8" spans="1:24" x14ac:dyDescent="0.3">
      <c r="A8" s="1" t="s">
        <v>11</v>
      </c>
      <c r="B8" s="2" t="s">
        <v>41</v>
      </c>
      <c r="C8" s="3">
        <v>45850</v>
      </c>
      <c r="D8" s="4" t="s">
        <v>38</v>
      </c>
      <c r="E8" s="37">
        <v>198</v>
      </c>
      <c r="F8" s="22">
        <v>1</v>
      </c>
      <c r="G8" s="37">
        <v>195</v>
      </c>
      <c r="H8" s="22">
        <v>0</v>
      </c>
      <c r="I8" s="5">
        <v>196</v>
      </c>
      <c r="J8" s="22">
        <v>0</v>
      </c>
      <c r="K8" s="38">
        <v>191</v>
      </c>
      <c r="L8" s="22">
        <v>1</v>
      </c>
      <c r="M8" s="38"/>
      <c r="N8" s="22"/>
      <c r="O8" s="5"/>
      <c r="P8" s="22"/>
      <c r="Q8" s="6">
        <v>4</v>
      </c>
      <c r="R8" s="6">
        <v>780</v>
      </c>
      <c r="S8" s="7">
        <v>195</v>
      </c>
      <c r="T8" s="36">
        <v>2</v>
      </c>
      <c r="U8" s="8">
        <v>6</v>
      </c>
      <c r="V8" s="9">
        <v>201</v>
      </c>
    </row>
    <row r="9" spans="1:24" x14ac:dyDescent="0.3">
      <c r="A9" s="1" t="s">
        <v>11</v>
      </c>
      <c r="B9" s="2" t="s">
        <v>41</v>
      </c>
      <c r="C9" s="3">
        <v>45856</v>
      </c>
      <c r="D9" s="4" t="s">
        <v>38</v>
      </c>
      <c r="E9" s="37">
        <v>192.001</v>
      </c>
      <c r="F9" s="22">
        <v>3</v>
      </c>
      <c r="G9" s="37">
        <v>195</v>
      </c>
      <c r="H9" s="22">
        <v>1</v>
      </c>
      <c r="I9" s="5">
        <v>193</v>
      </c>
      <c r="J9" s="22">
        <v>4</v>
      </c>
      <c r="K9" s="38">
        <v>197</v>
      </c>
      <c r="L9" s="22">
        <v>1</v>
      </c>
      <c r="M9" s="38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6">
        <v>9</v>
      </c>
      <c r="U9" s="8">
        <v>13</v>
      </c>
      <c r="V9" s="9">
        <v>207.25024999999999</v>
      </c>
    </row>
    <row r="10" spans="1:24" x14ac:dyDescent="0.3">
      <c r="A10" s="1" t="s">
        <v>11</v>
      </c>
      <c r="B10" s="2" t="s">
        <v>41</v>
      </c>
      <c r="C10" s="3">
        <v>45871</v>
      </c>
      <c r="D10" s="4" t="s">
        <v>38</v>
      </c>
      <c r="E10" s="5">
        <v>194.005</v>
      </c>
      <c r="F10" s="22">
        <v>1</v>
      </c>
      <c r="G10" s="37">
        <v>196</v>
      </c>
      <c r="H10" s="22">
        <v>3</v>
      </c>
      <c r="I10" s="5">
        <v>198</v>
      </c>
      <c r="J10" s="22">
        <v>4</v>
      </c>
      <c r="K10" s="5">
        <v>197.005</v>
      </c>
      <c r="L10" s="22">
        <v>4</v>
      </c>
      <c r="M10" s="5"/>
      <c r="N10" s="22"/>
      <c r="O10" s="5"/>
      <c r="P10" s="22"/>
      <c r="Q10" s="6">
        <v>4</v>
      </c>
      <c r="R10" s="6">
        <v>785.01</v>
      </c>
      <c r="S10" s="7">
        <v>196.2525</v>
      </c>
      <c r="T10" s="36">
        <v>12</v>
      </c>
      <c r="U10" s="8">
        <v>11</v>
      </c>
      <c r="V10" s="9">
        <v>207.2525</v>
      </c>
    </row>
    <row r="11" spans="1:24" x14ac:dyDescent="0.3">
      <c r="A11" s="1" t="s">
        <v>11</v>
      </c>
      <c r="B11" s="2" t="s">
        <v>41</v>
      </c>
      <c r="C11" s="3">
        <v>45892</v>
      </c>
      <c r="D11" s="4" t="s">
        <v>38</v>
      </c>
      <c r="E11" s="37">
        <v>195</v>
      </c>
      <c r="F11" s="22">
        <v>1</v>
      </c>
      <c r="G11" s="37">
        <v>189</v>
      </c>
      <c r="H11" s="22">
        <v>1</v>
      </c>
      <c r="I11" s="5"/>
      <c r="J11" s="22"/>
      <c r="K11" s="38"/>
      <c r="L11" s="22"/>
      <c r="M11" s="38"/>
      <c r="N11" s="22"/>
      <c r="O11" s="5"/>
      <c r="P11" s="22"/>
      <c r="Q11" s="6">
        <v>2</v>
      </c>
      <c r="R11" s="6">
        <v>384</v>
      </c>
      <c r="S11" s="7">
        <v>192</v>
      </c>
      <c r="T11" s="36">
        <v>2</v>
      </c>
      <c r="U11" s="8">
        <v>4</v>
      </c>
      <c r="V11" s="9">
        <v>196</v>
      </c>
    </row>
    <row r="12" spans="1:24" x14ac:dyDescent="0.3">
      <c r="A12" s="1" t="s">
        <v>11</v>
      </c>
      <c r="B12" s="2" t="s">
        <v>41</v>
      </c>
      <c r="C12" s="3">
        <v>45906</v>
      </c>
      <c r="D12" s="4" t="s">
        <v>38</v>
      </c>
      <c r="E12" s="5">
        <v>194</v>
      </c>
      <c r="F12" s="22">
        <v>3</v>
      </c>
      <c r="G12" s="37">
        <v>197</v>
      </c>
      <c r="H12" s="22">
        <v>4</v>
      </c>
      <c r="I12" s="5">
        <v>196.005</v>
      </c>
      <c r="J12" s="22">
        <v>4</v>
      </c>
      <c r="K12" s="5">
        <v>192</v>
      </c>
      <c r="L12" s="22">
        <v>1</v>
      </c>
      <c r="M12" s="5"/>
      <c r="N12" s="22"/>
      <c r="O12" s="5"/>
      <c r="P12" s="22"/>
      <c r="Q12" s="6">
        <v>4</v>
      </c>
      <c r="R12" s="6">
        <v>779.005</v>
      </c>
      <c r="S12" s="7">
        <v>194.75125</v>
      </c>
      <c r="T12" s="36">
        <v>12</v>
      </c>
      <c r="U12" s="8">
        <v>9</v>
      </c>
      <c r="V12" s="9">
        <v>203.75125</v>
      </c>
    </row>
    <row r="13" spans="1:24" x14ac:dyDescent="0.3">
      <c r="A13" s="45" t="s">
        <v>11</v>
      </c>
      <c r="B13" s="46" t="s">
        <v>41</v>
      </c>
      <c r="C13" s="47">
        <v>45919</v>
      </c>
      <c r="D13" s="48" t="s">
        <v>38</v>
      </c>
      <c r="E13" s="55">
        <v>195.001</v>
      </c>
      <c r="F13" s="50">
        <v>5</v>
      </c>
      <c r="G13" s="55">
        <v>193</v>
      </c>
      <c r="H13" s="50">
        <v>3</v>
      </c>
      <c r="I13" s="49">
        <v>191</v>
      </c>
      <c r="J13" s="50">
        <v>4</v>
      </c>
      <c r="K13" s="56">
        <v>194</v>
      </c>
      <c r="L13" s="50">
        <v>2</v>
      </c>
      <c r="M13" s="56"/>
      <c r="N13" s="50"/>
      <c r="O13" s="49"/>
      <c r="P13" s="50"/>
      <c r="Q13" s="51">
        <v>4</v>
      </c>
      <c r="R13" s="51">
        <v>773.00099999999998</v>
      </c>
      <c r="S13" s="52">
        <v>193.25024999999999</v>
      </c>
      <c r="T13" s="32">
        <v>14</v>
      </c>
      <c r="U13" s="53">
        <v>7</v>
      </c>
      <c r="V13" s="54">
        <v>200.25024999999999</v>
      </c>
    </row>
    <row r="14" spans="1:24" x14ac:dyDescent="0.3">
      <c r="A14" s="1" t="s">
        <v>11</v>
      </c>
      <c r="B14" s="2" t="s">
        <v>41</v>
      </c>
      <c r="C14" s="3">
        <v>45934</v>
      </c>
      <c r="D14" s="4" t="s">
        <v>38</v>
      </c>
      <c r="E14" s="37">
        <v>196</v>
      </c>
      <c r="F14" s="22">
        <v>2</v>
      </c>
      <c r="G14" s="37">
        <v>193</v>
      </c>
      <c r="H14" s="22">
        <v>2</v>
      </c>
      <c r="I14" s="5">
        <v>191</v>
      </c>
      <c r="J14" s="22">
        <v>1</v>
      </c>
      <c r="K14" s="38">
        <v>194</v>
      </c>
      <c r="L14" s="22">
        <v>1</v>
      </c>
      <c r="M14" s="38"/>
      <c r="N14" s="22"/>
      <c r="O14" s="5"/>
      <c r="P14" s="22"/>
      <c r="Q14" s="6">
        <v>4</v>
      </c>
      <c r="R14" s="6">
        <v>774</v>
      </c>
      <c r="S14" s="7">
        <v>193.5</v>
      </c>
      <c r="T14" s="36">
        <v>6</v>
      </c>
      <c r="U14" s="8">
        <v>11</v>
      </c>
      <c r="V14" s="9">
        <v>204.5</v>
      </c>
    </row>
    <row r="15" spans="1:24" x14ac:dyDescent="0.3">
      <c r="A15" s="1" t="s">
        <v>11</v>
      </c>
      <c r="B15" s="2" t="s">
        <v>41</v>
      </c>
      <c r="C15" s="3">
        <v>45947</v>
      </c>
      <c r="D15" s="4" t="s">
        <v>38</v>
      </c>
      <c r="E15" s="5">
        <v>193</v>
      </c>
      <c r="F15" s="22">
        <v>3</v>
      </c>
      <c r="G15" s="37">
        <v>197</v>
      </c>
      <c r="H15" s="22">
        <v>3</v>
      </c>
      <c r="I15" s="5">
        <v>198</v>
      </c>
      <c r="J15" s="22">
        <v>2</v>
      </c>
      <c r="K15" s="5">
        <v>195</v>
      </c>
      <c r="L15" s="22">
        <v>3</v>
      </c>
      <c r="M15" s="5"/>
      <c r="N15" s="22"/>
      <c r="O15" s="5"/>
      <c r="P15" s="22"/>
      <c r="Q15" s="6">
        <v>4</v>
      </c>
      <c r="R15" s="6">
        <v>783</v>
      </c>
      <c r="S15" s="7">
        <v>195.75</v>
      </c>
      <c r="T15" s="36">
        <v>11</v>
      </c>
      <c r="U15" s="8">
        <v>11</v>
      </c>
      <c r="V15" s="9">
        <v>206.75</v>
      </c>
    </row>
    <row r="16" spans="1:24" x14ac:dyDescent="0.3">
      <c r="A16" s="1" t="s">
        <v>11</v>
      </c>
      <c r="B16" s="2" t="s">
        <v>41</v>
      </c>
      <c r="C16" s="3">
        <v>45962</v>
      </c>
      <c r="D16" s="4" t="s">
        <v>38</v>
      </c>
      <c r="E16" s="5">
        <v>191</v>
      </c>
      <c r="F16" s="22">
        <v>3</v>
      </c>
      <c r="G16" s="37">
        <v>196</v>
      </c>
      <c r="H16" s="22">
        <v>1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778</v>
      </c>
      <c r="S16" s="7">
        <v>194.5</v>
      </c>
      <c r="T16" s="36">
        <v>6</v>
      </c>
      <c r="U16" s="8">
        <v>7</v>
      </c>
      <c r="V16" s="9">
        <v>201.5</v>
      </c>
    </row>
    <row r="18" spans="17:22" x14ac:dyDescent="0.3">
      <c r="Q18" s="32">
        <f>SUM(Q2:Q17)</f>
        <v>58</v>
      </c>
      <c r="R18" s="32">
        <f>SUM(R2:R17)</f>
        <v>11172.017</v>
      </c>
      <c r="S18" s="33">
        <f>SUM(R18/Q18)</f>
        <v>192.6209827586207</v>
      </c>
      <c r="T18" s="32">
        <f>SUM(T2:T17)</f>
        <v>120</v>
      </c>
      <c r="U18" s="32">
        <f>SUM(U2:U17)</f>
        <v>129</v>
      </c>
      <c r="V18" s="34">
        <f>SUM(S18+U18)</f>
        <v>321.6209827586207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4:C4" name="Range1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6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15"/>
    <protectedRange algorithmName="SHA-512" hashValue="ON39YdpmFHfN9f47KpiRvqrKx0V9+erV1CNkpWzYhW/Qyc6aT8rEyCrvauWSYGZK2ia3o7vd3akF07acHAFpOA==" saltValue="yVW9XmDwTqEnmpSGai0KYg==" spinCount="100000" sqref="B10:C10" name="Range1_5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3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B14:C14" name="Range1_13_3"/>
    <protectedRange algorithmName="SHA-512" hashValue="ON39YdpmFHfN9f47KpiRvqrKx0V9+erV1CNkpWzYhW/Qyc6aT8rEyCrvauWSYGZK2ia3o7vd3akF07acHAFpOA==" saltValue="yVW9XmDwTqEnmpSGai0KYg==" spinCount="100000" sqref="D14" name="Range1_1_4_2"/>
    <protectedRange algorithmName="SHA-512" hashValue="ON39YdpmFHfN9f47KpiRvqrKx0V9+erV1CNkpWzYhW/Qyc6aT8rEyCrvauWSYGZK2ia3o7vd3akF07acHAFpOA==" saltValue="yVW9XmDwTqEnmpSGai0KYg==" spinCount="100000" sqref="T14" name="Range1_3_5_4_3"/>
    <protectedRange algorithmName="SHA-512" hashValue="ON39YdpmFHfN9f47KpiRvqrKx0V9+erV1CNkpWzYhW/Qyc6aT8rEyCrvauWSYGZK2ia3o7vd3akF07acHAFpOA==" saltValue="yVW9XmDwTqEnmpSGai0KYg==" spinCount="100000" sqref="B15:C15" name="Range1_9"/>
    <protectedRange algorithmName="SHA-512" hashValue="ON39YdpmFHfN9f47KpiRvqrKx0V9+erV1CNkpWzYhW/Qyc6aT8rEyCrvauWSYGZK2ia3o7vd3akF07acHAFpOA==" saltValue="yVW9XmDwTqEnmpSGai0KYg==" spinCount="100000" sqref="D15" name="Range1_1_14_1"/>
    <protectedRange algorithmName="SHA-512" hashValue="ON39YdpmFHfN9f47KpiRvqrKx0V9+erV1CNkpWzYhW/Qyc6aT8rEyCrvauWSYGZK2ia3o7vd3akF07acHAFpOA==" saltValue="yVW9XmDwTqEnmpSGai0KYg==" spinCount="100000" sqref="T15" name="Range1_3_5_6"/>
    <protectedRange algorithmName="SHA-512" hashValue="ON39YdpmFHfN9f47KpiRvqrKx0V9+erV1CNkpWzYhW/Qyc6aT8rEyCrvauWSYGZK2ia3o7vd3akF07acHAFpOA==" saltValue="yVW9XmDwTqEnmpSGai0KYg==" spinCount="100000" sqref="B16:C16" name="Range1_9_1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6_1"/>
  </protectedRanges>
  <conditionalFormatting sqref="E12">
    <cfRule type="top10" dxfId="535" priority="35" rank="1"/>
  </conditionalFormatting>
  <conditionalFormatting sqref="E12:P12">
    <cfRule type="cellIs" dxfId="534" priority="29" operator="greaterThanOrEqual">
      <formula>200</formula>
    </cfRule>
  </conditionalFormatting>
  <conditionalFormatting sqref="G12">
    <cfRule type="top10" dxfId="533" priority="34" rank="1"/>
  </conditionalFormatting>
  <conditionalFormatting sqref="I12">
    <cfRule type="top10" dxfId="532" priority="33" rank="1"/>
  </conditionalFormatting>
  <conditionalFormatting sqref="K12">
    <cfRule type="top10" dxfId="531" priority="32" rank="1"/>
  </conditionalFormatting>
  <conditionalFormatting sqref="L10:P10">
    <cfRule type="cellIs" dxfId="530" priority="36" operator="greaterThanOrEqual">
      <formula>200</formula>
    </cfRule>
  </conditionalFormatting>
  <conditionalFormatting sqref="M10">
    <cfRule type="top10" dxfId="529" priority="38" rank="1"/>
  </conditionalFormatting>
  <conditionalFormatting sqref="M12">
    <cfRule type="top10" dxfId="528" priority="31" rank="1"/>
  </conditionalFormatting>
  <conditionalFormatting sqref="O10">
    <cfRule type="top10" dxfId="527" priority="37" rank="1"/>
  </conditionalFormatting>
  <conditionalFormatting sqref="O12">
    <cfRule type="top10" dxfId="526" priority="30" rank="1"/>
  </conditionalFormatting>
  <conditionalFormatting sqref="E13">
    <cfRule type="top10" dxfId="525" priority="28" rank="1"/>
  </conditionalFormatting>
  <conditionalFormatting sqref="G13">
    <cfRule type="top10" dxfId="524" priority="27" rank="1"/>
  </conditionalFormatting>
  <conditionalFormatting sqref="I13">
    <cfRule type="top10" dxfId="523" priority="26" rank="1"/>
  </conditionalFormatting>
  <conditionalFormatting sqref="K13">
    <cfRule type="top10" dxfId="522" priority="25" rank="1"/>
  </conditionalFormatting>
  <conditionalFormatting sqref="M13">
    <cfRule type="top10" dxfId="521" priority="24" rank="1"/>
  </conditionalFormatting>
  <conditionalFormatting sqref="O13">
    <cfRule type="top10" dxfId="520" priority="23" rank="1"/>
  </conditionalFormatting>
  <conditionalFormatting sqref="E13:P13">
    <cfRule type="cellIs" dxfId="519" priority="22" operator="greaterThanOrEqual">
      <formula>200</formula>
    </cfRule>
  </conditionalFormatting>
  <conditionalFormatting sqref="E14">
    <cfRule type="top10" dxfId="518" priority="21" rank="1"/>
  </conditionalFormatting>
  <conditionalFormatting sqref="G14">
    <cfRule type="top10" dxfId="517" priority="20" rank="1"/>
  </conditionalFormatting>
  <conditionalFormatting sqref="I14">
    <cfRule type="top10" dxfId="516" priority="19" rank="1"/>
  </conditionalFormatting>
  <conditionalFormatting sqref="K14">
    <cfRule type="top10" dxfId="515" priority="18" rank="1"/>
  </conditionalFormatting>
  <conditionalFormatting sqref="M14">
    <cfRule type="top10" dxfId="514" priority="17" rank="1"/>
  </conditionalFormatting>
  <conditionalFormatting sqref="O14">
    <cfRule type="top10" dxfId="513" priority="16" rank="1"/>
  </conditionalFormatting>
  <conditionalFormatting sqref="E14:P14">
    <cfRule type="cellIs" dxfId="512" priority="15" operator="greaterThanOrEqual">
      <formula>200</formula>
    </cfRule>
  </conditionalFormatting>
  <conditionalFormatting sqref="E15">
    <cfRule type="top10" dxfId="511" priority="14" rank="1"/>
  </conditionalFormatting>
  <conditionalFormatting sqref="G15">
    <cfRule type="top10" dxfId="510" priority="13" rank="1"/>
  </conditionalFormatting>
  <conditionalFormatting sqref="I15">
    <cfRule type="top10" dxfId="509" priority="12" rank="1"/>
  </conditionalFormatting>
  <conditionalFormatting sqref="K15">
    <cfRule type="top10" dxfId="508" priority="11" rank="1"/>
  </conditionalFormatting>
  <conditionalFormatting sqref="M15">
    <cfRule type="top10" dxfId="507" priority="10" rank="1"/>
  </conditionalFormatting>
  <conditionalFormatting sqref="O15">
    <cfRule type="top10" dxfId="506" priority="9" rank="1"/>
  </conditionalFormatting>
  <conditionalFormatting sqref="E15:P15">
    <cfRule type="cellIs" dxfId="505" priority="8" operator="greaterThanOrEqual">
      <formula>200</formula>
    </cfRule>
  </conditionalFormatting>
  <conditionalFormatting sqref="E16">
    <cfRule type="top10" dxfId="504" priority="7" rank="1"/>
  </conditionalFormatting>
  <conditionalFormatting sqref="G16">
    <cfRule type="top10" dxfId="503" priority="6" rank="1"/>
  </conditionalFormatting>
  <conditionalFormatting sqref="I16">
    <cfRule type="top10" dxfId="502" priority="5" rank="1"/>
  </conditionalFormatting>
  <conditionalFormatting sqref="K16">
    <cfRule type="top10" dxfId="501" priority="4" rank="1"/>
  </conditionalFormatting>
  <conditionalFormatting sqref="M16">
    <cfRule type="top10" dxfId="500" priority="3" rank="1"/>
  </conditionalFormatting>
  <conditionalFormatting sqref="O16">
    <cfRule type="top10" dxfId="499" priority="2" rank="1"/>
  </conditionalFormatting>
  <conditionalFormatting sqref="E16:P16">
    <cfRule type="cellIs" dxfId="498" priority="1" operator="greaterThanOrEqual">
      <formula>200</formula>
    </cfRule>
  </conditionalFormatting>
  <hyperlinks>
    <hyperlink ref="X1" location="'Virginia 2025'!A1" display="Return to Rankings" xr:uid="{18D92B19-04D1-4BBD-930A-B6637CDA11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212B29-D40C-4408-9EBA-CFB3AEF8F19F}">
          <x14:formula1>
            <xm:f>'[_05-01-25-ABRA 2025 (Hurt, VA )brushy.xlsm]DATA'!#REF!</xm:f>
          </x14:formula1>
          <xm:sqref>B16</xm:sqref>
        </x14:dataValidation>
        <x14:dataValidation type="list" allowBlank="1" showInputMessage="1" showErrorMessage="1" xr:uid="{4F4A0A49-212D-4431-9EE8-789A64165CA1}">
          <x14:formula1>
            <xm:f>'[_05-01-25-ABRA 2025 (Hurt, VA )brushy.xlsm]DATA'!#REF!</xm:f>
          </x14:formula1>
          <xm:sqref>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515A-17CC-419C-8537-E472FF743C1B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82</v>
      </c>
      <c r="C2" s="3">
        <v>45825</v>
      </c>
      <c r="D2" s="4" t="s">
        <v>67</v>
      </c>
      <c r="E2" s="5">
        <v>195</v>
      </c>
      <c r="F2" s="22">
        <v>4</v>
      </c>
      <c r="G2" s="5">
        <v>196</v>
      </c>
      <c r="H2" s="22">
        <v>4</v>
      </c>
      <c r="I2" s="5">
        <v>199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36">
        <v>12</v>
      </c>
      <c r="U2" s="8">
        <v>9</v>
      </c>
      <c r="V2" s="9">
        <v>205.66666666666666</v>
      </c>
    </row>
    <row r="4" spans="1:24" x14ac:dyDescent="0.3">
      <c r="Q4" s="32">
        <f>SUM(Q2:Q3)</f>
        <v>3</v>
      </c>
      <c r="R4" s="32">
        <f>SUM(R2:R3)</f>
        <v>590</v>
      </c>
      <c r="S4" s="33">
        <f>SUM(R4/Q4)</f>
        <v>196.66666666666666</v>
      </c>
      <c r="T4" s="32">
        <f>SUM(T2:T3)</f>
        <v>12</v>
      </c>
      <c r="U4" s="32">
        <f>SUM(U2:U3)</f>
        <v>9</v>
      </c>
      <c r="V4" s="34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409C866C-4A4D-4076-BA2C-4637C7E9413C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E386-2C77-4096-BEE8-0DD20BA81849}">
  <dimension ref="A1:X18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95</v>
      </c>
      <c r="C2" s="3">
        <v>45871</v>
      </c>
      <c r="D2" s="4" t="s">
        <v>38</v>
      </c>
      <c r="E2" s="37">
        <v>176</v>
      </c>
      <c r="F2" s="22">
        <v>0</v>
      </c>
      <c r="G2" s="37">
        <v>177</v>
      </c>
      <c r="H2" s="22">
        <v>1</v>
      </c>
      <c r="I2" s="5">
        <v>177</v>
      </c>
      <c r="J2" s="22">
        <v>0</v>
      </c>
      <c r="K2" s="38">
        <v>177</v>
      </c>
      <c r="L2" s="22">
        <v>1</v>
      </c>
      <c r="M2" s="38"/>
      <c r="N2" s="22"/>
      <c r="O2" s="5"/>
      <c r="P2" s="22"/>
      <c r="Q2" s="6">
        <v>4</v>
      </c>
      <c r="R2" s="6">
        <v>707</v>
      </c>
      <c r="S2" s="7">
        <v>176.75</v>
      </c>
      <c r="T2" s="36">
        <v>2</v>
      </c>
      <c r="U2" s="8">
        <v>4</v>
      </c>
      <c r="V2" s="9">
        <v>180.75</v>
      </c>
    </row>
    <row r="3" spans="1:24" x14ac:dyDescent="0.3">
      <c r="A3" s="1" t="s">
        <v>35</v>
      </c>
      <c r="B3" s="2" t="s">
        <v>112</v>
      </c>
      <c r="C3" s="3">
        <v>45906</v>
      </c>
      <c r="D3" s="4" t="s">
        <v>38</v>
      </c>
      <c r="E3" s="37">
        <v>185</v>
      </c>
      <c r="F3" s="22">
        <v>0</v>
      </c>
      <c r="G3" s="37">
        <v>183</v>
      </c>
      <c r="H3" s="22">
        <v>1</v>
      </c>
      <c r="I3" s="5">
        <v>173</v>
      </c>
      <c r="J3" s="22">
        <v>0</v>
      </c>
      <c r="K3" s="38">
        <v>178</v>
      </c>
      <c r="L3" s="22">
        <v>1</v>
      </c>
      <c r="M3" s="38"/>
      <c r="N3" s="22"/>
      <c r="O3" s="5"/>
      <c r="P3" s="22"/>
      <c r="Q3" s="6">
        <v>4</v>
      </c>
      <c r="R3" s="6">
        <v>719</v>
      </c>
      <c r="S3" s="7">
        <v>179.75</v>
      </c>
      <c r="T3" s="36">
        <v>2</v>
      </c>
      <c r="U3" s="8">
        <v>5</v>
      </c>
      <c r="V3" s="9">
        <v>184.75</v>
      </c>
    </row>
    <row r="5" spans="1:24" x14ac:dyDescent="0.3">
      <c r="Q5" s="32">
        <f>SUM(Q2:Q4)</f>
        <v>8</v>
      </c>
      <c r="R5" s="32">
        <f>SUM(R2:R4)</f>
        <v>1426</v>
      </c>
      <c r="S5" s="33">
        <f>SUM(R5/Q5)</f>
        <v>178.25</v>
      </c>
      <c r="T5" s="32">
        <f>SUM(T2:T4)</f>
        <v>4</v>
      </c>
      <c r="U5" s="32">
        <f>SUM(U2:U4)</f>
        <v>9</v>
      </c>
      <c r="V5" s="34">
        <f>SUM(S5+U5)</f>
        <v>187.25</v>
      </c>
    </row>
    <row r="8" spans="1:24" x14ac:dyDescent="0.3">
      <c r="A8" s="23" t="s">
        <v>1</v>
      </c>
      <c r="B8" s="24" t="s">
        <v>2</v>
      </c>
      <c r="C8" s="25" t="s">
        <v>3</v>
      </c>
      <c r="D8" s="26" t="s">
        <v>4</v>
      </c>
      <c r="E8" s="27" t="s">
        <v>21</v>
      </c>
      <c r="F8" s="27" t="s">
        <v>22</v>
      </c>
      <c r="G8" s="27" t="s">
        <v>23</v>
      </c>
      <c r="H8" s="27" t="s">
        <v>22</v>
      </c>
      <c r="I8" s="27" t="s">
        <v>24</v>
      </c>
      <c r="J8" s="27" t="s">
        <v>22</v>
      </c>
      <c r="K8" s="27" t="s">
        <v>25</v>
      </c>
      <c r="L8" s="27" t="s">
        <v>22</v>
      </c>
      <c r="M8" s="27" t="s">
        <v>26</v>
      </c>
      <c r="N8" s="27" t="s">
        <v>22</v>
      </c>
      <c r="O8" s="27" t="s">
        <v>27</v>
      </c>
      <c r="P8" s="27" t="s">
        <v>22</v>
      </c>
      <c r="Q8" s="28" t="s">
        <v>28</v>
      </c>
      <c r="R8" s="29" t="s">
        <v>29</v>
      </c>
      <c r="S8" s="30" t="s">
        <v>5</v>
      </c>
      <c r="T8" s="30" t="s">
        <v>30</v>
      </c>
      <c r="U8" s="29" t="s">
        <v>6</v>
      </c>
      <c r="V8" s="30" t="s">
        <v>31</v>
      </c>
    </row>
    <row r="9" spans="1:24" x14ac:dyDescent="0.3">
      <c r="A9" s="1" t="s">
        <v>52</v>
      </c>
      <c r="B9" s="2" t="s">
        <v>112</v>
      </c>
      <c r="C9" s="3">
        <v>45919</v>
      </c>
      <c r="D9" s="4" t="s">
        <v>38</v>
      </c>
      <c r="E9" s="5">
        <v>171</v>
      </c>
      <c r="F9" s="22">
        <v>0</v>
      </c>
      <c r="G9" s="5">
        <v>174</v>
      </c>
      <c r="H9" s="22">
        <v>0</v>
      </c>
      <c r="I9" s="5">
        <v>180</v>
      </c>
      <c r="J9" s="22">
        <v>0</v>
      </c>
      <c r="K9" s="5">
        <v>189</v>
      </c>
      <c r="L9" s="22">
        <v>1</v>
      </c>
      <c r="M9" s="5"/>
      <c r="N9" s="22"/>
      <c r="O9" s="5"/>
      <c r="P9" s="22"/>
      <c r="Q9" s="6">
        <v>4</v>
      </c>
      <c r="R9" s="6">
        <v>714</v>
      </c>
      <c r="S9" s="7">
        <v>178.5</v>
      </c>
      <c r="T9" s="36">
        <v>1</v>
      </c>
      <c r="U9" s="8">
        <v>9</v>
      </c>
      <c r="V9" s="9">
        <v>187.5</v>
      </c>
    </row>
    <row r="11" spans="1:24" x14ac:dyDescent="0.3">
      <c r="Q11" s="32">
        <f>SUM(Q9:Q10)</f>
        <v>4</v>
      </c>
      <c r="R11" s="32">
        <f>SUM(R9:R10)</f>
        <v>714</v>
      </c>
      <c r="S11" s="33">
        <f>SUM(R11/Q11)</f>
        <v>178.5</v>
      </c>
      <c r="T11" s="32">
        <f>SUM(T9:T10)</f>
        <v>1</v>
      </c>
      <c r="U11" s="32">
        <f>SUM(U9:U10)</f>
        <v>9</v>
      </c>
      <c r="V11" s="34">
        <f>SUM(S11+U11)</f>
        <v>187.5</v>
      </c>
    </row>
    <row r="14" spans="1:24" x14ac:dyDescent="0.3">
      <c r="A14" s="23" t="s">
        <v>1</v>
      </c>
      <c r="B14" s="24" t="s">
        <v>2</v>
      </c>
      <c r="C14" s="25" t="s">
        <v>3</v>
      </c>
      <c r="D14" s="26" t="s">
        <v>4</v>
      </c>
      <c r="E14" s="27" t="s">
        <v>21</v>
      </c>
      <c r="F14" s="27" t="s">
        <v>22</v>
      </c>
      <c r="G14" s="27" t="s">
        <v>23</v>
      </c>
      <c r="H14" s="27" t="s">
        <v>22</v>
      </c>
      <c r="I14" s="27" t="s">
        <v>24</v>
      </c>
      <c r="J14" s="27" t="s">
        <v>22</v>
      </c>
      <c r="K14" s="27" t="s">
        <v>25</v>
      </c>
      <c r="L14" s="27" t="s">
        <v>22</v>
      </c>
      <c r="M14" s="27" t="s">
        <v>26</v>
      </c>
      <c r="N14" s="27" t="s">
        <v>22</v>
      </c>
      <c r="O14" s="27" t="s">
        <v>27</v>
      </c>
      <c r="P14" s="27" t="s">
        <v>22</v>
      </c>
      <c r="Q14" s="28" t="s">
        <v>28</v>
      </c>
      <c r="R14" s="29" t="s">
        <v>29</v>
      </c>
      <c r="S14" s="30" t="s">
        <v>5</v>
      </c>
      <c r="T14" s="30" t="s">
        <v>30</v>
      </c>
      <c r="U14" s="29" t="s">
        <v>6</v>
      </c>
      <c r="V14" s="30" t="s">
        <v>31</v>
      </c>
    </row>
    <row r="15" spans="1:24" x14ac:dyDescent="0.3">
      <c r="A15" s="1" t="s">
        <v>64</v>
      </c>
      <c r="B15" s="2" t="s">
        <v>112</v>
      </c>
      <c r="C15" s="3">
        <v>45947</v>
      </c>
      <c r="D15" s="4" t="s">
        <v>38</v>
      </c>
      <c r="E15" s="5">
        <v>171</v>
      </c>
      <c r="F15" s="22">
        <v>1</v>
      </c>
      <c r="G15" s="5">
        <v>170</v>
      </c>
      <c r="H15" s="22">
        <v>0</v>
      </c>
      <c r="I15" s="5">
        <v>165</v>
      </c>
      <c r="J15" s="22">
        <v>1</v>
      </c>
      <c r="K15" s="5">
        <v>164</v>
      </c>
      <c r="L15" s="22">
        <v>1</v>
      </c>
      <c r="M15" s="5"/>
      <c r="N15" s="22"/>
      <c r="O15" s="5"/>
      <c r="P15" s="22"/>
      <c r="Q15" s="6">
        <v>4</v>
      </c>
      <c r="R15" s="6">
        <v>670</v>
      </c>
      <c r="S15" s="7">
        <v>167.5</v>
      </c>
      <c r="T15" s="36">
        <v>3</v>
      </c>
      <c r="U15" s="8">
        <v>5</v>
      </c>
      <c r="V15" s="9">
        <v>172.5</v>
      </c>
    </row>
    <row r="16" spans="1:24" x14ac:dyDescent="0.3">
      <c r="A16" s="1" t="s">
        <v>64</v>
      </c>
      <c r="B16" s="2" t="s">
        <v>112</v>
      </c>
      <c r="C16" s="3">
        <v>45962</v>
      </c>
      <c r="D16" s="4" t="s">
        <v>38</v>
      </c>
      <c r="E16" s="5">
        <v>180</v>
      </c>
      <c r="F16" s="22">
        <v>0</v>
      </c>
      <c r="G16" s="5">
        <v>181</v>
      </c>
      <c r="H16" s="22">
        <v>1</v>
      </c>
      <c r="I16" s="5">
        <v>186</v>
      </c>
      <c r="J16" s="22">
        <v>0</v>
      </c>
      <c r="K16" s="5">
        <v>181</v>
      </c>
      <c r="L16" s="22">
        <v>0</v>
      </c>
      <c r="M16" s="5"/>
      <c r="N16" s="22"/>
      <c r="O16" s="5"/>
      <c r="P16" s="22"/>
      <c r="Q16" s="6">
        <v>4</v>
      </c>
      <c r="R16" s="6">
        <v>728</v>
      </c>
      <c r="S16" s="7">
        <v>182</v>
      </c>
      <c r="T16" s="36">
        <v>1</v>
      </c>
      <c r="U16" s="8">
        <v>5</v>
      </c>
      <c r="V16" s="9">
        <v>187</v>
      </c>
    </row>
    <row r="18" spans="17:22" x14ac:dyDescent="0.3">
      <c r="Q18" s="32">
        <f>SUM(Q15:Q17)</f>
        <v>8</v>
      </c>
      <c r="R18" s="32">
        <f>SUM(R15:R17)</f>
        <v>1398</v>
      </c>
      <c r="S18" s="33">
        <f>SUM(R18/Q18)</f>
        <v>174.75</v>
      </c>
      <c r="T18" s="32">
        <f>SUM(T15:T17)</f>
        <v>4</v>
      </c>
      <c r="U18" s="32">
        <f>SUM(U15:U17)</f>
        <v>10</v>
      </c>
      <c r="V18" s="34">
        <f>SUM(S18+U18)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B8 B14" name="Range1_2_1_1_1"/>
    <protectedRange algorithmName="SHA-512" hashValue="ON39YdpmFHfN9f47KpiRvqrKx0V9+erV1CNkpWzYhW/Qyc6aT8rEyCrvauWSYGZK2ia3o7vd3akF07acHAFpOA==" saltValue="yVW9XmDwTqEnmpSGai0KYg==" spinCount="100000" sqref="H9:P9 E9:F9 B9:C9" name="Range1_18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7"/>
    <protectedRange algorithmName="SHA-512" hashValue="ON39YdpmFHfN9f47KpiRvqrKx0V9+erV1CNkpWzYhW/Qyc6aT8rEyCrvauWSYGZK2ia3o7vd3akF07acHAFpOA==" saltValue="yVW9XmDwTqEnmpSGai0KYg==" spinCount="100000" sqref="B15:C15" name="Range1_11"/>
    <protectedRange algorithmName="SHA-512" hashValue="ON39YdpmFHfN9f47KpiRvqrKx0V9+erV1CNkpWzYhW/Qyc6aT8rEyCrvauWSYGZK2ia3o7vd3akF07acHAFpOA==" saltValue="yVW9XmDwTqEnmpSGai0KYg==" spinCount="100000" sqref="D15" name="Range1_1_16"/>
    <protectedRange algorithmName="SHA-512" hashValue="ON39YdpmFHfN9f47KpiRvqrKx0V9+erV1CNkpWzYhW/Qyc6aT8rEyCrvauWSYGZK2ia3o7vd3akF07acHAFpOA==" saltValue="yVW9XmDwTqEnmpSGai0KYg==" spinCount="100000" sqref="T15" name="Range1_3_5_11"/>
    <protectedRange algorithmName="SHA-512" hashValue="ON39YdpmFHfN9f47KpiRvqrKx0V9+erV1CNkpWzYhW/Qyc6aT8rEyCrvauWSYGZK2ia3o7vd3akF07acHAFpOA==" saltValue="yVW9XmDwTqEnmpSGai0KYg==" spinCount="100000" sqref="B16:C16" name="Range1_11_1"/>
    <protectedRange algorithmName="SHA-512" hashValue="ON39YdpmFHfN9f47KpiRvqrKx0V9+erV1CNkpWzYhW/Qyc6aT8rEyCrvauWSYGZK2ia3o7vd3akF07acHAFpOA==" saltValue="yVW9XmDwTqEnmpSGai0KYg==" spinCount="100000" sqref="D16" name="Range1_1_16_1"/>
    <protectedRange algorithmName="SHA-512" hashValue="ON39YdpmFHfN9f47KpiRvqrKx0V9+erV1CNkpWzYhW/Qyc6aT8rEyCrvauWSYGZK2ia3o7vd3akF07acHAFpOA==" saltValue="yVW9XmDwTqEnmpSGai0KYg==" spinCount="100000" sqref="T16" name="Range1_3_5_11_1"/>
  </protectedRanges>
  <conditionalFormatting sqref="E3">
    <cfRule type="top10" dxfId="497" priority="45" rank="1"/>
  </conditionalFormatting>
  <conditionalFormatting sqref="E3:P3">
    <cfRule type="cellIs" dxfId="496" priority="39" operator="greaterThanOrEqual">
      <formula>200</formula>
    </cfRule>
  </conditionalFormatting>
  <conditionalFormatting sqref="G3">
    <cfRule type="top10" dxfId="495" priority="44" rank="1"/>
  </conditionalFormatting>
  <conditionalFormatting sqref="I3">
    <cfRule type="top10" dxfId="494" priority="43" rank="1"/>
  </conditionalFormatting>
  <conditionalFormatting sqref="K3">
    <cfRule type="top10" dxfId="493" priority="42" rank="1"/>
  </conditionalFormatting>
  <conditionalFormatting sqref="L2:P2">
    <cfRule type="cellIs" dxfId="492" priority="46" operator="greaterThanOrEqual">
      <formula>200</formula>
    </cfRule>
  </conditionalFormatting>
  <conditionalFormatting sqref="M2">
    <cfRule type="top10" dxfId="491" priority="48" rank="1"/>
  </conditionalFormatting>
  <conditionalFormatting sqref="M3">
    <cfRule type="top10" dxfId="490" priority="41" rank="1"/>
  </conditionalFormatting>
  <conditionalFormatting sqref="O2">
    <cfRule type="top10" dxfId="489" priority="47" rank="1"/>
  </conditionalFormatting>
  <conditionalFormatting sqref="O3">
    <cfRule type="top10" dxfId="488" priority="40" rank="1"/>
  </conditionalFormatting>
  <conditionalFormatting sqref="E9">
    <cfRule type="top10" dxfId="487" priority="28" rank="1"/>
  </conditionalFormatting>
  <conditionalFormatting sqref="G9">
    <cfRule type="top10" dxfId="486" priority="27" rank="1"/>
  </conditionalFormatting>
  <conditionalFormatting sqref="I9">
    <cfRule type="top10" dxfId="485" priority="26" rank="1"/>
  </conditionalFormatting>
  <conditionalFormatting sqref="K9">
    <cfRule type="top10" dxfId="484" priority="25" rank="1"/>
  </conditionalFormatting>
  <conditionalFormatting sqref="M9">
    <cfRule type="top10" dxfId="483" priority="24" rank="1"/>
  </conditionalFormatting>
  <conditionalFormatting sqref="O9">
    <cfRule type="top10" dxfId="482" priority="23" rank="1"/>
  </conditionalFormatting>
  <conditionalFormatting sqref="E9:O9">
    <cfRule type="cellIs" dxfId="481" priority="22" operator="greaterThanOrEqual">
      <formula>193</formula>
    </cfRule>
  </conditionalFormatting>
  <conditionalFormatting sqref="G15">
    <cfRule type="top10" dxfId="480" priority="14" rank="1"/>
  </conditionalFormatting>
  <conditionalFormatting sqref="I15">
    <cfRule type="top10" dxfId="479" priority="13" rank="1"/>
  </conditionalFormatting>
  <conditionalFormatting sqref="E15">
    <cfRule type="top10" dxfId="478" priority="12" rank="1"/>
  </conditionalFormatting>
  <conditionalFormatting sqref="M15">
    <cfRule type="top10" dxfId="477" priority="11" rank="1"/>
  </conditionalFormatting>
  <conditionalFormatting sqref="O15">
    <cfRule type="top10" dxfId="476" priority="10" rank="1"/>
  </conditionalFormatting>
  <conditionalFormatting sqref="E15:O15">
    <cfRule type="cellIs" dxfId="475" priority="9" operator="greaterThanOrEqual">
      <formula>200</formula>
    </cfRule>
  </conditionalFormatting>
  <conditionalFormatting sqref="K15">
    <cfRule type="top10" dxfId="474" priority="8" rank="1"/>
  </conditionalFormatting>
  <conditionalFormatting sqref="G16">
    <cfRule type="top10" dxfId="473" priority="7" rank="1"/>
  </conditionalFormatting>
  <conditionalFormatting sqref="I16">
    <cfRule type="top10" dxfId="472" priority="6" rank="1"/>
  </conditionalFormatting>
  <conditionalFormatting sqref="E16">
    <cfRule type="top10" dxfId="471" priority="5" rank="1"/>
  </conditionalFormatting>
  <conditionalFormatting sqref="M16">
    <cfRule type="top10" dxfId="470" priority="4" rank="1"/>
  </conditionalFormatting>
  <conditionalFormatting sqref="O16">
    <cfRule type="top10" dxfId="469" priority="3" rank="1"/>
  </conditionalFormatting>
  <conditionalFormatting sqref="E16:O16">
    <cfRule type="cellIs" dxfId="468" priority="2" operator="greaterThanOrEqual">
      <formula>200</formula>
    </cfRule>
  </conditionalFormatting>
  <conditionalFormatting sqref="K16">
    <cfRule type="top10" dxfId="467" priority="1" rank="1"/>
  </conditionalFormatting>
  <hyperlinks>
    <hyperlink ref="X1" location="'Virginia 2025'!A1" display="Return to Rankings" xr:uid="{E2827476-E9AB-4C85-A304-9CBE5B06F28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DD924F-33F0-418B-9EFA-49B2190A7AEC}">
          <x14:formula1>
            <xm:f>'[_05-01-25-ABRA 2025 (Hurt, VA )brushy.xlsm]DATA'!#REF!</xm:f>
          </x14:formula1>
          <xm:sqref>B16</xm:sqref>
        </x14:dataValidation>
        <x14:dataValidation type="list" allowBlank="1" showInputMessage="1" showErrorMessage="1" xr:uid="{3C969676-A7F9-4298-AFD1-72A0A0CE873D}">
          <x14:formula1>
            <xm:f>'[_05-01-25-ABRA 2025 (Hurt, VA )brushy.xlsm]DATA'!#REF!</xm:f>
          </x14:formula1>
          <xm:sqref>D16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3083-71DE-451D-B42E-901896799BE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45" t="s">
        <v>35</v>
      </c>
      <c r="B2" s="46" t="s">
        <v>123</v>
      </c>
      <c r="C2" s="47">
        <v>45916</v>
      </c>
      <c r="D2" s="48" t="s">
        <v>101</v>
      </c>
      <c r="E2" s="55">
        <v>176</v>
      </c>
      <c r="F2" s="50">
        <v>2</v>
      </c>
      <c r="G2" s="55">
        <v>177</v>
      </c>
      <c r="H2" s="50">
        <v>0</v>
      </c>
      <c r="I2" s="49">
        <v>171</v>
      </c>
      <c r="J2" s="50">
        <v>0</v>
      </c>
      <c r="K2" s="49"/>
      <c r="L2" s="50"/>
      <c r="M2" s="49"/>
      <c r="N2" s="50"/>
      <c r="O2" s="49"/>
      <c r="P2" s="50"/>
      <c r="Q2" s="51">
        <v>3</v>
      </c>
      <c r="R2" s="51">
        <v>524</v>
      </c>
      <c r="S2" s="52">
        <v>174.66666666666666</v>
      </c>
      <c r="T2" s="32">
        <v>2</v>
      </c>
      <c r="U2" s="53">
        <v>3</v>
      </c>
      <c r="V2" s="54">
        <v>177.66666666666666</v>
      </c>
    </row>
    <row r="4" spans="1:24" x14ac:dyDescent="0.3">
      <c r="Q4" s="32">
        <f>SUM(Q2:Q3)</f>
        <v>3</v>
      </c>
      <c r="R4" s="32">
        <f>SUM(R2:R3)</f>
        <v>524</v>
      </c>
      <c r="S4" s="33">
        <f>SUM(R4/Q4)</f>
        <v>174.66666666666666</v>
      </c>
      <c r="T4" s="32">
        <f>SUM(T2:T3)</f>
        <v>2</v>
      </c>
      <c r="U4" s="32">
        <f>SUM(U2:U3)</f>
        <v>3</v>
      </c>
      <c r="V4" s="34">
        <f>SUM(S4+U4)</f>
        <v>177.66666666666666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T2" name="Range1_3_5_4_3"/>
  </protectedRanges>
  <conditionalFormatting sqref="E2:P2">
    <cfRule type="cellIs" dxfId="466" priority="1" operator="greaterThanOrEqual">
      <formula>200</formula>
    </cfRule>
  </conditionalFormatting>
  <conditionalFormatting sqref="E2">
    <cfRule type="top10" dxfId="465" priority="2" rank="1"/>
  </conditionalFormatting>
  <conditionalFormatting sqref="G2">
    <cfRule type="top10" dxfId="464" priority="3" rank="1"/>
  </conditionalFormatting>
  <conditionalFormatting sqref="I2">
    <cfRule type="top10" dxfId="463" priority="4" rank="1"/>
  </conditionalFormatting>
  <conditionalFormatting sqref="K2">
    <cfRule type="top10" dxfId="462" priority="5" rank="1"/>
  </conditionalFormatting>
  <conditionalFormatting sqref="M2">
    <cfRule type="top10" dxfId="461" priority="6" rank="1"/>
  </conditionalFormatting>
  <conditionalFormatting sqref="O2">
    <cfRule type="top10" dxfId="460" priority="7" rank="1"/>
  </conditionalFormatting>
  <hyperlinks>
    <hyperlink ref="X1" location="'Virginia 2025'!A1" display="Return to Rankings" xr:uid="{AE745F8E-99F0-4331-8E73-56F0EF44AC79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59B40-469E-4308-AA2C-0B3D6D84B5BA}">
  <dimension ref="A1:X4"/>
  <sheetViews>
    <sheetView workbookViewId="0">
      <selection activeCell="D14" sqref="D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121</v>
      </c>
      <c r="C2" s="3">
        <v>45906</v>
      </c>
      <c r="D2" s="4" t="s">
        <v>101</v>
      </c>
      <c r="E2" s="5">
        <v>189</v>
      </c>
      <c r="F2" s="22">
        <v>0</v>
      </c>
      <c r="G2" s="5">
        <v>192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381</v>
      </c>
      <c r="S2" s="7">
        <v>190.5</v>
      </c>
      <c r="T2" s="36">
        <v>1</v>
      </c>
      <c r="U2" s="8">
        <v>2</v>
      </c>
      <c r="V2" s="9">
        <v>192.5</v>
      </c>
    </row>
    <row r="4" spans="1:24" x14ac:dyDescent="0.3">
      <c r="Q4" s="32">
        <f>SUM(Q2:Q3)</f>
        <v>2</v>
      </c>
      <c r="R4" s="32">
        <f>SUM(R2:R3)</f>
        <v>381</v>
      </c>
      <c r="S4" s="33">
        <f>SUM(R4/Q4)</f>
        <v>190.5</v>
      </c>
      <c r="T4" s="32">
        <f>SUM(T2:T3)</f>
        <v>1</v>
      </c>
      <c r="U4" s="32">
        <f>SUM(U2:U3)</f>
        <v>2</v>
      </c>
      <c r="V4" s="34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459" priority="7" rank="1"/>
  </conditionalFormatting>
  <conditionalFormatting sqref="E2:P2">
    <cfRule type="cellIs" dxfId="458" priority="5" operator="greaterThanOrEqual">
      <formula>200</formula>
    </cfRule>
  </conditionalFormatting>
  <conditionalFormatting sqref="G2">
    <cfRule type="top10" dxfId="457" priority="6" rank="1"/>
  </conditionalFormatting>
  <conditionalFormatting sqref="I2">
    <cfRule type="top10" dxfId="456" priority="4" rank="1"/>
  </conditionalFormatting>
  <conditionalFormatting sqref="K2">
    <cfRule type="top10" dxfId="455" priority="3" rank="1"/>
  </conditionalFormatting>
  <conditionalFormatting sqref="M2">
    <cfRule type="top10" dxfId="454" priority="2" rank="1"/>
  </conditionalFormatting>
  <conditionalFormatting sqref="O2">
    <cfRule type="top10" dxfId="453" priority="1" rank="1"/>
  </conditionalFormatting>
  <hyperlinks>
    <hyperlink ref="X1" location="'Virginia 2025'!A1" display="Return to Rankings" xr:uid="{7C225142-D49C-4EFE-832D-9C0A471B8A9B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9D90-FBD1-4E6A-8290-1A394D8BE75E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111</v>
      </c>
      <c r="C2" s="3">
        <v>45906</v>
      </c>
      <c r="D2" s="4" t="s">
        <v>38</v>
      </c>
      <c r="E2" s="37">
        <v>178</v>
      </c>
      <c r="F2" s="22">
        <v>2</v>
      </c>
      <c r="G2" s="37">
        <v>182</v>
      </c>
      <c r="H2" s="22">
        <v>1</v>
      </c>
      <c r="I2" s="5">
        <v>181</v>
      </c>
      <c r="J2" s="22">
        <v>1</v>
      </c>
      <c r="K2" s="38">
        <v>176</v>
      </c>
      <c r="L2" s="22">
        <v>1</v>
      </c>
      <c r="M2" s="38"/>
      <c r="N2" s="22"/>
      <c r="O2" s="5"/>
      <c r="P2" s="22"/>
      <c r="Q2" s="6">
        <v>4</v>
      </c>
      <c r="R2" s="6">
        <v>717</v>
      </c>
      <c r="S2" s="7">
        <v>179.25</v>
      </c>
      <c r="T2" s="36">
        <v>5</v>
      </c>
      <c r="U2" s="8">
        <v>2</v>
      </c>
      <c r="V2" s="9">
        <v>181.25</v>
      </c>
    </row>
    <row r="3" spans="1:24" x14ac:dyDescent="0.3">
      <c r="A3" s="1" t="s">
        <v>11</v>
      </c>
      <c r="B3" s="2" t="s">
        <v>111</v>
      </c>
      <c r="C3" s="3">
        <v>45919</v>
      </c>
      <c r="D3" s="4" t="s">
        <v>38</v>
      </c>
      <c r="E3" s="37">
        <v>190</v>
      </c>
      <c r="F3" s="22">
        <v>0</v>
      </c>
      <c r="G3" s="37">
        <v>188</v>
      </c>
      <c r="H3" s="22">
        <v>0</v>
      </c>
      <c r="I3" s="5">
        <v>188</v>
      </c>
      <c r="J3" s="22">
        <v>2</v>
      </c>
      <c r="K3" s="38">
        <v>187</v>
      </c>
      <c r="L3" s="22">
        <v>2</v>
      </c>
      <c r="M3" s="38"/>
      <c r="N3" s="22"/>
      <c r="O3" s="5"/>
      <c r="P3" s="22"/>
      <c r="Q3" s="6">
        <v>4</v>
      </c>
      <c r="R3" s="6">
        <v>753</v>
      </c>
      <c r="S3" s="7">
        <v>188.25</v>
      </c>
      <c r="T3" s="36">
        <v>4</v>
      </c>
      <c r="U3" s="8">
        <v>2</v>
      </c>
      <c r="V3" s="9">
        <v>190.25</v>
      </c>
    </row>
    <row r="4" spans="1:24" x14ac:dyDescent="0.3">
      <c r="A4" s="1" t="s">
        <v>11</v>
      </c>
      <c r="B4" s="2" t="s">
        <v>111</v>
      </c>
      <c r="C4" s="3">
        <v>45934</v>
      </c>
      <c r="D4" s="4" t="s">
        <v>38</v>
      </c>
      <c r="E4" s="5">
        <v>191</v>
      </c>
      <c r="F4" s="22">
        <v>3</v>
      </c>
      <c r="G4" s="37">
        <v>191</v>
      </c>
      <c r="H4" s="22">
        <v>2</v>
      </c>
      <c r="I4" s="5">
        <v>191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762</v>
      </c>
      <c r="S4" s="7">
        <v>190.5</v>
      </c>
      <c r="T4" s="36">
        <v>8</v>
      </c>
      <c r="U4" s="8">
        <v>3</v>
      </c>
      <c r="V4" s="9">
        <v>193.5</v>
      </c>
    </row>
    <row r="5" spans="1:24" x14ac:dyDescent="0.3">
      <c r="A5" s="1" t="s">
        <v>11</v>
      </c>
      <c r="B5" s="2" t="s">
        <v>111</v>
      </c>
      <c r="C5" s="3">
        <v>45947</v>
      </c>
      <c r="D5" s="4" t="s">
        <v>38</v>
      </c>
      <c r="E5" s="37">
        <v>187</v>
      </c>
      <c r="F5" s="22">
        <v>1</v>
      </c>
      <c r="G5" s="37">
        <v>194</v>
      </c>
      <c r="H5" s="22">
        <v>1</v>
      </c>
      <c r="I5" s="5">
        <v>186</v>
      </c>
      <c r="J5" s="22">
        <v>0</v>
      </c>
      <c r="K5" s="38">
        <v>185</v>
      </c>
      <c r="L5" s="22">
        <v>0</v>
      </c>
      <c r="M5" s="38"/>
      <c r="N5" s="22"/>
      <c r="O5" s="5"/>
      <c r="P5" s="22"/>
      <c r="Q5" s="6">
        <v>4</v>
      </c>
      <c r="R5" s="6">
        <v>752</v>
      </c>
      <c r="S5" s="7">
        <v>188</v>
      </c>
      <c r="T5" s="36">
        <v>2</v>
      </c>
      <c r="U5" s="8">
        <v>3</v>
      </c>
      <c r="V5" s="9">
        <v>191</v>
      </c>
    </row>
    <row r="6" spans="1:24" x14ac:dyDescent="0.3">
      <c r="A6" s="1" t="s">
        <v>11</v>
      </c>
      <c r="B6" s="2" t="s">
        <v>111</v>
      </c>
      <c r="C6" s="3">
        <v>45962</v>
      </c>
      <c r="D6" s="4" t="s">
        <v>38</v>
      </c>
      <c r="E6" s="5">
        <v>193</v>
      </c>
      <c r="F6" s="22">
        <v>1</v>
      </c>
      <c r="G6" s="37">
        <v>193</v>
      </c>
      <c r="H6" s="22">
        <v>3</v>
      </c>
      <c r="I6" s="5">
        <v>194</v>
      </c>
      <c r="J6" s="22">
        <v>2</v>
      </c>
      <c r="K6" s="5">
        <v>191</v>
      </c>
      <c r="L6" s="22">
        <v>1</v>
      </c>
      <c r="M6" s="5"/>
      <c r="N6" s="22"/>
      <c r="O6" s="5"/>
      <c r="P6" s="22"/>
      <c r="Q6" s="6">
        <v>4</v>
      </c>
      <c r="R6" s="6">
        <v>771</v>
      </c>
      <c r="S6" s="7">
        <v>192.75</v>
      </c>
      <c r="T6" s="36">
        <v>7</v>
      </c>
      <c r="U6" s="8">
        <v>3</v>
      </c>
      <c r="V6" s="9">
        <v>195.75</v>
      </c>
    </row>
    <row r="8" spans="1:24" x14ac:dyDescent="0.3">
      <c r="Q8" s="32">
        <f>SUM(Q2:Q7)</f>
        <v>20</v>
      </c>
      <c r="R8" s="32">
        <f>SUM(R2:R7)</f>
        <v>3755</v>
      </c>
      <c r="S8" s="33">
        <f>SUM(R8/Q8)</f>
        <v>187.75</v>
      </c>
      <c r="T8" s="32">
        <f>SUM(T2:T7)</f>
        <v>26</v>
      </c>
      <c r="U8" s="32">
        <f>SUM(U2:U7)</f>
        <v>13</v>
      </c>
      <c r="V8" s="34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 B3:C3 H3:L3 N3" name="Range1_13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4:C4" name="Range1_13_2"/>
    <protectedRange algorithmName="SHA-512" hashValue="ON39YdpmFHfN9f47KpiRvqrKx0V9+erV1CNkpWzYhW/Qyc6aT8rEyCrvauWSYGZK2ia3o7vd3akF07acHAFpOA==" saltValue="yVW9XmDwTqEnmpSGai0KYg==" spinCount="100000" sqref="D4" name="Range1_1_4_2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B5:C5" name="Range1_9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9_1"/>
    <protectedRange algorithmName="SHA-512" hashValue="ON39YdpmFHfN9f47KpiRvqrKx0V9+erV1CNkpWzYhW/Qyc6aT8rEyCrvauWSYGZK2ia3o7vd3akF07acHAFpOA==" saltValue="yVW9XmDwTqEnmpSGai0KYg==" spinCount="100000" sqref="D6" name="Range1_1_14_1"/>
    <protectedRange algorithmName="SHA-512" hashValue="ON39YdpmFHfN9f47KpiRvqrKx0V9+erV1CNkpWzYhW/Qyc6aT8rEyCrvauWSYGZK2ia3o7vd3akF07acHAFpOA==" saltValue="yVW9XmDwTqEnmpSGai0KYg==" spinCount="100000" sqref="E6 H6:L6 N6" name="Range1_1_2_19_1_1_1"/>
    <protectedRange algorithmName="SHA-512" hashValue="ON39YdpmFHfN9f47KpiRvqrKx0V9+erV1CNkpWzYhW/Qyc6aT8rEyCrvauWSYGZK2ia3o7vd3akF07acHAFpOA==" saltValue="yVW9XmDwTqEnmpSGai0KYg==" spinCount="100000" sqref="T6" name="Range1_3_5_6_1"/>
  </protectedRanges>
  <conditionalFormatting sqref="E2">
    <cfRule type="top10" dxfId="452" priority="35" rank="1"/>
  </conditionalFormatting>
  <conditionalFormatting sqref="E2:P2">
    <cfRule type="cellIs" dxfId="451" priority="29" operator="greaterThanOrEqual">
      <formula>200</formula>
    </cfRule>
  </conditionalFormatting>
  <conditionalFormatting sqref="G2">
    <cfRule type="top10" dxfId="450" priority="34" rank="1"/>
  </conditionalFormatting>
  <conditionalFormatting sqref="I2">
    <cfRule type="top10" dxfId="449" priority="33" rank="1"/>
  </conditionalFormatting>
  <conditionalFormatting sqref="K2">
    <cfRule type="top10" dxfId="448" priority="32" rank="1"/>
  </conditionalFormatting>
  <conditionalFormatting sqref="M2">
    <cfRule type="top10" dxfId="447" priority="31" rank="1"/>
  </conditionalFormatting>
  <conditionalFormatting sqref="O2">
    <cfRule type="top10" dxfId="446" priority="30" rank="1"/>
  </conditionalFormatting>
  <conditionalFormatting sqref="E3">
    <cfRule type="top10" dxfId="445" priority="28" rank="1"/>
  </conditionalFormatting>
  <conditionalFormatting sqref="G3">
    <cfRule type="top10" dxfId="444" priority="27" rank="1"/>
  </conditionalFormatting>
  <conditionalFormatting sqref="I3">
    <cfRule type="top10" dxfId="443" priority="26" rank="1"/>
  </conditionalFormatting>
  <conditionalFormatting sqref="K3">
    <cfRule type="top10" dxfId="442" priority="25" rank="1"/>
  </conditionalFormatting>
  <conditionalFormatting sqref="M3">
    <cfRule type="top10" dxfId="441" priority="24" rank="1"/>
  </conditionalFormatting>
  <conditionalFormatting sqref="O3">
    <cfRule type="top10" dxfId="440" priority="23" rank="1"/>
  </conditionalFormatting>
  <conditionalFormatting sqref="E3:P3">
    <cfRule type="cellIs" dxfId="439" priority="22" operator="greaterThanOrEqual">
      <formula>200</formula>
    </cfRule>
  </conditionalFormatting>
  <conditionalFormatting sqref="E4">
    <cfRule type="top10" dxfId="438" priority="21" rank="1"/>
  </conditionalFormatting>
  <conditionalFormatting sqref="G4">
    <cfRule type="top10" dxfId="437" priority="20" rank="1"/>
  </conditionalFormatting>
  <conditionalFormatting sqref="I4">
    <cfRule type="top10" dxfId="436" priority="19" rank="1"/>
  </conditionalFormatting>
  <conditionalFormatting sqref="K4">
    <cfRule type="top10" dxfId="435" priority="18" rank="1"/>
  </conditionalFormatting>
  <conditionalFormatting sqref="M4">
    <cfRule type="top10" dxfId="434" priority="17" rank="1"/>
  </conditionalFormatting>
  <conditionalFormatting sqref="O4">
    <cfRule type="top10" dxfId="433" priority="16" rank="1"/>
  </conditionalFormatting>
  <conditionalFormatting sqref="E4:P4">
    <cfRule type="cellIs" dxfId="432" priority="15" operator="greaterThanOrEqual">
      <formula>200</formula>
    </cfRule>
  </conditionalFormatting>
  <conditionalFormatting sqref="E5">
    <cfRule type="top10" dxfId="431" priority="14" rank="1"/>
  </conditionalFormatting>
  <conditionalFormatting sqref="G5">
    <cfRule type="top10" dxfId="430" priority="13" rank="1"/>
  </conditionalFormatting>
  <conditionalFormatting sqref="I5">
    <cfRule type="top10" dxfId="429" priority="12" rank="1"/>
  </conditionalFormatting>
  <conditionalFormatting sqref="K5">
    <cfRule type="top10" dxfId="428" priority="11" rank="1"/>
  </conditionalFormatting>
  <conditionalFormatting sqref="M5">
    <cfRule type="top10" dxfId="427" priority="10" rank="1"/>
  </conditionalFormatting>
  <conditionalFormatting sqref="O5">
    <cfRule type="top10" dxfId="426" priority="9" rank="1"/>
  </conditionalFormatting>
  <conditionalFormatting sqref="E5:P5">
    <cfRule type="cellIs" dxfId="425" priority="8" operator="greaterThanOrEqual">
      <formula>200</formula>
    </cfRule>
  </conditionalFormatting>
  <conditionalFormatting sqref="E6">
    <cfRule type="top10" dxfId="424" priority="7" rank="1"/>
  </conditionalFormatting>
  <conditionalFormatting sqref="G6">
    <cfRule type="top10" dxfId="423" priority="6" rank="1"/>
  </conditionalFormatting>
  <conditionalFormatting sqref="I6">
    <cfRule type="top10" dxfId="422" priority="5" rank="1"/>
  </conditionalFormatting>
  <conditionalFormatting sqref="K6">
    <cfRule type="top10" dxfId="421" priority="4" rank="1"/>
  </conditionalFormatting>
  <conditionalFormatting sqref="M6">
    <cfRule type="top10" dxfId="420" priority="3" rank="1"/>
  </conditionalFormatting>
  <conditionalFormatting sqref="O6">
    <cfRule type="top10" dxfId="419" priority="2" rank="1"/>
  </conditionalFormatting>
  <conditionalFormatting sqref="E6:P6">
    <cfRule type="cellIs" dxfId="418" priority="1" operator="greaterThanOrEqual">
      <formula>200</formula>
    </cfRule>
  </conditionalFormatting>
  <hyperlinks>
    <hyperlink ref="X1" location="'Virginia 2025'!A1" display="Return to Rankings" xr:uid="{269D6B8F-490F-46FF-89C9-7ECB9C8965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09D526-3065-4D0B-AE28-7B94A72411A1}">
          <x14:formula1>
            <xm:f>'[_05-01-25-ABRA 2025 (Hurt, VA )brushy.xlsm]DATA'!#REF!</xm:f>
          </x14:formula1>
          <xm:sqref>B6</xm:sqref>
        </x14:dataValidation>
        <x14:dataValidation type="list" allowBlank="1" showInputMessage="1" showErrorMessage="1" xr:uid="{F530A904-1BF3-455F-A56A-5D1838ED502D}">
          <x14:formula1>
            <xm:f>'[_05-01-25-ABRA 2025 (Hurt, VA )brushy.xlsm]DATA'!#REF!</xm:f>
          </x14:formula1>
          <xm:sqref>D6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5081-A8E9-4707-8DED-6FFC6EFCA7E3}">
  <dimension ref="A1:X4"/>
  <sheetViews>
    <sheetView workbookViewId="0">
      <selection activeCell="O14" sqref="O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118</v>
      </c>
      <c r="C2" s="3">
        <v>45906</v>
      </c>
      <c r="D2" s="4" t="s">
        <v>101</v>
      </c>
      <c r="E2" s="5">
        <v>197</v>
      </c>
      <c r="F2" s="22">
        <v>7</v>
      </c>
      <c r="G2" s="5">
        <v>198</v>
      </c>
      <c r="H2" s="22">
        <v>3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36">
        <v>10</v>
      </c>
      <c r="U2" s="8">
        <v>2</v>
      </c>
      <c r="V2" s="9">
        <v>199.5</v>
      </c>
    </row>
    <row r="4" spans="1:24" x14ac:dyDescent="0.3">
      <c r="Q4" s="32">
        <f>SUM(Q2:Q3)</f>
        <v>2</v>
      </c>
      <c r="R4" s="32">
        <f>SUM(R2:R3)</f>
        <v>395</v>
      </c>
      <c r="S4" s="33">
        <f>SUM(R4/Q4)</f>
        <v>197.5</v>
      </c>
      <c r="T4" s="32">
        <f>SUM(T2:T3)</f>
        <v>10</v>
      </c>
      <c r="U4" s="32">
        <f>SUM(U2:U3)</f>
        <v>2</v>
      </c>
      <c r="V4" s="34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">
    <cfRule type="top10" dxfId="417" priority="7" rank="1"/>
  </conditionalFormatting>
  <conditionalFormatting sqref="E2:P2">
    <cfRule type="cellIs" dxfId="416" priority="5" operator="greaterThanOrEqual">
      <formula>200</formula>
    </cfRule>
  </conditionalFormatting>
  <conditionalFormatting sqref="G2">
    <cfRule type="top10" dxfId="415" priority="6" rank="1"/>
  </conditionalFormatting>
  <conditionalFormatting sqref="I2">
    <cfRule type="top10" dxfId="414" priority="4" rank="1"/>
  </conditionalFormatting>
  <conditionalFormatting sqref="K2">
    <cfRule type="top10" dxfId="413" priority="3" rank="1"/>
  </conditionalFormatting>
  <conditionalFormatting sqref="M2">
    <cfRule type="top10" dxfId="412" priority="2" rank="1"/>
  </conditionalFormatting>
  <conditionalFormatting sqref="O2">
    <cfRule type="top10" dxfId="411" priority="1" rank="1"/>
  </conditionalFormatting>
  <hyperlinks>
    <hyperlink ref="X1" location="'Virginia 2025'!A1" display="Return to Rankings" xr:uid="{81B78BC1-653C-41AC-8D07-6EC723C38EB2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8EDE-CC35-4B34-83A5-F4BF7A2F7005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57</v>
      </c>
      <c r="C2" s="3">
        <v>45783</v>
      </c>
      <c r="D2" s="4" t="s">
        <v>54</v>
      </c>
      <c r="E2" s="5">
        <v>188</v>
      </c>
      <c r="F2" s="22">
        <v>2</v>
      </c>
      <c r="G2" s="5">
        <v>191</v>
      </c>
      <c r="H2" s="22">
        <v>1</v>
      </c>
      <c r="I2" s="5">
        <v>192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571</v>
      </c>
      <c r="S2" s="7">
        <v>190.33333333333334</v>
      </c>
      <c r="T2" s="36">
        <v>4</v>
      </c>
      <c r="U2" s="8">
        <v>2</v>
      </c>
      <c r="V2" s="9">
        <v>192.33333333333334</v>
      </c>
    </row>
    <row r="3" spans="1:24" x14ac:dyDescent="0.3">
      <c r="A3" s="1" t="s">
        <v>15</v>
      </c>
      <c r="B3" s="2" t="s">
        <v>57</v>
      </c>
      <c r="C3" s="3">
        <v>45797</v>
      </c>
      <c r="D3" s="4" t="s">
        <v>67</v>
      </c>
      <c r="E3" s="5">
        <v>192</v>
      </c>
      <c r="F3" s="22">
        <v>1</v>
      </c>
      <c r="G3" s="5">
        <v>196</v>
      </c>
      <c r="H3" s="22">
        <v>1</v>
      </c>
      <c r="I3" s="5">
        <v>197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585</v>
      </c>
      <c r="S3" s="7">
        <v>195</v>
      </c>
      <c r="T3" s="36">
        <v>4</v>
      </c>
      <c r="U3" s="8">
        <v>2</v>
      </c>
      <c r="V3" s="9">
        <v>197</v>
      </c>
    </row>
    <row r="5" spans="1:24" x14ac:dyDescent="0.3">
      <c r="Q5" s="32">
        <f>SUM(Q2:Q4)</f>
        <v>6</v>
      </c>
      <c r="R5" s="32">
        <f>SUM(R2:R4)</f>
        <v>1156</v>
      </c>
      <c r="S5" s="33">
        <f>SUM(R5/Q5)</f>
        <v>192.66666666666666</v>
      </c>
      <c r="T5" s="32">
        <f>SUM(T2:T4)</f>
        <v>8</v>
      </c>
      <c r="U5" s="32">
        <f>SUM(U2:U4)</f>
        <v>4</v>
      </c>
      <c r="V5" s="34">
        <f>SUM(S5+U5)</f>
        <v>196.66666666666666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2A42981F-39E4-4AD6-9F97-5973F987F675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84CB-5A7E-4E97-B542-CC86998C43E3}">
  <dimension ref="A1:X1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55</v>
      </c>
      <c r="C2" s="3">
        <v>45783</v>
      </c>
      <c r="D2" s="4" t="s">
        <v>54</v>
      </c>
      <c r="E2" s="5">
        <v>194</v>
      </c>
      <c r="F2" s="22">
        <v>2</v>
      </c>
      <c r="G2" s="5">
        <v>190</v>
      </c>
      <c r="H2" s="22">
        <v>2</v>
      </c>
      <c r="I2" s="5">
        <v>193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36">
        <v>6</v>
      </c>
      <c r="U2" s="8">
        <v>4</v>
      </c>
      <c r="V2" s="9">
        <v>196.33333333333334</v>
      </c>
    </row>
    <row r="3" spans="1:24" x14ac:dyDescent="0.3">
      <c r="A3" s="1" t="s">
        <v>15</v>
      </c>
      <c r="B3" s="2" t="s">
        <v>55</v>
      </c>
      <c r="C3" s="3">
        <v>45797</v>
      </c>
      <c r="D3" s="4" t="s">
        <v>67</v>
      </c>
      <c r="E3" s="5">
        <v>195</v>
      </c>
      <c r="F3" s="22">
        <v>2</v>
      </c>
      <c r="G3" s="5">
        <v>196</v>
      </c>
      <c r="H3" s="22">
        <v>2</v>
      </c>
      <c r="I3" s="5">
        <v>197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588</v>
      </c>
      <c r="S3" s="7">
        <v>196</v>
      </c>
      <c r="T3" s="36">
        <v>7</v>
      </c>
      <c r="U3" s="8">
        <v>2</v>
      </c>
      <c r="V3" s="9">
        <v>198</v>
      </c>
    </row>
    <row r="4" spans="1:24" x14ac:dyDescent="0.3">
      <c r="A4" s="1" t="s">
        <v>15</v>
      </c>
      <c r="B4" s="2" t="s">
        <v>55</v>
      </c>
      <c r="C4" s="3">
        <v>45811</v>
      </c>
      <c r="D4" s="4" t="s">
        <v>67</v>
      </c>
      <c r="E4" s="5">
        <v>196</v>
      </c>
      <c r="F4" s="22">
        <v>5</v>
      </c>
      <c r="G4" s="5">
        <v>193</v>
      </c>
      <c r="H4" s="22">
        <v>1</v>
      </c>
      <c r="I4" s="5">
        <v>193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582</v>
      </c>
      <c r="S4" s="7">
        <v>194</v>
      </c>
      <c r="T4" s="36">
        <v>10</v>
      </c>
      <c r="U4" s="8">
        <v>2</v>
      </c>
      <c r="V4" s="9">
        <v>196</v>
      </c>
    </row>
    <row r="5" spans="1:24" x14ac:dyDescent="0.3">
      <c r="A5" s="1" t="s">
        <v>15</v>
      </c>
      <c r="B5" s="2" t="s">
        <v>55</v>
      </c>
      <c r="C5" s="3">
        <v>45825</v>
      </c>
      <c r="D5" s="4" t="s">
        <v>67</v>
      </c>
      <c r="E5" s="5">
        <v>195</v>
      </c>
      <c r="F5" s="22">
        <v>5</v>
      </c>
      <c r="G5" s="5">
        <v>193</v>
      </c>
      <c r="H5" s="22">
        <v>3</v>
      </c>
      <c r="I5" s="5">
        <v>192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580</v>
      </c>
      <c r="S5" s="7">
        <v>193.33333333333334</v>
      </c>
      <c r="T5" s="36">
        <v>8</v>
      </c>
      <c r="U5" s="8">
        <v>3</v>
      </c>
      <c r="V5" s="9">
        <v>196.33333333333334</v>
      </c>
    </row>
    <row r="6" spans="1:24" x14ac:dyDescent="0.3">
      <c r="A6" s="1" t="s">
        <v>15</v>
      </c>
      <c r="B6" s="2" t="s">
        <v>55</v>
      </c>
      <c r="C6" s="3">
        <v>42176</v>
      </c>
      <c r="D6" s="4" t="s">
        <v>67</v>
      </c>
      <c r="E6" s="5">
        <v>192</v>
      </c>
      <c r="F6" s="22">
        <v>0</v>
      </c>
      <c r="G6" s="39">
        <v>200</v>
      </c>
      <c r="H6" s="22">
        <v>1</v>
      </c>
      <c r="I6" s="5">
        <v>195</v>
      </c>
      <c r="J6" s="22">
        <v>1</v>
      </c>
      <c r="K6" s="5">
        <v>197</v>
      </c>
      <c r="L6" s="22">
        <v>3</v>
      </c>
      <c r="M6" s="5">
        <v>194</v>
      </c>
      <c r="N6" s="22">
        <v>6</v>
      </c>
      <c r="O6" s="5">
        <v>196</v>
      </c>
      <c r="P6" s="22">
        <v>4</v>
      </c>
      <c r="Q6" s="6">
        <v>6</v>
      </c>
      <c r="R6" s="6">
        <v>1174</v>
      </c>
      <c r="S6" s="7">
        <v>195.66666666666666</v>
      </c>
      <c r="T6" s="36">
        <v>15</v>
      </c>
      <c r="U6" s="8">
        <v>8</v>
      </c>
      <c r="V6" s="9">
        <v>203.66666666666666</v>
      </c>
    </row>
    <row r="7" spans="1:24" x14ac:dyDescent="0.3">
      <c r="A7" s="1" t="s">
        <v>15</v>
      </c>
      <c r="B7" s="2" t="s">
        <v>55</v>
      </c>
      <c r="C7" s="3">
        <v>45843</v>
      </c>
      <c r="D7" s="4" t="s">
        <v>67</v>
      </c>
      <c r="E7" s="5">
        <v>198</v>
      </c>
      <c r="F7" s="22">
        <v>2</v>
      </c>
      <c r="G7" s="5">
        <v>198</v>
      </c>
      <c r="H7" s="22">
        <v>3</v>
      </c>
      <c r="I7" s="5">
        <v>196</v>
      </c>
      <c r="J7" s="22">
        <v>4</v>
      </c>
      <c r="K7" s="5">
        <v>197</v>
      </c>
      <c r="L7" s="22">
        <v>2</v>
      </c>
      <c r="M7" s="5">
        <v>196</v>
      </c>
      <c r="N7" s="22">
        <v>3</v>
      </c>
      <c r="O7" s="5"/>
      <c r="P7" s="22"/>
      <c r="Q7" s="6">
        <v>5</v>
      </c>
      <c r="R7" s="6">
        <v>985</v>
      </c>
      <c r="S7" s="7">
        <v>197</v>
      </c>
      <c r="T7" s="36">
        <v>14</v>
      </c>
      <c r="U7" s="8">
        <v>3</v>
      </c>
      <c r="V7" s="9">
        <v>200</v>
      </c>
    </row>
    <row r="8" spans="1:24" x14ac:dyDescent="0.3">
      <c r="A8" s="1" t="s">
        <v>15</v>
      </c>
      <c r="B8" s="2" t="s">
        <v>55</v>
      </c>
      <c r="C8" s="3">
        <v>45853</v>
      </c>
      <c r="D8" s="4" t="s">
        <v>67</v>
      </c>
      <c r="E8" s="5">
        <v>193</v>
      </c>
      <c r="F8" s="22">
        <v>0</v>
      </c>
      <c r="G8" s="5">
        <v>199</v>
      </c>
      <c r="H8" s="22">
        <v>2</v>
      </c>
      <c r="I8" s="5">
        <v>195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587</v>
      </c>
      <c r="S8" s="7">
        <v>195.66666666666666</v>
      </c>
      <c r="T8" s="36">
        <v>4</v>
      </c>
      <c r="U8" s="8">
        <v>4</v>
      </c>
      <c r="V8" s="9">
        <v>199.66666666666666</v>
      </c>
    </row>
    <row r="9" spans="1:24" x14ac:dyDescent="0.3">
      <c r="A9" s="1" t="s">
        <v>15</v>
      </c>
      <c r="B9" s="2" t="s">
        <v>55</v>
      </c>
      <c r="C9" s="3">
        <v>45857</v>
      </c>
      <c r="D9" s="4" t="s">
        <v>67</v>
      </c>
      <c r="E9" s="5">
        <v>197</v>
      </c>
      <c r="F9" s="22">
        <v>6</v>
      </c>
      <c r="G9" s="5">
        <v>195</v>
      </c>
      <c r="H9" s="22">
        <v>2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392</v>
      </c>
      <c r="S9" s="7">
        <v>196</v>
      </c>
      <c r="T9" s="36">
        <v>8</v>
      </c>
      <c r="U9" s="8">
        <v>2</v>
      </c>
      <c r="V9" s="9">
        <v>198</v>
      </c>
    </row>
    <row r="10" spans="1:24" x14ac:dyDescent="0.3">
      <c r="A10" s="1" t="s">
        <v>15</v>
      </c>
      <c r="B10" s="2" t="s">
        <v>55</v>
      </c>
      <c r="C10" s="3">
        <v>45874</v>
      </c>
      <c r="D10" s="4" t="s">
        <v>67</v>
      </c>
      <c r="E10" s="5">
        <v>195</v>
      </c>
      <c r="F10" s="22">
        <v>0</v>
      </c>
      <c r="G10" s="5">
        <v>197</v>
      </c>
      <c r="H10" s="22">
        <v>4</v>
      </c>
      <c r="I10" s="5">
        <v>198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590</v>
      </c>
      <c r="S10" s="7">
        <v>196.66666666666666</v>
      </c>
      <c r="T10" s="36">
        <v>5</v>
      </c>
      <c r="U10" s="8">
        <v>2</v>
      </c>
      <c r="V10" s="9">
        <v>198.66666666666666</v>
      </c>
    </row>
    <row r="11" spans="1:24" x14ac:dyDescent="0.3">
      <c r="A11" s="1" t="s">
        <v>15</v>
      </c>
      <c r="B11" s="2" t="s">
        <v>55</v>
      </c>
      <c r="C11" s="3">
        <v>45885</v>
      </c>
      <c r="D11" s="4" t="s">
        <v>67</v>
      </c>
      <c r="E11" s="5">
        <v>199</v>
      </c>
      <c r="F11" s="22">
        <v>4</v>
      </c>
      <c r="G11" s="5">
        <v>197</v>
      </c>
      <c r="H11" s="22">
        <v>0</v>
      </c>
      <c r="I11" s="5"/>
      <c r="J11" s="22"/>
      <c r="K11" s="5"/>
      <c r="L11" s="22"/>
      <c r="M11" s="5"/>
      <c r="N11" s="22"/>
      <c r="O11" s="5"/>
      <c r="P11" s="22"/>
      <c r="Q11" s="6">
        <v>2</v>
      </c>
      <c r="R11" s="6">
        <v>396</v>
      </c>
      <c r="S11" s="7">
        <v>198</v>
      </c>
      <c r="T11" s="36">
        <v>4</v>
      </c>
      <c r="U11" s="8">
        <v>2</v>
      </c>
      <c r="V11" s="9">
        <v>200</v>
      </c>
    </row>
    <row r="12" spans="1:24" x14ac:dyDescent="0.3">
      <c r="A12" s="1" t="s">
        <v>15</v>
      </c>
      <c r="B12" s="2" t="s">
        <v>55</v>
      </c>
      <c r="C12" s="3">
        <v>45888</v>
      </c>
      <c r="D12" s="4" t="s">
        <v>67</v>
      </c>
      <c r="E12" s="5">
        <v>194</v>
      </c>
      <c r="F12" s="22">
        <v>2</v>
      </c>
      <c r="G12" s="5">
        <v>191</v>
      </c>
      <c r="H12" s="22">
        <v>0</v>
      </c>
      <c r="I12" s="5">
        <v>197</v>
      </c>
      <c r="J12" s="22">
        <v>6</v>
      </c>
      <c r="K12" s="5"/>
      <c r="L12" s="22"/>
      <c r="M12" s="5"/>
      <c r="N12" s="22"/>
      <c r="O12" s="5"/>
      <c r="P12" s="22"/>
      <c r="Q12" s="6">
        <v>3</v>
      </c>
      <c r="R12" s="6">
        <v>582</v>
      </c>
      <c r="S12" s="7">
        <v>194</v>
      </c>
      <c r="T12" s="36">
        <v>8</v>
      </c>
      <c r="U12" s="8">
        <v>2</v>
      </c>
      <c r="V12" s="9">
        <v>196</v>
      </c>
    </row>
    <row r="13" spans="1:24" x14ac:dyDescent="0.3">
      <c r="A13" s="1" t="s">
        <v>15</v>
      </c>
      <c r="B13" s="2" t="s">
        <v>55</v>
      </c>
      <c r="C13" s="3">
        <v>45892</v>
      </c>
      <c r="D13" s="4" t="s">
        <v>67</v>
      </c>
      <c r="E13" s="5">
        <v>197</v>
      </c>
      <c r="F13" s="22">
        <v>2</v>
      </c>
      <c r="G13" s="5">
        <v>196</v>
      </c>
      <c r="H13" s="22">
        <v>1</v>
      </c>
      <c r="I13" s="5">
        <v>199</v>
      </c>
      <c r="J13" s="22">
        <v>4</v>
      </c>
      <c r="K13" s="5">
        <v>197</v>
      </c>
      <c r="L13" s="22">
        <v>2</v>
      </c>
      <c r="M13" s="5">
        <v>195</v>
      </c>
      <c r="N13" s="22">
        <v>1</v>
      </c>
      <c r="O13" s="5">
        <v>196</v>
      </c>
      <c r="P13" s="22">
        <v>2</v>
      </c>
      <c r="Q13" s="6">
        <v>6</v>
      </c>
      <c r="R13" s="6">
        <v>1180</v>
      </c>
      <c r="S13" s="7">
        <v>196.66666666666666</v>
      </c>
      <c r="T13" s="36">
        <v>12</v>
      </c>
      <c r="U13" s="8">
        <v>10</v>
      </c>
      <c r="V13" s="9">
        <v>206.66666666666666</v>
      </c>
    </row>
    <row r="14" spans="1:24" x14ac:dyDescent="0.3">
      <c r="A14" s="1" t="s">
        <v>15</v>
      </c>
      <c r="B14" s="2" t="s">
        <v>55</v>
      </c>
      <c r="C14" s="3">
        <v>45897</v>
      </c>
      <c r="D14" s="4" t="s">
        <v>101</v>
      </c>
      <c r="E14" s="5">
        <v>195</v>
      </c>
      <c r="F14" s="22">
        <v>3</v>
      </c>
      <c r="G14" s="5">
        <v>189</v>
      </c>
      <c r="H14" s="22">
        <v>0</v>
      </c>
      <c r="I14" s="5">
        <v>198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582</v>
      </c>
      <c r="S14" s="7">
        <v>194</v>
      </c>
      <c r="T14" s="36">
        <v>4</v>
      </c>
      <c r="U14" s="8">
        <v>2</v>
      </c>
      <c r="V14" s="9">
        <v>196</v>
      </c>
    </row>
    <row r="15" spans="1:24" x14ac:dyDescent="0.3">
      <c r="A15" s="1" t="s">
        <v>15</v>
      </c>
      <c r="B15" s="2" t="s">
        <v>55</v>
      </c>
      <c r="C15" s="3">
        <v>45902</v>
      </c>
      <c r="D15" s="4" t="s">
        <v>101</v>
      </c>
      <c r="E15" s="5">
        <v>197</v>
      </c>
      <c r="F15" s="22">
        <v>2</v>
      </c>
      <c r="G15" s="5">
        <v>199.001</v>
      </c>
      <c r="H15" s="22">
        <v>5</v>
      </c>
      <c r="I15" s="5">
        <v>198</v>
      </c>
      <c r="J15" s="22">
        <v>2</v>
      </c>
      <c r="K15" s="5"/>
      <c r="L15" s="22"/>
      <c r="M15" s="5"/>
      <c r="N15" s="22"/>
      <c r="O15" s="5"/>
      <c r="P15" s="22"/>
      <c r="Q15" s="6">
        <v>3</v>
      </c>
      <c r="R15" s="6">
        <v>594.00099999999998</v>
      </c>
      <c r="S15" s="7">
        <v>198.00033333333332</v>
      </c>
      <c r="T15" s="36">
        <v>9</v>
      </c>
      <c r="U15" s="8">
        <v>6</v>
      </c>
      <c r="V15" s="9">
        <v>204.00033333333332</v>
      </c>
    </row>
    <row r="16" spans="1:24" x14ac:dyDescent="0.3">
      <c r="A16" s="1" t="s">
        <v>15</v>
      </c>
      <c r="B16" s="2" t="s">
        <v>55</v>
      </c>
      <c r="C16" s="3">
        <v>45906</v>
      </c>
      <c r="D16" s="4" t="s">
        <v>101</v>
      </c>
      <c r="E16" s="5">
        <v>199</v>
      </c>
      <c r="F16" s="22">
        <v>6</v>
      </c>
      <c r="G16" s="5">
        <v>199</v>
      </c>
      <c r="H16" s="22">
        <v>3</v>
      </c>
      <c r="I16" s="5"/>
      <c r="J16" s="22"/>
      <c r="K16" s="5"/>
      <c r="L16" s="22"/>
      <c r="M16" s="5"/>
      <c r="N16" s="22"/>
      <c r="O16" s="5"/>
      <c r="P16" s="22"/>
      <c r="Q16" s="6">
        <v>2</v>
      </c>
      <c r="R16" s="6">
        <v>398</v>
      </c>
      <c r="S16" s="7">
        <v>199</v>
      </c>
      <c r="T16" s="36">
        <v>9</v>
      </c>
      <c r="U16" s="8">
        <v>3</v>
      </c>
      <c r="V16" s="9">
        <v>202</v>
      </c>
    </row>
    <row r="17" spans="1:22" x14ac:dyDescent="0.3">
      <c r="A17" s="45" t="s">
        <v>15</v>
      </c>
      <c r="B17" s="46" t="s">
        <v>55</v>
      </c>
      <c r="C17" s="47">
        <v>45916</v>
      </c>
      <c r="D17" s="48" t="s">
        <v>101</v>
      </c>
      <c r="E17" s="49">
        <v>198.001</v>
      </c>
      <c r="F17" s="50">
        <v>5</v>
      </c>
      <c r="G17" s="49">
        <v>194</v>
      </c>
      <c r="H17" s="50">
        <v>3</v>
      </c>
      <c r="I17" s="49">
        <v>197</v>
      </c>
      <c r="J17" s="50">
        <v>5</v>
      </c>
      <c r="K17" s="49"/>
      <c r="L17" s="50"/>
      <c r="M17" s="49"/>
      <c r="N17" s="50"/>
      <c r="O17" s="49"/>
      <c r="P17" s="50"/>
      <c r="Q17" s="51">
        <v>3</v>
      </c>
      <c r="R17" s="51">
        <v>589.00099999999998</v>
      </c>
      <c r="S17" s="52">
        <v>196.33366666666666</v>
      </c>
      <c r="T17" s="32">
        <v>13</v>
      </c>
      <c r="U17" s="53">
        <v>6</v>
      </c>
      <c r="V17" s="54">
        <v>202.33366666666666</v>
      </c>
    </row>
    <row r="19" spans="1:22" x14ac:dyDescent="0.3">
      <c r="Q19" s="32">
        <f>SUM(Q2:Q18)</f>
        <v>53</v>
      </c>
      <c r="R19" s="32">
        <f>SUM(R2:R18)</f>
        <v>10376.002</v>
      </c>
      <c r="S19" s="33">
        <f>SUM(R19/Q19)</f>
        <v>195.77362264150943</v>
      </c>
      <c r="T19" s="32">
        <f>SUM(T2:T18)</f>
        <v>136</v>
      </c>
      <c r="U19" s="32">
        <f>SUM(U2:U18)</f>
        <v>61</v>
      </c>
      <c r="V19" s="34">
        <f>SUM(S19+U19)</f>
        <v>256.77362264150941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5:C15" name="Range1_2_1"/>
    <protectedRange algorithmName="SHA-512" hashValue="ON39YdpmFHfN9f47KpiRvqrKx0V9+erV1CNkpWzYhW/Qyc6aT8rEyCrvauWSYGZK2ia3o7vd3akF07acHAFpOA==" saltValue="yVW9XmDwTqEnmpSGai0KYg==" spinCount="100000" sqref="D15" name="Range1_1_1_1"/>
    <protectedRange algorithmName="SHA-512" hashValue="ON39YdpmFHfN9f47KpiRvqrKx0V9+erV1CNkpWzYhW/Qyc6aT8rEyCrvauWSYGZK2ia3o7vd3akF07acHAFpOA==" saltValue="yVW9XmDwTqEnmpSGai0KYg==" spinCount="100000" sqref="T15 E15:P15" name="Range1_3_5_1_1"/>
    <protectedRange algorithmName="SHA-512" hashValue="ON39YdpmFHfN9f47KpiRvqrKx0V9+erV1CNkpWzYhW/Qyc6aT8rEyCrvauWSYGZK2ia3o7vd3akF07acHAFpOA==" saltValue="yVW9XmDwTqEnmpSGai0KYg==" spinCount="100000" sqref="B16:C16" name="Range1"/>
    <protectedRange algorithmName="SHA-512" hashValue="ON39YdpmFHfN9f47KpiRvqrKx0V9+erV1CNkpWzYhW/Qyc6aT8rEyCrvauWSYGZK2ia3o7vd3akF07acHAFpOA==" saltValue="yVW9XmDwTqEnmpSGai0KYg==" spinCount="100000" sqref="D16" name="Range1_1"/>
    <protectedRange algorithmName="SHA-512" hashValue="ON39YdpmFHfN9f47KpiRvqrKx0V9+erV1CNkpWzYhW/Qyc6aT8rEyCrvauWSYGZK2ia3o7vd3akF07acHAFpOA==" saltValue="yVW9XmDwTqEnmpSGai0KYg==" spinCount="100000" sqref="T16 E16:P16" name="Range1_3_5"/>
    <protectedRange algorithmName="SHA-512" hashValue="ON39YdpmFHfN9f47KpiRvqrKx0V9+erV1CNkpWzYhW/Qyc6aT8rEyCrvauWSYGZK2ia3o7vd3akF07acHAFpOA==" saltValue="yVW9XmDwTqEnmpSGai0KYg==" spinCount="100000" sqref="B17:C17" name="Range1_13_1"/>
    <protectedRange algorithmName="SHA-512" hashValue="ON39YdpmFHfN9f47KpiRvqrKx0V9+erV1CNkpWzYhW/Qyc6aT8rEyCrvauWSYGZK2ia3o7vd3akF07acHAFpOA==" saltValue="yVW9XmDwTqEnmpSGai0KYg==" spinCount="100000" sqref="D17" name="Range1_1_1"/>
    <protectedRange algorithmName="SHA-512" hashValue="ON39YdpmFHfN9f47KpiRvqrKx0V9+erV1CNkpWzYhW/Qyc6aT8rEyCrvauWSYGZK2ia3o7vd3akF07acHAFpOA==" saltValue="yVW9XmDwTqEnmpSGai0KYg==" spinCount="100000" sqref="T17 E17:P17" name="Range1_3_5_1_1_1"/>
  </protectedRanges>
  <conditionalFormatting sqref="E15">
    <cfRule type="top10" dxfId="410" priority="21" rank="1"/>
  </conditionalFormatting>
  <conditionalFormatting sqref="E16">
    <cfRule type="top10" dxfId="409" priority="14" rank="1"/>
  </conditionalFormatting>
  <conditionalFormatting sqref="E15:P16">
    <cfRule type="cellIs" dxfId="408" priority="12" operator="greaterThanOrEqual">
      <formula>200</formula>
    </cfRule>
  </conditionalFormatting>
  <conditionalFormatting sqref="G15">
    <cfRule type="top10" dxfId="407" priority="20" rank="1"/>
  </conditionalFormatting>
  <conditionalFormatting sqref="G16">
    <cfRule type="top10" dxfId="406" priority="13" rank="1"/>
  </conditionalFormatting>
  <conditionalFormatting sqref="I15">
    <cfRule type="top10" dxfId="405" priority="18" rank="1"/>
  </conditionalFormatting>
  <conditionalFormatting sqref="I16">
    <cfRule type="top10" dxfId="404" priority="11" rank="1"/>
  </conditionalFormatting>
  <conditionalFormatting sqref="K15">
    <cfRule type="top10" dxfId="403" priority="17" rank="1"/>
  </conditionalFormatting>
  <conditionalFormatting sqref="K16">
    <cfRule type="top10" dxfId="402" priority="10" rank="1"/>
  </conditionalFormatting>
  <conditionalFormatting sqref="M15">
    <cfRule type="top10" dxfId="401" priority="16" rank="1"/>
  </conditionalFormatting>
  <conditionalFormatting sqref="M16">
    <cfRule type="top10" dxfId="400" priority="9" rank="1"/>
  </conditionalFormatting>
  <conditionalFormatting sqref="O15">
    <cfRule type="top10" dxfId="399" priority="15" rank="1"/>
  </conditionalFormatting>
  <conditionalFormatting sqref="O16">
    <cfRule type="top10" dxfId="398" priority="8" rank="1"/>
  </conditionalFormatting>
  <conditionalFormatting sqref="E17">
    <cfRule type="top10" dxfId="397" priority="7" rank="1"/>
  </conditionalFormatting>
  <conditionalFormatting sqref="G17">
    <cfRule type="top10" dxfId="396" priority="6" rank="1"/>
  </conditionalFormatting>
  <conditionalFormatting sqref="E17:P17">
    <cfRule type="cellIs" dxfId="395" priority="5" operator="greaterThanOrEqual">
      <formula>200</formula>
    </cfRule>
  </conditionalFormatting>
  <conditionalFormatting sqref="I17">
    <cfRule type="top10" dxfId="394" priority="4" rank="1"/>
  </conditionalFormatting>
  <conditionalFormatting sqref="K17">
    <cfRule type="top10" dxfId="393" priority="3" rank="1"/>
  </conditionalFormatting>
  <conditionalFormatting sqref="M17">
    <cfRule type="top10" dxfId="392" priority="2" rank="1"/>
  </conditionalFormatting>
  <conditionalFormatting sqref="O17">
    <cfRule type="top10" dxfId="391" priority="1" rank="1"/>
  </conditionalFormatting>
  <hyperlinks>
    <hyperlink ref="X1" location="'Virginia 2025'!A1" display="Return to Rankings" xr:uid="{B6938D63-3DBC-4A45-8933-9410352D3588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CE6D-A445-4498-893C-A5905CF33716}">
  <dimension ref="A1:X8"/>
  <sheetViews>
    <sheetView workbookViewId="0">
      <selection activeCell="A7" sqref="A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59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81</v>
      </c>
      <c r="C2" s="3">
        <v>45811</v>
      </c>
      <c r="D2" s="4" t="s">
        <v>67</v>
      </c>
      <c r="E2" s="5">
        <v>188</v>
      </c>
      <c r="F2" s="22">
        <v>0</v>
      </c>
      <c r="G2" s="37">
        <v>196</v>
      </c>
      <c r="H2" s="22">
        <v>3</v>
      </c>
      <c r="I2" s="5">
        <v>195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579</v>
      </c>
      <c r="S2" s="7">
        <v>193</v>
      </c>
      <c r="T2" s="36">
        <v>4</v>
      </c>
      <c r="U2" s="8">
        <v>3</v>
      </c>
      <c r="V2" s="9">
        <v>196</v>
      </c>
    </row>
    <row r="3" spans="1:24" x14ac:dyDescent="0.3">
      <c r="A3" s="1" t="s">
        <v>35</v>
      </c>
      <c r="B3" s="2" t="s">
        <v>81</v>
      </c>
      <c r="C3" s="3">
        <v>45843</v>
      </c>
      <c r="D3" s="4" t="s">
        <v>67</v>
      </c>
      <c r="E3" s="5">
        <v>192</v>
      </c>
      <c r="F3" s="22">
        <v>1</v>
      </c>
      <c r="G3" s="37">
        <v>195</v>
      </c>
      <c r="H3" s="22">
        <v>1</v>
      </c>
      <c r="I3" s="5">
        <v>189</v>
      </c>
      <c r="J3" s="22">
        <v>0</v>
      </c>
      <c r="K3" s="5">
        <v>191</v>
      </c>
      <c r="L3" s="22">
        <v>3</v>
      </c>
      <c r="M3" s="5">
        <v>195</v>
      </c>
      <c r="N3" s="22">
        <v>0</v>
      </c>
      <c r="O3" s="5"/>
      <c r="P3" s="22"/>
      <c r="Q3" s="6">
        <v>5</v>
      </c>
      <c r="R3" s="6">
        <v>962</v>
      </c>
      <c r="S3" s="7">
        <v>192.4</v>
      </c>
      <c r="T3" s="36">
        <v>5</v>
      </c>
      <c r="U3" s="8">
        <v>6</v>
      </c>
      <c r="V3" s="9">
        <v>198.4</v>
      </c>
    </row>
    <row r="4" spans="1:24" x14ac:dyDescent="0.3">
      <c r="A4" s="1" t="s">
        <v>35</v>
      </c>
      <c r="B4" s="2" t="s">
        <v>81</v>
      </c>
      <c r="C4" s="3">
        <v>45853</v>
      </c>
      <c r="D4" s="4" t="s">
        <v>67</v>
      </c>
      <c r="E4" s="5">
        <v>189</v>
      </c>
      <c r="F4" s="22">
        <v>2</v>
      </c>
      <c r="G4" s="37">
        <v>193</v>
      </c>
      <c r="H4" s="22">
        <v>1</v>
      </c>
      <c r="I4" s="5">
        <v>192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574</v>
      </c>
      <c r="S4" s="7">
        <v>191.33333333333334</v>
      </c>
      <c r="T4" s="36">
        <v>4</v>
      </c>
      <c r="U4" s="8">
        <v>5</v>
      </c>
      <c r="V4" s="9">
        <v>196.33333333333334</v>
      </c>
    </row>
    <row r="5" spans="1:24" x14ac:dyDescent="0.3">
      <c r="A5" s="1" t="s">
        <v>35</v>
      </c>
      <c r="B5" s="2" t="s">
        <v>81</v>
      </c>
      <c r="C5" s="3">
        <v>45874</v>
      </c>
      <c r="D5" s="4" t="s">
        <v>67</v>
      </c>
      <c r="E5" s="37">
        <v>192</v>
      </c>
      <c r="F5" s="22">
        <v>2</v>
      </c>
      <c r="G5" s="37">
        <v>196</v>
      </c>
      <c r="H5" s="22">
        <v>4</v>
      </c>
      <c r="I5" s="5">
        <v>192</v>
      </c>
      <c r="J5" s="22">
        <v>0</v>
      </c>
      <c r="K5" s="38"/>
      <c r="L5" s="22"/>
      <c r="M5" s="38"/>
      <c r="N5" s="22"/>
      <c r="O5" s="5"/>
      <c r="P5" s="22"/>
      <c r="Q5" s="6">
        <v>3</v>
      </c>
      <c r="R5" s="6">
        <v>580</v>
      </c>
      <c r="S5" s="7">
        <v>193.33333333333334</v>
      </c>
      <c r="T5" s="36">
        <v>6</v>
      </c>
      <c r="U5" s="8">
        <v>6</v>
      </c>
      <c r="V5" s="9">
        <v>199.33333333333334</v>
      </c>
    </row>
    <row r="6" spans="1:24" x14ac:dyDescent="0.3">
      <c r="A6" s="1" t="s">
        <v>35</v>
      </c>
      <c r="B6" s="2" t="s">
        <v>81</v>
      </c>
      <c r="C6" s="3">
        <v>45892</v>
      </c>
      <c r="D6" s="4" t="s">
        <v>67</v>
      </c>
      <c r="E6" s="5">
        <v>192</v>
      </c>
      <c r="F6" s="22">
        <v>2</v>
      </c>
      <c r="G6" s="37">
        <v>195</v>
      </c>
      <c r="H6" s="22">
        <v>2</v>
      </c>
      <c r="I6" s="5">
        <v>190</v>
      </c>
      <c r="J6" s="22">
        <v>2</v>
      </c>
      <c r="K6" s="5">
        <v>194</v>
      </c>
      <c r="L6" s="22">
        <v>1</v>
      </c>
      <c r="M6" s="5">
        <v>183</v>
      </c>
      <c r="N6" s="22">
        <v>1</v>
      </c>
      <c r="O6" s="5">
        <v>189</v>
      </c>
      <c r="P6" s="22">
        <v>3</v>
      </c>
      <c r="Q6" s="6">
        <v>6</v>
      </c>
      <c r="R6" s="6">
        <v>1143</v>
      </c>
      <c r="S6" s="7">
        <v>190.5</v>
      </c>
      <c r="T6" s="36">
        <v>11</v>
      </c>
      <c r="U6" s="8">
        <v>16</v>
      </c>
      <c r="V6" s="9">
        <v>206.5</v>
      </c>
    </row>
    <row r="8" spans="1:24" x14ac:dyDescent="0.3">
      <c r="Q8" s="32">
        <f>SUM(Q2:Q7)</f>
        <v>20</v>
      </c>
      <c r="R8" s="32">
        <f>SUM(R2:R7)</f>
        <v>3838</v>
      </c>
      <c r="S8" s="33">
        <f>SUM(R8/Q8)</f>
        <v>191.9</v>
      </c>
      <c r="T8" s="32">
        <f>SUM(T2:T7)</f>
        <v>30</v>
      </c>
      <c r="U8" s="32">
        <f>SUM(U2:U7)</f>
        <v>36</v>
      </c>
      <c r="V8" s="34">
        <f>SUM(S8+U8)</f>
        <v>227.9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16E1341-529D-4695-8C35-10B9B1AB9E2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3441-F199-4B34-9D5D-2638005FAB5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88</v>
      </c>
      <c r="C2" s="3">
        <v>45839</v>
      </c>
      <c r="D2" s="4" t="s">
        <v>67</v>
      </c>
      <c r="E2" s="5">
        <v>195</v>
      </c>
      <c r="F2" s="22">
        <v>0</v>
      </c>
      <c r="G2" s="5">
        <v>197</v>
      </c>
      <c r="H2" s="22">
        <v>5</v>
      </c>
      <c r="I2" s="5">
        <v>199</v>
      </c>
      <c r="J2" s="22">
        <v>6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36">
        <v>11</v>
      </c>
      <c r="U2" s="8">
        <v>11</v>
      </c>
      <c r="V2" s="9">
        <v>208</v>
      </c>
    </row>
    <row r="4" spans="1:24" x14ac:dyDescent="0.3">
      <c r="Q4" s="32">
        <f>SUM(Q2:Q3)</f>
        <v>3</v>
      </c>
      <c r="R4" s="32">
        <f>SUM(R2:R3)</f>
        <v>591</v>
      </c>
      <c r="S4" s="33">
        <f>SUM(R4/Q4)</f>
        <v>197</v>
      </c>
      <c r="T4" s="32">
        <f>SUM(T2:T3)</f>
        <v>11</v>
      </c>
      <c r="U4" s="32">
        <f>SUM(U2:U3)</f>
        <v>11</v>
      </c>
      <c r="V4" s="34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AC904DD-2AF4-46B0-9AFE-1C63E0F65F2F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E6E7-5660-46F2-A04E-77805C625BAB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94</v>
      </c>
      <c r="C2" s="3">
        <v>45857</v>
      </c>
      <c r="D2" s="4" t="s">
        <v>67</v>
      </c>
      <c r="E2" s="5">
        <v>198</v>
      </c>
      <c r="F2" s="22">
        <v>4</v>
      </c>
      <c r="G2" s="5">
        <v>199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397</v>
      </c>
      <c r="S2" s="7">
        <v>198.5</v>
      </c>
      <c r="T2" s="36">
        <v>10</v>
      </c>
      <c r="U2" s="8">
        <v>7</v>
      </c>
      <c r="V2" s="9">
        <v>205.5</v>
      </c>
    </row>
    <row r="3" spans="1:24" x14ac:dyDescent="0.3">
      <c r="A3" s="1" t="s">
        <v>15</v>
      </c>
      <c r="B3" s="2" t="s">
        <v>94</v>
      </c>
      <c r="C3" s="3">
        <v>45885</v>
      </c>
      <c r="D3" s="4" t="s">
        <v>67</v>
      </c>
      <c r="E3" s="5">
        <v>197</v>
      </c>
      <c r="F3" s="22">
        <v>3</v>
      </c>
      <c r="G3" s="5">
        <v>199</v>
      </c>
      <c r="H3" s="22">
        <v>5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396</v>
      </c>
      <c r="S3" s="7">
        <v>198</v>
      </c>
      <c r="T3" s="36">
        <v>8</v>
      </c>
      <c r="U3" s="8">
        <v>2</v>
      </c>
      <c r="V3" s="9">
        <v>200</v>
      </c>
    </row>
    <row r="4" spans="1:24" x14ac:dyDescent="0.3">
      <c r="A4" s="1" t="s">
        <v>15</v>
      </c>
      <c r="B4" s="2" t="s">
        <v>94</v>
      </c>
      <c r="C4" s="3">
        <v>45906</v>
      </c>
      <c r="D4" s="4" t="s">
        <v>101</v>
      </c>
      <c r="E4" s="5">
        <v>198</v>
      </c>
      <c r="F4" s="22">
        <v>2</v>
      </c>
      <c r="G4" s="5">
        <v>198</v>
      </c>
      <c r="H4" s="22">
        <v>1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396</v>
      </c>
      <c r="S4" s="7">
        <v>198</v>
      </c>
      <c r="T4" s="36">
        <v>3</v>
      </c>
      <c r="U4" s="8">
        <v>2</v>
      </c>
      <c r="V4" s="9">
        <v>200</v>
      </c>
    </row>
    <row r="6" spans="1:24" x14ac:dyDescent="0.3">
      <c r="Q6" s="32">
        <f>SUM(Q2:Q5)</f>
        <v>6</v>
      </c>
      <c r="R6" s="32">
        <f>SUM(R2:R5)</f>
        <v>1189</v>
      </c>
      <c r="S6" s="33">
        <f>SUM(R6/Q6)</f>
        <v>198.16666666666666</v>
      </c>
      <c r="T6" s="32">
        <f>SUM(T2:T5)</f>
        <v>21</v>
      </c>
      <c r="U6" s="32">
        <f>SUM(U2:U5)</f>
        <v>11</v>
      </c>
      <c r="V6" s="34">
        <f>SUM(S6+U6)</f>
        <v>209.16666666666666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390" priority="7" rank="1"/>
  </conditionalFormatting>
  <conditionalFormatting sqref="E4:P4">
    <cfRule type="cellIs" dxfId="389" priority="5" operator="greaterThanOrEqual">
      <formula>200</formula>
    </cfRule>
  </conditionalFormatting>
  <conditionalFormatting sqref="G4">
    <cfRule type="top10" dxfId="388" priority="6" rank="1"/>
  </conditionalFormatting>
  <conditionalFormatting sqref="I4">
    <cfRule type="top10" dxfId="387" priority="4" rank="1"/>
  </conditionalFormatting>
  <conditionalFormatting sqref="K4">
    <cfRule type="top10" dxfId="386" priority="3" rank="1"/>
  </conditionalFormatting>
  <conditionalFormatting sqref="M4">
    <cfRule type="top10" dxfId="385" priority="2" rank="1"/>
  </conditionalFormatting>
  <conditionalFormatting sqref="O4">
    <cfRule type="top10" dxfId="384" priority="1" rank="1"/>
  </conditionalFormatting>
  <hyperlinks>
    <hyperlink ref="X1" location="'Virginia 2025'!A1" display="Return to Rankings" xr:uid="{18128566-8046-40A5-9BDF-FB2AF28DB15E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C56EE-10DF-4FA9-8CA1-C7922ACEDBC6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119</v>
      </c>
      <c r="C2" s="3">
        <v>45906</v>
      </c>
      <c r="D2" s="4" t="s">
        <v>101</v>
      </c>
      <c r="E2" s="5">
        <v>198</v>
      </c>
      <c r="F2" s="22">
        <v>5</v>
      </c>
      <c r="G2" s="5">
        <v>197</v>
      </c>
      <c r="H2" s="22">
        <v>3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36">
        <v>8</v>
      </c>
      <c r="U2" s="8">
        <v>2</v>
      </c>
      <c r="V2" s="9">
        <v>199.5</v>
      </c>
    </row>
    <row r="4" spans="1:24" x14ac:dyDescent="0.3">
      <c r="Q4" s="32">
        <f>SUM(Q2:Q3)</f>
        <v>2</v>
      </c>
      <c r="R4" s="32">
        <f>SUM(R2:R3)</f>
        <v>395</v>
      </c>
      <c r="S4" s="33">
        <f>SUM(R4/Q4)</f>
        <v>197.5</v>
      </c>
      <c r="T4" s="32">
        <f>SUM(T2:T3)</f>
        <v>8</v>
      </c>
      <c r="U4" s="32">
        <f>SUM(U2:U3)</f>
        <v>2</v>
      </c>
      <c r="V4" s="34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711" priority="7" rank="1"/>
  </conditionalFormatting>
  <conditionalFormatting sqref="E2:P2">
    <cfRule type="cellIs" dxfId="710" priority="5" operator="greaterThanOrEqual">
      <formula>200</formula>
    </cfRule>
  </conditionalFormatting>
  <conditionalFormatting sqref="G2">
    <cfRule type="top10" dxfId="709" priority="6" rank="1"/>
  </conditionalFormatting>
  <conditionalFormatting sqref="I2">
    <cfRule type="top10" dxfId="708" priority="4" rank="1"/>
  </conditionalFormatting>
  <conditionalFormatting sqref="K2">
    <cfRule type="top10" dxfId="707" priority="3" rank="1"/>
  </conditionalFormatting>
  <conditionalFormatting sqref="M2">
    <cfRule type="top10" dxfId="706" priority="2" rank="1"/>
  </conditionalFormatting>
  <conditionalFormatting sqref="O2">
    <cfRule type="top10" dxfId="705" priority="1" rank="1"/>
  </conditionalFormatting>
  <hyperlinks>
    <hyperlink ref="X1" location="'Virginia 2025'!A1" display="Return to Rankings" xr:uid="{CFDBC64D-6B94-4D4F-BCA4-07B8DB2F6043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5B47-2F57-4B8E-97DC-C0DD610965BF}">
  <dimension ref="A1:X4"/>
  <sheetViews>
    <sheetView workbookViewId="0">
      <selection activeCell="E15" sqref="E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115</v>
      </c>
      <c r="C2" s="3">
        <v>45906</v>
      </c>
      <c r="D2" s="4" t="s">
        <v>101</v>
      </c>
      <c r="E2" s="5">
        <v>199</v>
      </c>
      <c r="F2" s="22">
        <v>1</v>
      </c>
      <c r="G2" s="5">
        <v>199</v>
      </c>
      <c r="H2" s="22">
        <v>5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398</v>
      </c>
      <c r="S2" s="7">
        <v>199</v>
      </c>
      <c r="T2" s="36">
        <v>6</v>
      </c>
      <c r="U2" s="8">
        <v>2</v>
      </c>
      <c r="V2" s="9">
        <v>201</v>
      </c>
    </row>
    <row r="4" spans="1:24" x14ac:dyDescent="0.3">
      <c r="Q4" s="32">
        <f>SUM(Q2:Q3)</f>
        <v>2</v>
      </c>
      <c r="R4" s="32">
        <f>SUM(R2:R3)</f>
        <v>398</v>
      </c>
      <c r="S4" s="33">
        <f>SUM(R4/Q4)</f>
        <v>199</v>
      </c>
      <c r="T4" s="32">
        <f>SUM(T2:T3)</f>
        <v>6</v>
      </c>
      <c r="U4" s="32">
        <f>SUM(U2:U3)</f>
        <v>2</v>
      </c>
      <c r="V4" s="34">
        <f>SUM(S4+U4)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383" priority="7" rank="1"/>
  </conditionalFormatting>
  <conditionalFormatting sqref="E2:P2">
    <cfRule type="cellIs" dxfId="382" priority="5" operator="greaterThanOrEqual">
      <formula>200</formula>
    </cfRule>
  </conditionalFormatting>
  <conditionalFormatting sqref="G2">
    <cfRule type="top10" dxfId="381" priority="6" rank="1"/>
  </conditionalFormatting>
  <conditionalFormatting sqref="I2">
    <cfRule type="top10" dxfId="380" priority="4" rank="1"/>
  </conditionalFormatting>
  <conditionalFormatting sqref="K2">
    <cfRule type="top10" dxfId="379" priority="3" rank="1"/>
  </conditionalFormatting>
  <conditionalFormatting sqref="M2">
    <cfRule type="top10" dxfId="378" priority="2" rank="1"/>
  </conditionalFormatting>
  <conditionalFormatting sqref="O2">
    <cfRule type="top10" dxfId="377" priority="1" rank="1"/>
  </conditionalFormatting>
  <hyperlinks>
    <hyperlink ref="X1" location="'Virginia 2025'!A1" display="Return to Rankings" xr:uid="{FE565717-B831-49E1-A388-35ACBA75D6D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CD7A-03D4-42FA-A62C-0DF818B7337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107</v>
      </c>
      <c r="C2" s="3">
        <v>45897</v>
      </c>
      <c r="D2" s="4" t="s">
        <v>101</v>
      </c>
      <c r="E2" s="5">
        <v>192</v>
      </c>
      <c r="F2" s="22">
        <v>1</v>
      </c>
      <c r="G2" s="5">
        <v>191</v>
      </c>
      <c r="H2" s="22">
        <v>0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576</v>
      </c>
      <c r="S2" s="7">
        <v>192</v>
      </c>
      <c r="T2" s="36">
        <v>2</v>
      </c>
      <c r="U2" s="8">
        <v>2</v>
      </c>
      <c r="V2" s="9">
        <v>194</v>
      </c>
    </row>
    <row r="4" spans="1:24" x14ac:dyDescent="0.3">
      <c r="Q4" s="32">
        <f>SUM(Q2:Q3)</f>
        <v>3</v>
      </c>
      <c r="R4" s="32">
        <f>SUM(R2:R3)</f>
        <v>576</v>
      </c>
      <c r="S4" s="33">
        <f>SUM(R4/Q4)</f>
        <v>192</v>
      </c>
      <c r="T4" s="32">
        <f>SUM(T2:T3)</f>
        <v>2</v>
      </c>
      <c r="U4" s="32">
        <f>SUM(U2:U3)</f>
        <v>2</v>
      </c>
      <c r="V4" s="34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3D01A31E-0E3E-47A0-B157-6F5FF36B6392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982F-2F43-4C99-ADBF-0A68DDA7BBEB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76</v>
      </c>
      <c r="C2" s="3">
        <v>45797</v>
      </c>
      <c r="D2" s="4" t="s">
        <v>67</v>
      </c>
      <c r="E2" s="5">
        <v>171</v>
      </c>
      <c r="F2" s="22">
        <v>0</v>
      </c>
      <c r="G2" s="37">
        <v>156</v>
      </c>
      <c r="H2" s="22">
        <v>0</v>
      </c>
      <c r="I2" s="5">
        <v>158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485</v>
      </c>
      <c r="S2" s="7">
        <v>161.66666666666666</v>
      </c>
      <c r="T2" s="36">
        <v>0</v>
      </c>
      <c r="U2" s="8">
        <v>3</v>
      </c>
      <c r="V2" s="9">
        <v>164.66666666666666</v>
      </c>
    </row>
    <row r="4" spans="1:24" x14ac:dyDescent="0.3">
      <c r="Q4" s="32">
        <f>SUM(Q2:Q3)</f>
        <v>3</v>
      </c>
      <c r="R4" s="32">
        <f>SUM(R2:R3)</f>
        <v>485</v>
      </c>
      <c r="S4" s="33">
        <f>SUM(R4/Q4)</f>
        <v>161.66666666666666</v>
      </c>
      <c r="T4" s="32">
        <f>SUM(T2:T3)</f>
        <v>0</v>
      </c>
      <c r="U4" s="32">
        <f>SUM(U2:U3)</f>
        <v>3</v>
      </c>
      <c r="V4" s="34">
        <f>SUM(S4+U4)</f>
        <v>164.66666666666666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B4338F7-C5CF-4ECC-A1A2-F749D5717488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6A87-08C3-496F-B34D-E26FB4CA6C7B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44</v>
      </c>
      <c r="C2" s="3">
        <v>45717</v>
      </c>
      <c r="D2" s="4" t="s">
        <v>38</v>
      </c>
      <c r="E2" s="5">
        <v>179</v>
      </c>
      <c r="F2" s="22">
        <v>0</v>
      </c>
      <c r="G2" s="37">
        <v>186</v>
      </c>
      <c r="H2" s="22">
        <v>1</v>
      </c>
      <c r="I2" s="5">
        <v>176</v>
      </c>
      <c r="J2" s="22">
        <v>1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717</v>
      </c>
      <c r="S2" s="7">
        <v>179.25</v>
      </c>
      <c r="T2" s="36">
        <v>3</v>
      </c>
      <c r="U2" s="8">
        <v>11</v>
      </c>
      <c r="V2" s="9">
        <v>190.25</v>
      </c>
    </row>
    <row r="3" spans="1:24" x14ac:dyDescent="0.3">
      <c r="A3" s="1" t="s">
        <v>35</v>
      </c>
      <c r="B3" s="2" t="s">
        <v>43</v>
      </c>
      <c r="C3" s="3">
        <v>45780</v>
      </c>
      <c r="D3" s="4" t="s">
        <v>38</v>
      </c>
      <c r="E3" s="5">
        <v>183</v>
      </c>
      <c r="F3" s="22">
        <v>1</v>
      </c>
      <c r="G3" s="37">
        <v>184</v>
      </c>
      <c r="H3" s="22">
        <v>1</v>
      </c>
      <c r="I3" s="5">
        <v>174</v>
      </c>
      <c r="J3" s="22">
        <v>1</v>
      </c>
      <c r="K3" s="5">
        <v>184</v>
      </c>
      <c r="L3" s="22">
        <v>0</v>
      </c>
      <c r="M3" s="5"/>
      <c r="N3" s="22"/>
      <c r="O3" s="5"/>
      <c r="P3" s="22"/>
      <c r="Q3" s="6">
        <v>4</v>
      </c>
      <c r="R3" s="6">
        <v>725</v>
      </c>
      <c r="S3" s="7">
        <v>181.25</v>
      </c>
      <c r="T3" s="36">
        <v>3</v>
      </c>
      <c r="U3" s="8">
        <v>13</v>
      </c>
      <c r="V3" s="9">
        <v>194.25</v>
      </c>
    </row>
    <row r="4" spans="1:24" x14ac:dyDescent="0.3">
      <c r="A4" s="1" t="s">
        <v>35</v>
      </c>
      <c r="B4" s="2" t="s">
        <v>43</v>
      </c>
      <c r="C4" s="3">
        <v>45793</v>
      </c>
      <c r="D4" s="4" t="s">
        <v>38</v>
      </c>
      <c r="E4" s="37">
        <v>178</v>
      </c>
      <c r="F4" s="22">
        <v>0</v>
      </c>
      <c r="G4" s="37">
        <v>190</v>
      </c>
      <c r="H4" s="22">
        <v>3</v>
      </c>
      <c r="I4" s="5">
        <v>189</v>
      </c>
      <c r="J4" s="22">
        <v>0</v>
      </c>
      <c r="K4" s="38">
        <v>183</v>
      </c>
      <c r="L4" s="22">
        <v>1</v>
      </c>
      <c r="M4" s="38"/>
      <c r="N4" s="22"/>
      <c r="O4" s="5"/>
      <c r="P4" s="22"/>
      <c r="Q4" s="6">
        <v>4</v>
      </c>
      <c r="R4" s="6">
        <v>740</v>
      </c>
      <c r="S4" s="7">
        <v>185</v>
      </c>
      <c r="T4" s="36">
        <v>4</v>
      </c>
      <c r="U4" s="8">
        <v>5</v>
      </c>
      <c r="V4" s="9">
        <v>190</v>
      </c>
    </row>
    <row r="6" spans="1:24" x14ac:dyDescent="0.3">
      <c r="Q6" s="32">
        <f>SUM(Q2:Q5)</f>
        <v>12</v>
      </c>
      <c r="R6" s="32">
        <f>SUM(R2:R5)</f>
        <v>2182</v>
      </c>
      <c r="S6" s="33">
        <f>SUM(R6/Q6)</f>
        <v>181.83333333333334</v>
      </c>
      <c r="T6" s="32">
        <f>SUM(T2:T5)</f>
        <v>10</v>
      </c>
      <c r="U6" s="32">
        <f>SUM(U2:U5)</f>
        <v>29</v>
      </c>
      <c r="V6" s="34">
        <f>SUM(S6+U6)</f>
        <v>210.83333333333334</v>
      </c>
    </row>
    <row r="9" spans="1:24" x14ac:dyDescent="0.3">
      <c r="A9" s="23" t="s">
        <v>1</v>
      </c>
      <c r="B9" s="24" t="s">
        <v>2</v>
      </c>
      <c r="C9" s="25" t="s">
        <v>3</v>
      </c>
      <c r="D9" s="26" t="s">
        <v>4</v>
      </c>
      <c r="E9" s="27" t="s">
        <v>21</v>
      </c>
      <c r="F9" s="27" t="s">
        <v>22</v>
      </c>
      <c r="G9" s="27" t="s">
        <v>23</v>
      </c>
      <c r="H9" s="27" t="s">
        <v>22</v>
      </c>
      <c r="I9" s="27" t="s">
        <v>24</v>
      </c>
      <c r="J9" s="27" t="s">
        <v>22</v>
      </c>
      <c r="K9" s="27" t="s">
        <v>25</v>
      </c>
      <c r="L9" s="27" t="s">
        <v>22</v>
      </c>
      <c r="M9" s="27" t="s">
        <v>26</v>
      </c>
      <c r="N9" s="27" t="s">
        <v>22</v>
      </c>
      <c r="O9" s="27" t="s">
        <v>27</v>
      </c>
      <c r="P9" s="27" t="s">
        <v>22</v>
      </c>
      <c r="Q9" s="28" t="s">
        <v>28</v>
      </c>
      <c r="R9" s="29" t="s">
        <v>29</v>
      </c>
      <c r="S9" s="30" t="s">
        <v>5</v>
      </c>
      <c r="T9" s="30" t="s">
        <v>30</v>
      </c>
      <c r="U9" s="29" t="s">
        <v>6</v>
      </c>
      <c r="V9" s="30" t="s">
        <v>31</v>
      </c>
    </row>
    <row r="10" spans="1:24" x14ac:dyDescent="0.3">
      <c r="A10" s="1" t="s">
        <v>11</v>
      </c>
      <c r="B10" s="2" t="s">
        <v>43</v>
      </c>
      <c r="C10" s="3">
        <v>45828</v>
      </c>
      <c r="D10" s="4" t="s">
        <v>38</v>
      </c>
      <c r="E10" s="37">
        <v>190</v>
      </c>
      <c r="F10" s="22">
        <v>1</v>
      </c>
      <c r="G10" s="37">
        <v>186</v>
      </c>
      <c r="H10" s="22">
        <v>1</v>
      </c>
      <c r="I10" s="5">
        <v>185</v>
      </c>
      <c r="J10" s="22">
        <v>1</v>
      </c>
      <c r="K10" s="38">
        <v>194.02500000000001</v>
      </c>
      <c r="L10" s="22">
        <v>2</v>
      </c>
      <c r="M10" s="38"/>
      <c r="N10" s="22"/>
      <c r="O10" s="5"/>
      <c r="P10" s="22"/>
      <c r="Q10" s="6">
        <v>4</v>
      </c>
      <c r="R10" s="6">
        <v>755.02499999999998</v>
      </c>
      <c r="S10" s="7">
        <v>188.75624999999999</v>
      </c>
      <c r="T10" s="36">
        <v>5</v>
      </c>
      <c r="U10" s="8">
        <v>4</v>
      </c>
      <c r="V10" s="9">
        <v>192.75624999999999</v>
      </c>
    </row>
    <row r="11" spans="1:24" x14ac:dyDescent="0.3">
      <c r="A11" s="1" t="s">
        <v>11</v>
      </c>
      <c r="B11" s="2" t="s">
        <v>43</v>
      </c>
      <c r="C11" s="3">
        <v>45850</v>
      </c>
      <c r="D11" s="4" t="s">
        <v>38</v>
      </c>
      <c r="E11" s="5">
        <v>193</v>
      </c>
      <c r="F11" s="22">
        <v>3</v>
      </c>
      <c r="G11" s="37">
        <v>190</v>
      </c>
      <c r="H11" s="22">
        <v>1</v>
      </c>
      <c r="I11" s="5">
        <v>188</v>
      </c>
      <c r="J11" s="22">
        <v>0</v>
      </c>
      <c r="K11" s="5">
        <v>192</v>
      </c>
      <c r="L11" s="22">
        <v>1</v>
      </c>
      <c r="M11" s="5"/>
      <c r="N11" s="22"/>
      <c r="O11" s="5"/>
      <c r="P11" s="22"/>
      <c r="Q11" s="6">
        <v>4</v>
      </c>
      <c r="R11" s="6">
        <v>763</v>
      </c>
      <c r="S11" s="7">
        <v>190.75</v>
      </c>
      <c r="T11" s="36">
        <v>5</v>
      </c>
      <c r="U11" s="8">
        <v>2</v>
      </c>
      <c r="V11" s="9">
        <v>192.75</v>
      </c>
    </row>
    <row r="12" spans="1:24" x14ac:dyDescent="0.3">
      <c r="A12" s="1" t="s">
        <v>11</v>
      </c>
      <c r="B12" s="2" t="s">
        <v>43</v>
      </c>
      <c r="C12" s="3">
        <v>45856</v>
      </c>
      <c r="D12" s="4" t="s">
        <v>38</v>
      </c>
      <c r="E12" s="5">
        <v>179</v>
      </c>
      <c r="F12" s="22">
        <v>0</v>
      </c>
      <c r="G12" s="37">
        <v>186</v>
      </c>
      <c r="H12" s="22">
        <v>4</v>
      </c>
      <c r="I12" s="5">
        <v>180</v>
      </c>
      <c r="J12" s="22">
        <v>0</v>
      </c>
      <c r="K12" s="5">
        <v>176</v>
      </c>
      <c r="L12" s="22">
        <v>1</v>
      </c>
      <c r="M12" s="5"/>
      <c r="N12" s="22"/>
      <c r="O12" s="5"/>
      <c r="P12" s="22"/>
      <c r="Q12" s="6">
        <v>4</v>
      </c>
      <c r="R12" s="6">
        <v>721</v>
      </c>
      <c r="S12" s="7">
        <v>180.25</v>
      </c>
      <c r="T12" s="36">
        <v>5</v>
      </c>
      <c r="U12" s="8">
        <v>2</v>
      </c>
      <c r="V12" s="9">
        <v>182.25</v>
      </c>
    </row>
    <row r="13" spans="1:24" x14ac:dyDescent="0.3">
      <c r="A13" s="1" t="s">
        <v>11</v>
      </c>
      <c r="B13" s="2" t="s">
        <v>43</v>
      </c>
      <c r="C13" s="3">
        <v>45871</v>
      </c>
      <c r="D13" s="4" t="s">
        <v>38</v>
      </c>
      <c r="E13" s="5">
        <v>190</v>
      </c>
      <c r="F13" s="22">
        <v>2</v>
      </c>
      <c r="G13" s="37">
        <v>191</v>
      </c>
      <c r="H13" s="22">
        <v>0</v>
      </c>
      <c r="I13" s="5">
        <v>191</v>
      </c>
      <c r="J13" s="22">
        <v>0</v>
      </c>
      <c r="K13" s="5">
        <v>192</v>
      </c>
      <c r="L13" s="22">
        <v>0</v>
      </c>
      <c r="M13" s="5"/>
      <c r="N13" s="22"/>
      <c r="O13" s="5"/>
      <c r="P13" s="22"/>
      <c r="Q13" s="6">
        <v>4</v>
      </c>
      <c r="R13" s="6">
        <v>764</v>
      </c>
      <c r="S13" s="7">
        <v>191</v>
      </c>
      <c r="T13" s="36">
        <v>2</v>
      </c>
      <c r="U13" s="8">
        <v>2</v>
      </c>
      <c r="V13" s="9">
        <v>193</v>
      </c>
    </row>
    <row r="14" spans="1:24" x14ac:dyDescent="0.3">
      <c r="A14" s="1" t="s">
        <v>11</v>
      </c>
      <c r="B14" s="2" t="s">
        <v>43</v>
      </c>
      <c r="C14" s="3">
        <v>45919</v>
      </c>
      <c r="D14" s="4" t="s">
        <v>38</v>
      </c>
      <c r="E14" s="5">
        <v>185</v>
      </c>
      <c r="F14" s="22">
        <v>0</v>
      </c>
      <c r="G14" s="37">
        <v>190</v>
      </c>
      <c r="H14" s="22">
        <v>1</v>
      </c>
      <c r="I14" s="5">
        <v>188</v>
      </c>
      <c r="J14" s="22">
        <v>1</v>
      </c>
      <c r="K14" s="5">
        <v>189</v>
      </c>
      <c r="L14" s="22">
        <v>2</v>
      </c>
      <c r="M14" s="5"/>
      <c r="N14" s="22"/>
      <c r="O14" s="5"/>
      <c r="P14" s="22"/>
      <c r="Q14" s="6">
        <v>4</v>
      </c>
      <c r="R14" s="6">
        <v>752</v>
      </c>
      <c r="S14" s="7">
        <v>188</v>
      </c>
      <c r="T14" s="36">
        <v>4</v>
      </c>
      <c r="U14" s="8">
        <v>2</v>
      </c>
      <c r="V14" s="9">
        <v>190</v>
      </c>
    </row>
    <row r="15" spans="1:24" x14ac:dyDescent="0.3">
      <c r="A15" s="1" t="s">
        <v>11</v>
      </c>
      <c r="B15" s="2" t="s">
        <v>43</v>
      </c>
      <c r="C15" s="3">
        <v>45947</v>
      </c>
      <c r="D15" s="4" t="s">
        <v>38</v>
      </c>
      <c r="E15" s="5">
        <v>187</v>
      </c>
      <c r="F15" s="22">
        <v>0</v>
      </c>
      <c r="G15" s="37">
        <v>194</v>
      </c>
      <c r="H15" s="22">
        <v>1</v>
      </c>
      <c r="I15" s="5">
        <v>189</v>
      </c>
      <c r="J15" s="22">
        <v>2</v>
      </c>
      <c r="K15" s="5">
        <v>191</v>
      </c>
      <c r="L15" s="22">
        <v>3</v>
      </c>
      <c r="M15" s="5"/>
      <c r="N15" s="22"/>
      <c r="O15" s="5"/>
      <c r="P15" s="22"/>
      <c r="Q15" s="6">
        <v>4</v>
      </c>
      <c r="R15" s="6">
        <v>761</v>
      </c>
      <c r="S15" s="7">
        <v>190.25</v>
      </c>
      <c r="T15" s="36">
        <v>6</v>
      </c>
      <c r="U15" s="8">
        <v>4</v>
      </c>
      <c r="V15" s="9">
        <v>194.25</v>
      </c>
    </row>
    <row r="16" spans="1:24" x14ac:dyDescent="0.3">
      <c r="A16" s="1" t="s">
        <v>11</v>
      </c>
      <c r="B16" s="2" t="s">
        <v>43</v>
      </c>
      <c r="C16" s="3">
        <v>45962</v>
      </c>
      <c r="D16" s="4" t="s">
        <v>38</v>
      </c>
      <c r="E16" s="37">
        <v>185</v>
      </c>
      <c r="F16" s="22">
        <v>0</v>
      </c>
      <c r="G16" s="37">
        <v>188</v>
      </c>
      <c r="H16" s="22">
        <v>6</v>
      </c>
      <c r="I16" s="5">
        <v>187</v>
      </c>
      <c r="J16" s="22">
        <v>1</v>
      </c>
      <c r="K16" s="38">
        <v>187</v>
      </c>
      <c r="L16" s="22">
        <v>0</v>
      </c>
      <c r="M16" s="38"/>
      <c r="N16" s="22"/>
      <c r="O16" s="5"/>
      <c r="P16" s="22"/>
      <c r="Q16" s="6">
        <v>4</v>
      </c>
      <c r="R16" s="6">
        <v>747</v>
      </c>
      <c r="S16" s="7">
        <v>186.75</v>
      </c>
      <c r="T16" s="36">
        <v>7</v>
      </c>
      <c r="U16" s="8">
        <v>2</v>
      </c>
      <c r="V16" s="9">
        <v>188.75</v>
      </c>
    </row>
    <row r="18" spans="17:22" x14ac:dyDescent="0.3">
      <c r="Q18" s="32">
        <f>SUM(Q10:Q17)</f>
        <v>28</v>
      </c>
      <c r="R18" s="32">
        <f>SUM(R10:R17)</f>
        <v>5263.0249999999996</v>
      </c>
      <c r="S18" s="33">
        <f>SUM(R18/Q18)</f>
        <v>187.96517857142857</v>
      </c>
      <c r="T18" s="32">
        <f>SUM(T10:T17)</f>
        <v>34</v>
      </c>
      <c r="U18" s="32">
        <f>SUM(U10:U17)</f>
        <v>18</v>
      </c>
      <c r="V18" s="34">
        <f>SUM(S18+U18)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E2:P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10 B10:C10 H10:L10 N10" name="Range1_13"/>
    <protectedRange algorithmName="SHA-512" hashValue="ON39YdpmFHfN9f47KpiRvqrKx0V9+erV1CNkpWzYhW/Qyc6aT8rEyCrvauWSYGZK2ia3o7vd3akF07acHAFpOA==" saltValue="yVW9XmDwTqEnmpSGai0KYg==" spinCount="100000" sqref="D10" name="Range1_1_11"/>
    <protectedRange algorithmName="SHA-512" hashValue="ON39YdpmFHfN9f47KpiRvqrKx0V9+erV1CNkpWzYhW/Qyc6aT8rEyCrvauWSYGZK2ia3o7vd3akF07acHAFpOA==" saltValue="yVW9XmDwTqEnmpSGai0KYg==" spinCount="100000" sqref="G10 M10 O10" name="Range1_33_1_3"/>
    <protectedRange algorithmName="SHA-512" hashValue="ON39YdpmFHfN9f47KpiRvqrKx0V9+erV1CNkpWzYhW/Qyc6aT8rEyCrvauWSYGZK2ia3o7vd3akF07acHAFpOA==" saltValue="yVW9XmDwTqEnmpSGai0KYg==" spinCount="100000" sqref="T10" name="Range1_3_5_13"/>
    <protectedRange algorithmName="SHA-512" hashValue="ON39YdpmFHfN9f47KpiRvqrKx0V9+erV1CNkpWzYhW/Qyc6aT8rEyCrvauWSYGZK2ia3o7vd3akF07acHAFpOA==" saltValue="yVW9XmDwTqEnmpSGai0KYg==" spinCount="100000" sqref="E12 B12:C12 H12:L12 N12" name="Range1_15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T12" name="Range1_3_5_15"/>
    <protectedRange algorithmName="SHA-512" hashValue="ON39YdpmFHfN9f47KpiRvqrKx0V9+erV1CNkpWzYhW/Qyc6aT8rEyCrvauWSYGZK2ia3o7vd3akF07acHAFpOA==" saltValue="yVW9XmDwTqEnmpSGai0KYg==" spinCount="100000" sqref="E13 B13:C13 H13:L13 N13" name="Range1_5_1"/>
    <protectedRange algorithmName="SHA-512" hashValue="ON39YdpmFHfN9f47KpiRvqrKx0V9+erV1CNkpWzYhW/Qyc6aT8rEyCrvauWSYGZK2ia3o7vd3akF07acHAFpOA==" saltValue="yVW9XmDwTqEnmpSGai0KYg==" spinCount="100000" sqref="D13" name="Range1_1_14"/>
    <protectedRange algorithmName="SHA-512" hashValue="ON39YdpmFHfN9f47KpiRvqrKx0V9+erV1CNkpWzYhW/Qyc6aT8rEyCrvauWSYGZK2ia3o7vd3akF07acHAFpOA==" saltValue="yVW9XmDwTqEnmpSGai0KYg==" spinCount="100000" sqref="G13 M13 O13" name="Range1_33_1_1"/>
    <protectedRange algorithmName="SHA-512" hashValue="ON39YdpmFHfN9f47KpiRvqrKx0V9+erV1CNkpWzYhW/Qyc6aT8rEyCrvauWSYGZK2ia3o7vd3akF07acHAFpOA==" saltValue="yVW9XmDwTqEnmpSGai0KYg==" spinCount="100000" sqref="T13" name="Range1_3_5_3"/>
    <protectedRange algorithmName="SHA-512" hashValue="ON39YdpmFHfN9f47KpiRvqrKx0V9+erV1CNkpWzYhW/Qyc6aT8rEyCrvauWSYGZK2ia3o7vd3akF07acHAFpOA==" saltValue="yVW9XmDwTqEnmpSGai0KYg==" spinCount="100000" sqref="E14 B14:C14 H14:L14 N14" name="Range1_13_1"/>
    <protectedRange algorithmName="SHA-512" hashValue="ON39YdpmFHfN9f47KpiRvqrKx0V9+erV1CNkpWzYhW/Qyc6aT8rEyCrvauWSYGZK2ia3o7vd3akF07acHAFpOA==" saltValue="yVW9XmDwTqEnmpSGai0KYg==" spinCount="100000" sqref="D14" name="Range1_1_4"/>
    <protectedRange algorithmName="SHA-512" hashValue="ON39YdpmFHfN9f47KpiRvqrKx0V9+erV1CNkpWzYhW/Qyc6aT8rEyCrvauWSYGZK2ia3o7vd3akF07acHAFpOA==" saltValue="yVW9XmDwTqEnmpSGai0KYg==" spinCount="100000" sqref="G14 M14 O14" name="Range1_33_1"/>
    <protectedRange algorithmName="SHA-512" hashValue="ON39YdpmFHfN9f47KpiRvqrKx0V9+erV1CNkpWzYhW/Qyc6aT8rEyCrvauWSYGZK2ia3o7vd3akF07acHAFpOA==" saltValue="yVW9XmDwTqEnmpSGai0KYg==" spinCount="100000" sqref="T14" name="Range1_3_5_4"/>
    <protectedRange algorithmName="SHA-512" hashValue="ON39YdpmFHfN9f47KpiRvqrKx0V9+erV1CNkpWzYhW/Qyc6aT8rEyCrvauWSYGZK2ia3o7vd3akF07acHAFpOA==" saltValue="yVW9XmDwTqEnmpSGai0KYg==" spinCount="100000" sqref="B15:C15" name="Range1_9"/>
    <protectedRange algorithmName="SHA-512" hashValue="ON39YdpmFHfN9f47KpiRvqrKx0V9+erV1CNkpWzYhW/Qyc6aT8rEyCrvauWSYGZK2ia3o7vd3akF07acHAFpOA==" saltValue="yVW9XmDwTqEnmpSGai0KYg==" spinCount="100000" sqref="D15" name="Range1_1_14_1"/>
    <protectedRange algorithmName="SHA-512" hashValue="ON39YdpmFHfN9f47KpiRvqrKx0V9+erV1CNkpWzYhW/Qyc6aT8rEyCrvauWSYGZK2ia3o7vd3akF07acHAFpOA==" saltValue="yVW9XmDwTqEnmpSGai0KYg==" spinCount="100000" sqref="E15 G15:O15" name="Range1_33_1_1_1"/>
    <protectedRange algorithmName="SHA-512" hashValue="ON39YdpmFHfN9f47KpiRvqrKx0V9+erV1CNkpWzYhW/Qyc6aT8rEyCrvauWSYGZK2ia3o7vd3akF07acHAFpOA==" saltValue="yVW9XmDwTqEnmpSGai0KYg==" spinCount="100000" sqref="T15" name="Range1_3_5_6"/>
    <protectedRange algorithmName="SHA-512" hashValue="ON39YdpmFHfN9f47KpiRvqrKx0V9+erV1CNkpWzYhW/Qyc6aT8rEyCrvauWSYGZK2ia3o7vd3akF07acHAFpOA==" saltValue="yVW9XmDwTqEnmpSGai0KYg==" spinCount="100000" sqref="E16 B16:C16 H16:L16 N16" name="Range1_9_1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G16 M16 O16" name="Range1_33_1_1_2"/>
    <protectedRange algorithmName="SHA-512" hashValue="ON39YdpmFHfN9f47KpiRvqrKx0V9+erV1CNkpWzYhW/Qyc6aT8rEyCrvauWSYGZK2ia3o7vd3akF07acHAFpOA==" saltValue="yVW9XmDwTqEnmpSGai0KYg==" spinCount="100000" sqref="T16" name="Range1_3_5_6_1"/>
  </protectedRanges>
  <conditionalFormatting sqref="L13:P13">
    <cfRule type="cellIs" dxfId="376" priority="22" operator="greaterThanOrEqual">
      <formula>200</formula>
    </cfRule>
  </conditionalFormatting>
  <conditionalFormatting sqref="M13">
    <cfRule type="top10" dxfId="375" priority="24" rank="1"/>
  </conditionalFormatting>
  <conditionalFormatting sqref="O13">
    <cfRule type="top10" dxfId="374" priority="23" rank="1"/>
  </conditionalFormatting>
  <conditionalFormatting sqref="E14">
    <cfRule type="top10" dxfId="373" priority="21" rank="1"/>
  </conditionalFormatting>
  <conditionalFormatting sqref="G14">
    <cfRule type="top10" dxfId="372" priority="20" rank="1"/>
  </conditionalFormatting>
  <conditionalFormatting sqref="I14">
    <cfRule type="top10" dxfId="371" priority="19" rank="1"/>
  </conditionalFormatting>
  <conditionalFormatting sqref="K14">
    <cfRule type="top10" dxfId="370" priority="18" rank="1"/>
  </conditionalFormatting>
  <conditionalFormatting sqref="M14">
    <cfRule type="top10" dxfId="369" priority="17" rank="1"/>
  </conditionalFormatting>
  <conditionalFormatting sqref="O14">
    <cfRule type="top10" dxfId="368" priority="16" rank="1"/>
  </conditionalFormatting>
  <conditionalFormatting sqref="E14:P14">
    <cfRule type="cellIs" dxfId="367" priority="15" operator="greaterThanOrEqual">
      <formula>200</formula>
    </cfRule>
  </conditionalFormatting>
  <conditionalFormatting sqref="E15">
    <cfRule type="top10" dxfId="366" priority="14" rank="1"/>
  </conditionalFormatting>
  <conditionalFormatting sqref="G15">
    <cfRule type="top10" dxfId="365" priority="13" rank="1"/>
  </conditionalFormatting>
  <conditionalFormatting sqref="I15">
    <cfRule type="top10" dxfId="364" priority="12" rank="1"/>
  </conditionalFormatting>
  <conditionalFormatting sqref="K15">
    <cfRule type="top10" dxfId="363" priority="11" rank="1"/>
  </conditionalFormatting>
  <conditionalFormatting sqref="M15">
    <cfRule type="top10" dxfId="362" priority="10" rank="1"/>
  </conditionalFormatting>
  <conditionalFormatting sqref="O15">
    <cfRule type="top10" dxfId="361" priority="9" rank="1"/>
  </conditionalFormatting>
  <conditionalFormatting sqref="E15:P15">
    <cfRule type="cellIs" dxfId="360" priority="8" operator="greaterThanOrEqual">
      <formula>200</formula>
    </cfRule>
  </conditionalFormatting>
  <conditionalFormatting sqref="E16">
    <cfRule type="top10" dxfId="359" priority="7" rank="1"/>
  </conditionalFormatting>
  <conditionalFormatting sqref="G16">
    <cfRule type="top10" dxfId="358" priority="6" rank="1"/>
  </conditionalFormatting>
  <conditionalFormatting sqref="I16">
    <cfRule type="top10" dxfId="357" priority="5" rank="1"/>
  </conditionalFormatting>
  <conditionalFormatting sqref="K16">
    <cfRule type="top10" dxfId="356" priority="4" rank="1"/>
  </conditionalFormatting>
  <conditionalFormatting sqref="M16">
    <cfRule type="top10" dxfId="355" priority="3" rank="1"/>
  </conditionalFormatting>
  <conditionalFormatting sqref="O16">
    <cfRule type="top10" dxfId="354" priority="2" rank="1"/>
  </conditionalFormatting>
  <conditionalFormatting sqref="E16:P16">
    <cfRule type="cellIs" dxfId="353" priority="1" operator="greaterThanOrEqual">
      <formula>200</formula>
    </cfRule>
  </conditionalFormatting>
  <hyperlinks>
    <hyperlink ref="X1" location="'Virginia 2025'!A1" display="Return to Rankings" xr:uid="{379D8C92-8B4B-41B3-B230-34C468CD437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77E1F2-B3FF-4873-8E9C-48F2B470A743}">
          <x14:formula1>
            <xm:f>'[_05-01-25-ABRA 2025 (Hurt, VA )brushy.xlsm]DATA'!#REF!</xm:f>
          </x14:formula1>
          <xm:sqref>B16</xm:sqref>
        </x14:dataValidation>
        <x14:dataValidation type="list" allowBlank="1" showInputMessage="1" showErrorMessage="1" xr:uid="{C4FEFD6F-0C5A-4DB0-B11D-0EED5FB5650C}">
          <x14:formula1>
            <xm:f>'[_05-01-25-ABRA 2025 (Hurt, VA )brushy.xlsm]DATA'!#REF!</xm:f>
          </x14:formula1>
          <xm:sqref>D16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0FF4-DCC7-4907-998E-7FCDC8DFF9DB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97</v>
      </c>
      <c r="C2" s="3">
        <v>45885</v>
      </c>
      <c r="D2" s="4" t="s">
        <v>67</v>
      </c>
      <c r="E2" s="5">
        <v>198</v>
      </c>
      <c r="F2" s="22">
        <v>1</v>
      </c>
      <c r="G2" s="5">
        <v>198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396</v>
      </c>
      <c r="S2" s="7">
        <v>198</v>
      </c>
      <c r="T2" s="36">
        <v>5</v>
      </c>
      <c r="U2" s="8">
        <v>2</v>
      </c>
      <c r="V2" s="9">
        <v>200</v>
      </c>
    </row>
    <row r="3" spans="1:24" x14ac:dyDescent="0.3">
      <c r="A3" s="1" t="s">
        <v>15</v>
      </c>
      <c r="B3" s="2" t="s">
        <v>97</v>
      </c>
      <c r="C3" s="3">
        <v>45906</v>
      </c>
      <c r="D3" s="4" t="s">
        <v>101</v>
      </c>
      <c r="E3" s="5">
        <v>199</v>
      </c>
      <c r="F3" s="22">
        <v>4</v>
      </c>
      <c r="G3" s="5">
        <v>193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392</v>
      </c>
      <c r="S3" s="7">
        <v>196</v>
      </c>
      <c r="T3" s="36">
        <v>5</v>
      </c>
      <c r="U3" s="8">
        <v>2</v>
      </c>
      <c r="V3" s="9">
        <v>198</v>
      </c>
    </row>
    <row r="5" spans="1:24" x14ac:dyDescent="0.3">
      <c r="Q5" s="32">
        <f>SUM(Q2:Q4)</f>
        <v>4</v>
      </c>
      <c r="R5" s="32">
        <f>SUM(R2:R4)</f>
        <v>788</v>
      </c>
      <c r="S5" s="33">
        <f>SUM(R5/Q5)</f>
        <v>197</v>
      </c>
      <c r="T5" s="32">
        <f>SUM(T2:T4)</f>
        <v>10</v>
      </c>
      <c r="U5" s="32">
        <f>SUM(U2:U4)</f>
        <v>4</v>
      </c>
      <c r="V5" s="34">
        <f>SUM(S5+U5)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">
    <cfRule type="top10" dxfId="352" priority="7" rank="1"/>
  </conditionalFormatting>
  <conditionalFormatting sqref="E3:P3">
    <cfRule type="cellIs" dxfId="351" priority="5" operator="greaterThanOrEqual">
      <formula>200</formula>
    </cfRule>
  </conditionalFormatting>
  <conditionalFormatting sqref="G3">
    <cfRule type="top10" dxfId="350" priority="6" rank="1"/>
  </conditionalFormatting>
  <conditionalFormatting sqref="I3">
    <cfRule type="top10" dxfId="349" priority="4" rank="1"/>
  </conditionalFormatting>
  <conditionalFormatting sqref="K3">
    <cfRule type="top10" dxfId="348" priority="3" rank="1"/>
  </conditionalFormatting>
  <conditionalFormatting sqref="M3">
    <cfRule type="top10" dxfId="347" priority="2" rank="1"/>
  </conditionalFormatting>
  <conditionalFormatting sqref="O3">
    <cfRule type="top10" dxfId="346" priority="1" rank="1"/>
  </conditionalFormatting>
  <hyperlinks>
    <hyperlink ref="X1" location="'Virginia 2025'!A1" display="Return to Rankings" xr:uid="{A13F1708-A8A6-4C05-9751-F6A4A9D97999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6CAA-E8C1-4F7D-A584-6E1A031ECC26}">
  <dimension ref="A1:X25"/>
  <sheetViews>
    <sheetView topLeftCell="A7" workbookViewId="0">
      <selection activeCell="A23" sqref="A23:V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45</v>
      </c>
      <c r="C2" s="3">
        <v>45717</v>
      </c>
      <c r="D2" s="4" t="s">
        <v>38</v>
      </c>
      <c r="E2" s="37">
        <v>176</v>
      </c>
      <c r="F2" s="22">
        <v>1</v>
      </c>
      <c r="G2" s="37">
        <v>182</v>
      </c>
      <c r="H2" s="22">
        <v>0</v>
      </c>
      <c r="I2" s="5">
        <v>174</v>
      </c>
      <c r="J2" s="22">
        <v>1</v>
      </c>
      <c r="K2" s="38">
        <v>179</v>
      </c>
      <c r="L2" s="22">
        <v>1</v>
      </c>
      <c r="M2" s="38"/>
      <c r="N2" s="22"/>
      <c r="O2" s="5"/>
      <c r="P2" s="22"/>
      <c r="Q2" s="6">
        <v>4</v>
      </c>
      <c r="R2" s="6">
        <v>711</v>
      </c>
      <c r="S2" s="7">
        <v>177.75</v>
      </c>
      <c r="T2" s="36">
        <v>3</v>
      </c>
      <c r="U2" s="8">
        <v>6</v>
      </c>
      <c r="V2" s="9">
        <v>183.75</v>
      </c>
    </row>
    <row r="3" spans="1:24" x14ac:dyDescent="0.3">
      <c r="A3" s="1" t="s">
        <v>35</v>
      </c>
      <c r="B3" s="2" t="s">
        <v>45</v>
      </c>
      <c r="C3" s="3">
        <v>45752</v>
      </c>
      <c r="D3" s="4" t="s">
        <v>38</v>
      </c>
      <c r="E3" s="37">
        <v>175</v>
      </c>
      <c r="F3" s="22">
        <v>1</v>
      </c>
      <c r="G3" s="37">
        <v>179</v>
      </c>
      <c r="H3" s="22">
        <v>0</v>
      </c>
      <c r="I3" s="5">
        <v>181</v>
      </c>
      <c r="J3" s="22">
        <v>1</v>
      </c>
      <c r="K3" s="38">
        <v>176</v>
      </c>
      <c r="L3" s="22">
        <v>2</v>
      </c>
      <c r="M3" s="38"/>
      <c r="N3" s="22"/>
      <c r="O3" s="5"/>
      <c r="P3" s="22"/>
      <c r="Q3" s="6">
        <v>4</v>
      </c>
      <c r="R3" s="6">
        <v>711</v>
      </c>
      <c r="S3" s="7">
        <v>177.75</v>
      </c>
      <c r="T3" s="36">
        <v>4</v>
      </c>
      <c r="U3" s="8">
        <v>5</v>
      </c>
      <c r="V3" s="9">
        <v>182.75</v>
      </c>
    </row>
    <row r="4" spans="1:24" x14ac:dyDescent="0.3">
      <c r="A4" s="1" t="s">
        <v>35</v>
      </c>
      <c r="B4" s="2" t="s">
        <v>45</v>
      </c>
      <c r="C4" s="3">
        <v>45780</v>
      </c>
      <c r="D4" s="4" t="s">
        <v>38</v>
      </c>
      <c r="E4" s="37">
        <v>182</v>
      </c>
      <c r="F4" s="22">
        <v>1</v>
      </c>
      <c r="G4" s="37">
        <v>176</v>
      </c>
      <c r="H4" s="22">
        <v>0</v>
      </c>
      <c r="I4" s="5">
        <v>166</v>
      </c>
      <c r="J4" s="22">
        <v>1</v>
      </c>
      <c r="K4" s="38">
        <v>181</v>
      </c>
      <c r="L4" s="22">
        <v>1</v>
      </c>
      <c r="M4" s="38"/>
      <c r="N4" s="22"/>
      <c r="O4" s="5"/>
      <c r="P4" s="22"/>
      <c r="Q4" s="6">
        <v>4</v>
      </c>
      <c r="R4" s="6">
        <v>705</v>
      </c>
      <c r="S4" s="7">
        <v>176.25</v>
      </c>
      <c r="T4" s="36">
        <v>3</v>
      </c>
      <c r="U4" s="8">
        <v>4</v>
      </c>
      <c r="V4" s="9">
        <v>180.25</v>
      </c>
    </row>
    <row r="5" spans="1:24" x14ac:dyDescent="0.3">
      <c r="A5" s="1" t="s">
        <v>35</v>
      </c>
      <c r="B5" s="2" t="s">
        <v>45</v>
      </c>
      <c r="C5" s="3">
        <v>45850</v>
      </c>
      <c r="D5" s="4" t="s">
        <v>38</v>
      </c>
      <c r="E5" s="37">
        <v>169</v>
      </c>
      <c r="F5" s="22">
        <v>0</v>
      </c>
      <c r="G5" s="37">
        <v>164</v>
      </c>
      <c r="H5" s="22">
        <v>0</v>
      </c>
      <c r="I5" s="5">
        <v>174</v>
      </c>
      <c r="J5" s="22">
        <v>2</v>
      </c>
      <c r="K5" s="38">
        <v>165</v>
      </c>
      <c r="L5" s="22">
        <v>0</v>
      </c>
      <c r="M5" s="38"/>
      <c r="N5" s="22"/>
      <c r="O5" s="5"/>
      <c r="P5" s="22"/>
      <c r="Q5" s="6">
        <v>4</v>
      </c>
      <c r="R5" s="6">
        <v>672</v>
      </c>
      <c r="S5" s="7">
        <v>168</v>
      </c>
      <c r="T5" s="36">
        <v>2</v>
      </c>
      <c r="U5" s="8">
        <v>4</v>
      </c>
      <c r="V5" s="9">
        <v>172</v>
      </c>
    </row>
    <row r="6" spans="1:24" x14ac:dyDescent="0.3">
      <c r="A6" s="1" t="s">
        <v>35</v>
      </c>
      <c r="B6" s="2" t="s">
        <v>45</v>
      </c>
      <c r="C6" s="3">
        <v>45871</v>
      </c>
      <c r="D6" s="4" t="s">
        <v>38</v>
      </c>
      <c r="E6" s="37">
        <v>184</v>
      </c>
      <c r="F6" s="22">
        <v>1</v>
      </c>
      <c r="G6" s="37">
        <v>178</v>
      </c>
      <c r="H6" s="22">
        <v>2</v>
      </c>
      <c r="I6" s="5">
        <v>180</v>
      </c>
      <c r="J6" s="22">
        <v>0</v>
      </c>
      <c r="K6" s="38">
        <v>181</v>
      </c>
      <c r="L6" s="22">
        <v>0</v>
      </c>
      <c r="M6" s="38"/>
      <c r="N6" s="22"/>
      <c r="O6" s="5"/>
      <c r="P6" s="22"/>
      <c r="Q6" s="6">
        <v>4</v>
      </c>
      <c r="R6" s="6">
        <v>723</v>
      </c>
      <c r="S6" s="7">
        <v>180.75</v>
      </c>
      <c r="T6" s="36">
        <v>3</v>
      </c>
      <c r="U6" s="8">
        <v>13</v>
      </c>
      <c r="V6" s="9">
        <v>193.75</v>
      </c>
    </row>
    <row r="8" spans="1:24" x14ac:dyDescent="0.3">
      <c r="Q8" s="32">
        <f>SUM(Q2:Q7)</f>
        <v>20</v>
      </c>
      <c r="R8" s="32">
        <f>SUM(R2:R7)</f>
        <v>3522</v>
      </c>
      <c r="S8" s="33">
        <f>SUM(R8/Q8)</f>
        <v>176.1</v>
      </c>
      <c r="T8" s="32">
        <f>SUM(T2:T7)</f>
        <v>15</v>
      </c>
      <c r="U8" s="32">
        <f>SUM(U2:U7)</f>
        <v>32</v>
      </c>
      <c r="V8" s="34">
        <f>SUM(S8+U8)</f>
        <v>208.1</v>
      </c>
    </row>
    <row r="11" spans="1:24" x14ac:dyDescent="0.3">
      <c r="A11" s="23" t="s">
        <v>1</v>
      </c>
      <c r="B11" s="24" t="s">
        <v>2</v>
      </c>
      <c r="C11" s="25" t="s">
        <v>3</v>
      </c>
      <c r="D11" s="26" t="s">
        <v>4</v>
      </c>
      <c r="E11" s="27" t="s">
        <v>21</v>
      </c>
      <c r="F11" s="27" t="s">
        <v>22</v>
      </c>
      <c r="G11" s="27" t="s">
        <v>23</v>
      </c>
      <c r="H11" s="27" t="s">
        <v>22</v>
      </c>
      <c r="I11" s="27" t="s">
        <v>24</v>
      </c>
      <c r="J11" s="27" t="s">
        <v>22</v>
      </c>
      <c r="K11" s="27" t="s">
        <v>25</v>
      </c>
      <c r="L11" s="27" t="s">
        <v>22</v>
      </c>
      <c r="M11" s="27" t="s">
        <v>26</v>
      </c>
      <c r="N11" s="27" t="s">
        <v>22</v>
      </c>
      <c r="O11" s="27" t="s">
        <v>27</v>
      </c>
      <c r="P11" s="27" t="s">
        <v>22</v>
      </c>
      <c r="Q11" s="28" t="s">
        <v>28</v>
      </c>
      <c r="R11" s="29" t="s">
        <v>29</v>
      </c>
      <c r="S11" s="30" t="s">
        <v>5</v>
      </c>
      <c r="T11" s="30" t="s">
        <v>30</v>
      </c>
      <c r="U11" s="29" t="s">
        <v>6</v>
      </c>
      <c r="V11" s="30" t="s">
        <v>31</v>
      </c>
    </row>
    <row r="12" spans="1:24" x14ac:dyDescent="0.3">
      <c r="A12" s="1" t="s">
        <v>64</v>
      </c>
      <c r="B12" s="2" t="s">
        <v>45</v>
      </c>
      <c r="C12" s="3">
        <v>45934</v>
      </c>
      <c r="D12" s="4" t="s">
        <v>38</v>
      </c>
      <c r="E12" s="5">
        <v>173</v>
      </c>
      <c r="F12" s="22">
        <v>0</v>
      </c>
      <c r="G12" s="5">
        <v>188</v>
      </c>
      <c r="H12" s="22">
        <v>2</v>
      </c>
      <c r="I12" s="5">
        <v>171</v>
      </c>
      <c r="J12" s="22">
        <v>0</v>
      </c>
      <c r="K12" s="5">
        <v>176</v>
      </c>
      <c r="L12" s="22">
        <v>0</v>
      </c>
      <c r="M12" s="5"/>
      <c r="N12" s="22"/>
      <c r="O12" s="5"/>
      <c r="P12" s="22"/>
      <c r="Q12" s="6">
        <v>4</v>
      </c>
      <c r="R12" s="6">
        <v>708</v>
      </c>
      <c r="S12" s="7">
        <v>177</v>
      </c>
      <c r="T12" s="36">
        <v>2</v>
      </c>
      <c r="U12" s="8">
        <v>5</v>
      </c>
      <c r="V12" s="9">
        <v>182</v>
      </c>
    </row>
    <row r="14" spans="1:24" x14ac:dyDescent="0.3">
      <c r="Q14" s="32">
        <f>SUM(Q12:Q13)</f>
        <v>4</v>
      </c>
      <c r="R14" s="32">
        <f>SUM(R12:R13)</f>
        <v>708</v>
      </c>
      <c r="S14" s="33">
        <f>SUM(R14/Q14)</f>
        <v>177</v>
      </c>
      <c r="T14" s="32">
        <f>SUM(T12:T13)</f>
        <v>2</v>
      </c>
      <c r="U14" s="32">
        <f>SUM(U12:U13)</f>
        <v>5</v>
      </c>
      <c r="V14" s="34">
        <f>SUM(S14+U14)</f>
        <v>182</v>
      </c>
    </row>
    <row r="17" spans="1:22" x14ac:dyDescent="0.3">
      <c r="A17" s="23" t="s">
        <v>1</v>
      </c>
      <c r="B17" s="24" t="s">
        <v>2</v>
      </c>
      <c r="C17" s="25" t="s">
        <v>3</v>
      </c>
      <c r="D17" s="26" t="s">
        <v>4</v>
      </c>
      <c r="E17" s="27" t="s">
        <v>21</v>
      </c>
      <c r="F17" s="27" t="s">
        <v>22</v>
      </c>
      <c r="G17" s="27" t="s">
        <v>23</v>
      </c>
      <c r="H17" s="27" t="s">
        <v>22</v>
      </c>
      <c r="I17" s="27" t="s">
        <v>24</v>
      </c>
      <c r="J17" s="27" t="s">
        <v>22</v>
      </c>
      <c r="K17" s="27" t="s">
        <v>25</v>
      </c>
      <c r="L17" s="27" t="s">
        <v>22</v>
      </c>
      <c r="M17" s="27" t="s">
        <v>26</v>
      </c>
      <c r="N17" s="27" t="s">
        <v>22</v>
      </c>
      <c r="O17" s="27" t="s">
        <v>27</v>
      </c>
      <c r="P17" s="27" t="s">
        <v>22</v>
      </c>
      <c r="Q17" s="28" t="s">
        <v>28</v>
      </c>
      <c r="R17" s="29" t="s">
        <v>29</v>
      </c>
      <c r="S17" s="30" t="s">
        <v>5</v>
      </c>
      <c r="T17" s="30" t="s">
        <v>30</v>
      </c>
      <c r="U17" s="29" t="s">
        <v>6</v>
      </c>
      <c r="V17" s="30" t="s">
        <v>31</v>
      </c>
    </row>
    <row r="18" spans="1:22" x14ac:dyDescent="0.3">
      <c r="A18" s="1" t="s">
        <v>11</v>
      </c>
      <c r="B18" s="2" t="s">
        <v>45</v>
      </c>
      <c r="C18" s="3">
        <v>45906</v>
      </c>
      <c r="D18" s="4" t="s">
        <v>38</v>
      </c>
      <c r="E18" s="37">
        <v>194</v>
      </c>
      <c r="F18" s="22">
        <v>1</v>
      </c>
      <c r="G18" s="37">
        <v>196</v>
      </c>
      <c r="H18" s="22">
        <v>2</v>
      </c>
      <c r="I18" s="5">
        <v>192</v>
      </c>
      <c r="J18" s="22">
        <v>0</v>
      </c>
      <c r="K18" s="38">
        <v>190</v>
      </c>
      <c r="L18" s="22">
        <v>1</v>
      </c>
      <c r="M18" s="38"/>
      <c r="N18" s="22"/>
      <c r="O18" s="5"/>
      <c r="P18" s="22"/>
      <c r="Q18" s="6">
        <v>4</v>
      </c>
      <c r="R18" s="6">
        <v>772</v>
      </c>
      <c r="S18" s="7">
        <v>193</v>
      </c>
      <c r="T18" s="36">
        <v>4</v>
      </c>
      <c r="U18" s="8">
        <v>3</v>
      </c>
      <c r="V18" s="9">
        <v>196</v>
      </c>
    </row>
    <row r="20" spans="1:22" x14ac:dyDescent="0.3">
      <c r="Q20" s="32">
        <f>SUM(Q18:Q19)</f>
        <v>4</v>
      </c>
      <c r="R20" s="32">
        <f>SUM(R18:R19)</f>
        <v>772</v>
      </c>
      <c r="S20" s="33">
        <f>SUM(R20/Q20)</f>
        <v>193</v>
      </c>
      <c r="T20" s="32">
        <f>SUM(T18:T19)</f>
        <v>4</v>
      </c>
      <c r="U20" s="32">
        <f>SUM(U18:U19)</f>
        <v>3</v>
      </c>
      <c r="V20" s="34">
        <f>SUM(S20+U20)</f>
        <v>196</v>
      </c>
    </row>
    <row r="22" spans="1:22" x14ac:dyDescent="0.3">
      <c r="A22" s="23" t="s">
        <v>1</v>
      </c>
      <c r="B22" s="24" t="s">
        <v>2</v>
      </c>
      <c r="C22" s="25" t="s">
        <v>3</v>
      </c>
      <c r="D22" s="26" t="s">
        <v>4</v>
      </c>
      <c r="E22" s="27" t="s">
        <v>21</v>
      </c>
      <c r="F22" s="27" t="s">
        <v>22</v>
      </c>
      <c r="G22" s="27" t="s">
        <v>23</v>
      </c>
      <c r="H22" s="27" t="s">
        <v>22</v>
      </c>
      <c r="I22" s="27" t="s">
        <v>24</v>
      </c>
      <c r="J22" s="27" t="s">
        <v>22</v>
      </c>
      <c r="K22" s="27" t="s">
        <v>25</v>
      </c>
      <c r="L22" s="27" t="s">
        <v>22</v>
      </c>
      <c r="M22" s="27" t="s">
        <v>26</v>
      </c>
      <c r="N22" s="27" t="s">
        <v>22</v>
      </c>
      <c r="O22" s="27" t="s">
        <v>27</v>
      </c>
      <c r="P22" s="27" t="s">
        <v>22</v>
      </c>
      <c r="Q22" s="28" t="s">
        <v>28</v>
      </c>
      <c r="R22" s="29" t="s">
        <v>29</v>
      </c>
      <c r="S22" s="30" t="s">
        <v>5</v>
      </c>
      <c r="T22" s="30" t="s">
        <v>30</v>
      </c>
      <c r="U22" s="29" t="s">
        <v>6</v>
      </c>
      <c r="V22" s="30" t="s">
        <v>31</v>
      </c>
    </row>
    <row r="23" spans="1:22" x14ac:dyDescent="0.3">
      <c r="A23" s="1" t="s">
        <v>52</v>
      </c>
      <c r="B23" s="2" t="s">
        <v>45</v>
      </c>
      <c r="C23" s="3">
        <v>45962</v>
      </c>
      <c r="D23" s="4" t="s">
        <v>38</v>
      </c>
      <c r="E23" s="5">
        <v>178</v>
      </c>
      <c r="F23" s="22">
        <v>1</v>
      </c>
      <c r="G23" s="5">
        <v>171</v>
      </c>
      <c r="H23" s="22">
        <v>0</v>
      </c>
      <c r="I23" s="5">
        <v>165</v>
      </c>
      <c r="J23" s="22">
        <v>1</v>
      </c>
      <c r="K23" s="5">
        <v>179</v>
      </c>
      <c r="L23" s="22">
        <v>1</v>
      </c>
      <c r="M23" s="5"/>
      <c r="N23" s="22"/>
      <c r="O23" s="5"/>
      <c r="P23" s="22"/>
      <c r="Q23" s="6">
        <v>4</v>
      </c>
      <c r="R23" s="6">
        <v>693</v>
      </c>
      <c r="S23" s="7">
        <v>173.25</v>
      </c>
      <c r="T23" s="36">
        <v>3</v>
      </c>
      <c r="U23" s="8">
        <v>5</v>
      </c>
      <c r="V23" s="9">
        <v>178.25</v>
      </c>
    </row>
    <row r="25" spans="1:22" x14ac:dyDescent="0.3">
      <c r="Q25" s="32">
        <f>SUM(Q23:Q24)</f>
        <v>4</v>
      </c>
      <c r="R25" s="32">
        <f>SUM(R23:R24)</f>
        <v>693</v>
      </c>
      <c r="S25" s="33">
        <f>SUM(R25/Q25)</f>
        <v>173.25</v>
      </c>
      <c r="T25" s="32">
        <f>SUM(T23:T24)</f>
        <v>3</v>
      </c>
      <c r="U25" s="32">
        <f>SUM(U23:U24)</f>
        <v>5</v>
      </c>
      <c r="V25" s="34">
        <f>SUM(S25+U25)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 B11 B17 B22" name="Range1_2_1_1"/>
    <protectedRange algorithmName="SHA-512" hashValue="ON39YdpmFHfN9f47KpiRvqrKx0V9+erV1CNkpWzYhW/Qyc6aT8rEyCrvauWSYGZK2ia3o7vd3akF07acHAFpOA==" saltValue="yVW9XmDwTqEnmpSGai0KYg==" spinCount="100000" sqref="E2:P2 B2:C2" name="Range1_5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2_1"/>
    <protectedRange algorithmName="SHA-512" hashValue="ON39YdpmFHfN9f47KpiRvqrKx0V9+erV1CNkpWzYhW/Qyc6aT8rEyCrvauWSYGZK2ia3o7vd3akF07acHAFpOA==" saltValue="yVW9XmDwTqEnmpSGai0KYg==" spinCount="100000" sqref="E3:P3 B3: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11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11"/>
    <protectedRange algorithmName="SHA-512" hashValue="ON39YdpmFHfN9f47KpiRvqrKx0V9+erV1CNkpWzYhW/Qyc6aT8rEyCrvauWSYGZK2ia3o7vd3akF07acHAFpOA==" saltValue="yVW9XmDwTqEnmpSGai0KYg==" spinCount="100000" sqref="E6:P6 B6:C6" name="Range1_16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4_1"/>
    <protectedRange algorithmName="SHA-512" hashValue="ON39YdpmFHfN9f47KpiRvqrKx0V9+erV1CNkpWzYhW/Qyc6aT8rEyCrvauWSYGZK2ia3o7vd3akF07acHAFpOA==" saltValue="yVW9XmDwTqEnmpSGai0KYg==" spinCount="100000" sqref="E18 H18:L18 N18" name="Range1_1_2_19_1_1"/>
    <protectedRange algorithmName="SHA-512" hashValue="ON39YdpmFHfN9f47KpiRvqrKx0V9+erV1CNkpWzYhW/Qyc6aT8rEyCrvauWSYGZK2ia3o7vd3akF07acHAFpOA==" saltValue="yVW9XmDwTqEnmpSGai0KYg==" spinCount="100000" sqref="T18" name="Range1_3_5_4_2"/>
    <protectedRange algorithmName="SHA-512" hashValue="ON39YdpmFHfN9f47KpiRvqrKx0V9+erV1CNkpWzYhW/Qyc6aT8rEyCrvauWSYGZK2ia3o7vd3akF07acHAFpOA==" saltValue="yVW9XmDwTqEnmpSGai0KYg==" spinCount="100000" sqref="B12:C12" name="Range1_17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8"/>
    <protectedRange algorithmName="SHA-512" hashValue="ON39YdpmFHfN9f47KpiRvqrKx0V9+erV1CNkpWzYhW/Qyc6aT8rEyCrvauWSYGZK2ia3o7vd3akF07acHAFpOA==" saltValue="yVW9XmDwTqEnmpSGai0KYg==" spinCount="100000" sqref="H23:P23 E23:F23 B23:C23" name="Range1_15"/>
    <protectedRange algorithmName="SHA-512" hashValue="ON39YdpmFHfN9f47KpiRvqrKx0V9+erV1CNkpWzYhW/Qyc6aT8rEyCrvauWSYGZK2ia3o7vd3akF07acHAFpOA==" saltValue="yVW9XmDwTqEnmpSGai0KYg==" spinCount="100000" sqref="D23" name="Range1_1_17"/>
    <protectedRange algorithmName="SHA-512" hashValue="ON39YdpmFHfN9f47KpiRvqrKx0V9+erV1CNkpWzYhW/Qyc6aT8rEyCrvauWSYGZK2ia3o7vd3akF07acHAFpOA==" saltValue="yVW9XmDwTqEnmpSGai0KYg==" spinCount="100000" sqref="T23" name="Range1_3_5_16"/>
  </protectedRanges>
  <conditionalFormatting sqref="E18">
    <cfRule type="top10" dxfId="345" priority="38" rank="1"/>
  </conditionalFormatting>
  <conditionalFormatting sqref="E18:P18">
    <cfRule type="cellIs" dxfId="344" priority="32" operator="greaterThanOrEqual">
      <formula>200</formula>
    </cfRule>
  </conditionalFormatting>
  <conditionalFormatting sqref="G18">
    <cfRule type="top10" dxfId="343" priority="37" rank="1"/>
  </conditionalFormatting>
  <conditionalFormatting sqref="I18">
    <cfRule type="top10" dxfId="342" priority="36" rank="1"/>
  </conditionalFormatting>
  <conditionalFormatting sqref="K18">
    <cfRule type="top10" dxfId="341" priority="35" rank="1"/>
  </conditionalFormatting>
  <conditionalFormatting sqref="L6:P6">
    <cfRule type="cellIs" dxfId="340" priority="39" operator="greaterThanOrEqual">
      <formula>200</formula>
    </cfRule>
  </conditionalFormatting>
  <conditionalFormatting sqref="M6">
    <cfRule type="top10" dxfId="339" priority="41" rank="1"/>
  </conditionalFormatting>
  <conditionalFormatting sqref="M18">
    <cfRule type="top10" dxfId="338" priority="34" rank="1"/>
  </conditionalFormatting>
  <conditionalFormatting sqref="O6">
    <cfRule type="top10" dxfId="337" priority="40" rank="1"/>
  </conditionalFormatting>
  <conditionalFormatting sqref="O18">
    <cfRule type="top10" dxfId="336" priority="33" rank="1"/>
  </conditionalFormatting>
  <conditionalFormatting sqref="G12">
    <cfRule type="top10" dxfId="335" priority="21" rank="1"/>
  </conditionalFormatting>
  <conditionalFormatting sqref="I12">
    <cfRule type="top10" dxfId="334" priority="20" rank="1"/>
  </conditionalFormatting>
  <conditionalFormatting sqref="E12">
    <cfRule type="top10" dxfId="333" priority="19" rank="1"/>
  </conditionalFormatting>
  <conditionalFormatting sqref="M12">
    <cfRule type="top10" dxfId="332" priority="18" rank="1"/>
  </conditionalFormatting>
  <conditionalFormatting sqref="O12">
    <cfRule type="top10" dxfId="331" priority="17" rank="1"/>
  </conditionalFormatting>
  <conditionalFormatting sqref="E12:O12">
    <cfRule type="cellIs" dxfId="330" priority="16" operator="greaterThanOrEqual">
      <formula>200</formula>
    </cfRule>
  </conditionalFormatting>
  <conditionalFormatting sqref="K12">
    <cfRule type="top10" dxfId="329" priority="15" rank="1"/>
  </conditionalFormatting>
  <conditionalFormatting sqref="E23">
    <cfRule type="top10" dxfId="321" priority="7" rank="1"/>
  </conditionalFormatting>
  <conditionalFormatting sqref="G23">
    <cfRule type="top10" dxfId="320" priority="6" rank="1"/>
  </conditionalFormatting>
  <conditionalFormatting sqref="I23">
    <cfRule type="top10" dxfId="319" priority="5" rank="1"/>
  </conditionalFormatting>
  <conditionalFormatting sqref="K23">
    <cfRule type="top10" dxfId="318" priority="4" rank="1"/>
  </conditionalFormatting>
  <conditionalFormatting sqref="M23">
    <cfRule type="top10" dxfId="317" priority="3" rank="1"/>
  </conditionalFormatting>
  <conditionalFormatting sqref="O23">
    <cfRule type="top10" dxfId="316" priority="2" rank="1"/>
  </conditionalFormatting>
  <conditionalFormatting sqref="E23:O23">
    <cfRule type="cellIs" dxfId="315" priority="1" operator="greaterThanOrEqual">
      <formula>193</formula>
    </cfRule>
  </conditionalFormatting>
  <hyperlinks>
    <hyperlink ref="X1" location="'Virginia 2025'!A1" display="Return to Rankings" xr:uid="{9EA87BD1-764A-4C34-8BB8-F3A4A5B8C6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111790-4C04-427F-8130-248D60EFBBE2}">
          <x14:formula1>
            <xm:f>'[_05-01-25-ABRA 2025 (Hurt, VA )brushy.xlsm]DATA'!#REF!</xm:f>
          </x14:formula1>
          <xm:sqref>B23</xm:sqref>
        </x14:dataValidation>
        <x14:dataValidation type="list" allowBlank="1" showInputMessage="1" showErrorMessage="1" xr:uid="{25BF5A30-A715-4FEE-A482-0AB2E03D00B2}">
          <x14:formula1>
            <xm:f>'[_05-01-25-ABRA 2025 (Hurt, VA )brushy.xlsm]DATA'!#REF!</xm:f>
          </x14:formula1>
          <xm:sqref>D23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2427-18FD-4ABD-95BC-3E5F4BB0D7B2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73</v>
      </c>
      <c r="C2" s="3">
        <v>45797</v>
      </c>
      <c r="D2" s="4" t="s">
        <v>67</v>
      </c>
      <c r="E2" s="5">
        <v>194</v>
      </c>
      <c r="F2" s="22">
        <v>2</v>
      </c>
      <c r="G2" s="5">
        <v>195</v>
      </c>
      <c r="H2" s="22">
        <v>1</v>
      </c>
      <c r="I2" s="5">
        <v>196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36">
        <v>3</v>
      </c>
      <c r="U2" s="8">
        <v>2</v>
      </c>
      <c r="V2" s="9">
        <v>197</v>
      </c>
    </row>
    <row r="4" spans="1:24" x14ac:dyDescent="0.3">
      <c r="Q4" s="32">
        <f>SUM(Q2:Q3)</f>
        <v>3</v>
      </c>
      <c r="R4" s="32">
        <f>SUM(R2:R3)</f>
        <v>585</v>
      </c>
      <c r="S4" s="33">
        <f>SUM(R4/Q4)</f>
        <v>195</v>
      </c>
      <c r="T4" s="32">
        <f>SUM(T2:T3)</f>
        <v>3</v>
      </c>
      <c r="U4" s="32">
        <f>SUM(U2:U3)</f>
        <v>2</v>
      </c>
      <c r="V4" s="34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E8EA1D20-5713-4C83-830F-1DDAE5EBE096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80E3-E558-4216-BD5F-C130E9CC5490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42</v>
      </c>
      <c r="C2" s="3">
        <v>45717</v>
      </c>
      <c r="D2" s="4" t="s">
        <v>38</v>
      </c>
      <c r="E2" s="37">
        <v>181</v>
      </c>
      <c r="F2" s="22">
        <v>3</v>
      </c>
      <c r="G2" s="37">
        <v>181</v>
      </c>
      <c r="H2" s="22">
        <v>2</v>
      </c>
      <c r="I2" s="5">
        <v>190</v>
      </c>
      <c r="J2" s="22">
        <v>1</v>
      </c>
      <c r="K2" s="38">
        <v>185</v>
      </c>
      <c r="L2" s="22">
        <v>2</v>
      </c>
      <c r="M2" s="38"/>
      <c r="N2" s="22"/>
      <c r="O2" s="5"/>
      <c r="P2" s="22"/>
      <c r="Q2" s="6">
        <v>4</v>
      </c>
      <c r="R2" s="6">
        <v>737</v>
      </c>
      <c r="S2" s="7">
        <v>184.25</v>
      </c>
      <c r="T2" s="36">
        <v>8</v>
      </c>
      <c r="U2" s="8">
        <v>8</v>
      </c>
      <c r="V2" s="9">
        <v>192.25</v>
      </c>
    </row>
    <row r="3" spans="1:24" x14ac:dyDescent="0.3">
      <c r="A3" s="1" t="s">
        <v>11</v>
      </c>
      <c r="B3" s="2" t="s">
        <v>42</v>
      </c>
      <c r="C3" s="3">
        <v>45752</v>
      </c>
      <c r="D3" s="4" t="s">
        <v>38</v>
      </c>
      <c r="E3" s="37">
        <v>196</v>
      </c>
      <c r="F3" s="22">
        <v>2</v>
      </c>
      <c r="G3" s="37">
        <v>199</v>
      </c>
      <c r="H3" s="22">
        <v>2</v>
      </c>
      <c r="I3" s="5">
        <v>190</v>
      </c>
      <c r="J3" s="22">
        <v>2</v>
      </c>
      <c r="K3" s="38">
        <v>196</v>
      </c>
      <c r="L3" s="22">
        <v>3</v>
      </c>
      <c r="M3" s="38"/>
      <c r="N3" s="22"/>
      <c r="O3" s="5"/>
      <c r="P3" s="22"/>
      <c r="Q3" s="6">
        <v>4</v>
      </c>
      <c r="R3" s="6">
        <v>781</v>
      </c>
      <c r="S3" s="7">
        <v>195.25</v>
      </c>
      <c r="T3" s="36">
        <v>9</v>
      </c>
      <c r="U3" s="8">
        <v>11</v>
      </c>
      <c r="V3" s="9">
        <v>206.25</v>
      </c>
    </row>
    <row r="4" spans="1:24" x14ac:dyDescent="0.3">
      <c r="A4" s="1" t="s">
        <v>11</v>
      </c>
      <c r="B4" s="2" t="s">
        <v>42</v>
      </c>
      <c r="C4" s="3">
        <v>45765</v>
      </c>
      <c r="D4" s="4" t="s">
        <v>38</v>
      </c>
      <c r="E4" s="37">
        <v>181</v>
      </c>
      <c r="F4" s="22">
        <v>3</v>
      </c>
      <c r="G4" s="37">
        <v>176</v>
      </c>
      <c r="H4" s="22">
        <v>1</v>
      </c>
      <c r="I4" s="5">
        <v>182</v>
      </c>
      <c r="J4" s="22">
        <v>1</v>
      </c>
      <c r="K4" s="38">
        <v>174</v>
      </c>
      <c r="L4" s="22">
        <v>1</v>
      </c>
      <c r="M4" s="38"/>
      <c r="N4" s="22"/>
      <c r="O4" s="5"/>
      <c r="P4" s="22"/>
      <c r="Q4" s="6">
        <v>4</v>
      </c>
      <c r="R4" s="6">
        <v>713</v>
      </c>
      <c r="S4" s="7">
        <v>178.25</v>
      </c>
      <c r="T4" s="36">
        <v>6</v>
      </c>
      <c r="U4" s="8">
        <v>4</v>
      </c>
      <c r="V4" s="9">
        <v>182.25</v>
      </c>
    </row>
    <row r="5" spans="1:24" x14ac:dyDescent="0.3">
      <c r="A5" s="1" t="s">
        <v>11</v>
      </c>
      <c r="B5" s="2" t="s">
        <v>42</v>
      </c>
      <c r="C5" s="3">
        <v>45780</v>
      </c>
      <c r="D5" s="4" t="s">
        <v>38</v>
      </c>
      <c r="E5" s="5">
        <v>188</v>
      </c>
      <c r="F5" s="22">
        <v>2</v>
      </c>
      <c r="G5" s="37">
        <v>190</v>
      </c>
      <c r="H5" s="22">
        <v>2</v>
      </c>
      <c r="I5" s="5">
        <v>191</v>
      </c>
      <c r="J5" s="22">
        <v>2</v>
      </c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758</v>
      </c>
      <c r="S5" s="7">
        <v>189.5</v>
      </c>
      <c r="T5" s="36">
        <v>7</v>
      </c>
      <c r="U5" s="8">
        <v>8</v>
      </c>
      <c r="V5" s="9">
        <v>197.5</v>
      </c>
    </row>
    <row r="6" spans="1:24" x14ac:dyDescent="0.3">
      <c r="A6" s="1" t="s">
        <v>11</v>
      </c>
      <c r="B6" s="2" t="s">
        <v>42</v>
      </c>
      <c r="C6" s="3">
        <v>45793</v>
      </c>
      <c r="D6" s="4" t="s">
        <v>38</v>
      </c>
      <c r="E6" s="5">
        <v>198</v>
      </c>
      <c r="F6" s="22">
        <v>5</v>
      </c>
      <c r="G6" s="37">
        <v>191</v>
      </c>
      <c r="H6" s="22">
        <v>1</v>
      </c>
      <c r="I6" s="5">
        <v>193.001</v>
      </c>
      <c r="J6" s="22">
        <v>3</v>
      </c>
      <c r="K6" s="5">
        <v>197</v>
      </c>
      <c r="L6" s="22">
        <v>6</v>
      </c>
      <c r="M6" s="5"/>
      <c r="N6" s="22"/>
      <c r="O6" s="5"/>
      <c r="P6" s="22"/>
      <c r="Q6" s="6">
        <v>4</v>
      </c>
      <c r="R6" s="6">
        <v>779.00099999999998</v>
      </c>
      <c r="S6" s="7">
        <v>194.75024999999999</v>
      </c>
      <c r="T6" s="36">
        <v>15</v>
      </c>
      <c r="U6" s="8">
        <v>11</v>
      </c>
      <c r="V6" s="9">
        <v>205.75024999999999</v>
      </c>
    </row>
    <row r="7" spans="1:24" x14ac:dyDescent="0.3">
      <c r="A7" s="1" t="s">
        <v>11</v>
      </c>
      <c r="B7" s="2" t="s">
        <v>42</v>
      </c>
      <c r="C7" s="3">
        <v>45797</v>
      </c>
      <c r="D7" s="4" t="s">
        <v>67</v>
      </c>
      <c r="E7" s="37">
        <v>194</v>
      </c>
      <c r="F7" s="22">
        <v>0</v>
      </c>
      <c r="G7" s="37">
        <v>196</v>
      </c>
      <c r="H7" s="22">
        <v>0</v>
      </c>
      <c r="I7" s="5">
        <v>197</v>
      </c>
      <c r="J7" s="22">
        <v>2</v>
      </c>
      <c r="K7" s="38"/>
      <c r="L7" s="22"/>
      <c r="M7" s="38"/>
      <c r="N7" s="22"/>
      <c r="O7" s="5"/>
      <c r="P7" s="22"/>
      <c r="Q7" s="6">
        <v>3</v>
      </c>
      <c r="R7" s="6">
        <v>587</v>
      </c>
      <c r="S7" s="7">
        <v>195.66666666666666</v>
      </c>
      <c r="T7" s="36">
        <v>2</v>
      </c>
      <c r="U7" s="8">
        <v>5</v>
      </c>
      <c r="V7" s="9">
        <v>200.66666666666666</v>
      </c>
    </row>
    <row r="8" spans="1:24" x14ac:dyDescent="0.3">
      <c r="A8" s="1" t="s">
        <v>11</v>
      </c>
      <c r="B8" s="2" t="s">
        <v>42</v>
      </c>
      <c r="C8" s="3">
        <v>42176</v>
      </c>
      <c r="D8" s="4" t="s">
        <v>67</v>
      </c>
      <c r="E8" s="37">
        <v>196</v>
      </c>
      <c r="F8" s="22">
        <v>1</v>
      </c>
      <c r="G8" s="37">
        <v>195</v>
      </c>
      <c r="H8" s="22">
        <v>3</v>
      </c>
      <c r="I8" s="5">
        <v>199.001</v>
      </c>
      <c r="J8" s="22">
        <v>4</v>
      </c>
      <c r="K8" s="38">
        <v>194</v>
      </c>
      <c r="L8" s="22">
        <v>1</v>
      </c>
      <c r="M8" s="38">
        <v>194</v>
      </c>
      <c r="N8" s="22">
        <v>1</v>
      </c>
      <c r="O8" s="5">
        <v>193</v>
      </c>
      <c r="P8" s="22">
        <v>2</v>
      </c>
      <c r="Q8" s="6">
        <v>6</v>
      </c>
      <c r="R8" s="6">
        <v>1171.001</v>
      </c>
      <c r="S8" s="7">
        <v>195.16683333333333</v>
      </c>
      <c r="T8" s="36">
        <v>12</v>
      </c>
      <c r="U8" s="8">
        <v>16</v>
      </c>
      <c r="V8" s="9">
        <v>211.16683333333333</v>
      </c>
    </row>
    <row r="9" spans="1:24" x14ac:dyDescent="0.3">
      <c r="A9" s="1" t="s">
        <v>11</v>
      </c>
      <c r="B9" s="2" t="s">
        <v>42</v>
      </c>
      <c r="C9" s="3">
        <v>45828</v>
      </c>
      <c r="D9" s="4" t="s">
        <v>38</v>
      </c>
      <c r="E9" s="5">
        <v>190</v>
      </c>
      <c r="F9" s="22">
        <v>3</v>
      </c>
      <c r="G9" s="37">
        <v>192</v>
      </c>
      <c r="H9" s="22">
        <v>1</v>
      </c>
      <c r="I9" s="5">
        <v>195</v>
      </c>
      <c r="J9" s="22">
        <v>3</v>
      </c>
      <c r="K9" s="5">
        <v>194</v>
      </c>
      <c r="L9" s="22">
        <v>2</v>
      </c>
      <c r="M9" s="5"/>
      <c r="N9" s="22"/>
      <c r="O9" s="5"/>
      <c r="P9" s="22"/>
      <c r="Q9" s="6">
        <v>4</v>
      </c>
      <c r="R9" s="6">
        <v>771</v>
      </c>
      <c r="S9" s="7">
        <v>192.75</v>
      </c>
      <c r="T9" s="36">
        <v>9</v>
      </c>
      <c r="U9" s="8">
        <v>7</v>
      </c>
      <c r="V9" s="9">
        <v>199.75</v>
      </c>
    </row>
    <row r="10" spans="1:24" x14ac:dyDescent="0.3">
      <c r="A10" s="1" t="s">
        <v>11</v>
      </c>
      <c r="B10" s="2" t="s">
        <v>42</v>
      </c>
      <c r="C10" s="3">
        <v>45850</v>
      </c>
      <c r="D10" s="4" t="s">
        <v>38</v>
      </c>
      <c r="E10" s="5">
        <v>195</v>
      </c>
      <c r="F10" s="22">
        <v>2</v>
      </c>
      <c r="G10" s="37">
        <v>199</v>
      </c>
      <c r="H10" s="22">
        <v>3</v>
      </c>
      <c r="I10" s="5">
        <v>197</v>
      </c>
      <c r="J10" s="22">
        <v>4</v>
      </c>
      <c r="K10" s="5">
        <v>197</v>
      </c>
      <c r="L10" s="22">
        <v>0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36">
        <v>9</v>
      </c>
      <c r="U10" s="8">
        <v>11</v>
      </c>
      <c r="V10" s="9">
        <v>208</v>
      </c>
    </row>
    <row r="11" spans="1:24" x14ac:dyDescent="0.3">
      <c r="A11" s="1" t="s">
        <v>11</v>
      </c>
      <c r="B11" s="2" t="s">
        <v>42</v>
      </c>
      <c r="C11" s="3">
        <v>45856</v>
      </c>
      <c r="D11" s="4" t="s">
        <v>38</v>
      </c>
      <c r="E11" s="5">
        <v>192</v>
      </c>
      <c r="F11" s="22">
        <v>3</v>
      </c>
      <c r="G11" s="37">
        <v>192</v>
      </c>
      <c r="H11" s="22">
        <v>2</v>
      </c>
      <c r="I11" s="5">
        <v>191</v>
      </c>
      <c r="J11" s="22">
        <v>4</v>
      </c>
      <c r="K11" s="5">
        <v>191</v>
      </c>
      <c r="L11" s="22">
        <v>0</v>
      </c>
      <c r="M11" s="5"/>
      <c r="N11" s="22"/>
      <c r="O11" s="5"/>
      <c r="P11" s="22"/>
      <c r="Q11" s="6">
        <v>4</v>
      </c>
      <c r="R11" s="6">
        <v>766</v>
      </c>
      <c r="S11" s="7">
        <v>191.5</v>
      </c>
      <c r="T11" s="36">
        <v>9</v>
      </c>
      <c r="U11" s="8">
        <v>4</v>
      </c>
      <c r="V11" s="9">
        <v>195.5</v>
      </c>
    </row>
    <row r="12" spans="1:24" x14ac:dyDescent="0.3">
      <c r="A12" s="1" t="s">
        <v>11</v>
      </c>
      <c r="B12" s="2" t="s">
        <v>42</v>
      </c>
      <c r="C12" s="3">
        <v>45871</v>
      </c>
      <c r="D12" s="4" t="s">
        <v>38</v>
      </c>
      <c r="E12" s="37">
        <v>191</v>
      </c>
      <c r="F12" s="22">
        <v>3</v>
      </c>
      <c r="G12" s="37">
        <v>196.005</v>
      </c>
      <c r="H12" s="22">
        <v>3</v>
      </c>
      <c r="I12" s="5">
        <v>195</v>
      </c>
      <c r="J12" s="22">
        <v>1</v>
      </c>
      <c r="K12" s="38">
        <v>197</v>
      </c>
      <c r="L12" s="22">
        <v>1</v>
      </c>
      <c r="M12" s="38"/>
      <c r="N12" s="22"/>
      <c r="O12" s="5"/>
      <c r="P12" s="22"/>
      <c r="Q12" s="6">
        <v>4</v>
      </c>
      <c r="R12" s="6">
        <v>779.005</v>
      </c>
      <c r="S12" s="7">
        <v>194.75125</v>
      </c>
      <c r="T12" s="36">
        <v>8</v>
      </c>
      <c r="U12" s="8">
        <v>6</v>
      </c>
      <c r="V12" s="9">
        <v>200.75125</v>
      </c>
    </row>
    <row r="13" spans="1:24" x14ac:dyDescent="0.3">
      <c r="A13" s="1" t="s">
        <v>11</v>
      </c>
      <c r="B13" s="2" t="s">
        <v>42</v>
      </c>
      <c r="C13" s="3">
        <v>45892</v>
      </c>
      <c r="D13" s="4" t="s">
        <v>38</v>
      </c>
      <c r="E13" s="5">
        <v>195.005</v>
      </c>
      <c r="F13" s="22">
        <v>4</v>
      </c>
      <c r="G13" s="37">
        <v>189.005</v>
      </c>
      <c r="H13" s="22">
        <v>1</v>
      </c>
      <c r="I13" s="5"/>
      <c r="J13" s="22"/>
      <c r="K13" s="5"/>
      <c r="L13" s="22"/>
      <c r="M13" s="5"/>
      <c r="N13" s="22"/>
      <c r="O13" s="5"/>
      <c r="P13" s="22"/>
      <c r="Q13" s="6">
        <v>2</v>
      </c>
      <c r="R13" s="6">
        <v>384.01</v>
      </c>
      <c r="S13" s="7">
        <v>192.005</v>
      </c>
      <c r="T13" s="36">
        <v>5</v>
      </c>
      <c r="U13" s="8">
        <v>9</v>
      </c>
      <c r="V13" s="9">
        <v>201.005</v>
      </c>
    </row>
    <row r="14" spans="1:24" x14ac:dyDescent="0.3">
      <c r="A14" s="1" t="s">
        <v>11</v>
      </c>
      <c r="B14" s="2" t="s">
        <v>42</v>
      </c>
      <c r="C14" s="3">
        <v>45906</v>
      </c>
      <c r="D14" s="4" t="s">
        <v>38</v>
      </c>
      <c r="E14" s="5">
        <v>195</v>
      </c>
      <c r="F14" s="22">
        <v>2</v>
      </c>
      <c r="G14" s="37">
        <v>192</v>
      </c>
      <c r="H14" s="22">
        <v>2</v>
      </c>
      <c r="I14" s="5">
        <v>196</v>
      </c>
      <c r="J14" s="22">
        <v>2</v>
      </c>
      <c r="K14" s="5">
        <v>191</v>
      </c>
      <c r="L14" s="22">
        <v>3</v>
      </c>
      <c r="M14" s="5"/>
      <c r="N14" s="22"/>
      <c r="O14" s="5"/>
      <c r="P14" s="22"/>
      <c r="Q14" s="6">
        <v>4</v>
      </c>
      <c r="R14" s="6">
        <v>774</v>
      </c>
      <c r="S14" s="7">
        <v>193.5</v>
      </c>
      <c r="T14" s="36">
        <v>9</v>
      </c>
      <c r="U14" s="8">
        <v>6</v>
      </c>
      <c r="V14" s="9">
        <v>199.5</v>
      </c>
    </row>
    <row r="15" spans="1:24" x14ac:dyDescent="0.3">
      <c r="A15" s="1" t="s">
        <v>11</v>
      </c>
      <c r="B15" s="2" t="s">
        <v>42</v>
      </c>
      <c r="C15" s="3">
        <v>45919</v>
      </c>
      <c r="D15" s="4" t="s">
        <v>38</v>
      </c>
      <c r="E15" s="5">
        <v>194</v>
      </c>
      <c r="F15" s="22">
        <v>2</v>
      </c>
      <c r="G15" s="37">
        <v>192</v>
      </c>
      <c r="H15" s="22">
        <v>1</v>
      </c>
      <c r="I15" s="5">
        <v>194</v>
      </c>
      <c r="J15" s="22">
        <v>3</v>
      </c>
      <c r="K15" s="5">
        <v>193</v>
      </c>
      <c r="L15" s="22">
        <v>3</v>
      </c>
      <c r="M15" s="5"/>
      <c r="N15" s="22"/>
      <c r="O15" s="5"/>
      <c r="P15" s="22"/>
      <c r="Q15" s="6">
        <v>4</v>
      </c>
      <c r="R15" s="6">
        <v>773</v>
      </c>
      <c r="S15" s="7">
        <v>193.25</v>
      </c>
      <c r="T15" s="36">
        <v>9</v>
      </c>
      <c r="U15" s="8">
        <v>6</v>
      </c>
      <c r="V15" s="9">
        <v>199.25</v>
      </c>
    </row>
    <row r="16" spans="1:24" x14ac:dyDescent="0.3">
      <c r="A16" s="1" t="s">
        <v>11</v>
      </c>
      <c r="B16" s="2" t="s">
        <v>42</v>
      </c>
      <c r="C16" s="3">
        <v>45934</v>
      </c>
      <c r="D16" s="4" t="s">
        <v>38</v>
      </c>
      <c r="E16" s="37">
        <v>188</v>
      </c>
      <c r="F16" s="22">
        <v>1</v>
      </c>
      <c r="G16" s="37">
        <v>191</v>
      </c>
      <c r="H16" s="22">
        <v>2</v>
      </c>
      <c r="I16" s="5">
        <v>194</v>
      </c>
      <c r="J16" s="22">
        <v>3</v>
      </c>
      <c r="K16" s="38">
        <v>191</v>
      </c>
      <c r="L16" s="22">
        <v>2</v>
      </c>
      <c r="M16" s="38"/>
      <c r="N16" s="22"/>
      <c r="O16" s="5"/>
      <c r="P16" s="22"/>
      <c r="Q16" s="6">
        <v>4</v>
      </c>
      <c r="R16" s="6">
        <v>764</v>
      </c>
      <c r="S16" s="7">
        <v>191</v>
      </c>
      <c r="T16" s="36">
        <v>8</v>
      </c>
      <c r="U16" s="8">
        <v>6</v>
      </c>
      <c r="V16" s="9">
        <v>197</v>
      </c>
    </row>
    <row r="17" spans="1:22" x14ac:dyDescent="0.3">
      <c r="A17" s="1" t="s">
        <v>11</v>
      </c>
      <c r="B17" s="2" t="s">
        <v>42</v>
      </c>
      <c r="C17" s="3">
        <v>45947</v>
      </c>
      <c r="D17" s="4" t="s">
        <v>38</v>
      </c>
      <c r="E17" s="37">
        <v>181</v>
      </c>
      <c r="F17" s="22">
        <v>0</v>
      </c>
      <c r="G17" s="37">
        <v>198</v>
      </c>
      <c r="H17" s="22">
        <v>5</v>
      </c>
      <c r="I17" s="5">
        <v>193</v>
      </c>
      <c r="J17" s="22">
        <v>1</v>
      </c>
      <c r="K17" s="38">
        <v>178</v>
      </c>
      <c r="L17" s="22">
        <v>2</v>
      </c>
      <c r="M17" s="38"/>
      <c r="N17" s="22"/>
      <c r="O17" s="5"/>
      <c r="P17" s="22"/>
      <c r="Q17" s="6">
        <v>4</v>
      </c>
      <c r="R17" s="6">
        <v>750</v>
      </c>
      <c r="S17" s="7">
        <v>187.5</v>
      </c>
      <c r="T17" s="36">
        <v>8</v>
      </c>
      <c r="U17" s="8">
        <v>4</v>
      </c>
      <c r="V17" s="9">
        <v>191.5</v>
      </c>
    </row>
    <row r="18" spans="1:22" x14ac:dyDescent="0.3">
      <c r="A18" s="1" t="s">
        <v>11</v>
      </c>
      <c r="B18" s="2" t="s">
        <v>42</v>
      </c>
      <c r="C18" s="3">
        <v>45962</v>
      </c>
      <c r="D18" s="4" t="s">
        <v>38</v>
      </c>
      <c r="E18" s="5">
        <v>194</v>
      </c>
      <c r="F18" s="22">
        <v>2</v>
      </c>
      <c r="G18" s="37">
        <v>197</v>
      </c>
      <c r="H18" s="22">
        <v>4</v>
      </c>
      <c r="I18" s="5">
        <v>191</v>
      </c>
      <c r="J18" s="22">
        <v>2</v>
      </c>
      <c r="K18" s="5">
        <v>195.001</v>
      </c>
      <c r="L18" s="22">
        <v>2</v>
      </c>
      <c r="M18" s="5"/>
      <c r="N18" s="22"/>
      <c r="O18" s="5"/>
      <c r="P18" s="22"/>
      <c r="Q18" s="6">
        <v>4</v>
      </c>
      <c r="R18" s="6">
        <v>777.00099999999998</v>
      </c>
      <c r="S18" s="7">
        <v>194.25024999999999</v>
      </c>
      <c r="T18" s="36">
        <v>10</v>
      </c>
      <c r="U18" s="8">
        <v>10</v>
      </c>
      <c r="V18" s="9">
        <v>204.25024999999999</v>
      </c>
    </row>
    <row r="20" spans="1:22" x14ac:dyDescent="0.3">
      <c r="Q20" s="32">
        <f>SUM(Q2:Q19)</f>
        <v>67</v>
      </c>
      <c r="R20" s="32">
        <f>SUM(R2:R19)</f>
        <v>12852.018</v>
      </c>
      <c r="S20" s="33">
        <f>SUM(R20/Q20)</f>
        <v>191.82116417910447</v>
      </c>
      <c r="T20" s="32">
        <f>SUM(T2:T19)</f>
        <v>143</v>
      </c>
      <c r="U20" s="32">
        <f>SUM(U2:U19)</f>
        <v>132</v>
      </c>
      <c r="V20" s="34">
        <f>SUM(S20+U20)</f>
        <v>323.82116417910447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4:C4" name="Range1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6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_1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T9" name="Range1_3_5_13"/>
    <protectedRange algorithmName="SHA-512" hashValue="ON39YdpmFHfN9f47KpiRvqrKx0V9+erV1CNkpWzYhW/Qyc6aT8rEyCrvauWSYGZK2ia3o7vd3akF07acHAFpOA==" saltValue="yVW9XmDwTqEnmpSGai0KYg==" spinCount="100000" sqref="B11:C11" name="Range1_15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E11 G11:O11" name="Range1_33_1_4"/>
    <protectedRange algorithmName="SHA-512" hashValue="ON39YdpmFHfN9f47KpiRvqrKx0V9+erV1CNkpWzYhW/Qyc6aT8rEyCrvauWSYGZK2ia3o7vd3akF07acHAFpOA==" saltValue="yVW9XmDwTqEnmpSGai0KYg==" spinCount="100000" sqref="T11" name="Range1_3_5_15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14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3"/>
    <protectedRange algorithmName="SHA-512" hashValue="ON39YdpmFHfN9f47KpiRvqrKx0V9+erV1CNkpWzYhW/Qyc6aT8rEyCrvauWSYGZK2ia3o7vd3akF07acHAFpOA==" saltValue="yVW9XmDwTqEnmpSGai0KYg==" spinCount="100000" sqref="B14:C14" name="Range1_13_1"/>
    <protectedRange algorithmName="SHA-512" hashValue="ON39YdpmFHfN9f47KpiRvqrKx0V9+erV1CNkpWzYhW/Qyc6aT8rEyCrvauWSYGZK2ia3o7vd3akF07acHAFpOA==" saltValue="yVW9XmDwTqEnmpSGai0KYg==" spinCount="100000" sqref="D14" name="Range1_1_4"/>
    <protectedRange algorithmName="SHA-512" hashValue="ON39YdpmFHfN9f47KpiRvqrKx0V9+erV1CNkpWzYhW/Qyc6aT8rEyCrvauWSYGZK2ia3o7vd3akF07acHAFpOA==" saltValue="yVW9XmDwTqEnmpSGai0KYg==" spinCount="100000" sqref="E14 G14:O14" name="Range1_33_1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1"/>
    <protectedRange algorithmName="SHA-512" hashValue="ON39YdpmFHfN9f47KpiRvqrKx0V9+erV1CNkpWzYhW/Qyc6aT8rEyCrvauWSYGZK2ia3o7vd3akF07acHAFpOA==" saltValue="yVW9XmDwTqEnmpSGai0KYg==" spinCount="100000" sqref="E15 G15:O15" name="Range1_33_1_5"/>
    <protectedRange algorithmName="SHA-512" hashValue="ON39YdpmFHfN9f47KpiRvqrKx0V9+erV1CNkpWzYhW/Qyc6aT8rEyCrvauWSYGZK2ia3o7vd3akF07acHAFpOA==" saltValue="yVW9XmDwTqEnmpSGai0KYg==" spinCount="100000" sqref="T15" name="Range1_3_5_4_2"/>
    <protectedRange algorithmName="SHA-512" hashValue="ON39YdpmFHfN9f47KpiRvqrKx0V9+erV1CNkpWzYhW/Qyc6aT8rEyCrvauWSYGZK2ia3o7vd3akF07acHAFpOA==" saltValue="yVW9XmDwTqEnmpSGai0KYg==" spinCount="100000" sqref="B16:C16" name="Range1_13_3"/>
    <protectedRange algorithmName="SHA-512" hashValue="ON39YdpmFHfN9f47KpiRvqrKx0V9+erV1CNkpWzYhW/Qyc6aT8rEyCrvauWSYGZK2ia3o7vd3akF07acHAFpOA==" saltValue="yVW9XmDwTqEnmpSGai0KYg==" spinCount="100000" sqref="D16" name="Range1_1_4_2"/>
    <protectedRange algorithmName="SHA-512" hashValue="ON39YdpmFHfN9f47KpiRvqrKx0V9+erV1CNkpWzYhW/Qyc6aT8rEyCrvauWSYGZK2ia3o7vd3akF07acHAFpOA==" saltValue="yVW9XmDwTqEnmpSGai0KYg==" spinCount="100000" sqref="E16 G16:O16" name="Range1_33_1_6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E17 N17 B17:C17 H17:L17" name="Range1_9"/>
    <protectedRange algorithmName="SHA-512" hashValue="ON39YdpmFHfN9f47KpiRvqrKx0V9+erV1CNkpWzYhW/Qyc6aT8rEyCrvauWSYGZK2ia3o7vd3akF07acHAFpOA==" saltValue="yVW9XmDwTqEnmpSGai0KYg==" spinCount="100000" sqref="D17" name="Range1_1_14_1"/>
    <protectedRange algorithmName="SHA-512" hashValue="ON39YdpmFHfN9f47KpiRvqrKx0V9+erV1CNkpWzYhW/Qyc6aT8rEyCrvauWSYGZK2ia3o7vd3akF07acHAFpOA==" saltValue="yVW9XmDwTqEnmpSGai0KYg==" spinCount="100000" sqref="G17 M17 O17" name="Range1_33_1_1_2"/>
    <protectedRange algorithmName="SHA-512" hashValue="ON39YdpmFHfN9f47KpiRvqrKx0V9+erV1CNkpWzYhW/Qyc6aT8rEyCrvauWSYGZK2ia3o7vd3akF07acHAFpOA==" saltValue="yVW9XmDwTqEnmpSGai0KYg==" spinCount="100000" sqref="T17" name="Range1_3_5_6"/>
    <protectedRange algorithmName="SHA-512" hashValue="ON39YdpmFHfN9f47KpiRvqrKx0V9+erV1CNkpWzYhW/Qyc6aT8rEyCrvauWSYGZK2ia3o7vd3akF07acHAFpOA==" saltValue="yVW9XmDwTqEnmpSGai0KYg==" spinCount="100000" sqref="B18:C18" name="Range1_9_1"/>
    <protectedRange algorithmName="SHA-512" hashValue="ON39YdpmFHfN9f47KpiRvqrKx0V9+erV1CNkpWzYhW/Qyc6aT8rEyCrvauWSYGZK2ia3o7vd3akF07acHAFpOA==" saltValue="yVW9XmDwTqEnmpSGai0KYg==" spinCount="100000" sqref="D18" name="Range1_1_14_2"/>
    <protectedRange algorithmName="SHA-512" hashValue="ON39YdpmFHfN9f47KpiRvqrKx0V9+erV1CNkpWzYhW/Qyc6aT8rEyCrvauWSYGZK2ia3o7vd3akF07acHAFpOA==" saltValue="yVW9XmDwTqEnmpSGai0KYg==" spinCount="100000" sqref="E18 G18:O18" name="Range1_33_1_1_3"/>
    <protectedRange algorithmName="SHA-512" hashValue="ON39YdpmFHfN9f47KpiRvqrKx0V9+erV1CNkpWzYhW/Qyc6aT8rEyCrvauWSYGZK2ia3o7vd3akF07acHAFpOA==" saltValue="yVW9XmDwTqEnmpSGai0KYg==" spinCount="100000" sqref="T18" name="Range1_3_5_6_1"/>
  </protectedRanges>
  <conditionalFormatting sqref="E14">
    <cfRule type="top10" dxfId="314" priority="35" rank="1"/>
  </conditionalFormatting>
  <conditionalFormatting sqref="E14:P14">
    <cfRule type="cellIs" dxfId="313" priority="29" operator="greaterThanOrEqual">
      <formula>200</formula>
    </cfRule>
  </conditionalFormatting>
  <conditionalFormatting sqref="G14">
    <cfRule type="top10" dxfId="312" priority="34" rank="1"/>
  </conditionalFormatting>
  <conditionalFormatting sqref="I14">
    <cfRule type="top10" dxfId="311" priority="33" rank="1"/>
  </conditionalFormatting>
  <conditionalFormatting sqref="K14">
    <cfRule type="top10" dxfId="310" priority="32" rank="1"/>
  </conditionalFormatting>
  <conditionalFormatting sqref="L12:P12">
    <cfRule type="cellIs" dxfId="309" priority="36" operator="greaterThanOrEqual">
      <formula>200</formula>
    </cfRule>
  </conditionalFormatting>
  <conditionalFormatting sqref="M12">
    <cfRule type="top10" dxfId="308" priority="38" rank="1"/>
  </conditionalFormatting>
  <conditionalFormatting sqref="M14">
    <cfRule type="top10" dxfId="307" priority="31" rank="1"/>
  </conditionalFormatting>
  <conditionalFormatting sqref="O12">
    <cfRule type="top10" dxfId="306" priority="37" rank="1"/>
  </conditionalFormatting>
  <conditionalFormatting sqref="O14">
    <cfRule type="top10" dxfId="305" priority="30" rank="1"/>
  </conditionalFormatting>
  <conditionalFormatting sqref="E15">
    <cfRule type="top10" dxfId="304" priority="28" rank="1"/>
  </conditionalFormatting>
  <conditionalFormatting sqref="G15">
    <cfRule type="top10" dxfId="303" priority="27" rank="1"/>
  </conditionalFormatting>
  <conditionalFormatting sqref="I15">
    <cfRule type="top10" dxfId="302" priority="26" rank="1"/>
  </conditionalFormatting>
  <conditionalFormatting sqref="K15">
    <cfRule type="top10" dxfId="301" priority="25" rank="1"/>
  </conditionalFormatting>
  <conditionalFormatting sqref="M15">
    <cfRule type="top10" dxfId="300" priority="24" rank="1"/>
  </conditionalFormatting>
  <conditionalFormatting sqref="O15">
    <cfRule type="top10" dxfId="299" priority="23" rank="1"/>
  </conditionalFormatting>
  <conditionalFormatting sqref="E15:P15">
    <cfRule type="cellIs" dxfId="298" priority="22" operator="greaterThanOrEqual">
      <formula>200</formula>
    </cfRule>
  </conditionalFormatting>
  <conditionalFormatting sqref="E16">
    <cfRule type="top10" dxfId="297" priority="21" rank="1"/>
  </conditionalFormatting>
  <conditionalFormatting sqref="G16">
    <cfRule type="top10" dxfId="296" priority="20" rank="1"/>
  </conditionalFormatting>
  <conditionalFormatting sqref="I16">
    <cfRule type="top10" dxfId="295" priority="19" rank="1"/>
  </conditionalFormatting>
  <conditionalFormatting sqref="K16">
    <cfRule type="top10" dxfId="294" priority="18" rank="1"/>
  </conditionalFormatting>
  <conditionalFormatting sqref="M16">
    <cfRule type="top10" dxfId="293" priority="17" rank="1"/>
  </conditionalFormatting>
  <conditionalFormatting sqref="O16">
    <cfRule type="top10" dxfId="292" priority="16" rank="1"/>
  </conditionalFormatting>
  <conditionalFormatting sqref="E16:P16">
    <cfRule type="cellIs" dxfId="291" priority="15" operator="greaterThanOrEqual">
      <formula>200</formula>
    </cfRule>
  </conditionalFormatting>
  <conditionalFormatting sqref="E17">
    <cfRule type="top10" dxfId="290" priority="14" rank="1"/>
  </conditionalFormatting>
  <conditionalFormatting sqref="G17">
    <cfRule type="top10" dxfId="289" priority="13" rank="1"/>
  </conditionalFormatting>
  <conditionalFormatting sqref="I17">
    <cfRule type="top10" dxfId="288" priority="12" rank="1"/>
  </conditionalFormatting>
  <conditionalFormatting sqref="K17">
    <cfRule type="top10" dxfId="287" priority="11" rank="1"/>
  </conditionalFormatting>
  <conditionalFormatting sqref="M17">
    <cfRule type="top10" dxfId="286" priority="10" rank="1"/>
  </conditionalFormatting>
  <conditionalFormatting sqref="O17">
    <cfRule type="top10" dxfId="285" priority="9" rank="1"/>
  </conditionalFormatting>
  <conditionalFormatting sqref="E17:P17">
    <cfRule type="cellIs" dxfId="284" priority="8" operator="greaterThanOrEqual">
      <formula>200</formula>
    </cfRule>
  </conditionalFormatting>
  <conditionalFormatting sqref="E18">
    <cfRule type="top10" dxfId="283" priority="7" rank="1"/>
  </conditionalFormatting>
  <conditionalFormatting sqref="G18">
    <cfRule type="top10" dxfId="282" priority="6" rank="1"/>
  </conditionalFormatting>
  <conditionalFormatting sqref="I18">
    <cfRule type="top10" dxfId="281" priority="5" rank="1"/>
  </conditionalFormatting>
  <conditionalFormatting sqref="K18">
    <cfRule type="top10" dxfId="280" priority="4" rank="1"/>
  </conditionalFormatting>
  <conditionalFormatting sqref="M18">
    <cfRule type="top10" dxfId="279" priority="3" rank="1"/>
  </conditionalFormatting>
  <conditionalFormatting sqref="O18">
    <cfRule type="top10" dxfId="278" priority="2" rank="1"/>
  </conditionalFormatting>
  <conditionalFormatting sqref="E18:P18">
    <cfRule type="cellIs" dxfId="277" priority="1" operator="greaterThanOrEqual">
      <formula>200</formula>
    </cfRule>
  </conditionalFormatting>
  <hyperlinks>
    <hyperlink ref="X1" location="'Virginia 2025'!A1" display="Return to Rankings" xr:uid="{5474E3FE-AC85-43A6-8324-EEDECAA7DF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5695F6-7B06-433B-BC84-A0CBB0F8EEC1}">
          <x14:formula1>
            <xm:f>'[_05-01-25-ABRA 2025 (Hurt, VA )brushy.xlsm]DATA'!#REF!</xm:f>
          </x14:formula1>
          <xm:sqref>B18</xm:sqref>
        </x14:dataValidation>
        <x14:dataValidation type="list" allowBlank="1" showInputMessage="1" showErrorMessage="1" xr:uid="{AC8596FA-0905-4D22-B51B-27CF7FDF4937}">
          <x14:formula1>
            <xm:f>'[_05-01-25-ABRA 2025 (Hurt, VA )brushy.xlsm]DATA'!#REF!</xm:f>
          </x14:formula1>
          <xm:sqref>D18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0288-5791-4E45-9B6D-493D60D4822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64</v>
      </c>
      <c r="B2" s="2" t="s">
        <v>96</v>
      </c>
      <c r="C2" s="3">
        <v>45874</v>
      </c>
      <c r="D2" s="4" t="s">
        <v>67</v>
      </c>
      <c r="E2" s="5">
        <v>192</v>
      </c>
      <c r="F2" s="22">
        <v>0</v>
      </c>
      <c r="G2" s="5">
        <v>183</v>
      </c>
      <c r="H2" s="22">
        <v>1</v>
      </c>
      <c r="I2" s="5">
        <v>194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36">
        <v>2</v>
      </c>
      <c r="U2" s="8">
        <v>5</v>
      </c>
      <c r="V2" s="9">
        <v>194.66666666666666</v>
      </c>
    </row>
    <row r="4" spans="1:24" x14ac:dyDescent="0.3">
      <c r="Q4" s="32">
        <f>SUM(Q2:Q3)</f>
        <v>3</v>
      </c>
      <c r="R4" s="32">
        <f>SUM(R2:R3)</f>
        <v>569</v>
      </c>
      <c r="S4" s="33">
        <f>SUM(R4/Q4)</f>
        <v>189.66666666666666</v>
      </c>
      <c r="T4" s="32">
        <f>SUM(T2:T3)</f>
        <v>2</v>
      </c>
      <c r="U4" s="32">
        <f>SUM(U2:U3)</f>
        <v>5</v>
      </c>
      <c r="V4" s="34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EB6DAE39-913A-4DDE-951D-931028986132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2EE2-3431-4EA0-B801-C8661F110812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46</v>
      </c>
      <c r="C2" s="3">
        <v>45752</v>
      </c>
      <c r="D2" s="4" t="s">
        <v>38</v>
      </c>
      <c r="E2" s="5">
        <v>194</v>
      </c>
      <c r="F2" s="22">
        <v>2</v>
      </c>
      <c r="G2" s="5">
        <v>195</v>
      </c>
      <c r="H2" s="22">
        <v>1</v>
      </c>
      <c r="I2" s="5">
        <v>194</v>
      </c>
      <c r="J2" s="22">
        <v>2</v>
      </c>
      <c r="K2" s="5">
        <v>195</v>
      </c>
      <c r="L2" s="22">
        <v>2</v>
      </c>
      <c r="M2" s="5"/>
      <c r="N2" s="22"/>
      <c r="O2" s="5"/>
      <c r="P2" s="22"/>
      <c r="Q2" s="6">
        <v>4</v>
      </c>
      <c r="R2" s="6">
        <v>778</v>
      </c>
      <c r="S2" s="7">
        <v>194.5</v>
      </c>
      <c r="T2" s="36">
        <v>7</v>
      </c>
      <c r="U2" s="8">
        <v>4</v>
      </c>
      <c r="V2" s="9">
        <v>198.5</v>
      </c>
    </row>
    <row r="3" spans="1:24" x14ac:dyDescent="0.3">
      <c r="A3" s="1" t="s">
        <v>15</v>
      </c>
      <c r="B3" s="2" t="s">
        <v>46</v>
      </c>
      <c r="C3" s="3">
        <v>45765</v>
      </c>
      <c r="D3" s="4" t="s">
        <v>38</v>
      </c>
      <c r="E3" s="5">
        <v>182</v>
      </c>
      <c r="F3" s="22">
        <v>1</v>
      </c>
      <c r="G3" s="5">
        <v>189</v>
      </c>
      <c r="H3" s="22">
        <v>2</v>
      </c>
      <c r="I3" s="5">
        <v>191</v>
      </c>
      <c r="J3" s="22">
        <v>1</v>
      </c>
      <c r="K3" s="5">
        <v>184</v>
      </c>
      <c r="L3" s="22">
        <v>3</v>
      </c>
      <c r="M3" s="5"/>
      <c r="N3" s="22"/>
      <c r="O3" s="5"/>
      <c r="P3" s="22"/>
      <c r="Q3" s="6">
        <v>4</v>
      </c>
      <c r="R3" s="6">
        <v>746</v>
      </c>
      <c r="S3" s="7">
        <v>186.5</v>
      </c>
      <c r="T3" s="36">
        <v>7</v>
      </c>
      <c r="U3" s="8">
        <v>6</v>
      </c>
      <c r="V3" s="9">
        <v>192.5</v>
      </c>
    </row>
    <row r="4" spans="1:24" x14ac:dyDescent="0.3">
      <c r="A4" s="1" t="s">
        <v>15</v>
      </c>
      <c r="B4" s="2" t="s">
        <v>46</v>
      </c>
      <c r="C4" s="3">
        <v>45780</v>
      </c>
      <c r="D4" s="4" t="s">
        <v>38</v>
      </c>
      <c r="E4" s="5">
        <v>193</v>
      </c>
      <c r="F4" s="22">
        <v>3</v>
      </c>
      <c r="G4" s="5">
        <v>198.001</v>
      </c>
      <c r="H4" s="22">
        <v>4</v>
      </c>
      <c r="I4" s="5">
        <v>195</v>
      </c>
      <c r="J4" s="22">
        <v>2</v>
      </c>
      <c r="K4" s="5">
        <v>198</v>
      </c>
      <c r="L4" s="22">
        <v>2</v>
      </c>
      <c r="M4" s="5"/>
      <c r="N4" s="22"/>
      <c r="O4" s="5"/>
      <c r="P4" s="22"/>
      <c r="Q4" s="6">
        <v>4</v>
      </c>
      <c r="R4" s="6">
        <v>784.00099999999998</v>
      </c>
      <c r="S4" s="7">
        <v>196.00024999999999</v>
      </c>
      <c r="T4" s="36">
        <v>11</v>
      </c>
      <c r="U4" s="8">
        <v>9</v>
      </c>
      <c r="V4" s="9">
        <v>205.00024999999999</v>
      </c>
    </row>
    <row r="5" spans="1:24" x14ac:dyDescent="0.3">
      <c r="A5" s="1" t="s">
        <v>15</v>
      </c>
      <c r="B5" s="2" t="s">
        <v>46</v>
      </c>
      <c r="C5" s="3">
        <v>45793</v>
      </c>
      <c r="D5" s="4" t="s">
        <v>38</v>
      </c>
      <c r="E5" s="5">
        <v>196</v>
      </c>
      <c r="F5" s="22">
        <v>4</v>
      </c>
      <c r="G5" s="5">
        <v>197</v>
      </c>
      <c r="H5" s="22">
        <v>4</v>
      </c>
      <c r="I5" s="5">
        <v>194</v>
      </c>
      <c r="J5" s="22">
        <v>3</v>
      </c>
      <c r="K5" s="5">
        <v>197</v>
      </c>
      <c r="L5" s="22">
        <v>2</v>
      </c>
      <c r="M5" s="5"/>
      <c r="N5" s="22"/>
      <c r="O5" s="5"/>
      <c r="P5" s="22"/>
      <c r="Q5" s="6">
        <v>4</v>
      </c>
      <c r="R5" s="6">
        <v>784</v>
      </c>
      <c r="S5" s="7">
        <v>196</v>
      </c>
      <c r="T5" s="36">
        <v>13</v>
      </c>
      <c r="U5" s="8">
        <v>11</v>
      </c>
      <c r="V5" s="9">
        <v>207</v>
      </c>
    </row>
    <row r="6" spans="1:24" x14ac:dyDescent="0.3">
      <c r="A6" s="1" t="s">
        <v>15</v>
      </c>
      <c r="B6" s="2" t="s">
        <v>46</v>
      </c>
      <c r="C6" s="3">
        <v>45828</v>
      </c>
      <c r="D6" s="4" t="s">
        <v>38</v>
      </c>
      <c r="E6" s="5">
        <v>198</v>
      </c>
      <c r="F6" s="22">
        <v>1</v>
      </c>
      <c r="G6" s="5">
        <v>197</v>
      </c>
      <c r="H6" s="22">
        <v>3</v>
      </c>
      <c r="I6" s="5">
        <v>195</v>
      </c>
      <c r="J6" s="22">
        <v>5</v>
      </c>
      <c r="K6" s="5">
        <v>195</v>
      </c>
      <c r="L6" s="22">
        <v>0</v>
      </c>
      <c r="M6" s="5"/>
      <c r="N6" s="22"/>
      <c r="O6" s="5"/>
      <c r="P6" s="22"/>
      <c r="Q6" s="6">
        <v>4</v>
      </c>
      <c r="R6" s="6">
        <v>785</v>
      </c>
      <c r="S6" s="7">
        <v>196.25</v>
      </c>
      <c r="T6" s="36">
        <v>9</v>
      </c>
      <c r="U6" s="8">
        <v>6</v>
      </c>
      <c r="V6" s="9">
        <v>202.25</v>
      </c>
    </row>
    <row r="7" spans="1:24" x14ac:dyDescent="0.3">
      <c r="A7" s="1" t="s">
        <v>15</v>
      </c>
      <c r="B7" s="2" t="s">
        <v>46</v>
      </c>
      <c r="C7" s="3">
        <v>45850</v>
      </c>
      <c r="D7" s="4" t="s">
        <v>38</v>
      </c>
      <c r="E7" s="5">
        <v>198</v>
      </c>
      <c r="F7" s="22">
        <v>1</v>
      </c>
      <c r="G7" s="5">
        <v>195</v>
      </c>
      <c r="H7" s="22">
        <v>4</v>
      </c>
      <c r="I7" s="5">
        <v>194</v>
      </c>
      <c r="J7" s="22">
        <v>2</v>
      </c>
      <c r="K7" s="5">
        <v>194.001</v>
      </c>
      <c r="L7" s="22">
        <v>2</v>
      </c>
      <c r="M7" s="5"/>
      <c r="N7" s="22"/>
      <c r="O7" s="5"/>
      <c r="P7" s="22"/>
      <c r="Q7" s="6">
        <v>4</v>
      </c>
      <c r="R7" s="6">
        <v>781.00099999999998</v>
      </c>
      <c r="S7" s="7">
        <v>195.25024999999999</v>
      </c>
      <c r="T7" s="36">
        <v>9</v>
      </c>
      <c r="U7" s="8">
        <v>11</v>
      </c>
      <c r="V7" s="9">
        <v>206.25024999999999</v>
      </c>
    </row>
    <row r="8" spans="1:24" x14ac:dyDescent="0.3">
      <c r="A8" s="1" t="s">
        <v>15</v>
      </c>
      <c r="B8" s="2" t="s">
        <v>46</v>
      </c>
      <c r="C8" s="3">
        <v>45856</v>
      </c>
      <c r="D8" s="4" t="s">
        <v>38</v>
      </c>
      <c r="E8" s="5">
        <v>197</v>
      </c>
      <c r="F8" s="22">
        <v>1</v>
      </c>
      <c r="G8" s="5">
        <v>191</v>
      </c>
      <c r="H8" s="22">
        <v>2</v>
      </c>
      <c r="I8" s="5">
        <v>196</v>
      </c>
      <c r="J8" s="22">
        <v>5</v>
      </c>
      <c r="K8" s="5">
        <v>198</v>
      </c>
      <c r="L8" s="22">
        <v>6</v>
      </c>
      <c r="M8" s="5"/>
      <c r="N8" s="22"/>
      <c r="O8" s="5"/>
      <c r="P8" s="22"/>
      <c r="Q8" s="6">
        <v>4</v>
      </c>
      <c r="R8" s="6">
        <v>782</v>
      </c>
      <c r="S8" s="7">
        <v>195.5</v>
      </c>
      <c r="T8" s="36">
        <v>14</v>
      </c>
      <c r="U8" s="8">
        <v>5</v>
      </c>
      <c r="V8" s="9">
        <v>200.5</v>
      </c>
    </row>
    <row r="9" spans="1:24" x14ac:dyDescent="0.3">
      <c r="A9" s="1" t="s">
        <v>15</v>
      </c>
      <c r="B9" s="2" t="s">
        <v>46</v>
      </c>
      <c r="C9" s="3">
        <v>45871</v>
      </c>
      <c r="D9" s="4" t="s">
        <v>38</v>
      </c>
      <c r="E9" s="5">
        <v>196.001</v>
      </c>
      <c r="F9" s="22">
        <v>3</v>
      </c>
      <c r="G9" s="5">
        <v>199.001</v>
      </c>
      <c r="H9" s="22">
        <v>3</v>
      </c>
      <c r="I9" s="5">
        <v>196.001</v>
      </c>
      <c r="J9" s="22">
        <v>3</v>
      </c>
      <c r="K9" s="5">
        <v>198.001</v>
      </c>
      <c r="L9" s="22">
        <v>3</v>
      </c>
      <c r="M9" s="5"/>
      <c r="N9" s="22"/>
      <c r="O9" s="5"/>
      <c r="P9" s="22"/>
      <c r="Q9" s="6">
        <v>4</v>
      </c>
      <c r="R9" s="6">
        <v>789.00400000000002</v>
      </c>
      <c r="S9" s="7">
        <v>197.251</v>
      </c>
      <c r="T9" s="36">
        <v>12</v>
      </c>
      <c r="U9" s="8">
        <v>5</v>
      </c>
      <c r="V9" s="9">
        <v>202.251</v>
      </c>
    </row>
    <row r="10" spans="1:24" x14ac:dyDescent="0.3">
      <c r="A10" s="1" t="s">
        <v>15</v>
      </c>
      <c r="B10" s="2" t="s">
        <v>46</v>
      </c>
      <c r="C10" s="3">
        <v>45892</v>
      </c>
      <c r="D10" s="4" t="s">
        <v>38</v>
      </c>
      <c r="E10" s="5">
        <v>199</v>
      </c>
      <c r="F10" s="22">
        <v>2</v>
      </c>
      <c r="G10" s="5">
        <v>193</v>
      </c>
      <c r="H10" s="22">
        <v>0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392</v>
      </c>
      <c r="S10" s="7">
        <v>196</v>
      </c>
      <c r="T10" s="36">
        <v>2</v>
      </c>
      <c r="U10" s="8">
        <v>4</v>
      </c>
      <c r="V10" s="9">
        <v>200</v>
      </c>
    </row>
    <row r="11" spans="1:24" x14ac:dyDescent="0.3">
      <c r="A11" s="1" t="s">
        <v>15</v>
      </c>
      <c r="B11" s="2" t="s">
        <v>46</v>
      </c>
      <c r="C11" s="3">
        <v>45897</v>
      </c>
      <c r="D11" s="4" t="s">
        <v>101</v>
      </c>
      <c r="E11" s="5">
        <v>191</v>
      </c>
      <c r="F11" s="22">
        <v>2</v>
      </c>
      <c r="G11" s="5">
        <v>196</v>
      </c>
      <c r="H11" s="22">
        <v>3</v>
      </c>
      <c r="I11" s="5">
        <v>196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583</v>
      </c>
      <c r="S11" s="7">
        <v>194.33333333333334</v>
      </c>
      <c r="T11" s="36">
        <v>5</v>
      </c>
      <c r="U11" s="8">
        <v>2</v>
      </c>
      <c r="V11" s="9">
        <v>196.33333333333334</v>
      </c>
    </row>
    <row r="12" spans="1:24" x14ac:dyDescent="0.3">
      <c r="A12" s="1" t="s">
        <v>15</v>
      </c>
      <c r="B12" s="2" t="s">
        <v>46</v>
      </c>
      <c r="C12" s="3">
        <v>45906</v>
      </c>
      <c r="D12" s="4" t="s">
        <v>101</v>
      </c>
      <c r="E12" s="5">
        <v>195</v>
      </c>
      <c r="F12" s="22">
        <v>4</v>
      </c>
      <c r="G12" s="5">
        <v>198</v>
      </c>
      <c r="H12" s="22">
        <v>2</v>
      </c>
      <c r="I12" s="5"/>
      <c r="J12" s="22"/>
      <c r="K12" s="5"/>
      <c r="L12" s="22"/>
      <c r="M12" s="5"/>
      <c r="N12" s="22"/>
      <c r="O12" s="5"/>
      <c r="P12" s="22"/>
      <c r="Q12" s="6">
        <v>2</v>
      </c>
      <c r="R12" s="6">
        <v>393</v>
      </c>
      <c r="S12" s="7">
        <v>196.5</v>
      </c>
      <c r="T12" s="36">
        <v>6</v>
      </c>
      <c r="U12" s="8">
        <v>2</v>
      </c>
      <c r="V12" s="9">
        <v>198.5</v>
      </c>
    </row>
    <row r="13" spans="1:24" x14ac:dyDescent="0.3">
      <c r="A13" s="1" t="s">
        <v>15</v>
      </c>
      <c r="B13" s="2" t="s">
        <v>46</v>
      </c>
      <c r="C13" s="3">
        <v>45919</v>
      </c>
      <c r="D13" s="4" t="s">
        <v>38</v>
      </c>
      <c r="E13" s="5">
        <v>197</v>
      </c>
      <c r="F13" s="22">
        <v>1</v>
      </c>
      <c r="G13" s="5">
        <v>193</v>
      </c>
      <c r="H13" s="22">
        <v>1</v>
      </c>
      <c r="I13" s="5">
        <v>195</v>
      </c>
      <c r="J13" s="22">
        <v>4</v>
      </c>
      <c r="K13" s="5">
        <v>199</v>
      </c>
      <c r="L13" s="22">
        <v>3</v>
      </c>
      <c r="M13" s="5"/>
      <c r="N13" s="22"/>
      <c r="O13" s="5"/>
      <c r="P13" s="22"/>
      <c r="Q13" s="6">
        <v>4</v>
      </c>
      <c r="R13" s="6">
        <v>784</v>
      </c>
      <c r="S13" s="7">
        <v>196</v>
      </c>
      <c r="T13" s="36">
        <v>9</v>
      </c>
      <c r="U13" s="8">
        <v>8</v>
      </c>
      <c r="V13" s="9">
        <v>204</v>
      </c>
    </row>
    <row r="14" spans="1:24" x14ac:dyDescent="0.3">
      <c r="A14" s="1" t="s">
        <v>15</v>
      </c>
      <c r="B14" s="2" t="s">
        <v>46</v>
      </c>
      <c r="C14" s="3">
        <v>45934</v>
      </c>
      <c r="D14" s="4" t="s">
        <v>38</v>
      </c>
      <c r="E14" s="5">
        <v>196</v>
      </c>
      <c r="F14" s="22">
        <v>4</v>
      </c>
      <c r="G14" s="5">
        <v>195</v>
      </c>
      <c r="H14" s="22">
        <v>3</v>
      </c>
      <c r="I14" s="5">
        <v>197</v>
      </c>
      <c r="J14" s="22">
        <v>1</v>
      </c>
      <c r="K14" s="5">
        <v>200</v>
      </c>
      <c r="L14" s="22">
        <v>4</v>
      </c>
      <c r="M14" s="5"/>
      <c r="N14" s="22"/>
      <c r="O14" s="5"/>
      <c r="P14" s="22"/>
      <c r="Q14" s="6">
        <v>4</v>
      </c>
      <c r="R14" s="6">
        <v>788</v>
      </c>
      <c r="S14" s="7">
        <v>197</v>
      </c>
      <c r="T14" s="36">
        <v>12</v>
      </c>
      <c r="U14" s="8">
        <v>7</v>
      </c>
      <c r="V14" s="9">
        <v>204</v>
      </c>
    </row>
    <row r="15" spans="1:24" x14ac:dyDescent="0.3">
      <c r="A15" s="1" t="s">
        <v>15</v>
      </c>
      <c r="B15" s="2" t="s">
        <v>46</v>
      </c>
      <c r="C15" s="3">
        <v>45947</v>
      </c>
      <c r="D15" s="4" t="s">
        <v>38</v>
      </c>
      <c r="E15" s="5">
        <v>195</v>
      </c>
      <c r="F15" s="22">
        <v>1</v>
      </c>
      <c r="G15" s="5">
        <v>196</v>
      </c>
      <c r="H15" s="22">
        <v>2</v>
      </c>
      <c r="I15" s="5">
        <v>189</v>
      </c>
      <c r="J15" s="22">
        <v>3</v>
      </c>
      <c r="K15" s="5">
        <v>195</v>
      </c>
      <c r="L15" s="22">
        <v>2</v>
      </c>
      <c r="M15" s="5"/>
      <c r="N15" s="22"/>
      <c r="O15" s="5"/>
      <c r="P15" s="22"/>
      <c r="Q15" s="6">
        <v>4</v>
      </c>
      <c r="R15" s="6">
        <v>775</v>
      </c>
      <c r="S15" s="7">
        <v>193.75</v>
      </c>
      <c r="T15" s="36">
        <v>8</v>
      </c>
      <c r="U15" s="8">
        <v>2</v>
      </c>
      <c r="V15" s="9">
        <v>195.75</v>
      </c>
    </row>
    <row r="16" spans="1:24" x14ac:dyDescent="0.3">
      <c r="A16" s="1" t="s">
        <v>15</v>
      </c>
      <c r="B16" s="2" t="s">
        <v>46</v>
      </c>
      <c r="C16" s="3">
        <v>45962</v>
      </c>
      <c r="D16" s="4" t="s">
        <v>38</v>
      </c>
      <c r="E16" s="5">
        <v>192</v>
      </c>
      <c r="F16" s="22">
        <v>2</v>
      </c>
      <c r="G16" s="5">
        <v>196</v>
      </c>
      <c r="H16" s="22">
        <v>3</v>
      </c>
      <c r="I16" s="5">
        <v>198</v>
      </c>
      <c r="J16" s="22">
        <v>4</v>
      </c>
      <c r="K16" s="5">
        <v>198</v>
      </c>
      <c r="L16" s="22">
        <v>2</v>
      </c>
      <c r="M16" s="5"/>
      <c r="N16" s="22"/>
      <c r="O16" s="5"/>
      <c r="P16" s="22"/>
      <c r="Q16" s="6">
        <v>4</v>
      </c>
      <c r="R16" s="6">
        <v>784</v>
      </c>
      <c r="S16" s="7">
        <v>196</v>
      </c>
      <c r="T16" s="36">
        <v>11</v>
      </c>
      <c r="U16" s="8">
        <v>9</v>
      </c>
      <c r="V16" s="9">
        <v>205</v>
      </c>
    </row>
    <row r="18" spans="17:22" x14ac:dyDescent="0.3">
      <c r="Q18" s="32">
        <f>SUM(Q2:Q17)</f>
        <v>55</v>
      </c>
      <c r="R18" s="32">
        <f>SUM(R2:R17)</f>
        <v>10728.006000000001</v>
      </c>
      <c r="S18" s="33">
        <f>SUM(R18/Q18)</f>
        <v>195.05465454545455</v>
      </c>
      <c r="T18" s="32">
        <f>SUM(T2:T17)</f>
        <v>135</v>
      </c>
      <c r="U18" s="32">
        <f>SUM(U2:U17)</f>
        <v>91</v>
      </c>
      <c r="V18" s="34">
        <f>SUM(S18+U18)</f>
        <v>286.05465454545458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8:C8" name="Range1_14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 E9:P9" name="Range1_3_5_1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1"/>
    <protectedRange algorithmName="SHA-512" hashValue="ON39YdpmFHfN9f47KpiRvqrKx0V9+erV1CNkpWzYhW/Qyc6aT8rEyCrvauWSYGZK2ia3o7vd3akF07acHAFpOA==" saltValue="yVW9XmDwTqEnmpSGai0KYg==" spinCount="100000" sqref="T12 E12:P12" name="Range1_3_5_2"/>
    <protectedRange algorithmName="SHA-512" hashValue="ON39YdpmFHfN9f47KpiRvqrKx0V9+erV1CNkpWzYhW/Qyc6aT8rEyCrvauWSYGZK2ia3o7vd3akF07acHAFpOA==" saltValue="yVW9XmDwTqEnmpSGai0KYg==" spinCount="100000" sqref="B13:C13" name="Range1_12_1"/>
    <protectedRange algorithmName="SHA-512" hashValue="ON39YdpmFHfN9f47KpiRvqrKx0V9+erV1CNkpWzYhW/Qyc6aT8rEyCrvauWSYGZK2ia3o7vd3akF07acHAFpOA==" saltValue="yVW9XmDwTqEnmpSGai0KYg==" spinCount="100000" sqref="D13" name="Range1_1_3"/>
    <protectedRange algorithmName="SHA-512" hashValue="ON39YdpmFHfN9f47KpiRvqrKx0V9+erV1CNkpWzYhW/Qyc6aT8rEyCrvauWSYGZK2ia3o7vd3akF07acHAFpOA==" saltValue="yVW9XmDwTqEnmpSGai0KYg==" spinCount="100000" sqref="E13:P13 T13" name="Range1_3_5_3_1"/>
    <protectedRange algorithmName="SHA-512" hashValue="ON39YdpmFHfN9f47KpiRvqrKx0V9+erV1CNkpWzYhW/Qyc6aT8rEyCrvauWSYGZK2ia3o7vd3akF07acHAFpOA==" saltValue="yVW9XmDwTqEnmpSGai0KYg==" spinCount="100000" sqref="B14:C14" name="Range1_12_2"/>
    <protectedRange algorithmName="SHA-512" hashValue="ON39YdpmFHfN9f47KpiRvqrKx0V9+erV1CNkpWzYhW/Qyc6aT8rEyCrvauWSYGZK2ia3o7vd3akF07acHAFpOA==" saltValue="yVW9XmDwTqEnmpSGai0KYg==" spinCount="100000" sqref="D14" name="Range1_1_3_1"/>
    <protectedRange algorithmName="SHA-512" hashValue="ON39YdpmFHfN9f47KpiRvqrKx0V9+erV1CNkpWzYhW/Qyc6aT8rEyCrvauWSYGZK2ia3o7vd3akF07acHAFpOA==" saltValue="yVW9XmDwTqEnmpSGai0KYg==" spinCount="100000" sqref="E14:P14 T14" name="Range1_3_5_3_2"/>
    <protectedRange algorithmName="SHA-512" hashValue="ON39YdpmFHfN9f47KpiRvqrKx0V9+erV1CNkpWzYhW/Qyc6aT8rEyCrvauWSYGZK2ia3o7vd3akF07acHAFpOA==" saltValue="yVW9XmDwTqEnmpSGai0KYg==" spinCount="100000" sqref="B15:C15" name="Range1_3_1"/>
    <protectedRange algorithmName="SHA-512" hashValue="ON39YdpmFHfN9f47KpiRvqrKx0V9+erV1CNkpWzYhW/Qyc6aT8rEyCrvauWSYGZK2ia3o7vd3akF07acHAFpOA==" saltValue="yVW9XmDwTqEnmpSGai0KYg==" spinCount="100000" sqref="D15" name="Range1_1_6"/>
    <protectedRange algorithmName="SHA-512" hashValue="ON39YdpmFHfN9f47KpiRvqrKx0V9+erV1CNkpWzYhW/Qyc6aT8rEyCrvauWSYGZK2ia3o7vd3akF07acHAFpOA==" saltValue="yVW9XmDwTqEnmpSGai0KYg==" spinCount="100000" sqref="E15:P15 T15" name="Range1_3_5_5"/>
    <protectedRange algorithmName="SHA-512" hashValue="ON39YdpmFHfN9f47KpiRvqrKx0V9+erV1CNkpWzYhW/Qyc6aT8rEyCrvauWSYGZK2ia3o7vd3akF07acHAFpOA==" saltValue="yVW9XmDwTqEnmpSGai0KYg==" spinCount="100000" sqref="B16:C16" name="Range1_3_2"/>
    <protectedRange algorithmName="SHA-512" hashValue="ON39YdpmFHfN9f47KpiRvqrKx0V9+erV1CNkpWzYhW/Qyc6aT8rEyCrvauWSYGZK2ia3o7vd3akF07acHAFpOA==" saltValue="yVW9XmDwTqEnmpSGai0KYg==" spinCount="100000" sqref="D16" name="Range1_1_6_1"/>
    <protectedRange algorithmName="SHA-512" hashValue="ON39YdpmFHfN9f47KpiRvqrKx0V9+erV1CNkpWzYhW/Qyc6aT8rEyCrvauWSYGZK2ia3o7vd3akF07acHAFpOA==" saltValue="yVW9XmDwTqEnmpSGai0KYg==" spinCount="100000" sqref="E16:P16 T16" name="Range1_3_5_5_1"/>
  </protectedRanges>
  <conditionalFormatting sqref="L9:P9">
    <cfRule type="cellIs" dxfId="276" priority="36" operator="greaterThanOrEqual">
      <formula>200</formula>
    </cfRule>
  </conditionalFormatting>
  <conditionalFormatting sqref="M9">
    <cfRule type="top10" dxfId="275" priority="37" rank="1"/>
  </conditionalFormatting>
  <conditionalFormatting sqref="O9">
    <cfRule type="top10" dxfId="274" priority="38" rank="1"/>
  </conditionalFormatting>
  <conditionalFormatting sqref="E12">
    <cfRule type="top10" dxfId="273" priority="35" rank="1"/>
  </conditionalFormatting>
  <conditionalFormatting sqref="E12:P12">
    <cfRule type="cellIs" dxfId="272" priority="33" operator="greaterThanOrEqual">
      <formula>200</formula>
    </cfRule>
  </conditionalFormatting>
  <conditionalFormatting sqref="G12">
    <cfRule type="top10" dxfId="271" priority="34" rank="1"/>
  </conditionalFormatting>
  <conditionalFormatting sqref="I12">
    <cfRule type="top10" dxfId="270" priority="32" rank="1"/>
  </conditionalFormatting>
  <conditionalFormatting sqref="K12">
    <cfRule type="top10" dxfId="269" priority="31" rank="1"/>
  </conditionalFormatting>
  <conditionalFormatting sqref="M12">
    <cfRule type="top10" dxfId="268" priority="30" rank="1"/>
  </conditionalFormatting>
  <conditionalFormatting sqref="O12">
    <cfRule type="top10" dxfId="267" priority="29" rank="1"/>
  </conditionalFormatting>
  <conditionalFormatting sqref="E13">
    <cfRule type="top10" dxfId="266" priority="28" rank="1"/>
  </conditionalFormatting>
  <conditionalFormatting sqref="G13">
    <cfRule type="top10" dxfId="265" priority="27" rank="1"/>
  </conditionalFormatting>
  <conditionalFormatting sqref="E13:P13">
    <cfRule type="cellIs" dxfId="264" priority="26" operator="greaterThanOrEqual">
      <formula>200</formula>
    </cfRule>
  </conditionalFormatting>
  <conditionalFormatting sqref="I13">
    <cfRule type="top10" dxfId="263" priority="25" rank="1"/>
  </conditionalFormatting>
  <conditionalFormatting sqref="K13">
    <cfRule type="top10" dxfId="262" priority="24" rank="1"/>
  </conditionalFormatting>
  <conditionalFormatting sqref="M13">
    <cfRule type="top10" dxfId="261" priority="23" rank="1"/>
  </conditionalFormatting>
  <conditionalFormatting sqref="O13">
    <cfRule type="top10" dxfId="260" priority="22" rank="1"/>
  </conditionalFormatting>
  <conditionalFormatting sqref="E14">
    <cfRule type="top10" dxfId="259" priority="21" rank="1"/>
  </conditionalFormatting>
  <conditionalFormatting sqref="G14">
    <cfRule type="top10" dxfId="258" priority="20" rank="1"/>
  </conditionalFormatting>
  <conditionalFormatting sqref="E14:P14">
    <cfRule type="cellIs" dxfId="257" priority="19" operator="greaterThanOrEqual">
      <formula>200</formula>
    </cfRule>
  </conditionalFormatting>
  <conditionalFormatting sqref="I14">
    <cfRule type="top10" dxfId="256" priority="18" rank="1"/>
  </conditionalFormatting>
  <conditionalFormatting sqref="K14">
    <cfRule type="top10" dxfId="255" priority="17" rank="1"/>
  </conditionalFormatting>
  <conditionalFormatting sqref="M14">
    <cfRule type="top10" dxfId="254" priority="16" rank="1"/>
  </conditionalFormatting>
  <conditionalFormatting sqref="O14">
    <cfRule type="top10" dxfId="253" priority="15" rank="1"/>
  </conditionalFormatting>
  <conditionalFormatting sqref="E15">
    <cfRule type="top10" dxfId="252" priority="14" rank="1"/>
  </conditionalFormatting>
  <conditionalFormatting sqref="G15">
    <cfRule type="top10" dxfId="251" priority="13" rank="1"/>
  </conditionalFormatting>
  <conditionalFormatting sqref="E15:P15">
    <cfRule type="cellIs" dxfId="250" priority="12" operator="greaterThanOrEqual">
      <formula>200</formula>
    </cfRule>
  </conditionalFormatting>
  <conditionalFormatting sqref="I15">
    <cfRule type="top10" dxfId="249" priority="11" rank="1"/>
  </conditionalFormatting>
  <conditionalFormatting sqref="K15">
    <cfRule type="top10" dxfId="248" priority="10" rank="1"/>
  </conditionalFormatting>
  <conditionalFormatting sqref="M15">
    <cfRule type="top10" dxfId="247" priority="9" rank="1"/>
  </conditionalFormatting>
  <conditionalFormatting sqref="O15">
    <cfRule type="top10" dxfId="246" priority="8" rank="1"/>
  </conditionalFormatting>
  <conditionalFormatting sqref="E16">
    <cfRule type="top10" dxfId="245" priority="7" rank="1"/>
  </conditionalFormatting>
  <conditionalFormatting sqref="G16">
    <cfRule type="top10" dxfId="244" priority="6" rank="1"/>
  </conditionalFormatting>
  <conditionalFormatting sqref="E16:P16">
    <cfRule type="cellIs" dxfId="243" priority="5" operator="greaterThanOrEqual">
      <formula>200</formula>
    </cfRule>
  </conditionalFormatting>
  <conditionalFormatting sqref="I16">
    <cfRule type="top10" dxfId="242" priority="4" rank="1"/>
  </conditionalFormatting>
  <conditionalFormatting sqref="K16">
    <cfRule type="top10" dxfId="241" priority="3" rank="1"/>
  </conditionalFormatting>
  <conditionalFormatting sqref="M16">
    <cfRule type="top10" dxfId="240" priority="2" rank="1"/>
  </conditionalFormatting>
  <conditionalFormatting sqref="O16">
    <cfRule type="top10" dxfId="239" priority="1" rank="1"/>
  </conditionalFormatting>
  <hyperlinks>
    <hyperlink ref="X1" location="'Virginia 2025'!A1" display="Return to Rankings" xr:uid="{9F1AB237-01AC-46C8-9AAE-F626A4090AC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8D78FE-4901-4C16-8303-A8118AE648EF}">
          <x14:formula1>
            <xm:f>'[_05-01-25-ABRA 2025 (Hurt, VA )brushy.xlsm]DATA'!#REF!</xm:f>
          </x14:formula1>
          <xm:sqref>B16</xm:sqref>
        </x14:dataValidation>
        <x14:dataValidation type="list" allowBlank="1" showInputMessage="1" showErrorMessage="1" xr:uid="{CEF255BC-2D8F-4668-A301-912140F13411}">
          <x14:formula1>
            <xm:f>'[_05-01-25-ABRA 2025 (Hurt, VA )brushy.xlsm]DATA'!#REF!</xm:f>
          </x14:formula1>
          <xm:sqref>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2CA4-CDBF-4D4C-864E-9D8783908B57}">
  <dimension ref="A1:X4"/>
  <sheetViews>
    <sheetView workbookViewId="0">
      <selection activeCell="D15" sqref="D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120</v>
      </c>
      <c r="C2" s="3">
        <v>45906</v>
      </c>
      <c r="D2" s="4" t="s">
        <v>101</v>
      </c>
      <c r="E2" s="5">
        <v>198</v>
      </c>
      <c r="F2" s="22">
        <v>5</v>
      </c>
      <c r="G2" s="5">
        <v>195</v>
      </c>
      <c r="H2" s="22">
        <v>3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393</v>
      </c>
      <c r="S2" s="7">
        <v>196.5</v>
      </c>
      <c r="T2" s="36">
        <v>8</v>
      </c>
      <c r="U2" s="8">
        <v>2</v>
      </c>
      <c r="V2" s="9">
        <v>198.5</v>
      </c>
    </row>
    <row r="4" spans="1:24" x14ac:dyDescent="0.3">
      <c r="Q4" s="32">
        <f>SUM(Q2:Q3)</f>
        <v>2</v>
      </c>
      <c r="R4" s="32">
        <f>SUM(R2:R3)</f>
        <v>393</v>
      </c>
      <c r="S4" s="33">
        <f>SUM(R4/Q4)</f>
        <v>196.5</v>
      </c>
      <c r="T4" s="32">
        <f>SUM(T2:T3)</f>
        <v>8</v>
      </c>
      <c r="U4" s="32">
        <f>SUM(U2:U3)</f>
        <v>2</v>
      </c>
      <c r="V4" s="34">
        <f>SUM(S4+U4)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 E2:P2" name="Range1_3_5_2"/>
  </protectedRanges>
  <conditionalFormatting sqref="E2">
    <cfRule type="top10" dxfId="704" priority="7" rank="1"/>
  </conditionalFormatting>
  <conditionalFormatting sqref="E2:P2">
    <cfRule type="cellIs" dxfId="703" priority="5" operator="greaterThanOrEqual">
      <formula>200</formula>
    </cfRule>
  </conditionalFormatting>
  <conditionalFormatting sqref="G2">
    <cfRule type="top10" dxfId="702" priority="6" rank="1"/>
  </conditionalFormatting>
  <conditionalFormatting sqref="I2">
    <cfRule type="top10" dxfId="701" priority="4" rank="1"/>
  </conditionalFormatting>
  <conditionalFormatting sqref="K2">
    <cfRule type="top10" dxfId="700" priority="3" rank="1"/>
  </conditionalFormatting>
  <conditionalFormatting sqref="M2">
    <cfRule type="top10" dxfId="699" priority="2" rank="1"/>
  </conditionalFormatting>
  <conditionalFormatting sqref="O2">
    <cfRule type="top10" dxfId="698" priority="1" rank="1"/>
  </conditionalFormatting>
  <hyperlinks>
    <hyperlink ref="X1" location="'Virginia 2025'!A1" display="Return to Rankings" xr:uid="{AEE3CE38-9879-423D-8778-B017E976F993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A7B2-455C-46B6-ABBB-D70F136B1303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124</v>
      </c>
      <c r="C2" s="3">
        <v>45934</v>
      </c>
      <c r="D2" s="4" t="s">
        <v>38</v>
      </c>
      <c r="E2" s="5">
        <v>194</v>
      </c>
      <c r="F2" s="22">
        <v>3</v>
      </c>
      <c r="G2" s="5">
        <v>197</v>
      </c>
      <c r="H2" s="22">
        <v>2</v>
      </c>
      <c r="I2" s="5">
        <v>197.001</v>
      </c>
      <c r="J2" s="22">
        <v>2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778.00099999999998</v>
      </c>
      <c r="S2" s="7">
        <v>194.50024999999999</v>
      </c>
      <c r="T2" s="36">
        <v>8</v>
      </c>
      <c r="U2" s="8">
        <v>8</v>
      </c>
      <c r="V2" s="9">
        <v>202.50024999999999</v>
      </c>
    </row>
    <row r="3" spans="1:24" x14ac:dyDescent="0.3">
      <c r="A3" s="1" t="s">
        <v>15</v>
      </c>
      <c r="B3" s="2" t="s">
        <v>124</v>
      </c>
      <c r="C3" s="3">
        <v>45947</v>
      </c>
      <c r="D3" s="4" t="s">
        <v>38</v>
      </c>
      <c r="E3" s="5">
        <v>197</v>
      </c>
      <c r="F3" s="22">
        <v>3</v>
      </c>
      <c r="G3" s="5">
        <v>197</v>
      </c>
      <c r="H3" s="22">
        <v>2</v>
      </c>
      <c r="I3" s="5">
        <v>196</v>
      </c>
      <c r="J3" s="22">
        <v>2</v>
      </c>
      <c r="K3" s="5">
        <v>195</v>
      </c>
      <c r="L3" s="22">
        <v>2</v>
      </c>
      <c r="M3" s="5"/>
      <c r="N3" s="22"/>
      <c r="O3" s="5"/>
      <c r="P3" s="22"/>
      <c r="Q3" s="6">
        <v>4</v>
      </c>
      <c r="R3" s="6">
        <v>785</v>
      </c>
      <c r="S3" s="7">
        <v>196.25</v>
      </c>
      <c r="T3" s="36">
        <v>9</v>
      </c>
      <c r="U3" s="8">
        <v>9</v>
      </c>
      <c r="V3" s="9">
        <v>205.25</v>
      </c>
    </row>
    <row r="5" spans="1:24" x14ac:dyDescent="0.3">
      <c r="Q5" s="32">
        <f>SUM(Q2:Q4)</f>
        <v>8</v>
      </c>
      <c r="R5" s="32">
        <f>SUM(R2:R4)</f>
        <v>1563.001</v>
      </c>
      <c r="S5" s="33">
        <f>SUM(R5/Q5)</f>
        <v>195.375125</v>
      </c>
      <c r="T5" s="32">
        <f>SUM(T2:T4)</f>
        <v>17</v>
      </c>
      <c r="U5" s="32">
        <f>SUM(U2:U4)</f>
        <v>17</v>
      </c>
      <c r="V5" s="34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</protectedRanges>
  <conditionalFormatting sqref="E2">
    <cfRule type="top10" dxfId="238" priority="14" rank="1"/>
  </conditionalFormatting>
  <conditionalFormatting sqref="G2">
    <cfRule type="top10" dxfId="237" priority="13" rank="1"/>
  </conditionalFormatting>
  <conditionalFormatting sqref="E2:P2">
    <cfRule type="cellIs" dxfId="236" priority="12" operator="greaterThanOrEqual">
      <formula>200</formula>
    </cfRule>
  </conditionalFormatting>
  <conditionalFormatting sqref="I2">
    <cfRule type="top10" dxfId="235" priority="11" rank="1"/>
  </conditionalFormatting>
  <conditionalFormatting sqref="K2">
    <cfRule type="top10" dxfId="234" priority="10" rank="1"/>
  </conditionalFormatting>
  <conditionalFormatting sqref="M2">
    <cfRule type="top10" dxfId="233" priority="9" rank="1"/>
  </conditionalFormatting>
  <conditionalFormatting sqref="O2">
    <cfRule type="top10" dxfId="232" priority="8" rank="1"/>
  </conditionalFormatting>
  <conditionalFormatting sqref="E3">
    <cfRule type="top10" dxfId="231" priority="7" rank="1"/>
  </conditionalFormatting>
  <conditionalFormatting sqref="G3">
    <cfRule type="top10" dxfId="230" priority="6" rank="1"/>
  </conditionalFormatting>
  <conditionalFormatting sqref="E3:P3">
    <cfRule type="cellIs" dxfId="229" priority="5" operator="greaterThanOrEqual">
      <formula>200</formula>
    </cfRule>
  </conditionalFormatting>
  <conditionalFormatting sqref="I3">
    <cfRule type="top10" dxfId="228" priority="4" rank="1"/>
  </conditionalFormatting>
  <conditionalFormatting sqref="K3">
    <cfRule type="top10" dxfId="227" priority="3" rank="1"/>
  </conditionalFormatting>
  <conditionalFormatting sqref="M3">
    <cfRule type="top10" dxfId="226" priority="2" rank="1"/>
  </conditionalFormatting>
  <conditionalFormatting sqref="O3">
    <cfRule type="top10" dxfId="225" priority="1" rank="1"/>
  </conditionalFormatting>
  <hyperlinks>
    <hyperlink ref="X1" location="'Virginia 2025'!A1" display="Return to Rankings" xr:uid="{3557D045-08C9-437A-BEF3-7E816D54A505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95309-784E-400E-9FA2-362764C409AE}">
  <dimension ref="A1:X15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48</v>
      </c>
      <c r="C2" s="3">
        <v>45752</v>
      </c>
      <c r="D2" s="4" t="s">
        <v>38</v>
      </c>
      <c r="E2" s="5">
        <v>196</v>
      </c>
      <c r="F2" s="22">
        <v>1</v>
      </c>
      <c r="G2" s="5">
        <v>193</v>
      </c>
      <c r="H2" s="22">
        <v>2</v>
      </c>
      <c r="I2" s="5">
        <v>188</v>
      </c>
      <c r="J2" s="22">
        <v>1</v>
      </c>
      <c r="K2" s="5">
        <v>190</v>
      </c>
      <c r="L2" s="22">
        <v>3</v>
      </c>
      <c r="M2" s="5"/>
      <c r="N2" s="22"/>
      <c r="O2" s="5"/>
      <c r="P2" s="22"/>
      <c r="Q2" s="6">
        <v>4</v>
      </c>
      <c r="R2" s="6">
        <v>767</v>
      </c>
      <c r="S2" s="7">
        <v>191.75</v>
      </c>
      <c r="T2" s="36">
        <v>7</v>
      </c>
      <c r="U2" s="8">
        <v>4</v>
      </c>
      <c r="V2" s="9">
        <v>195.75</v>
      </c>
    </row>
    <row r="3" spans="1:24" x14ac:dyDescent="0.3">
      <c r="A3" s="1" t="s">
        <v>15</v>
      </c>
      <c r="B3" s="2" t="s">
        <v>48</v>
      </c>
      <c r="C3" s="3">
        <v>45780</v>
      </c>
      <c r="D3" s="4" t="s">
        <v>38</v>
      </c>
      <c r="E3" s="5">
        <v>194</v>
      </c>
      <c r="F3" s="22">
        <v>3</v>
      </c>
      <c r="G3" s="5">
        <v>189</v>
      </c>
      <c r="H3" s="22">
        <v>3</v>
      </c>
      <c r="I3" s="5">
        <v>188</v>
      </c>
      <c r="J3" s="22">
        <v>2</v>
      </c>
      <c r="K3" s="5">
        <v>190</v>
      </c>
      <c r="L3" s="22">
        <v>4</v>
      </c>
      <c r="M3" s="5"/>
      <c r="N3" s="22"/>
      <c r="O3" s="5"/>
      <c r="P3" s="22"/>
      <c r="Q3" s="6">
        <v>4</v>
      </c>
      <c r="R3" s="6">
        <v>761</v>
      </c>
      <c r="S3" s="7">
        <v>190.25</v>
      </c>
      <c r="T3" s="36">
        <v>12</v>
      </c>
      <c r="U3" s="8">
        <v>2</v>
      </c>
      <c r="V3" s="9">
        <v>192.25</v>
      </c>
    </row>
    <row r="4" spans="1:24" x14ac:dyDescent="0.3">
      <c r="A4" s="1" t="s">
        <v>15</v>
      </c>
      <c r="B4" s="2" t="s">
        <v>48</v>
      </c>
      <c r="C4" s="3">
        <v>45828</v>
      </c>
      <c r="D4" s="4" t="s">
        <v>38</v>
      </c>
      <c r="E4" s="5">
        <v>188</v>
      </c>
      <c r="F4" s="22">
        <v>1</v>
      </c>
      <c r="G4" s="5">
        <v>182</v>
      </c>
      <c r="H4" s="22">
        <v>0</v>
      </c>
      <c r="I4" s="5">
        <v>192</v>
      </c>
      <c r="J4" s="22">
        <v>1</v>
      </c>
      <c r="K4" s="5">
        <v>185</v>
      </c>
      <c r="L4" s="22">
        <v>0</v>
      </c>
      <c r="M4" s="5"/>
      <c r="N4" s="22"/>
      <c r="O4" s="5"/>
      <c r="P4" s="22"/>
      <c r="Q4" s="6">
        <v>4</v>
      </c>
      <c r="R4" s="6">
        <v>747</v>
      </c>
      <c r="S4" s="7">
        <v>186.75</v>
      </c>
      <c r="T4" s="36">
        <v>2</v>
      </c>
      <c r="U4" s="8">
        <v>2</v>
      </c>
      <c r="V4" s="9">
        <v>188.75</v>
      </c>
    </row>
    <row r="5" spans="1:24" x14ac:dyDescent="0.3">
      <c r="A5" s="1" t="s">
        <v>15</v>
      </c>
      <c r="B5" s="2" t="s">
        <v>48</v>
      </c>
      <c r="C5" s="3">
        <v>45857</v>
      </c>
      <c r="D5" s="4" t="s">
        <v>67</v>
      </c>
      <c r="E5" s="5">
        <v>199</v>
      </c>
      <c r="F5" s="22">
        <v>1</v>
      </c>
      <c r="G5" s="5">
        <v>197</v>
      </c>
      <c r="H5" s="22">
        <v>0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36">
        <v>1</v>
      </c>
      <c r="U5" s="8">
        <v>4</v>
      </c>
      <c r="V5" s="9">
        <v>202</v>
      </c>
    </row>
    <row r="6" spans="1:24" x14ac:dyDescent="0.3">
      <c r="A6" s="1" t="s">
        <v>15</v>
      </c>
      <c r="B6" s="2" t="s">
        <v>48</v>
      </c>
      <c r="C6" s="3">
        <v>45906</v>
      </c>
      <c r="D6" s="4" t="s">
        <v>101</v>
      </c>
      <c r="E6" s="5">
        <v>196</v>
      </c>
      <c r="F6" s="22">
        <v>2</v>
      </c>
      <c r="G6" s="5">
        <v>198</v>
      </c>
      <c r="H6" s="22">
        <v>0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394</v>
      </c>
      <c r="S6" s="7">
        <v>197</v>
      </c>
      <c r="T6" s="36">
        <v>2</v>
      </c>
      <c r="U6" s="8">
        <v>2</v>
      </c>
      <c r="V6" s="9">
        <v>199</v>
      </c>
    </row>
    <row r="7" spans="1:24" x14ac:dyDescent="0.3">
      <c r="A7" s="1" t="s">
        <v>15</v>
      </c>
      <c r="B7" s="2" t="s">
        <v>48</v>
      </c>
      <c r="C7" s="3">
        <v>45962</v>
      </c>
      <c r="D7" s="4" t="s">
        <v>38</v>
      </c>
      <c r="E7" s="5">
        <v>190</v>
      </c>
      <c r="F7" s="22">
        <v>1</v>
      </c>
      <c r="G7" s="5">
        <v>195</v>
      </c>
      <c r="H7" s="22">
        <v>4</v>
      </c>
      <c r="I7" s="5">
        <v>188</v>
      </c>
      <c r="J7" s="22">
        <v>2</v>
      </c>
      <c r="K7" s="5">
        <v>195</v>
      </c>
      <c r="L7" s="22">
        <v>3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36">
        <v>10</v>
      </c>
      <c r="U7" s="8">
        <v>2</v>
      </c>
      <c r="V7" s="9">
        <v>194</v>
      </c>
    </row>
    <row r="9" spans="1:24" x14ac:dyDescent="0.3">
      <c r="Q9" s="32">
        <f>SUM(Q2:Q8)</f>
        <v>20</v>
      </c>
      <c r="R9" s="32">
        <f>SUM(R2:R8)</f>
        <v>3833</v>
      </c>
      <c r="S9" s="33">
        <f>SUM(R9/Q9)</f>
        <v>191.65</v>
      </c>
      <c r="T9" s="32">
        <f>SUM(T2:T8)</f>
        <v>34</v>
      </c>
      <c r="U9" s="32">
        <f>SUM(U2:U8)</f>
        <v>16</v>
      </c>
      <c r="V9" s="34">
        <f>SUM(S9+U9)</f>
        <v>207.65</v>
      </c>
    </row>
    <row r="12" spans="1:24" x14ac:dyDescent="0.3">
      <c r="A12" s="23" t="s">
        <v>1</v>
      </c>
      <c r="B12" s="24" t="s">
        <v>2</v>
      </c>
      <c r="C12" s="25" t="s">
        <v>3</v>
      </c>
      <c r="D12" s="26" t="s">
        <v>4</v>
      </c>
      <c r="E12" s="27" t="s">
        <v>21</v>
      </c>
      <c r="F12" s="27" t="s">
        <v>22</v>
      </c>
      <c r="G12" s="27" t="s">
        <v>23</v>
      </c>
      <c r="H12" s="27" t="s">
        <v>22</v>
      </c>
      <c r="I12" s="27" t="s">
        <v>24</v>
      </c>
      <c r="J12" s="27" t="s">
        <v>22</v>
      </c>
      <c r="K12" s="27" t="s">
        <v>25</v>
      </c>
      <c r="L12" s="27" t="s">
        <v>22</v>
      </c>
      <c r="M12" s="27" t="s">
        <v>26</v>
      </c>
      <c r="N12" s="27" t="s">
        <v>22</v>
      </c>
      <c r="O12" s="27" t="s">
        <v>27</v>
      </c>
      <c r="P12" s="27" t="s">
        <v>22</v>
      </c>
      <c r="Q12" s="28" t="s">
        <v>28</v>
      </c>
      <c r="R12" s="29" t="s">
        <v>29</v>
      </c>
      <c r="S12" s="30" t="s">
        <v>5</v>
      </c>
      <c r="T12" s="30" t="s">
        <v>30</v>
      </c>
      <c r="U12" s="29" t="s">
        <v>6</v>
      </c>
      <c r="V12" s="30" t="s">
        <v>31</v>
      </c>
    </row>
    <row r="13" spans="1:24" x14ac:dyDescent="0.3">
      <c r="A13" s="1" t="s">
        <v>11</v>
      </c>
      <c r="B13" s="2" t="s">
        <v>48</v>
      </c>
      <c r="C13" s="3">
        <v>45871</v>
      </c>
      <c r="D13" s="4" t="s">
        <v>38</v>
      </c>
      <c r="E13" s="37">
        <v>193</v>
      </c>
      <c r="F13" s="22">
        <v>2</v>
      </c>
      <c r="G13" s="37">
        <v>191</v>
      </c>
      <c r="H13" s="22">
        <v>0</v>
      </c>
      <c r="I13" s="5">
        <v>191</v>
      </c>
      <c r="J13" s="22">
        <v>3</v>
      </c>
      <c r="K13" s="38">
        <v>196</v>
      </c>
      <c r="L13" s="22">
        <v>1</v>
      </c>
      <c r="M13" s="38"/>
      <c r="N13" s="22"/>
      <c r="O13" s="5"/>
      <c r="P13" s="22"/>
      <c r="Q13" s="6">
        <v>4</v>
      </c>
      <c r="R13" s="6">
        <v>771</v>
      </c>
      <c r="S13" s="7">
        <v>192.75</v>
      </c>
      <c r="T13" s="36">
        <v>6</v>
      </c>
      <c r="U13" s="8">
        <v>2</v>
      </c>
      <c r="V13" s="9">
        <v>194.75</v>
      </c>
    </row>
    <row r="15" spans="1:24" x14ac:dyDescent="0.3">
      <c r="Q15" s="32">
        <f>SUM(Q13:Q14)</f>
        <v>4</v>
      </c>
      <c r="R15" s="32">
        <f>SUM(R13:R14)</f>
        <v>771</v>
      </c>
      <c r="S15" s="33">
        <f>SUM(R15/Q15)</f>
        <v>192.75</v>
      </c>
      <c r="T15" s="32">
        <f>SUM(T13:T14)</f>
        <v>6</v>
      </c>
      <c r="U15" s="32">
        <f>SUM(U13:U14)</f>
        <v>2</v>
      </c>
      <c r="V15" s="34">
        <f>SUM(S15+U15)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E13 B13:C13 H13:L13 N13" name="Range1_5"/>
    <protectedRange algorithmName="SHA-512" hashValue="ON39YdpmFHfN9f47KpiRvqrKx0V9+erV1CNkpWzYhW/Qyc6aT8rEyCrvauWSYGZK2ia3o7vd3akF07acHAFpOA==" saltValue="yVW9XmDwTqEnmpSGai0KYg==" spinCount="100000" sqref="D13" name="Range1_1_14"/>
    <protectedRange algorithmName="SHA-512" hashValue="ON39YdpmFHfN9f47KpiRvqrKx0V9+erV1CNkpWzYhW/Qyc6aT8rEyCrvauWSYGZK2ia3o7vd3akF07acHAFpOA==" saltValue="yVW9XmDwTqEnmpSGai0KYg==" spinCount="100000" sqref="T13" name="Range1_3_5_3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3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E7:P7 T7" name="Range1_3_5_5"/>
  </protectedRanges>
  <conditionalFormatting sqref="L13:P13">
    <cfRule type="cellIs" dxfId="224" priority="15" operator="greaterThanOrEqual">
      <formula>200</formula>
    </cfRule>
  </conditionalFormatting>
  <conditionalFormatting sqref="M13">
    <cfRule type="top10" dxfId="223" priority="17" rank="1"/>
  </conditionalFormatting>
  <conditionalFormatting sqref="O13">
    <cfRule type="top10" dxfId="222" priority="16" rank="1"/>
  </conditionalFormatting>
  <conditionalFormatting sqref="E6">
    <cfRule type="top10" dxfId="221" priority="14" rank="1"/>
  </conditionalFormatting>
  <conditionalFormatting sqref="E6:P6">
    <cfRule type="cellIs" dxfId="220" priority="12" operator="greaterThanOrEqual">
      <formula>200</formula>
    </cfRule>
  </conditionalFormatting>
  <conditionalFormatting sqref="G6">
    <cfRule type="top10" dxfId="219" priority="13" rank="1"/>
  </conditionalFormatting>
  <conditionalFormatting sqref="I6">
    <cfRule type="top10" dxfId="218" priority="11" rank="1"/>
  </conditionalFormatting>
  <conditionalFormatting sqref="K6">
    <cfRule type="top10" dxfId="217" priority="10" rank="1"/>
  </conditionalFormatting>
  <conditionalFormatting sqref="M6">
    <cfRule type="top10" dxfId="216" priority="9" rank="1"/>
  </conditionalFormatting>
  <conditionalFormatting sqref="O6">
    <cfRule type="top10" dxfId="215" priority="8" rank="1"/>
  </conditionalFormatting>
  <conditionalFormatting sqref="E7">
    <cfRule type="top10" dxfId="214" priority="7" rank="1"/>
  </conditionalFormatting>
  <conditionalFormatting sqref="G7">
    <cfRule type="top10" dxfId="213" priority="6" rank="1"/>
  </conditionalFormatting>
  <conditionalFormatting sqref="E7:P7">
    <cfRule type="cellIs" dxfId="212" priority="5" operator="greaterThanOrEqual">
      <formula>200</formula>
    </cfRule>
  </conditionalFormatting>
  <conditionalFormatting sqref="I7">
    <cfRule type="top10" dxfId="211" priority="4" rank="1"/>
  </conditionalFormatting>
  <conditionalFormatting sqref="K7">
    <cfRule type="top10" dxfId="210" priority="3" rank="1"/>
  </conditionalFormatting>
  <conditionalFormatting sqref="M7">
    <cfRule type="top10" dxfId="209" priority="2" rank="1"/>
  </conditionalFormatting>
  <conditionalFormatting sqref="O7">
    <cfRule type="top10" dxfId="208" priority="1" rank="1"/>
  </conditionalFormatting>
  <hyperlinks>
    <hyperlink ref="X1" location="'Virginia 2025'!A1" display="Return to Rankings" xr:uid="{29A8DFCC-A5D2-44CC-90C0-89571A80E6B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6AFE5E-A5DE-4B09-83A1-AFBCED647BA3}">
          <x14:formula1>
            <xm:f>'[_05-01-25-ABRA 2025 (Hurt, VA )brushy.xlsm]DATA'!#REF!</xm:f>
          </x14:formula1>
          <xm:sqref>B7</xm:sqref>
        </x14:dataValidation>
        <x14:dataValidation type="list" allowBlank="1" showInputMessage="1" showErrorMessage="1" xr:uid="{D6D0570E-252B-46EA-9404-C6D4AC68C54F}">
          <x14:formula1>
            <xm:f>'[_05-01-25-ABRA 2025 (Hurt, VA )brushy.xlsm]DATA'!#REF!</xm:f>
          </x14:formula1>
          <xm:sqref>D7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85F3-A6AB-4E59-B715-F3A40C9B2520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90</v>
      </c>
      <c r="C2" s="3">
        <v>45850</v>
      </c>
      <c r="D2" s="4" t="s">
        <v>38</v>
      </c>
      <c r="E2" s="37">
        <v>175</v>
      </c>
      <c r="F2" s="22">
        <v>0</v>
      </c>
      <c r="G2" s="37">
        <v>186</v>
      </c>
      <c r="H2" s="22">
        <v>2</v>
      </c>
      <c r="I2" s="5">
        <v>175</v>
      </c>
      <c r="J2" s="22">
        <v>0</v>
      </c>
      <c r="K2" s="38">
        <v>174</v>
      </c>
      <c r="L2" s="22">
        <v>0</v>
      </c>
      <c r="M2" s="38"/>
      <c r="N2" s="22"/>
      <c r="O2" s="5"/>
      <c r="P2" s="22"/>
      <c r="Q2" s="6">
        <v>4</v>
      </c>
      <c r="R2" s="6">
        <v>710</v>
      </c>
      <c r="S2" s="7">
        <v>177.5</v>
      </c>
      <c r="T2" s="36">
        <v>2</v>
      </c>
      <c r="U2" s="8">
        <v>2</v>
      </c>
      <c r="V2" s="9">
        <v>179.5</v>
      </c>
    </row>
    <row r="4" spans="1:24" x14ac:dyDescent="0.3">
      <c r="Q4" s="32">
        <f>SUM(Q2:Q3)</f>
        <v>4</v>
      </c>
      <c r="R4" s="32">
        <f>SUM(R2:R3)</f>
        <v>710</v>
      </c>
      <c r="S4" s="33">
        <f>SUM(R4/Q4)</f>
        <v>177.5</v>
      </c>
      <c r="T4" s="32">
        <f>SUM(T2:T3)</f>
        <v>2</v>
      </c>
      <c r="U4" s="32">
        <f>SUM(U2:U3)</f>
        <v>2</v>
      </c>
      <c r="V4" s="34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97A5E93-02B7-463F-BF65-7A7324794718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F9F0-0BCA-4278-B467-F023CA42F259}">
  <dimension ref="A1:X4"/>
  <sheetViews>
    <sheetView workbookViewId="0">
      <selection activeCell="U37" sqref="U3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117</v>
      </c>
      <c r="C2" s="3">
        <v>45906</v>
      </c>
      <c r="D2" s="4" t="s">
        <v>101</v>
      </c>
      <c r="E2" s="5">
        <v>199</v>
      </c>
      <c r="F2" s="22">
        <v>3</v>
      </c>
      <c r="G2" s="5">
        <v>197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396</v>
      </c>
      <c r="S2" s="7">
        <v>198</v>
      </c>
      <c r="T2" s="36">
        <v>5</v>
      </c>
      <c r="U2" s="8">
        <v>2</v>
      </c>
      <c r="V2" s="9">
        <v>200</v>
      </c>
    </row>
    <row r="4" spans="1:24" x14ac:dyDescent="0.3">
      <c r="Q4" s="32">
        <f>SUM(Q2:Q3)</f>
        <v>2</v>
      </c>
      <c r="R4" s="32">
        <f>SUM(R2:R3)</f>
        <v>396</v>
      </c>
      <c r="S4" s="33">
        <f>SUM(R4/Q4)</f>
        <v>198</v>
      </c>
      <c r="T4" s="32">
        <f>SUM(T2:T3)</f>
        <v>5</v>
      </c>
      <c r="U4" s="32">
        <f>SUM(U2:U3)</f>
        <v>2</v>
      </c>
      <c r="V4" s="34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207" priority="7" rank="1"/>
  </conditionalFormatting>
  <conditionalFormatting sqref="E2:P2">
    <cfRule type="cellIs" dxfId="206" priority="5" operator="greaterThanOrEqual">
      <formula>200</formula>
    </cfRule>
  </conditionalFormatting>
  <conditionalFormatting sqref="G2">
    <cfRule type="top10" dxfId="205" priority="6" rank="1"/>
  </conditionalFormatting>
  <conditionalFormatting sqref="I2">
    <cfRule type="top10" dxfId="204" priority="4" rank="1"/>
  </conditionalFormatting>
  <conditionalFormatting sqref="K2">
    <cfRule type="top10" dxfId="203" priority="3" rank="1"/>
  </conditionalFormatting>
  <conditionalFormatting sqref="M2">
    <cfRule type="top10" dxfId="202" priority="2" rank="1"/>
  </conditionalFormatting>
  <conditionalFormatting sqref="O2">
    <cfRule type="top10" dxfId="201" priority="1" rank="1"/>
  </conditionalFormatting>
  <hyperlinks>
    <hyperlink ref="X1" location="'Virginia 2025'!A1" display="Return to Rankings" xr:uid="{CBAEC615-71FF-4710-B568-505B8DC6166E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EF79-943C-4442-AA29-26C4AF489AA9}">
  <dimension ref="A1:X5"/>
  <sheetViews>
    <sheetView workbookViewId="0">
      <selection activeCell="P21" sqref="P2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98</v>
      </c>
      <c r="C2" s="3">
        <v>45885</v>
      </c>
      <c r="D2" s="4" t="s">
        <v>67</v>
      </c>
      <c r="E2" s="5">
        <v>197</v>
      </c>
      <c r="F2" s="22">
        <v>1</v>
      </c>
      <c r="G2" s="5">
        <v>193</v>
      </c>
      <c r="H2" s="22">
        <v>3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390</v>
      </c>
      <c r="S2" s="7">
        <v>195</v>
      </c>
      <c r="T2" s="36">
        <v>4</v>
      </c>
      <c r="U2" s="8">
        <v>2</v>
      </c>
      <c r="V2" s="9">
        <v>197</v>
      </c>
    </row>
    <row r="3" spans="1:24" x14ac:dyDescent="0.3">
      <c r="A3" s="1" t="s">
        <v>15</v>
      </c>
      <c r="B3" s="2" t="s">
        <v>113</v>
      </c>
      <c r="C3" s="3">
        <v>45906</v>
      </c>
      <c r="D3" s="4" t="s">
        <v>101</v>
      </c>
      <c r="E3" s="5">
        <v>157</v>
      </c>
      <c r="F3" s="22">
        <v>3</v>
      </c>
      <c r="G3" s="5">
        <v>196</v>
      </c>
      <c r="H3" s="22">
        <v>2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353</v>
      </c>
      <c r="S3" s="7">
        <v>176.5</v>
      </c>
      <c r="T3" s="36">
        <v>5</v>
      </c>
      <c r="U3" s="8">
        <v>2</v>
      </c>
      <c r="V3" s="9">
        <v>178.5</v>
      </c>
    </row>
    <row r="5" spans="1:24" x14ac:dyDescent="0.3">
      <c r="Q5" s="32">
        <f>SUM(Q2:Q4)</f>
        <v>4</v>
      </c>
      <c r="R5" s="32">
        <f>SUM(R2:R4)</f>
        <v>743</v>
      </c>
      <c r="S5" s="33">
        <f>SUM(R5/Q5)</f>
        <v>185.75</v>
      </c>
      <c r="T5" s="32">
        <f>SUM(T2:T4)</f>
        <v>9</v>
      </c>
      <c r="U5" s="32">
        <f>SUM(U2:U4)</f>
        <v>4</v>
      </c>
      <c r="V5" s="34">
        <f>SUM(S5+U5)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">
    <cfRule type="top10" dxfId="200" priority="7" rank="1"/>
  </conditionalFormatting>
  <conditionalFormatting sqref="E3:P3">
    <cfRule type="cellIs" dxfId="199" priority="5" operator="greaterThanOrEqual">
      <formula>200</formula>
    </cfRule>
  </conditionalFormatting>
  <conditionalFormatting sqref="G3">
    <cfRule type="top10" dxfId="198" priority="6" rank="1"/>
  </conditionalFormatting>
  <conditionalFormatting sqref="I3">
    <cfRule type="top10" dxfId="197" priority="4" rank="1"/>
  </conditionalFormatting>
  <conditionalFormatting sqref="K3">
    <cfRule type="top10" dxfId="196" priority="3" rank="1"/>
  </conditionalFormatting>
  <conditionalFormatting sqref="M3">
    <cfRule type="top10" dxfId="195" priority="2" rank="1"/>
  </conditionalFormatting>
  <conditionalFormatting sqref="O3">
    <cfRule type="top10" dxfId="194" priority="1" rank="1"/>
  </conditionalFormatting>
  <hyperlinks>
    <hyperlink ref="X1" location="'Virginia 2025'!A1" display="Return to Rankings" xr:uid="{9A729B7E-00C9-4D8A-87A9-3943519FF982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1B8D-D7FC-4AD7-99F8-B98CF6C91A85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75</v>
      </c>
      <c r="C2" s="3">
        <v>45797</v>
      </c>
      <c r="D2" s="4" t="s">
        <v>67</v>
      </c>
      <c r="E2" s="37">
        <v>153</v>
      </c>
      <c r="F2" s="22">
        <v>0</v>
      </c>
      <c r="G2" s="37">
        <v>175</v>
      </c>
      <c r="H2" s="22">
        <v>0</v>
      </c>
      <c r="I2" s="5">
        <v>169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497</v>
      </c>
      <c r="S2" s="7">
        <v>165.66666666666666</v>
      </c>
      <c r="T2" s="36">
        <v>0</v>
      </c>
      <c r="U2" s="8">
        <v>4</v>
      </c>
      <c r="V2" s="9">
        <v>169.66666666666666</v>
      </c>
    </row>
    <row r="4" spans="1:24" x14ac:dyDescent="0.3">
      <c r="Q4" s="32">
        <f>SUM(Q2:Q3)</f>
        <v>3</v>
      </c>
      <c r="R4" s="32">
        <f>SUM(R2:R3)</f>
        <v>497</v>
      </c>
      <c r="S4" s="33">
        <f>SUM(R4/Q4)</f>
        <v>165.66666666666666</v>
      </c>
      <c r="T4" s="32">
        <f>SUM(T2:T3)</f>
        <v>0</v>
      </c>
      <c r="U4" s="32">
        <f>SUM(U2:U3)</f>
        <v>4</v>
      </c>
      <c r="V4" s="34">
        <f>SUM(S4+U4)</f>
        <v>169.66666666666666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1EEDCEA3-D937-4420-8D77-86553EFA9C2A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193A-0202-40BC-BAA6-0CC6696D4070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70</v>
      </c>
      <c r="C2" s="3">
        <v>45797</v>
      </c>
      <c r="D2" s="4" t="s">
        <v>67</v>
      </c>
      <c r="E2" s="5">
        <v>196</v>
      </c>
      <c r="F2" s="22">
        <v>2</v>
      </c>
      <c r="G2" s="5">
        <v>199</v>
      </c>
      <c r="H2" s="22">
        <v>2</v>
      </c>
      <c r="I2" s="5">
        <v>195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36">
        <v>9</v>
      </c>
      <c r="U2" s="8">
        <v>5</v>
      </c>
      <c r="V2" s="9">
        <v>201.66666666666666</v>
      </c>
    </row>
    <row r="4" spans="1:24" x14ac:dyDescent="0.3">
      <c r="Q4" s="32">
        <f>SUM(Q2:Q3)</f>
        <v>3</v>
      </c>
      <c r="R4" s="32">
        <f>SUM(R2:R3)</f>
        <v>590</v>
      </c>
      <c r="S4" s="33">
        <f>SUM(R4/Q4)</f>
        <v>196.66666666666666</v>
      </c>
      <c r="T4" s="32">
        <f>SUM(T2:T3)</f>
        <v>9</v>
      </c>
      <c r="U4" s="32">
        <f>SUM(U2:U3)</f>
        <v>5</v>
      </c>
      <c r="V4" s="34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DFBD70E-F496-414F-954F-D3EDA00C52AC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A58D-9205-4648-926C-559C152F17E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110</v>
      </c>
      <c r="C2" s="3">
        <v>45897</v>
      </c>
      <c r="D2" s="4" t="s">
        <v>101</v>
      </c>
      <c r="E2" s="5">
        <v>193</v>
      </c>
      <c r="F2" s="22">
        <v>1</v>
      </c>
      <c r="G2" s="37">
        <v>191</v>
      </c>
      <c r="H2" s="22">
        <v>3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573</v>
      </c>
      <c r="S2" s="7">
        <v>191</v>
      </c>
      <c r="T2" s="36">
        <v>4</v>
      </c>
      <c r="U2" s="8">
        <v>11</v>
      </c>
      <c r="V2" s="9">
        <v>202</v>
      </c>
    </row>
    <row r="4" spans="1:24" x14ac:dyDescent="0.3">
      <c r="Q4" s="32">
        <f>SUM(Q2:Q3)</f>
        <v>3</v>
      </c>
      <c r="R4" s="32">
        <f>SUM(R2:R3)</f>
        <v>573</v>
      </c>
      <c r="S4" s="33">
        <f>SUM(R4/Q4)</f>
        <v>191</v>
      </c>
      <c r="T4" s="32">
        <f>SUM(T2:T3)</f>
        <v>4</v>
      </c>
      <c r="U4" s="32">
        <f>SUM(U2:U3)</f>
        <v>11</v>
      </c>
      <c r="V4" s="34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6251D32F-F16A-430E-9561-3AF29CBB47FC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E675-6595-49F6-ADE3-5B34696852E1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126</v>
      </c>
      <c r="C2" s="3">
        <v>45934</v>
      </c>
      <c r="D2" s="4" t="s">
        <v>38</v>
      </c>
      <c r="E2" s="5">
        <v>197</v>
      </c>
      <c r="F2" s="22">
        <v>4</v>
      </c>
      <c r="G2" s="5">
        <v>191</v>
      </c>
      <c r="H2" s="22">
        <v>1</v>
      </c>
      <c r="I2" s="5">
        <v>195</v>
      </c>
      <c r="J2" s="22">
        <v>4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36">
        <v>11</v>
      </c>
      <c r="U2" s="8">
        <v>2</v>
      </c>
      <c r="V2" s="9">
        <v>195.25</v>
      </c>
    </row>
    <row r="3" spans="1:24" x14ac:dyDescent="0.3">
      <c r="A3" s="1" t="s">
        <v>15</v>
      </c>
      <c r="B3" s="2" t="s">
        <v>126</v>
      </c>
      <c r="C3" s="3">
        <v>45947</v>
      </c>
      <c r="D3" s="4" t="s">
        <v>38</v>
      </c>
      <c r="E3" s="5">
        <v>190</v>
      </c>
      <c r="F3" s="22">
        <v>1</v>
      </c>
      <c r="G3" s="5">
        <v>192</v>
      </c>
      <c r="H3" s="22">
        <v>2</v>
      </c>
      <c r="I3" s="5">
        <v>188</v>
      </c>
      <c r="J3" s="22">
        <v>1</v>
      </c>
      <c r="K3" s="5">
        <v>193</v>
      </c>
      <c r="L3" s="22">
        <v>3</v>
      </c>
      <c r="M3" s="5"/>
      <c r="N3" s="22"/>
      <c r="O3" s="5"/>
      <c r="P3" s="22"/>
      <c r="Q3" s="6">
        <v>4</v>
      </c>
      <c r="R3" s="6">
        <v>763</v>
      </c>
      <c r="S3" s="7">
        <v>190.75</v>
      </c>
      <c r="T3" s="36">
        <v>7</v>
      </c>
      <c r="U3" s="8">
        <v>2</v>
      </c>
      <c r="V3" s="9">
        <v>192.75</v>
      </c>
    </row>
    <row r="4" spans="1:24" x14ac:dyDescent="0.3">
      <c r="A4" s="1" t="s">
        <v>15</v>
      </c>
      <c r="B4" s="2" t="s">
        <v>126</v>
      </c>
      <c r="C4" s="3">
        <v>45962</v>
      </c>
      <c r="D4" s="4" t="s">
        <v>38</v>
      </c>
      <c r="E4" s="5">
        <v>198</v>
      </c>
      <c r="F4" s="22">
        <v>4</v>
      </c>
      <c r="G4" s="5">
        <v>195</v>
      </c>
      <c r="H4" s="22">
        <v>2</v>
      </c>
      <c r="I4" s="5">
        <v>194</v>
      </c>
      <c r="J4" s="22">
        <v>4</v>
      </c>
      <c r="K4" s="5">
        <v>195</v>
      </c>
      <c r="L4" s="22">
        <v>2</v>
      </c>
      <c r="M4" s="5"/>
      <c r="N4" s="22"/>
      <c r="O4" s="5"/>
      <c r="P4" s="22"/>
      <c r="Q4" s="6">
        <v>4</v>
      </c>
      <c r="R4" s="6">
        <v>782</v>
      </c>
      <c r="S4" s="7">
        <v>195.5</v>
      </c>
      <c r="T4" s="36">
        <v>12</v>
      </c>
      <c r="U4" s="8">
        <v>6</v>
      </c>
      <c r="V4" s="9">
        <v>201.5</v>
      </c>
    </row>
    <row r="6" spans="1:24" x14ac:dyDescent="0.3">
      <c r="Q6" s="32">
        <f>SUM(Q2:Q5)</f>
        <v>12</v>
      </c>
      <c r="R6" s="32">
        <f>SUM(R2:R5)</f>
        <v>2318</v>
      </c>
      <c r="S6" s="33">
        <f>SUM(R6/Q6)</f>
        <v>193.16666666666666</v>
      </c>
      <c r="T6" s="32">
        <f>SUM(T2:T5)</f>
        <v>30</v>
      </c>
      <c r="U6" s="32">
        <f>SUM(U2:U5)</f>
        <v>10</v>
      </c>
      <c r="V6" s="34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:P2 T2" name="Range1_3_5_3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6_1"/>
    <protectedRange algorithmName="SHA-512" hashValue="ON39YdpmFHfN9f47KpiRvqrKx0V9+erV1CNkpWzYhW/Qyc6aT8rEyCrvauWSYGZK2ia3o7vd3akF07acHAFpOA==" saltValue="yVW9XmDwTqEnmpSGai0KYg==" spinCount="100000" sqref="E4:P4 T4" name="Range1_3_5_5_1"/>
  </protectedRanges>
  <conditionalFormatting sqref="E2">
    <cfRule type="top10" dxfId="193" priority="21" rank="1"/>
  </conditionalFormatting>
  <conditionalFormatting sqref="G2">
    <cfRule type="top10" dxfId="192" priority="20" rank="1"/>
  </conditionalFormatting>
  <conditionalFormatting sqref="E2:P2">
    <cfRule type="cellIs" dxfId="191" priority="19" operator="greaterThanOrEqual">
      <formula>200</formula>
    </cfRule>
  </conditionalFormatting>
  <conditionalFormatting sqref="I2">
    <cfRule type="top10" dxfId="190" priority="18" rank="1"/>
  </conditionalFormatting>
  <conditionalFormatting sqref="K2">
    <cfRule type="top10" dxfId="189" priority="17" rank="1"/>
  </conditionalFormatting>
  <conditionalFormatting sqref="M2">
    <cfRule type="top10" dxfId="188" priority="16" rank="1"/>
  </conditionalFormatting>
  <conditionalFormatting sqref="O2">
    <cfRule type="top10" dxfId="187" priority="15" rank="1"/>
  </conditionalFormatting>
  <conditionalFormatting sqref="E3">
    <cfRule type="top10" dxfId="186" priority="14" rank="1"/>
  </conditionalFormatting>
  <conditionalFormatting sqref="G3">
    <cfRule type="top10" dxfId="185" priority="13" rank="1"/>
  </conditionalFormatting>
  <conditionalFormatting sqref="E3:P3">
    <cfRule type="cellIs" dxfId="184" priority="12" operator="greaterThanOrEqual">
      <formula>200</formula>
    </cfRule>
  </conditionalFormatting>
  <conditionalFormatting sqref="I3">
    <cfRule type="top10" dxfId="183" priority="11" rank="1"/>
  </conditionalFormatting>
  <conditionalFormatting sqref="K3">
    <cfRule type="top10" dxfId="182" priority="10" rank="1"/>
  </conditionalFormatting>
  <conditionalFormatting sqref="M3">
    <cfRule type="top10" dxfId="181" priority="9" rank="1"/>
  </conditionalFormatting>
  <conditionalFormatting sqref="O3">
    <cfRule type="top10" dxfId="180" priority="8" rank="1"/>
  </conditionalFormatting>
  <conditionalFormatting sqref="E4">
    <cfRule type="top10" dxfId="179" priority="7" rank="1"/>
  </conditionalFormatting>
  <conditionalFormatting sqref="G4">
    <cfRule type="top10" dxfId="178" priority="6" rank="1"/>
  </conditionalFormatting>
  <conditionalFormatting sqref="E4:P4">
    <cfRule type="cellIs" dxfId="177" priority="5" operator="greaterThanOrEqual">
      <formula>200</formula>
    </cfRule>
  </conditionalFormatting>
  <conditionalFormatting sqref="I4">
    <cfRule type="top10" dxfId="176" priority="4" rank="1"/>
  </conditionalFormatting>
  <conditionalFormatting sqref="K4">
    <cfRule type="top10" dxfId="175" priority="3" rank="1"/>
  </conditionalFormatting>
  <conditionalFormatting sqref="M4">
    <cfRule type="top10" dxfId="174" priority="2" rank="1"/>
  </conditionalFormatting>
  <conditionalFormatting sqref="O4">
    <cfRule type="top10" dxfId="173" priority="1" rank="1"/>
  </conditionalFormatting>
  <hyperlinks>
    <hyperlink ref="X1" location="'Virginia 2025'!A1" display="Return to Rankings" xr:uid="{43111697-458F-47C5-94E4-C403EABC3B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C4F34A-2434-4DD1-92EE-EB52F14ED9D7}">
          <x14:formula1>
            <xm:f>'[_05-01-25-ABRA 2025 (Hurt, VA )brushy.xlsm]DATA'!#REF!</xm:f>
          </x14:formula1>
          <xm:sqref>B4</xm:sqref>
        </x14:dataValidation>
        <x14:dataValidation type="list" allowBlank="1" showInputMessage="1" showErrorMessage="1" xr:uid="{5DF62272-9355-49A4-8719-A7942F9C38D4}">
          <x14:formula1>
            <xm:f>'[_05-01-25-ABRA 2025 (Hurt, VA )brushy.xlsm]DATA'!#REF!</xm:f>
          </x14:formula1>
          <xm:sqref>D4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C2CE-04EF-4872-9D0B-AD8BB3DF922E}">
  <dimension ref="A1:X2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51</v>
      </c>
      <c r="C2" s="3">
        <v>45765</v>
      </c>
      <c r="D2" s="4" t="s">
        <v>38</v>
      </c>
      <c r="E2" s="37">
        <v>162</v>
      </c>
      <c r="F2" s="22">
        <v>0</v>
      </c>
      <c r="G2" s="37">
        <v>160</v>
      </c>
      <c r="H2" s="22">
        <v>0</v>
      </c>
      <c r="I2" s="5">
        <v>138</v>
      </c>
      <c r="J2" s="22">
        <v>0</v>
      </c>
      <c r="K2" s="38">
        <v>125</v>
      </c>
      <c r="L2" s="22">
        <v>0</v>
      </c>
      <c r="M2" s="38"/>
      <c r="N2" s="22"/>
      <c r="O2" s="5"/>
      <c r="P2" s="22"/>
      <c r="Q2" s="6">
        <v>4</v>
      </c>
      <c r="R2" s="6">
        <v>585</v>
      </c>
      <c r="S2" s="7">
        <v>146.25</v>
      </c>
      <c r="T2" s="36">
        <v>0</v>
      </c>
      <c r="U2" s="8">
        <v>5</v>
      </c>
      <c r="V2" s="9">
        <v>151.25</v>
      </c>
    </row>
    <row r="3" spans="1:24" x14ac:dyDescent="0.3">
      <c r="A3" s="1" t="s">
        <v>35</v>
      </c>
      <c r="B3" s="2" t="s">
        <v>51</v>
      </c>
      <c r="C3" s="3">
        <v>45947</v>
      </c>
      <c r="D3" s="4" t="s">
        <v>38</v>
      </c>
      <c r="E3" s="5">
        <v>165</v>
      </c>
      <c r="F3" s="22">
        <v>2</v>
      </c>
      <c r="G3" s="37">
        <v>164</v>
      </c>
      <c r="H3" s="22">
        <v>0</v>
      </c>
      <c r="I3" s="5">
        <v>164</v>
      </c>
      <c r="J3" s="22">
        <v>1</v>
      </c>
      <c r="K3" s="5">
        <v>166</v>
      </c>
      <c r="L3" s="22">
        <v>0</v>
      </c>
      <c r="M3" s="5"/>
      <c r="N3" s="22"/>
      <c r="O3" s="5"/>
      <c r="P3" s="22"/>
      <c r="Q3" s="6">
        <v>4</v>
      </c>
      <c r="R3" s="6">
        <v>659</v>
      </c>
      <c r="S3" s="7">
        <v>164.75</v>
      </c>
      <c r="T3" s="36">
        <v>3</v>
      </c>
      <c r="U3" s="8">
        <v>5</v>
      </c>
      <c r="V3" s="9">
        <v>169.75</v>
      </c>
    </row>
    <row r="5" spans="1:24" x14ac:dyDescent="0.3">
      <c r="Q5" s="32">
        <f>SUM(Q2:Q4)</f>
        <v>8</v>
      </c>
      <c r="R5" s="32">
        <f>SUM(R2:R4)</f>
        <v>1244</v>
      </c>
      <c r="S5" s="33">
        <f>SUM(R5/Q5)</f>
        <v>155.5</v>
      </c>
      <c r="T5" s="32">
        <f>SUM(T2:T4)</f>
        <v>3</v>
      </c>
      <c r="U5" s="32">
        <f>SUM(U2:U4)</f>
        <v>10</v>
      </c>
      <c r="V5" s="34">
        <f>SUM(S5+U5)</f>
        <v>165.5</v>
      </c>
    </row>
    <row r="8" spans="1:24" x14ac:dyDescent="0.3">
      <c r="A8" s="23" t="s">
        <v>1</v>
      </c>
      <c r="B8" s="24" t="s">
        <v>2</v>
      </c>
      <c r="C8" s="25" t="s">
        <v>3</v>
      </c>
      <c r="D8" s="26" t="s">
        <v>4</v>
      </c>
      <c r="E8" s="27" t="s">
        <v>21</v>
      </c>
      <c r="F8" s="27" t="s">
        <v>22</v>
      </c>
      <c r="G8" s="27" t="s">
        <v>23</v>
      </c>
      <c r="H8" s="27" t="s">
        <v>22</v>
      </c>
      <c r="I8" s="27" t="s">
        <v>24</v>
      </c>
      <c r="J8" s="27" t="s">
        <v>22</v>
      </c>
      <c r="K8" s="27" t="s">
        <v>25</v>
      </c>
      <c r="L8" s="27" t="s">
        <v>22</v>
      </c>
      <c r="M8" s="27" t="s">
        <v>26</v>
      </c>
      <c r="N8" s="27" t="s">
        <v>22</v>
      </c>
      <c r="O8" s="27" t="s">
        <v>27</v>
      </c>
      <c r="P8" s="27" t="s">
        <v>22</v>
      </c>
      <c r="Q8" s="28" t="s">
        <v>28</v>
      </c>
      <c r="R8" s="29" t="s">
        <v>29</v>
      </c>
      <c r="S8" s="30" t="s">
        <v>5</v>
      </c>
      <c r="T8" s="30" t="s">
        <v>30</v>
      </c>
      <c r="U8" s="29" t="s">
        <v>6</v>
      </c>
      <c r="V8" s="30" t="s">
        <v>31</v>
      </c>
    </row>
    <row r="9" spans="1:24" x14ac:dyDescent="0.3">
      <c r="A9" s="1" t="s">
        <v>52</v>
      </c>
      <c r="B9" s="2" t="s">
        <v>51</v>
      </c>
      <c r="C9" s="3">
        <v>45752</v>
      </c>
      <c r="D9" s="4" t="s">
        <v>38</v>
      </c>
      <c r="E9" s="5">
        <v>171</v>
      </c>
      <c r="F9" s="22">
        <v>0</v>
      </c>
      <c r="G9" s="5">
        <v>168</v>
      </c>
      <c r="H9" s="22">
        <v>0</v>
      </c>
      <c r="I9" s="5">
        <v>163</v>
      </c>
      <c r="J9" s="22">
        <v>0</v>
      </c>
      <c r="K9" s="5">
        <v>158</v>
      </c>
      <c r="L9" s="22">
        <v>0</v>
      </c>
      <c r="M9" s="5"/>
      <c r="N9" s="22"/>
      <c r="O9" s="5"/>
      <c r="P9" s="22"/>
      <c r="Q9" s="6">
        <v>4</v>
      </c>
      <c r="R9" s="6">
        <v>660</v>
      </c>
      <c r="S9" s="7">
        <v>165</v>
      </c>
      <c r="T9" s="36">
        <v>0</v>
      </c>
      <c r="U9" s="8">
        <v>5</v>
      </c>
      <c r="V9" s="9">
        <v>170</v>
      </c>
    </row>
    <row r="10" spans="1:24" x14ac:dyDescent="0.3">
      <c r="A10" s="1" t="s">
        <v>52</v>
      </c>
      <c r="B10" s="2" t="s">
        <v>51</v>
      </c>
      <c r="C10" s="3">
        <v>45906</v>
      </c>
      <c r="D10" s="4" t="s">
        <v>38</v>
      </c>
      <c r="E10" s="5">
        <v>160</v>
      </c>
      <c r="F10" s="22">
        <v>3</v>
      </c>
      <c r="G10" s="5">
        <v>180</v>
      </c>
      <c r="H10" s="22">
        <v>1</v>
      </c>
      <c r="I10" s="5">
        <v>177</v>
      </c>
      <c r="J10" s="22">
        <v>0</v>
      </c>
      <c r="K10" s="5">
        <v>177</v>
      </c>
      <c r="L10" s="22">
        <v>0</v>
      </c>
      <c r="M10" s="5"/>
      <c r="N10" s="22"/>
      <c r="O10" s="5"/>
      <c r="P10" s="22"/>
      <c r="Q10" s="6">
        <v>4</v>
      </c>
      <c r="R10" s="6">
        <v>694</v>
      </c>
      <c r="S10" s="7">
        <v>173.5</v>
      </c>
      <c r="T10" s="36">
        <v>4</v>
      </c>
      <c r="U10" s="8">
        <v>5</v>
      </c>
      <c r="V10" s="9">
        <v>178.5</v>
      </c>
    </row>
    <row r="11" spans="1:24" x14ac:dyDescent="0.3">
      <c r="A11" s="1" t="s">
        <v>52</v>
      </c>
      <c r="B11" s="2" t="s">
        <v>51</v>
      </c>
      <c r="C11" s="3">
        <v>45919</v>
      </c>
      <c r="D11" s="4" t="s">
        <v>38</v>
      </c>
      <c r="E11" s="5">
        <v>172</v>
      </c>
      <c r="F11" s="22">
        <v>0</v>
      </c>
      <c r="G11" s="5">
        <v>176</v>
      </c>
      <c r="H11" s="22">
        <v>1</v>
      </c>
      <c r="I11" s="5">
        <v>178</v>
      </c>
      <c r="J11" s="22">
        <v>0</v>
      </c>
      <c r="K11" s="5">
        <v>178</v>
      </c>
      <c r="L11" s="22">
        <v>2</v>
      </c>
      <c r="M11" s="5"/>
      <c r="N11" s="22"/>
      <c r="O11" s="5"/>
      <c r="P11" s="22"/>
      <c r="Q11" s="6">
        <v>4</v>
      </c>
      <c r="R11" s="6">
        <v>704</v>
      </c>
      <c r="S11" s="7">
        <v>176</v>
      </c>
      <c r="T11" s="36">
        <v>3</v>
      </c>
      <c r="U11" s="8">
        <v>8</v>
      </c>
      <c r="V11" s="9">
        <v>184</v>
      </c>
    </row>
    <row r="13" spans="1:24" x14ac:dyDescent="0.3">
      <c r="Q13" s="32">
        <f>SUM(Q9:Q12)</f>
        <v>12</v>
      </c>
      <c r="R13" s="32">
        <f>SUM(R9:R12)</f>
        <v>2058</v>
      </c>
      <c r="S13" s="33">
        <f>SUM(R13/Q13)</f>
        <v>171.5</v>
      </c>
      <c r="T13" s="32">
        <f>SUM(T9:T12)</f>
        <v>7</v>
      </c>
      <c r="U13" s="32">
        <f>SUM(U9:U12)</f>
        <v>18</v>
      </c>
      <c r="V13" s="34">
        <f>SUM(S13+U13)</f>
        <v>189.5</v>
      </c>
    </row>
    <row r="16" spans="1:24" x14ac:dyDescent="0.3">
      <c r="A16" s="23" t="s">
        <v>1</v>
      </c>
      <c r="B16" s="24" t="s">
        <v>2</v>
      </c>
      <c r="C16" s="25" t="s">
        <v>3</v>
      </c>
      <c r="D16" s="26" t="s">
        <v>4</v>
      </c>
      <c r="E16" s="27" t="s">
        <v>21</v>
      </c>
      <c r="F16" s="27" t="s">
        <v>22</v>
      </c>
      <c r="G16" s="27" t="s">
        <v>23</v>
      </c>
      <c r="H16" s="27" t="s">
        <v>22</v>
      </c>
      <c r="I16" s="27" t="s">
        <v>24</v>
      </c>
      <c r="J16" s="27" t="s">
        <v>22</v>
      </c>
      <c r="K16" s="27" t="s">
        <v>25</v>
      </c>
      <c r="L16" s="27" t="s">
        <v>22</v>
      </c>
      <c r="M16" s="27" t="s">
        <v>26</v>
      </c>
      <c r="N16" s="27" t="s">
        <v>22</v>
      </c>
      <c r="O16" s="27" t="s">
        <v>27</v>
      </c>
      <c r="P16" s="27" t="s">
        <v>22</v>
      </c>
      <c r="Q16" s="28" t="s">
        <v>28</v>
      </c>
      <c r="R16" s="29" t="s">
        <v>29</v>
      </c>
      <c r="S16" s="30" t="s">
        <v>5</v>
      </c>
      <c r="T16" s="30" t="s">
        <v>30</v>
      </c>
      <c r="U16" s="29" t="s">
        <v>6</v>
      </c>
      <c r="V16" s="30" t="s">
        <v>31</v>
      </c>
    </row>
    <row r="17" spans="1:22" x14ac:dyDescent="0.3">
      <c r="A17" s="1" t="s">
        <v>11</v>
      </c>
      <c r="B17" s="2" t="s">
        <v>51</v>
      </c>
      <c r="C17" s="3">
        <v>45828</v>
      </c>
      <c r="D17" s="4" t="s">
        <v>38</v>
      </c>
      <c r="E17" s="37">
        <v>175</v>
      </c>
      <c r="F17" s="22">
        <v>3</v>
      </c>
      <c r="G17" s="37">
        <v>168</v>
      </c>
      <c r="H17" s="22">
        <v>1</v>
      </c>
      <c r="I17" s="5">
        <v>174</v>
      </c>
      <c r="J17" s="22">
        <v>1</v>
      </c>
      <c r="K17" s="38">
        <v>177</v>
      </c>
      <c r="L17" s="22">
        <v>1</v>
      </c>
      <c r="M17" s="38"/>
      <c r="N17" s="22"/>
      <c r="O17" s="5"/>
      <c r="P17" s="22"/>
      <c r="Q17" s="6">
        <v>4</v>
      </c>
      <c r="R17" s="6">
        <v>694</v>
      </c>
      <c r="S17" s="7">
        <v>173.5</v>
      </c>
      <c r="T17" s="36">
        <v>6</v>
      </c>
      <c r="U17" s="8">
        <v>2</v>
      </c>
      <c r="V17" s="9">
        <v>175.5</v>
      </c>
    </row>
    <row r="18" spans="1:22" x14ac:dyDescent="0.3">
      <c r="A18" s="1" t="s">
        <v>11</v>
      </c>
      <c r="B18" s="2" t="s">
        <v>51</v>
      </c>
      <c r="C18" s="3">
        <v>45856</v>
      </c>
      <c r="D18" s="4" t="s">
        <v>38</v>
      </c>
      <c r="E18" s="37">
        <v>167</v>
      </c>
      <c r="F18" s="22">
        <v>0</v>
      </c>
      <c r="G18" s="37">
        <v>187</v>
      </c>
      <c r="H18" s="22">
        <v>0</v>
      </c>
      <c r="I18" s="5">
        <v>181</v>
      </c>
      <c r="J18" s="22">
        <v>0</v>
      </c>
      <c r="K18" s="38">
        <v>179</v>
      </c>
      <c r="L18" s="22">
        <v>0</v>
      </c>
      <c r="M18" s="38"/>
      <c r="N18" s="22"/>
      <c r="O18" s="5"/>
      <c r="P18" s="22"/>
      <c r="Q18" s="6">
        <v>4</v>
      </c>
      <c r="R18" s="6">
        <v>714</v>
      </c>
      <c r="S18" s="7">
        <v>178.5</v>
      </c>
      <c r="T18" s="36">
        <v>0</v>
      </c>
      <c r="U18" s="8">
        <v>2</v>
      </c>
      <c r="V18" s="9">
        <v>180.5</v>
      </c>
    </row>
    <row r="20" spans="1:22" x14ac:dyDescent="0.3">
      <c r="Q20" s="32">
        <f>SUM(Q17:Q19)</f>
        <v>8</v>
      </c>
      <c r="R20" s="32">
        <f>SUM(R17:R19)</f>
        <v>1408</v>
      </c>
      <c r="S20" s="33">
        <f>SUM(R20/Q20)</f>
        <v>176</v>
      </c>
      <c r="T20" s="32">
        <f>SUM(T17:T19)</f>
        <v>6</v>
      </c>
      <c r="U20" s="32">
        <f>SUM(U17:U19)</f>
        <v>4</v>
      </c>
      <c r="V20" s="34">
        <f>SUM(S20+U20)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 B8 B16" name="Range1_2_1_1"/>
    <protectedRange algorithmName="SHA-512" hashValue="ON39YdpmFHfN9f47KpiRvqrKx0V9+erV1CNkpWzYhW/Qyc6aT8rEyCrvauWSYGZK2ia3o7vd3akF07acHAFpOA==" saltValue="yVW9XmDwTqEnmpSGai0KYg==" spinCount="100000" sqref="E2:P2 B2:C2" name="Range1_9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H9:P9 E9:F9 B9:C9" name="Range1_10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E17 B17:C17 H17:L17 N17" name="Range1_13"/>
    <protectedRange algorithmName="SHA-512" hashValue="ON39YdpmFHfN9f47KpiRvqrKx0V9+erV1CNkpWzYhW/Qyc6aT8rEyCrvauWSYGZK2ia3o7vd3akF07acHAFpOA==" saltValue="yVW9XmDwTqEnmpSGai0KYg==" spinCount="100000" sqref="D17" name="Range1_1_11"/>
    <protectedRange algorithmName="SHA-512" hashValue="ON39YdpmFHfN9f47KpiRvqrKx0V9+erV1CNkpWzYhW/Qyc6aT8rEyCrvauWSYGZK2ia3o7vd3akF07acHAFpOA==" saltValue="yVW9XmDwTqEnmpSGai0KYg==" spinCount="100000" sqref="G17 M17 O17" name="Range1_33_1_3"/>
    <protectedRange algorithmName="SHA-512" hashValue="ON39YdpmFHfN9f47KpiRvqrKx0V9+erV1CNkpWzYhW/Qyc6aT8rEyCrvauWSYGZK2ia3o7vd3akF07acHAFpOA==" saltValue="yVW9XmDwTqEnmpSGai0KYg==" spinCount="100000" sqref="T17" name="Range1_3_5_13"/>
    <protectedRange algorithmName="SHA-512" hashValue="ON39YdpmFHfN9f47KpiRvqrKx0V9+erV1CNkpWzYhW/Qyc6aT8rEyCrvauWSYGZK2ia3o7vd3akF07acHAFpOA==" saltValue="yVW9XmDwTqEnmpSGai0KYg==" spinCount="100000" sqref="E18 B18:C18 H18:L18 N18" name="Range1_15"/>
    <protectedRange algorithmName="SHA-512" hashValue="ON39YdpmFHfN9f47KpiRvqrKx0V9+erV1CNkpWzYhW/Qyc6aT8rEyCrvauWSYGZK2ia3o7vd3akF07acHAFpOA==" saltValue="yVW9XmDwTqEnmpSGai0KYg==" spinCount="100000" sqref="D18" name="Range1_1_13"/>
    <protectedRange algorithmName="SHA-512" hashValue="ON39YdpmFHfN9f47KpiRvqrKx0V9+erV1CNkpWzYhW/Qyc6aT8rEyCrvauWSYGZK2ia3o7vd3akF07acHAFpOA==" saltValue="yVW9XmDwTqEnmpSGai0KYg==" spinCount="100000" sqref="G18 M18 O18" name="Range1_33_1_4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H10:P10 E10:F10 B10:C10" name="Range1_18"/>
    <protectedRange algorithmName="SHA-512" hashValue="ON39YdpmFHfN9f47KpiRvqrKx0V9+erV1CNkpWzYhW/Qyc6aT8rEyCrvauWSYGZK2ia3o7vd3akF07acHAFpOA==" saltValue="yVW9XmDwTqEnmpSGai0KYg==" spinCount="100000" sqref="D10" name="Range1_1_12"/>
    <protectedRange algorithmName="SHA-512" hashValue="ON39YdpmFHfN9f47KpiRvqrKx0V9+erV1CNkpWzYhW/Qyc6aT8rEyCrvauWSYGZK2ia3o7vd3akF07acHAFpOA==" saltValue="yVW9XmDwTqEnmpSGai0KYg==" spinCount="100000" sqref="T10" name="Range1_3_5_8_1"/>
    <protectedRange algorithmName="SHA-512" hashValue="ON39YdpmFHfN9f47KpiRvqrKx0V9+erV1CNkpWzYhW/Qyc6aT8rEyCrvauWSYGZK2ia3o7vd3akF07acHAFpOA==" saltValue="yVW9XmDwTqEnmpSGai0KYg==" spinCount="100000" sqref="H11:P11 E11:F11 B11:C11" name="Range1_18_1"/>
    <protectedRange algorithmName="SHA-512" hashValue="ON39YdpmFHfN9f47KpiRvqrKx0V9+erV1CNkpWzYhW/Qyc6aT8rEyCrvauWSYGZK2ia3o7vd3akF07acHAFpOA==" saltValue="yVW9XmDwTqEnmpSGai0KYg==" spinCount="100000" sqref="D11" name="Range1_1_7_1"/>
    <protectedRange algorithmName="SHA-512" hashValue="ON39YdpmFHfN9f47KpiRvqrKx0V9+erV1CNkpWzYhW/Qyc6aT8rEyCrvauWSYGZK2ia3o7vd3akF07acHAFpOA==" saltValue="yVW9XmDwTqEnmpSGai0KYg==" spinCount="100000" sqref="T11" name="Range1_3_5_7"/>
    <protectedRange algorithmName="SHA-512" hashValue="ON39YdpmFHfN9f47KpiRvqrKx0V9+erV1CNkpWzYhW/Qyc6aT8rEyCrvauWSYGZK2ia3o7vd3akF07acHAFpOA==" saltValue="yVW9XmDwTqEnmpSGai0KYg==" spinCount="100000" sqref="B3:C3 E3:F3 H3:P3" name="Range1_10_1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10"/>
  </protectedRanges>
  <conditionalFormatting sqref="E10">
    <cfRule type="top10" dxfId="172" priority="20" rank="1"/>
  </conditionalFormatting>
  <conditionalFormatting sqref="E10:O10">
    <cfRule type="cellIs" dxfId="171" priority="14" operator="greaterThanOrEqual">
      <formula>193</formula>
    </cfRule>
  </conditionalFormatting>
  <conditionalFormatting sqref="G10">
    <cfRule type="top10" dxfId="170" priority="19" rank="1"/>
  </conditionalFormatting>
  <conditionalFormatting sqref="I10">
    <cfRule type="top10" dxfId="169" priority="18" rank="1"/>
  </conditionalFormatting>
  <conditionalFormatting sqref="K10">
    <cfRule type="top10" dxfId="168" priority="17" rank="1"/>
  </conditionalFormatting>
  <conditionalFormatting sqref="M10">
    <cfRule type="top10" dxfId="167" priority="16" rank="1"/>
  </conditionalFormatting>
  <conditionalFormatting sqref="O10">
    <cfRule type="top10" dxfId="166" priority="15" rank="1"/>
  </conditionalFormatting>
  <conditionalFormatting sqref="E11">
    <cfRule type="top10" dxfId="165" priority="13" rank="1"/>
  </conditionalFormatting>
  <conditionalFormatting sqref="G11">
    <cfRule type="top10" dxfId="164" priority="12" rank="1"/>
  </conditionalFormatting>
  <conditionalFormatting sqref="I11">
    <cfRule type="top10" dxfId="163" priority="11" rank="1"/>
  </conditionalFormatting>
  <conditionalFormatting sqref="K11">
    <cfRule type="top10" dxfId="162" priority="10" rank="1"/>
  </conditionalFormatting>
  <conditionalFormatting sqref="M11">
    <cfRule type="top10" dxfId="161" priority="9" rank="1"/>
  </conditionalFormatting>
  <conditionalFormatting sqref="O11">
    <cfRule type="top10" dxfId="160" priority="8" rank="1"/>
  </conditionalFormatting>
  <conditionalFormatting sqref="E11:O11">
    <cfRule type="cellIs" dxfId="159" priority="7" operator="greaterThanOrEqual">
      <formula>193</formula>
    </cfRule>
  </conditionalFormatting>
  <conditionalFormatting sqref="E3">
    <cfRule type="top10" dxfId="158" priority="6" rank="1"/>
  </conditionalFormatting>
  <conditionalFormatting sqref="I3">
    <cfRule type="top10" dxfId="157" priority="5" rank="1"/>
  </conditionalFormatting>
  <conditionalFormatting sqref="K3">
    <cfRule type="top10" dxfId="156" priority="4" rank="1"/>
  </conditionalFormatting>
  <conditionalFormatting sqref="M3">
    <cfRule type="top10" dxfId="155" priority="3" rank="1"/>
  </conditionalFormatting>
  <conditionalFormatting sqref="O3">
    <cfRule type="top10" dxfId="154" priority="2" rank="1"/>
  </conditionalFormatting>
  <conditionalFormatting sqref="E3:P3">
    <cfRule type="cellIs" dxfId="153" priority="1" operator="greaterThanOrEqual">
      <formula>200</formula>
    </cfRule>
  </conditionalFormatting>
  <hyperlinks>
    <hyperlink ref="X1" location="'Virginia 2025'!A1" display="Return to Rankings" xr:uid="{E4891EDC-9BA8-42A4-A14E-8A6558562B08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1BDD-114B-41A7-872A-8246CE4FA09C}">
  <dimension ref="A1:X4"/>
  <sheetViews>
    <sheetView workbookViewId="0">
      <selection activeCell="J17" sqref="J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114</v>
      </c>
      <c r="C2" s="3">
        <v>45906</v>
      </c>
      <c r="D2" s="4" t="s">
        <v>101</v>
      </c>
      <c r="E2" s="5">
        <v>200.001</v>
      </c>
      <c r="F2" s="22">
        <v>3</v>
      </c>
      <c r="G2" s="5">
        <v>200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400.00099999999998</v>
      </c>
      <c r="S2" s="7">
        <v>200.00049999999999</v>
      </c>
      <c r="T2" s="36">
        <v>5</v>
      </c>
      <c r="U2" s="8">
        <v>6</v>
      </c>
      <c r="V2" s="9">
        <v>206.00049999999999</v>
      </c>
    </row>
    <row r="4" spans="1:24" x14ac:dyDescent="0.3">
      <c r="Q4" s="32">
        <f>SUM(Q2:Q3)</f>
        <v>2</v>
      </c>
      <c r="R4" s="32">
        <f>SUM(R2:R3)</f>
        <v>400.00099999999998</v>
      </c>
      <c r="S4" s="33">
        <f>SUM(R4/Q4)</f>
        <v>200.00049999999999</v>
      </c>
      <c r="T4" s="32">
        <f>SUM(T2:T3)</f>
        <v>5</v>
      </c>
      <c r="U4" s="32">
        <f>SUM(U2:U3)</f>
        <v>6</v>
      </c>
      <c r="V4" s="34">
        <f>SUM(S4+U4)</f>
        <v>206.00049999999999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">
    <cfRule type="top10" dxfId="697" priority="7" rank="1"/>
  </conditionalFormatting>
  <conditionalFormatting sqref="E2:P2">
    <cfRule type="cellIs" dxfId="696" priority="5" operator="greaterThanOrEqual">
      <formula>200</formula>
    </cfRule>
  </conditionalFormatting>
  <conditionalFormatting sqref="G2">
    <cfRule type="top10" dxfId="695" priority="6" rank="1"/>
  </conditionalFormatting>
  <conditionalFormatting sqref="I2">
    <cfRule type="top10" dxfId="694" priority="4" rank="1"/>
  </conditionalFormatting>
  <conditionalFormatting sqref="K2">
    <cfRule type="top10" dxfId="693" priority="3" rank="1"/>
  </conditionalFormatting>
  <conditionalFormatting sqref="M2">
    <cfRule type="top10" dxfId="692" priority="2" rank="1"/>
  </conditionalFormatting>
  <conditionalFormatting sqref="O2">
    <cfRule type="top10" dxfId="691" priority="1" rank="1"/>
  </conditionalFormatting>
  <hyperlinks>
    <hyperlink ref="X1" location="'Virginia 2025'!A1" display="Return to Rankings" xr:uid="{240A48A8-1B34-4ED0-AE9C-DAA31CD4256A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87EF-B024-4237-96DD-EA245D6F4E46}">
  <dimension ref="A1:X9"/>
  <sheetViews>
    <sheetView workbookViewId="0">
      <selection activeCell="C19" sqref="C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66</v>
      </c>
      <c r="C2" s="3">
        <v>45793</v>
      </c>
      <c r="D2" s="4" t="s">
        <v>38</v>
      </c>
      <c r="E2" s="5">
        <v>190</v>
      </c>
      <c r="F2" s="22">
        <v>4</v>
      </c>
      <c r="G2" s="37">
        <v>192</v>
      </c>
      <c r="H2" s="22">
        <v>3</v>
      </c>
      <c r="I2" s="5">
        <v>187</v>
      </c>
      <c r="J2" s="22">
        <v>0</v>
      </c>
      <c r="K2" s="5">
        <v>194</v>
      </c>
      <c r="L2" s="22">
        <v>3</v>
      </c>
      <c r="M2" s="5"/>
      <c r="N2" s="22"/>
      <c r="O2" s="5"/>
      <c r="P2" s="22"/>
      <c r="Q2" s="6">
        <v>4</v>
      </c>
      <c r="R2" s="6">
        <v>763</v>
      </c>
      <c r="S2" s="7">
        <v>190.75</v>
      </c>
      <c r="T2" s="36">
        <v>10</v>
      </c>
      <c r="U2" s="8">
        <v>2</v>
      </c>
      <c r="V2" s="9">
        <v>192.75</v>
      </c>
    </row>
    <row r="3" spans="1:24" x14ac:dyDescent="0.3">
      <c r="A3" s="1" t="s">
        <v>11</v>
      </c>
      <c r="B3" s="2" t="s">
        <v>66</v>
      </c>
      <c r="C3" s="3">
        <v>45850</v>
      </c>
      <c r="D3" s="4" t="s">
        <v>38</v>
      </c>
      <c r="E3" s="5">
        <v>193</v>
      </c>
      <c r="F3" s="22">
        <v>0</v>
      </c>
      <c r="G3" s="37">
        <v>191</v>
      </c>
      <c r="H3" s="22">
        <v>0</v>
      </c>
      <c r="I3" s="5">
        <v>191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36">
        <v>2</v>
      </c>
      <c r="U3" s="8">
        <v>2</v>
      </c>
      <c r="V3" s="9">
        <v>193</v>
      </c>
    </row>
    <row r="4" spans="1:24" x14ac:dyDescent="0.3">
      <c r="A4" s="1" t="s">
        <v>11</v>
      </c>
      <c r="B4" s="2" t="s">
        <v>66</v>
      </c>
      <c r="C4" s="3">
        <v>45856</v>
      </c>
      <c r="D4" s="4" t="s">
        <v>38</v>
      </c>
      <c r="E4" s="5">
        <v>186</v>
      </c>
      <c r="F4" s="22">
        <v>1</v>
      </c>
      <c r="G4" s="37">
        <v>188</v>
      </c>
      <c r="H4" s="22">
        <v>1</v>
      </c>
      <c r="I4" s="5">
        <v>188</v>
      </c>
      <c r="J4" s="22">
        <v>0</v>
      </c>
      <c r="K4" s="5">
        <v>188</v>
      </c>
      <c r="L4" s="22">
        <v>0</v>
      </c>
      <c r="M4" s="5"/>
      <c r="N4" s="22"/>
      <c r="O4" s="5"/>
      <c r="P4" s="22"/>
      <c r="Q4" s="6">
        <v>4</v>
      </c>
      <c r="R4" s="6">
        <v>750</v>
      </c>
      <c r="S4" s="7">
        <v>187.5</v>
      </c>
      <c r="T4" s="36">
        <v>2</v>
      </c>
      <c r="U4" s="8">
        <v>2</v>
      </c>
      <c r="V4" s="9">
        <v>189.5</v>
      </c>
    </row>
    <row r="5" spans="1:24" x14ac:dyDescent="0.3">
      <c r="A5" s="1" t="s">
        <v>11</v>
      </c>
      <c r="B5" s="2" t="s">
        <v>66</v>
      </c>
      <c r="C5" s="3">
        <v>45871</v>
      </c>
      <c r="D5" s="4" t="s">
        <v>38</v>
      </c>
      <c r="E5" s="5">
        <v>194</v>
      </c>
      <c r="F5" s="22">
        <v>1</v>
      </c>
      <c r="G5" s="37">
        <v>192</v>
      </c>
      <c r="H5" s="22">
        <v>1</v>
      </c>
      <c r="I5" s="5">
        <v>193</v>
      </c>
      <c r="J5" s="22">
        <v>2</v>
      </c>
      <c r="K5" s="5">
        <v>193</v>
      </c>
      <c r="L5" s="22">
        <v>2</v>
      </c>
      <c r="M5" s="5"/>
      <c r="N5" s="22"/>
      <c r="O5" s="5"/>
      <c r="P5" s="22"/>
      <c r="Q5" s="6">
        <v>4</v>
      </c>
      <c r="R5" s="6">
        <v>772.005</v>
      </c>
      <c r="S5" s="7">
        <v>193.00125</v>
      </c>
      <c r="T5" s="36">
        <v>6</v>
      </c>
      <c r="U5" s="8">
        <v>3</v>
      </c>
      <c r="V5" s="9">
        <v>196.00125</v>
      </c>
    </row>
    <row r="6" spans="1:24" x14ac:dyDescent="0.3">
      <c r="A6" s="1" t="s">
        <v>11</v>
      </c>
      <c r="B6" s="2" t="s">
        <v>66</v>
      </c>
      <c r="C6" s="3">
        <v>45919</v>
      </c>
      <c r="D6" s="4" t="s">
        <v>38</v>
      </c>
      <c r="E6" s="37">
        <v>193</v>
      </c>
      <c r="F6" s="22">
        <v>1</v>
      </c>
      <c r="G6" s="37">
        <v>186</v>
      </c>
      <c r="H6" s="22">
        <v>1</v>
      </c>
      <c r="I6" s="5">
        <v>182</v>
      </c>
      <c r="J6" s="22">
        <v>1</v>
      </c>
      <c r="K6" s="38">
        <v>194.001</v>
      </c>
      <c r="L6" s="22">
        <v>3</v>
      </c>
      <c r="M6" s="38"/>
      <c r="N6" s="22"/>
      <c r="O6" s="5"/>
      <c r="P6" s="22"/>
      <c r="Q6" s="6">
        <v>4</v>
      </c>
      <c r="R6" s="6">
        <v>755.00099999999998</v>
      </c>
      <c r="S6" s="7">
        <v>188.75024999999999</v>
      </c>
      <c r="T6" s="36">
        <v>6</v>
      </c>
      <c r="U6" s="8">
        <v>4</v>
      </c>
      <c r="V6" s="9">
        <v>192.75024999999999</v>
      </c>
    </row>
    <row r="7" spans="1:24" x14ac:dyDescent="0.3">
      <c r="A7" s="1" t="s">
        <v>11</v>
      </c>
      <c r="B7" s="2" t="s">
        <v>66</v>
      </c>
      <c r="C7" s="3">
        <v>45947</v>
      </c>
      <c r="D7" s="4" t="s">
        <v>38</v>
      </c>
      <c r="E7" s="5">
        <v>187</v>
      </c>
      <c r="F7" s="22">
        <v>0</v>
      </c>
      <c r="G7" s="37">
        <v>189</v>
      </c>
      <c r="H7" s="22">
        <v>1</v>
      </c>
      <c r="I7" s="5">
        <v>186</v>
      </c>
      <c r="J7" s="22">
        <v>2</v>
      </c>
      <c r="K7" s="5">
        <v>187</v>
      </c>
      <c r="L7" s="22">
        <v>3</v>
      </c>
      <c r="M7" s="5"/>
      <c r="N7" s="22"/>
      <c r="O7" s="5"/>
      <c r="P7" s="22"/>
      <c r="Q7" s="6">
        <v>4</v>
      </c>
      <c r="R7" s="6">
        <v>749</v>
      </c>
      <c r="S7" s="7">
        <v>187.25</v>
      </c>
      <c r="T7" s="36">
        <v>6</v>
      </c>
      <c r="U7" s="8">
        <v>2</v>
      </c>
      <c r="V7" s="9">
        <v>189.25</v>
      </c>
    </row>
    <row r="9" spans="1:24" x14ac:dyDescent="0.3">
      <c r="Q9" s="32">
        <f>SUM(Q2:Q8)</f>
        <v>24</v>
      </c>
      <c r="R9" s="32">
        <f>SUM(R2:R8)</f>
        <v>4553.0060000000003</v>
      </c>
      <c r="S9" s="33">
        <f>SUM(R9/Q9)</f>
        <v>189.70858333333334</v>
      </c>
      <c r="T9" s="32">
        <f>SUM(T2:T8)</f>
        <v>32</v>
      </c>
      <c r="U9" s="32">
        <f>SUM(U2:U8)</f>
        <v>15</v>
      </c>
      <c r="V9" s="34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M4 O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E6 B6:C6 H6:L6 N6" name="Range1_13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E7 N7 B7:C7 H7:L7" name="Range1_9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6"/>
  </protectedRanges>
  <conditionalFormatting sqref="L5:P5">
    <cfRule type="cellIs" dxfId="152" priority="15" operator="greaterThanOrEqual">
      <formula>200</formula>
    </cfRule>
  </conditionalFormatting>
  <conditionalFormatting sqref="M5">
    <cfRule type="top10" dxfId="151" priority="17" rank="1"/>
  </conditionalFormatting>
  <conditionalFormatting sqref="O5">
    <cfRule type="top10" dxfId="150" priority="16" rank="1"/>
  </conditionalFormatting>
  <conditionalFormatting sqref="E6">
    <cfRule type="top10" dxfId="149" priority="14" rank="1"/>
  </conditionalFormatting>
  <conditionalFormatting sqref="G6">
    <cfRule type="top10" dxfId="148" priority="13" rank="1"/>
  </conditionalFormatting>
  <conditionalFormatting sqref="I6">
    <cfRule type="top10" dxfId="147" priority="12" rank="1"/>
  </conditionalFormatting>
  <conditionalFormatting sqref="K6">
    <cfRule type="top10" dxfId="146" priority="11" rank="1"/>
  </conditionalFormatting>
  <conditionalFormatting sqref="M6">
    <cfRule type="top10" dxfId="145" priority="10" rank="1"/>
  </conditionalFormatting>
  <conditionalFormatting sqref="O6">
    <cfRule type="top10" dxfId="144" priority="9" rank="1"/>
  </conditionalFormatting>
  <conditionalFormatting sqref="E6:P6">
    <cfRule type="cellIs" dxfId="143" priority="8" operator="greaterThanOrEqual">
      <formula>200</formula>
    </cfRule>
  </conditionalFormatting>
  <conditionalFormatting sqref="E7">
    <cfRule type="top10" dxfId="142" priority="7" rank="1"/>
  </conditionalFormatting>
  <conditionalFormatting sqref="G7">
    <cfRule type="top10" dxfId="141" priority="6" rank="1"/>
  </conditionalFormatting>
  <conditionalFormatting sqref="I7">
    <cfRule type="top10" dxfId="140" priority="5" rank="1"/>
  </conditionalFormatting>
  <conditionalFormatting sqref="K7">
    <cfRule type="top10" dxfId="139" priority="4" rank="1"/>
  </conditionalFormatting>
  <conditionalFormatting sqref="M7">
    <cfRule type="top10" dxfId="138" priority="3" rank="1"/>
  </conditionalFormatting>
  <conditionalFormatting sqref="O7">
    <cfRule type="top10" dxfId="137" priority="2" rank="1"/>
  </conditionalFormatting>
  <conditionalFormatting sqref="E7:P7">
    <cfRule type="cellIs" dxfId="136" priority="1" operator="greaterThanOrEqual">
      <formula>200</formula>
    </cfRule>
  </conditionalFormatting>
  <hyperlinks>
    <hyperlink ref="X1" location="'Virginia 2025'!A1" display="Return to Rankings" xr:uid="{1DC083F5-D7B1-4F19-853E-2998B6EB1991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5615-842B-496F-9A6C-75ED0043915C}">
  <dimension ref="A1:X18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40</v>
      </c>
      <c r="C2" s="3">
        <v>45717</v>
      </c>
      <c r="D2" s="4" t="s">
        <v>38</v>
      </c>
      <c r="E2" s="5">
        <v>192</v>
      </c>
      <c r="F2" s="22">
        <v>5</v>
      </c>
      <c r="G2" s="5">
        <v>193</v>
      </c>
      <c r="H2" s="22">
        <v>3</v>
      </c>
      <c r="I2" s="5">
        <v>192</v>
      </c>
      <c r="J2" s="22">
        <v>2</v>
      </c>
      <c r="K2" s="5">
        <v>188</v>
      </c>
      <c r="L2" s="22">
        <v>3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6">
        <v>13</v>
      </c>
      <c r="U2" s="8">
        <v>3</v>
      </c>
      <c r="V2" s="9">
        <v>194.25</v>
      </c>
    </row>
    <row r="3" spans="1:24" x14ac:dyDescent="0.3">
      <c r="A3" s="1" t="s">
        <v>15</v>
      </c>
      <c r="B3" s="2" t="s">
        <v>40</v>
      </c>
      <c r="C3" s="3">
        <v>45752</v>
      </c>
      <c r="D3" s="4" t="s">
        <v>38</v>
      </c>
      <c r="E3" s="5">
        <v>195</v>
      </c>
      <c r="F3" s="22">
        <v>1</v>
      </c>
      <c r="G3" s="5">
        <v>196</v>
      </c>
      <c r="H3" s="22">
        <v>3</v>
      </c>
      <c r="I3" s="5">
        <v>193</v>
      </c>
      <c r="J3" s="22">
        <v>3</v>
      </c>
      <c r="K3" s="5">
        <v>192</v>
      </c>
      <c r="L3" s="22">
        <v>1</v>
      </c>
      <c r="M3" s="5"/>
      <c r="N3" s="22"/>
      <c r="O3" s="5"/>
      <c r="P3" s="22"/>
      <c r="Q3" s="6">
        <v>4</v>
      </c>
      <c r="R3" s="6">
        <v>776</v>
      </c>
      <c r="S3" s="7">
        <v>194</v>
      </c>
      <c r="T3" s="36">
        <v>8</v>
      </c>
      <c r="U3" s="8">
        <v>3</v>
      </c>
      <c r="V3" s="9">
        <v>197</v>
      </c>
    </row>
    <row r="4" spans="1:24" x14ac:dyDescent="0.3">
      <c r="A4" s="1" t="s">
        <v>15</v>
      </c>
      <c r="B4" s="2" t="s">
        <v>40</v>
      </c>
      <c r="C4" s="3">
        <v>45765</v>
      </c>
      <c r="D4" s="4" t="s">
        <v>38</v>
      </c>
      <c r="E4" s="5">
        <v>189</v>
      </c>
      <c r="F4" s="22">
        <v>0</v>
      </c>
      <c r="G4" s="5">
        <v>183</v>
      </c>
      <c r="H4" s="22">
        <v>0</v>
      </c>
      <c r="I4" s="5">
        <v>188</v>
      </c>
      <c r="J4" s="22">
        <v>3</v>
      </c>
      <c r="K4" s="5">
        <v>181</v>
      </c>
      <c r="L4" s="22">
        <v>1</v>
      </c>
      <c r="M4" s="5"/>
      <c r="N4" s="22"/>
      <c r="O4" s="5"/>
      <c r="P4" s="22"/>
      <c r="Q4" s="6">
        <v>4</v>
      </c>
      <c r="R4" s="6">
        <v>741</v>
      </c>
      <c r="S4" s="7">
        <v>185.25</v>
      </c>
      <c r="T4" s="36">
        <v>4</v>
      </c>
      <c r="U4" s="8">
        <v>3</v>
      </c>
      <c r="V4" s="9">
        <v>188.25</v>
      </c>
    </row>
    <row r="5" spans="1:24" x14ac:dyDescent="0.3">
      <c r="A5" s="1" t="s">
        <v>15</v>
      </c>
      <c r="B5" s="2" t="s">
        <v>40</v>
      </c>
      <c r="C5" s="3">
        <v>45780</v>
      </c>
      <c r="D5" s="4" t="s">
        <v>38</v>
      </c>
      <c r="E5" s="5">
        <v>191</v>
      </c>
      <c r="F5" s="22">
        <v>2</v>
      </c>
      <c r="G5" s="5">
        <v>194</v>
      </c>
      <c r="H5" s="22">
        <v>1</v>
      </c>
      <c r="I5" s="5">
        <v>190</v>
      </c>
      <c r="J5" s="22">
        <v>3</v>
      </c>
      <c r="K5" s="5">
        <v>195</v>
      </c>
      <c r="L5" s="22">
        <v>2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36">
        <v>8</v>
      </c>
      <c r="U5" s="8">
        <v>2</v>
      </c>
      <c r="V5" s="9">
        <v>194.5</v>
      </c>
    </row>
    <row r="6" spans="1:24" x14ac:dyDescent="0.3">
      <c r="A6" s="1" t="s">
        <v>15</v>
      </c>
      <c r="B6" s="2" t="s">
        <v>40</v>
      </c>
      <c r="C6" s="3">
        <v>45828</v>
      </c>
      <c r="D6" s="4" t="s">
        <v>38</v>
      </c>
      <c r="E6" s="5">
        <v>197</v>
      </c>
      <c r="F6" s="22">
        <v>0</v>
      </c>
      <c r="G6" s="5">
        <v>194</v>
      </c>
      <c r="H6" s="22">
        <v>1</v>
      </c>
      <c r="I6" s="5">
        <v>189</v>
      </c>
      <c r="J6" s="22">
        <v>0</v>
      </c>
      <c r="K6" s="5">
        <v>187</v>
      </c>
      <c r="L6" s="22">
        <v>1</v>
      </c>
      <c r="M6" s="5"/>
      <c r="N6" s="22"/>
      <c r="O6" s="5"/>
      <c r="P6" s="22"/>
      <c r="Q6" s="6">
        <v>4</v>
      </c>
      <c r="R6" s="6">
        <v>767</v>
      </c>
      <c r="S6" s="7">
        <v>191.75</v>
      </c>
      <c r="T6" s="36">
        <v>2</v>
      </c>
      <c r="U6" s="8">
        <v>3</v>
      </c>
      <c r="V6" s="9">
        <v>194.75</v>
      </c>
    </row>
    <row r="7" spans="1:24" x14ac:dyDescent="0.3">
      <c r="A7" s="1" t="s">
        <v>15</v>
      </c>
      <c r="B7" s="2" t="s">
        <v>40</v>
      </c>
      <c r="C7" s="3">
        <v>45871</v>
      </c>
      <c r="D7" s="4" t="s">
        <v>38</v>
      </c>
      <c r="E7" s="5">
        <v>194</v>
      </c>
      <c r="F7" s="22">
        <v>2</v>
      </c>
      <c r="G7" s="5">
        <v>196</v>
      </c>
      <c r="H7" s="22">
        <v>2</v>
      </c>
      <c r="I7" s="5">
        <v>194</v>
      </c>
      <c r="J7" s="22">
        <v>3</v>
      </c>
      <c r="K7" s="5">
        <v>194</v>
      </c>
      <c r="L7" s="22">
        <v>1</v>
      </c>
      <c r="M7" s="5"/>
      <c r="N7" s="22"/>
      <c r="O7" s="5"/>
      <c r="P7" s="22"/>
      <c r="Q7" s="6">
        <v>4</v>
      </c>
      <c r="R7" s="6">
        <v>778</v>
      </c>
      <c r="S7" s="7">
        <v>194.5</v>
      </c>
      <c r="T7" s="36">
        <v>8</v>
      </c>
      <c r="U7" s="8">
        <v>2</v>
      </c>
      <c r="V7" s="9">
        <v>196.5</v>
      </c>
    </row>
    <row r="8" spans="1:24" x14ac:dyDescent="0.3">
      <c r="A8" s="1" t="s">
        <v>15</v>
      </c>
      <c r="B8" s="2" t="s">
        <v>40</v>
      </c>
      <c r="C8" s="3">
        <v>45892</v>
      </c>
      <c r="D8" s="4" t="s">
        <v>38</v>
      </c>
      <c r="E8" s="5">
        <v>195</v>
      </c>
      <c r="F8" s="22">
        <v>4</v>
      </c>
      <c r="G8" s="5">
        <v>196</v>
      </c>
      <c r="H8" s="22">
        <v>3</v>
      </c>
      <c r="I8" s="5"/>
      <c r="J8" s="22"/>
      <c r="K8" s="5"/>
      <c r="L8" s="22"/>
      <c r="M8" s="5"/>
      <c r="N8" s="22"/>
      <c r="O8" s="5"/>
      <c r="P8" s="22"/>
      <c r="Q8" s="6">
        <v>2</v>
      </c>
      <c r="R8" s="6">
        <v>391</v>
      </c>
      <c r="S8" s="7">
        <v>195.5</v>
      </c>
      <c r="T8" s="36">
        <v>7</v>
      </c>
      <c r="U8" s="8">
        <v>2</v>
      </c>
      <c r="V8" s="9">
        <v>197.5</v>
      </c>
    </row>
    <row r="9" spans="1:24" x14ac:dyDescent="0.3">
      <c r="A9" s="1" t="s">
        <v>15</v>
      </c>
      <c r="B9" s="2" t="s">
        <v>40</v>
      </c>
      <c r="C9" s="3">
        <v>45906</v>
      </c>
      <c r="D9" s="4" t="s">
        <v>38</v>
      </c>
      <c r="E9" s="5">
        <v>188</v>
      </c>
      <c r="F9" s="22">
        <v>0</v>
      </c>
      <c r="G9" s="5">
        <v>190</v>
      </c>
      <c r="H9" s="22">
        <v>3</v>
      </c>
      <c r="I9" s="5">
        <v>196</v>
      </c>
      <c r="J9" s="22">
        <v>2</v>
      </c>
      <c r="K9" s="5">
        <v>195</v>
      </c>
      <c r="L9" s="22">
        <v>0</v>
      </c>
      <c r="M9" s="5"/>
      <c r="N9" s="22"/>
      <c r="O9" s="5"/>
      <c r="P9" s="22"/>
      <c r="Q9" s="6">
        <v>4</v>
      </c>
      <c r="R9" s="6">
        <v>769</v>
      </c>
      <c r="S9" s="7">
        <v>192.25</v>
      </c>
      <c r="T9" s="36">
        <v>5</v>
      </c>
      <c r="U9" s="8">
        <v>5</v>
      </c>
      <c r="V9" s="9">
        <v>197.25</v>
      </c>
    </row>
    <row r="10" spans="1:24" x14ac:dyDescent="0.3">
      <c r="A10" s="1" t="s">
        <v>15</v>
      </c>
      <c r="B10" s="2" t="s">
        <v>40</v>
      </c>
      <c r="C10" s="3">
        <v>45947</v>
      </c>
      <c r="D10" s="4" t="s">
        <v>38</v>
      </c>
      <c r="E10" s="5">
        <v>196</v>
      </c>
      <c r="F10" s="22">
        <v>4</v>
      </c>
      <c r="G10" s="5">
        <v>189</v>
      </c>
      <c r="H10" s="22">
        <v>1</v>
      </c>
      <c r="I10" s="5">
        <v>187</v>
      </c>
      <c r="J10" s="22">
        <v>1</v>
      </c>
      <c r="K10" s="5">
        <v>182</v>
      </c>
      <c r="L10" s="22">
        <v>1</v>
      </c>
      <c r="M10" s="5"/>
      <c r="N10" s="22"/>
      <c r="O10" s="5"/>
      <c r="P10" s="22"/>
      <c r="Q10" s="6">
        <v>4</v>
      </c>
      <c r="R10" s="6">
        <v>754</v>
      </c>
      <c r="S10" s="7">
        <v>188.5</v>
      </c>
      <c r="T10" s="36">
        <v>7</v>
      </c>
      <c r="U10" s="8">
        <v>2</v>
      </c>
      <c r="V10" s="9">
        <v>190.5</v>
      </c>
    </row>
    <row r="11" spans="1:24" x14ac:dyDescent="0.3">
      <c r="A11" s="1" t="s">
        <v>15</v>
      </c>
      <c r="B11" s="2" t="s">
        <v>40</v>
      </c>
      <c r="C11" s="3">
        <v>45962</v>
      </c>
      <c r="D11" s="4" t="s">
        <v>38</v>
      </c>
      <c r="E11" s="5">
        <v>190</v>
      </c>
      <c r="F11" s="22">
        <v>1</v>
      </c>
      <c r="G11" s="5">
        <v>193</v>
      </c>
      <c r="H11" s="22">
        <v>1</v>
      </c>
      <c r="I11" s="5">
        <v>192</v>
      </c>
      <c r="J11" s="22">
        <v>0</v>
      </c>
      <c r="K11" s="5">
        <v>192</v>
      </c>
      <c r="L11" s="22">
        <v>0</v>
      </c>
      <c r="M11" s="5"/>
      <c r="N11" s="22"/>
      <c r="O11" s="5"/>
      <c r="P11" s="22"/>
      <c r="Q11" s="6">
        <v>4</v>
      </c>
      <c r="R11" s="6">
        <v>767</v>
      </c>
      <c r="S11" s="7">
        <v>191.75</v>
      </c>
      <c r="T11" s="36">
        <v>2</v>
      </c>
      <c r="U11" s="8">
        <v>2</v>
      </c>
      <c r="V11" s="9">
        <v>193.75</v>
      </c>
    </row>
    <row r="13" spans="1:24" x14ac:dyDescent="0.3">
      <c r="Q13" s="32">
        <f>SUM(Q2:Q12)</f>
        <v>38</v>
      </c>
      <c r="R13" s="32">
        <f>SUM(R2:R12)</f>
        <v>7278</v>
      </c>
      <c r="S13" s="33">
        <f>SUM(R13/Q13)</f>
        <v>191.52631578947367</v>
      </c>
      <c r="T13" s="32">
        <f>SUM(T2:T12)</f>
        <v>64</v>
      </c>
      <c r="U13" s="32">
        <f>SUM(U2:U12)</f>
        <v>27</v>
      </c>
      <c r="V13" s="34">
        <f>SUM(S13+U13)</f>
        <v>218.52631578947367</v>
      </c>
    </row>
    <row r="15" spans="1:24" x14ac:dyDescent="0.3">
      <c r="A15" s="23" t="s">
        <v>1</v>
      </c>
      <c r="B15" s="24" t="s">
        <v>2</v>
      </c>
      <c r="C15" s="25" t="s">
        <v>3</v>
      </c>
      <c r="D15" s="26" t="s">
        <v>4</v>
      </c>
      <c r="E15" s="27" t="s">
        <v>21</v>
      </c>
      <c r="F15" s="27" t="s">
        <v>22</v>
      </c>
      <c r="G15" s="27" t="s">
        <v>23</v>
      </c>
      <c r="H15" s="27" t="s">
        <v>22</v>
      </c>
      <c r="I15" s="27" t="s">
        <v>24</v>
      </c>
      <c r="J15" s="27" t="s">
        <v>22</v>
      </c>
      <c r="K15" s="27" t="s">
        <v>25</v>
      </c>
      <c r="L15" s="27" t="s">
        <v>22</v>
      </c>
      <c r="M15" s="27" t="s">
        <v>26</v>
      </c>
      <c r="N15" s="27" t="s">
        <v>22</v>
      </c>
      <c r="O15" s="27" t="s">
        <v>27</v>
      </c>
      <c r="P15" s="27" t="s">
        <v>22</v>
      </c>
      <c r="Q15" s="28" t="s">
        <v>28</v>
      </c>
      <c r="R15" s="29" t="s">
        <v>29</v>
      </c>
      <c r="S15" s="30" t="s">
        <v>5</v>
      </c>
      <c r="T15" s="30" t="s">
        <v>30</v>
      </c>
      <c r="U15" s="29" t="s">
        <v>6</v>
      </c>
      <c r="V15" s="30" t="s">
        <v>31</v>
      </c>
    </row>
    <row r="16" spans="1:24" x14ac:dyDescent="0.3">
      <c r="A16" s="1" t="s">
        <v>35</v>
      </c>
      <c r="B16" s="2" t="s">
        <v>40</v>
      </c>
      <c r="C16" s="3">
        <v>45934</v>
      </c>
      <c r="D16" s="4" t="s">
        <v>38</v>
      </c>
      <c r="E16" s="37">
        <v>170</v>
      </c>
      <c r="F16" s="22">
        <v>0</v>
      </c>
      <c r="G16" s="37">
        <v>169</v>
      </c>
      <c r="H16" s="22">
        <v>2</v>
      </c>
      <c r="I16" s="5">
        <v>170</v>
      </c>
      <c r="J16" s="22">
        <v>0</v>
      </c>
      <c r="K16" s="38">
        <v>169</v>
      </c>
      <c r="L16" s="22">
        <v>0</v>
      </c>
      <c r="M16" s="38"/>
      <c r="N16" s="22"/>
      <c r="O16" s="5"/>
      <c r="P16" s="22"/>
      <c r="Q16" s="6">
        <v>4</v>
      </c>
      <c r="R16" s="6">
        <v>678</v>
      </c>
      <c r="S16" s="7">
        <v>169.5</v>
      </c>
      <c r="T16" s="36">
        <v>2</v>
      </c>
      <c r="U16" s="8">
        <v>5</v>
      </c>
      <c r="V16" s="9">
        <v>174.5</v>
      </c>
    </row>
    <row r="18" spans="17:22" x14ac:dyDescent="0.3">
      <c r="Q18" s="32">
        <f>SUM(Q16:Q17)</f>
        <v>4</v>
      </c>
      <c r="R18" s="32">
        <f>SUM(R16:R17)</f>
        <v>678</v>
      </c>
      <c r="S18" s="33">
        <f>SUM(R18/Q18)</f>
        <v>169.5</v>
      </c>
      <c r="T18" s="32">
        <f>SUM(T16:T17)</f>
        <v>2</v>
      </c>
      <c r="U18" s="32">
        <f>SUM(U16:U17)</f>
        <v>5</v>
      </c>
      <c r="V18" s="34">
        <f>SUM(S18+U18)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 B15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B5:C5" name="Range1_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_1"/>
    <protectedRange algorithmName="SHA-512" hashValue="ON39YdpmFHfN9f47KpiRvqrKx0V9+erV1CNkpWzYhW/Qyc6aT8rEyCrvauWSYGZK2ia3o7vd3akF07acHAFpOA==" saltValue="yVW9XmDwTqEnmpSGai0KYg==" spinCount="100000" sqref="T7 E7:P7" name="Range1_3_5_1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P9 T9" name="Range1_3_5_3_1"/>
    <protectedRange algorithmName="SHA-512" hashValue="ON39YdpmFHfN9f47KpiRvqrKx0V9+erV1CNkpWzYhW/Qyc6aT8rEyCrvauWSYGZK2ia3o7vd3akF07acHAFpOA==" saltValue="yVW9XmDwTqEnmpSGai0KYg==" spinCount="100000" sqref="E16:P16 B16:C16" name="Range1_14"/>
    <protectedRange algorithmName="SHA-512" hashValue="ON39YdpmFHfN9f47KpiRvqrKx0V9+erV1CNkpWzYhW/Qyc6aT8rEyCrvauWSYGZK2ia3o7vd3akF07acHAFpOA==" saltValue="yVW9XmDwTqEnmpSGai0KYg==" spinCount="100000" sqref="D16" name="Range1_1_7"/>
    <protectedRange algorithmName="SHA-512" hashValue="ON39YdpmFHfN9f47KpiRvqrKx0V9+erV1CNkpWzYhW/Qyc6aT8rEyCrvauWSYGZK2ia3o7vd3akF07acHAFpOA==" saltValue="yVW9XmDwTqEnmpSGai0KYg==" spinCount="100000" sqref="T16" name="Range1_3_5_7_1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:P10 T10" name="Range1_3_5_5"/>
    <protectedRange algorithmName="SHA-512" hashValue="ON39YdpmFHfN9f47KpiRvqrKx0V9+erV1CNkpWzYhW/Qyc6aT8rEyCrvauWSYGZK2ia3o7vd3akF07acHAFpOA==" saltValue="yVW9XmDwTqEnmpSGai0KYg==" spinCount="100000" sqref="B11:C11" name="Range1_3_2"/>
    <protectedRange algorithmName="SHA-512" hashValue="ON39YdpmFHfN9f47KpiRvqrKx0V9+erV1CNkpWzYhW/Qyc6aT8rEyCrvauWSYGZK2ia3o7vd3akF07acHAFpOA==" saltValue="yVW9XmDwTqEnmpSGai0KYg==" spinCount="100000" sqref="D11" name="Range1_1_6_1"/>
    <protectedRange algorithmName="SHA-512" hashValue="ON39YdpmFHfN9f47KpiRvqrKx0V9+erV1CNkpWzYhW/Qyc6aT8rEyCrvauWSYGZK2ia3o7vd3akF07acHAFpOA==" saltValue="yVW9XmDwTqEnmpSGai0KYg==" spinCount="100000" sqref="E11:P11 T11" name="Range1_3_5_5_1"/>
  </protectedRanges>
  <conditionalFormatting sqref="E9">
    <cfRule type="top10" dxfId="135" priority="38" rank="1"/>
  </conditionalFormatting>
  <conditionalFormatting sqref="E9:P9">
    <cfRule type="cellIs" dxfId="134" priority="36" operator="greaterThanOrEqual">
      <formula>200</formula>
    </cfRule>
  </conditionalFormatting>
  <conditionalFormatting sqref="G9">
    <cfRule type="top10" dxfId="133" priority="37" rank="1"/>
  </conditionalFormatting>
  <conditionalFormatting sqref="I9">
    <cfRule type="top10" dxfId="132" priority="35" rank="1"/>
  </conditionalFormatting>
  <conditionalFormatting sqref="K9">
    <cfRule type="top10" dxfId="131" priority="34" rank="1"/>
  </conditionalFormatting>
  <conditionalFormatting sqref="L7:P7">
    <cfRule type="cellIs" dxfId="130" priority="39" operator="greaterThanOrEqual">
      <formula>200</formula>
    </cfRule>
  </conditionalFormatting>
  <conditionalFormatting sqref="M7">
    <cfRule type="top10" dxfId="129" priority="40" rank="1"/>
  </conditionalFormatting>
  <conditionalFormatting sqref="M9">
    <cfRule type="top10" dxfId="128" priority="33" rank="1"/>
  </conditionalFormatting>
  <conditionalFormatting sqref="O7">
    <cfRule type="top10" dxfId="127" priority="41" rank="1"/>
  </conditionalFormatting>
  <conditionalFormatting sqref="O9">
    <cfRule type="top10" dxfId="126" priority="32" rank="1"/>
  </conditionalFormatting>
  <conditionalFormatting sqref="E16">
    <cfRule type="top10" dxfId="125" priority="21" rank="1"/>
  </conditionalFormatting>
  <conditionalFormatting sqref="G16">
    <cfRule type="top10" dxfId="124" priority="20" rank="1"/>
  </conditionalFormatting>
  <conditionalFormatting sqref="I16">
    <cfRule type="top10" dxfId="123" priority="19" rank="1"/>
  </conditionalFormatting>
  <conditionalFormatting sqref="K16">
    <cfRule type="top10" dxfId="122" priority="18" rank="1"/>
  </conditionalFormatting>
  <conditionalFormatting sqref="M16">
    <cfRule type="top10" dxfId="121" priority="17" rank="1"/>
  </conditionalFormatting>
  <conditionalFormatting sqref="O16">
    <cfRule type="top10" dxfId="120" priority="16" rank="1"/>
  </conditionalFormatting>
  <conditionalFormatting sqref="E16:P16">
    <cfRule type="cellIs" dxfId="119" priority="15" operator="greaterThanOrEqual">
      <formula>200</formula>
    </cfRule>
  </conditionalFormatting>
  <conditionalFormatting sqref="E10">
    <cfRule type="top10" dxfId="118" priority="14" rank="1"/>
  </conditionalFormatting>
  <conditionalFormatting sqref="G10">
    <cfRule type="top10" dxfId="117" priority="13" rank="1"/>
  </conditionalFormatting>
  <conditionalFormatting sqref="E10:P10">
    <cfRule type="cellIs" dxfId="116" priority="12" operator="greaterThanOrEqual">
      <formula>200</formula>
    </cfRule>
  </conditionalFormatting>
  <conditionalFormatting sqref="I10">
    <cfRule type="top10" dxfId="115" priority="11" rank="1"/>
  </conditionalFormatting>
  <conditionalFormatting sqref="K10">
    <cfRule type="top10" dxfId="114" priority="10" rank="1"/>
  </conditionalFormatting>
  <conditionalFormatting sqref="M10">
    <cfRule type="top10" dxfId="113" priority="9" rank="1"/>
  </conditionalFormatting>
  <conditionalFormatting sqref="O10">
    <cfRule type="top10" dxfId="112" priority="8" rank="1"/>
  </conditionalFormatting>
  <conditionalFormatting sqref="E11">
    <cfRule type="top10" dxfId="111" priority="7" rank="1"/>
  </conditionalFormatting>
  <conditionalFormatting sqref="G11">
    <cfRule type="top10" dxfId="110" priority="6" rank="1"/>
  </conditionalFormatting>
  <conditionalFormatting sqref="E11:P11">
    <cfRule type="cellIs" dxfId="109" priority="5" operator="greaterThanOrEqual">
      <formula>200</formula>
    </cfRule>
  </conditionalFormatting>
  <conditionalFormatting sqref="I11">
    <cfRule type="top10" dxfId="108" priority="4" rank="1"/>
  </conditionalFormatting>
  <conditionalFormatting sqref="K11">
    <cfRule type="top10" dxfId="107" priority="3" rank="1"/>
  </conditionalFormatting>
  <conditionalFormatting sqref="M11">
    <cfRule type="top10" dxfId="106" priority="2" rank="1"/>
  </conditionalFormatting>
  <conditionalFormatting sqref="O11">
    <cfRule type="top10" dxfId="105" priority="1" rank="1"/>
  </conditionalFormatting>
  <hyperlinks>
    <hyperlink ref="X1" location="'Virginia 2025'!A1" display="Return to Rankings" xr:uid="{6F03DB70-3E24-4E7C-AB83-F05D6926F73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6FEB75-2553-4F60-84E5-1D676AD2D50C}">
          <x14:formula1>
            <xm:f>'[_05-01-25-ABRA 2025 (Hurt, VA )brushy.xlsm]DATA'!#REF!</xm:f>
          </x14:formula1>
          <xm:sqref>B11</xm:sqref>
        </x14:dataValidation>
        <x14:dataValidation type="list" allowBlank="1" showInputMessage="1" showErrorMessage="1" xr:uid="{9F6B47E2-539C-4891-B915-B6019DF2DB72}">
          <x14:formula1>
            <xm:f>'[_05-01-25-ABRA 2025 (Hurt, VA )brushy.xlsm]DATA'!#REF!</xm:f>
          </x14:formula1>
          <xm:sqref>D11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4081-94EA-4A4A-8139-58D79902B9F0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91</v>
      </c>
      <c r="C2" s="3">
        <v>45850</v>
      </c>
      <c r="D2" s="4" t="s">
        <v>38</v>
      </c>
      <c r="E2" s="5">
        <v>182</v>
      </c>
      <c r="F2" s="22">
        <v>0</v>
      </c>
      <c r="G2" s="37">
        <v>176</v>
      </c>
      <c r="H2" s="22">
        <v>0</v>
      </c>
      <c r="I2" s="5">
        <v>176</v>
      </c>
      <c r="J2" s="22">
        <v>0</v>
      </c>
      <c r="K2" s="5">
        <v>179</v>
      </c>
      <c r="L2" s="22">
        <v>0</v>
      </c>
      <c r="M2" s="5"/>
      <c r="N2" s="22"/>
      <c r="O2" s="5"/>
      <c r="P2" s="22"/>
      <c r="Q2" s="6">
        <v>4</v>
      </c>
      <c r="R2" s="6">
        <v>713</v>
      </c>
      <c r="S2" s="7">
        <v>178.25</v>
      </c>
      <c r="T2" s="36">
        <v>0</v>
      </c>
      <c r="U2" s="8">
        <v>13</v>
      </c>
      <c r="V2" s="9">
        <v>191.25</v>
      </c>
    </row>
    <row r="4" spans="1:24" x14ac:dyDescent="0.3">
      <c r="Q4" s="32">
        <f>SUM(Q2:Q3)</f>
        <v>4</v>
      </c>
      <c r="R4" s="32">
        <f>SUM(R2:R3)</f>
        <v>713</v>
      </c>
      <c r="S4" s="33">
        <f>SUM(R4/Q4)</f>
        <v>178.25</v>
      </c>
      <c r="T4" s="32">
        <f>SUM(T2:T3)</f>
        <v>0</v>
      </c>
      <c r="U4" s="32">
        <f>SUM(U2:U3)</f>
        <v>13</v>
      </c>
      <c r="V4" s="34">
        <f>SUM(S4+U4)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D36CA5D6-F459-4CF8-9C43-C692AD59807B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A75E-B59E-41A3-A538-74882E0BFA3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102</v>
      </c>
      <c r="C2" s="3">
        <v>45897</v>
      </c>
      <c r="D2" s="4" t="s">
        <v>101</v>
      </c>
      <c r="E2" s="5">
        <v>198</v>
      </c>
      <c r="F2" s="22">
        <v>4</v>
      </c>
      <c r="G2" s="5">
        <v>198</v>
      </c>
      <c r="H2" s="22">
        <v>2</v>
      </c>
      <c r="I2" s="5">
        <v>197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36">
        <v>7</v>
      </c>
      <c r="U2" s="8">
        <v>7</v>
      </c>
      <c r="V2" s="9">
        <v>204.66666666666666</v>
      </c>
    </row>
    <row r="4" spans="1:24" x14ac:dyDescent="0.3">
      <c r="Q4" s="32">
        <f>SUM(Q2:Q3)</f>
        <v>3</v>
      </c>
      <c r="R4" s="32">
        <f>SUM(R2:R3)</f>
        <v>593</v>
      </c>
      <c r="S4" s="33">
        <f>SUM(R4/Q4)</f>
        <v>197.66666666666666</v>
      </c>
      <c r="T4" s="32">
        <f>SUM(T2:T3)</f>
        <v>7</v>
      </c>
      <c r="U4" s="32">
        <f>SUM(U2:U3)</f>
        <v>7</v>
      </c>
      <c r="V4" s="34">
        <f>SUM(S4+U4)</f>
        <v>204.66666666666666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6B97754A-FF85-4250-9581-E9034EDA8873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061E-DA9B-44F5-8CD8-CC8675D8FA12}">
  <dimension ref="A1:X1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58</v>
      </c>
      <c r="C2" s="3">
        <v>45783</v>
      </c>
      <c r="D2" s="4" t="s">
        <v>54</v>
      </c>
      <c r="E2" s="5">
        <v>173</v>
      </c>
      <c r="F2" s="22">
        <v>0</v>
      </c>
      <c r="G2" s="5">
        <v>182</v>
      </c>
      <c r="H2" s="22">
        <v>1</v>
      </c>
      <c r="I2" s="5">
        <v>191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546</v>
      </c>
      <c r="S2" s="7">
        <v>182</v>
      </c>
      <c r="T2" s="36">
        <v>2</v>
      </c>
      <c r="U2" s="8">
        <v>2</v>
      </c>
      <c r="V2" s="9">
        <v>184</v>
      </c>
    </row>
    <row r="3" spans="1:24" x14ac:dyDescent="0.3">
      <c r="A3" s="1" t="s">
        <v>15</v>
      </c>
      <c r="B3" s="2" t="s">
        <v>58</v>
      </c>
      <c r="C3" s="3">
        <v>45902</v>
      </c>
      <c r="D3" s="4" t="s">
        <v>101</v>
      </c>
      <c r="E3" s="5">
        <v>192</v>
      </c>
      <c r="F3" s="22">
        <v>1</v>
      </c>
      <c r="G3" s="5">
        <v>194</v>
      </c>
      <c r="H3" s="22">
        <v>0</v>
      </c>
      <c r="I3" s="5">
        <v>197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583</v>
      </c>
      <c r="S3" s="7">
        <v>194.33333333333334</v>
      </c>
      <c r="T3" s="36">
        <v>3</v>
      </c>
      <c r="U3" s="8">
        <v>2</v>
      </c>
      <c r="V3" s="9">
        <v>196.33333333333334</v>
      </c>
    </row>
    <row r="4" spans="1:24" x14ac:dyDescent="0.3">
      <c r="A4" s="45" t="s">
        <v>15</v>
      </c>
      <c r="B4" s="46" t="s">
        <v>58</v>
      </c>
      <c r="C4" s="47">
        <v>45916</v>
      </c>
      <c r="D4" s="48" t="s">
        <v>101</v>
      </c>
      <c r="E4" s="49">
        <v>197</v>
      </c>
      <c r="F4" s="50">
        <v>7</v>
      </c>
      <c r="G4" s="49">
        <v>195</v>
      </c>
      <c r="H4" s="50">
        <v>3</v>
      </c>
      <c r="I4" s="49">
        <v>196</v>
      </c>
      <c r="J4" s="50">
        <v>2</v>
      </c>
      <c r="K4" s="49"/>
      <c r="L4" s="50"/>
      <c r="M4" s="49"/>
      <c r="N4" s="50"/>
      <c r="O4" s="49"/>
      <c r="P4" s="50"/>
      <c r="Q4" s="51">
        <v>3</v>
      </c>
      <c r="R4" s="51">
        <v>588</v>
      </c>
      <c r="S4" s="52">
        <v>196</v>
      </c>
      <c r="T4" s="32">
        <v>12</v>
      </c>
      <c r="U4" s="53">
        <v>3</v>
      </c>
      <c r="V4" s="54">
        <v>199</v>
      </c>
    </row>
    <row r="6" spans="1:24" x14ac:dyDescent="0.3">
      <c r="Q6" s="32">
        <f>SUM(Q2:Q5)</f>
        <v>9</v>
      </c>
      <c r="R6" s="32">
        <f>SUM(R2:R5)</f>
        <v>1717</v>
      </c>
      <c r="S6" s="33">
        <f>SUM(R6/Q6)</f>
        <v>190.77777777777777</v>
      </c>
      <c r="T6" s="32">
        <f>SUM(T2:T5)</f>
        <v>17</v>
      </c>
      <c r="U6" s="32">
        <f>SUM(U2:U5)</f>
        <v>7</v>
      </c>
      <c r="V6" s="34">
        <f>SUM(S6+U6)</f>
        <v>197.77777777777777</v>
      </c>
    </row>
    <row r="9" spans="1:24" x14ac:dyDescent="0.3">
      <c r="A9" s="23" t="s">
        <v>1</v>
      </c>
      <c r="B9" s="24" t="s">
        <v>2</v>
      </c>
      <c r="C9" s="25" t="s">
        <v>3</v>
      </c>
      <c r="D9" s="26" t="s">
        <v>4</v>
      </c>
      <c r="E9" s="27" t="s">
        <v>21</v>
      </c>
      <c r="F9" s="27" t="s">
        <v>22</v>
      </c>
      <c r="G9" s="27" t="s">
        <v>23</v>
      </c>
      <c r="H9" s="27" t="s">
        <v>22</v>
      </c>
      <c r="I9" s="27" t="s">
        <v>24</v>
      </c>
      <c r="J9" s="27" t="s">
        <v>22</v>
      </c>
      <c r="K9" s="27" t="s">
        <v>25</v>
      </c>
      <c r="L9" s="27" t="s">
        <v>22</v>
      </c>
      <c r="M9" s="27" t="s">
        <v>26</v>
      </c>
      <c r="N9" s="27" t="s">
        <v>22</v>
      </c>
      <c r="O9" s="27" t="s">
        <v>27</v>
      </c>
      <c r="P9" s="27" t="s">
        <v>22</v>
      </c>
      <c r="Q9" s="28" t="s">
        <v>28</v>
      </c>
      <c r="R9" s="29" t="s">
        <v>29</v>
      </c>
      <c r="S9" s="30" t="s">
        <v>5</v>
      </c>
      <c r="T9" s="30" t="s">
        <v>30</v>
      </c>
      <c r="U9" s="29" t="s">
        <v>6</v>
      </c>
      <c r="V9" s="30" t="s">
        <v>31</v>
      </c>
    </row>
    <row r="10" spans="1:24" x14ac:dyDescent="0.3">
      <c r="A10" s="1" t="s">
        <v>35</v>
      </c>
      <c r="B10" s="2" t="s">
        <v>58</v>
      </c>
      <c r="C10" s="3">
        <v>45825</v>
      </c>
      <c r="D10" s="4" t="s">
        <v>67</v>
      </c>
      <c r="E10" s="37">
        <v>178</v>
      </c>
      <c r="F10" s="22">
        <v>0</v>
      </c>
      <c r="G10" s="37">
        <v>189</v>
      </c>
      <c r="H10" s="22">
        <v>2</v>
      </c>
      <c r="I10" s="5">
        <v>182</v>
      </c>
      <c r="J10" s="22">
        <v>0</v>
      </c>
      <c r="K10" s="38"/>
      <c r="L10" s="22"/>
      <c r="M10" s="38"/>
      <c r="N10" s="22"/>
      <c r="O10" s="5"/>
      <c r="P10" s="22"/>
      <c r="Q10" s="6">
        <v>3</v>
      </c>
      <c r="R10" s="6">
        <v>549</v>
      </c>
      <c r="S10" s="7">
        <v>183</v>
      </c>
      <c r="T10" s="36">
        <v>2</v>
      </c>
      <c r="U10" s="8">
        <v>5</v>
      </c>
      <c r="V10" s="9">
        <v>188</v>
      </c>
    </row>
    <row r="11" spans="1:24" x14ac:dyDescent="0.3">
      <c r="A11" s="1" t="s">
        <v>35</v>
      </c>
      <c r="B11" s="2" t="s">
        <v>58</v>
      </c>
      <c r="C11" s="3">
        <v>45853</v>
      </c>
      <c r="D11" s="4" t="s">
        <v>67</v>
      </c>
      <c r="E11" s="5">
        <v>179</v>
      </c>
      <c r="F11" s="22">
        <v>0</v>
      </c>
      <c r="G11" s="37">
        <v>187</v>
      </c>
      <c r="H11" s="22">
        <v>0</v>
      </c>
      <c r="I11" s="5">
        <v>186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552</v>
      </c>
      <c r="S11" s="7">
        <v>184</v>
      </c>
      <c r="T11" s="36">
        <v>1</v>
      </c>
      <c r="U11" s="8">
        <v>2</v>
      </c>
      <c r="V11" s="9">
        <v>186</v>
      </c>
    </row>
    <row r="12" spans="1:24" x14ac:dyDescent="0.3">
      <c r="A12" s="1" t="s">
        <v>35</v>
      </c>
      <c r="B12" s="2" t="s">
        <v>58</v>
      </c>
      <c r="C12" s="3">
        <v>45874</v>
      </c>
      <c r="D12" s="4" t="s">
        <v>67</v>
      </c>
      <c r="E12" s="37">
        <v>183</v>
      </c>
      <c r="F12" s="22">
        <v>1</v>
      </c>
      <c r="G12" s="37">
        <v>183</v>
      </c>
      <c r="H12" s="22">
        <v>0</v>
      </c>
      <c r="I12" s="5">
        <v>187</v>
      </c>
      <c r="J12" s="22">
        <v>0</v>
      </c>
      <c r="K12" s="38"/>
      <c r="L12" s="22"/>
      <c r="M12" s="38"/>
      <c r="N12" s="22"/>
      <c r="O12" s="5"/>
      <c r="P12" s="22"/>
      <c r="Q12" s="6">
        <v>3</v>
      </c>
      <c r="R12" s="6">
        <v>553</v>
      </c>
      <c r="S12" s="7">
        <v>184.33333333333334</v>
      </c>
      <c r="T12" s="36">
        <v>1</v>
      </c>
      <c r="U12" s="8">
        <v>2</v>
      </c>
      <c r="V12" s="9">
        <v>186.33333333333334</v>
      </c>
    </row>
    <row r="13" spans="1:24" x14ac:dyDescent="0.3">
      <c r="A13" s="1" t="s">
        <v>35</v>
      </c>
      <c r="B13" s="2" t="s">
        <v>58</v>
      </c>
      <c r="C13" s="3">
        <v>45888</v>
      </c>
      <c r="D13" s="4" t="s">
        <v>67</v>
      </c>
      <c r="E13" s="5">
        <v>188</v>
      </c>
      <c r="F13" s="22">
        <v>2</v>
      </c>
      <c r="G13" s="37">
        <v>185</v>
      </c>
      <c r="H13" s="22">
        <v>1</v>
      </c>
      <c r="I13" s="5">
        <v>182</v>
      </c>
      <c r="J13" s="22">
        <v>1</v>
      </c>
      <c r="K13" s="5"/>
      <c r="L13" s="22"/>
      <c r="M13" s="5"/>
      <c r="N13" s="22"/>
      <c r="O13" s="5"/>
      <c r="P13" s="22"/>
      <c r="Q13" s="6">
        <v>3</v>
      </c>
      <c r="R13" s="6">
        <v>555</v>
      </c>
      <c r="S13" s="7">
        <v>185</v>
      </c>
      <c r="T13" s="36">
        <v>4</v>
      </c>
      <c r="U13" s="8">
        <v>3</v>
      </c>
      <c r="V13" s="9">
        <v>188</v>
      </c>
    </row>
    <row r="15" spans="1:24" x14ac:dyDescent="0.3">
      <c r="Q15" s="32">
        <f>SUM(Q10:Q14)</f>
        <v>12</v>
      </c>
      <c r="R15" s="32">
        <f>SUM(R10:R14)</f>
        <v>2209</v>
      </c>
      <c r="S15" s="33">
        <f>SUM(R15/Q15)</f>
        <v>184.08333333333334</v>
      </c>
      <c r="T15" s="32">
        <f>SUM(T10:T14)</f>
        <v>8</v>
      </c>
      <c r="U15" s="32">
        <f>SUM(U10:U14)</f>
        <v>12</v>
      </c>
      <c r="V15" s="34">
        <f>SUM(S15+U15)</f>
        <v>196.08333333333334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 E3:P3" name="Range1_3_5_1"/>
    <protectedRange algorithmName="SHA-512" hashValue="ON39YdpmFHfN9f47KpiRvqrKx0V9+erV1CNkpWzYhW/Qyc6aT8rEyCrvauWSYGZK2ia3o7vd3akF07acHAFpOA==" saltValue="yVW9XmDwTqEnmpSGai0KYg==" spinCount="100000" sqref="B4:C4" name="Range1_13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</protectedRanges>
  <conditionalFormatting sqref="E3">
    <cfRule type="top10" dxfId="104" priority="14" rank="1"/>
  </conditionalFormatting>
  <conditionalFormatting sqref="E3:P3">
    <cfRule type="cellIs" dxfId="103" priority="12" operator="greaterThanOrEqual">
      <formula>200</formula>
    </cfRule>
  </conditionalFormatting>
  <conditionalFormatting sqref="G3">
    <cfRule type="top10" dxfId="102" priority="13" rank="1"/>
  </conditionalFormatting>
  <conditionalFormatting sqref="I3">
    <cfRule type="top10" dxfId="101" priority="11" rank="1"/>
  </conditionalFormatting>
  <conditionalFormatting sqref="K3">
    <cfRule type="top10" dxfId="100" priority="10" rank="1"/>
  </conditionalFormatting>
  <conditionalFormatting sqref="M3">
    <cfRule type="top10" dxfId="99" priority="9" rank="1"/>
  </conditionalFormatting>
  <conditionalFormatting sqref="O3">
    <cfRule type="top10" dxfId="98" priority="8" rank="1"/>
  </conditionalFormatting>
  <conditionalFormatting sqref="E4">
    <cfRule type="top10" dxfId="97" priority="7" rank="1"/>
  </conditionalFormatting>
  <conditionalFormatting sqref="G4">
    <cfRule type="top10" dxfId="96" priority="6" rank="1"/>
  </conditionalFormatting>
  <conditionalFormatting sqref="E4:P4">
    <cfRule type="cellIs" dxfId="95" priority="5" operator="greaterThanOrEqual">
      <formula>200</formula>
    </cfRule>
  </conditionalFormatting>
  <conditionalFormatting sqref="I4">
    <cfRule type="top10" dxfId="94" priority="4" rank="1"/>
  </conditionalFormatting>
  <conditionalFormatting sqref="K4">
    <cfRule type="top10" dxfId="93" priority="3" rank="1"/>
  </conditionalFormatting>
  <conditionalFormatting sqref="M4">
    <cfRule type="top10" dxfId="92" priority="2" rank="1"/>
  </conditionalFormatting>
  <conditionalFormatting sqref="O4">
    <cfRule type="top10" dxfId="91" priority="1" rank="1"/>
  </conditionalFormatting>
  <hyperlinks>
    <hyperlink ref="X1" location="'Virginia 2025'!A1" display="Return to Rankings" xr:uid="{717E0CBB-96AC-4364-9A42-BABDA8C8FCEC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2A86-0FB1-481D-B8C8-CD06DA9DD8B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108</v>
      </c>
      <c r="C2" s="3">
        <v>45897</v>
      </c>
      <c r="D2" s="4" t="s">
        <v>101</v>
      </c>
      <c r="E2" s="5">
        <v>196</v>
      </c>
      <c r="F2" s="22">
        <v>4</v>
      </c>
      <c r="G2" s="5">
        <v>195</v>
      </c>
      <c r="H2" s="22">
        <v>3</v>
      </c>
      <c r="I2" s="5">
        <v>198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36">
        <v>12</v>
      </c>
      <c r="U2" s="8">
        <v>4</v>
      </c>
      <c r="V2" s="9">
        <v>200.33333333333334</v>
      </c>
    </row>
    <row r="4" spans="1:24" x14ac:dyDescent="0.3">
      <c r="Q4" s="32">
        <f>SUM(Q2:Q3)</f>
        <v>3</v>
      </c>
      <c r="R4" s="32">
        <f>SUM(R2:R3)</f>
        <v>589</v>
      </c>
      <c r="S4" s="33">
        <f>SUM(R4/Q4)</f>
        <v>196.33333333333334</v>
      </c>
      <c r="T4" s="32">
        <f>SUM(T2:T3)</f>
        <v>12</v>
      </c>
      <c r="U4" s="32">
        <f>SUM(U2:U3)</f>
        <v>4</v>
      </c>
      <c r="V4" s="34">
        <f>SUM(S4+U4)</f>
        <v>200.33333333333334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3BB28C2A-34D3-42A7-B3AD-EF97CFDC1660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770-FDC8-4F9E-9B22-DB3E611FD6E9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100</v>
      </c>
      <c r="C2" s="3">
        <v>45885</v>
      </c>
      <c r="D2" s="4" t="s">
        <v>67</v>
      </c>
      <c r="E2" s="5">
        <v>177</v>
      </c>
      <c r="F2" s="22">
        <v>1</v>
      </c>
      <c r="G2" s="5">
        <v>199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376</v>
      </c>
      <c r="S2" s="7">
        <v>188</v>
      </c>
      <c r="T2" s="36">
        <v>7</v>
      </c>
      <c r="U2" s="8">
        <v>2</v>
      </c>
      <c r="V2" s="9">
        <v>190</v>
      </c>
    </row>
    <row r="3" spans="1:24" x14ac:dyDescent="0.3">
      <c r="A3" s="1" t="s">
        <v>15</v>
      </c>
      <c r="B3" s="2" t="s">
        <v>100</v>
      </c>
      <c r="C3" s="3">
        <v>45906</v>
      </c>
      <c r="D3" s="4" t="s">
        <v>101</v>
      </c>
      <c r="E3" s="5">
        <v>197</v>
      </c>
      <c r="F3" s="22">
        <v>4</v>
      </c>
      <c r="G3" s="5">
        <v>194</v>
      </c>
      <c r="H3" s="22">
        <v>0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391</v>
      </c>
      <c r="S3" s="7">
        <v>195.5</v>
      </c>
      <c r="T3" s="36">
        <v>4</v>
      </c>
      <c r="U3" s="8">
        <v>2</v>
      </c>
      <c r="V3" s="9">
        <v>197.5</v>
      </c>
    </row>
    <row r="5" spans="1:24" x14ac:dyDescent="0.3">
      <c r="Q5" s="32">
        <f>SUM(Q2:Q4)</f>
        <v>4</v>
      </c>
      <c r="R5" s="32">
        <f>SUM(R2:R4)</f>
        <v>767</v>
      </c>
      <c r="S5" s="33">
        <f>SUM(R5/Q5)</f>
        <v>191.75</v>
      </c>
      <c r="T5" s="32">
        <f>SUM(T2:T4)</f>
        <v>11</v>
      </c>
      <c r="U5" s="32">
        <f>SUM(U2:U4)</f>
        <v>4</v>
      </c>
      <c r="V5" s="34">
        <f>SUM(S5+U5)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">
    <cfRule type="top10" dxfId="90" priority="7" rank="1"/>
  </conditionalFormatting>
  <conditionalFormatting sqref="E3:P3">
    <cfRule type="cellIs" dxfId="89" priority="5" operator="greaterThanOrEqual">
      <formula>200</formula>
    </cfRule>
  </conditionalFormatting>
  <conditionalFormatting sqref="G3">
    <cfRule type="top10" dxfId="88" priority="6" rank="1"/>
  </conditionalFormatting>
  <conditionalFormatting sqref="I3">
    <cfRule type="top10" dxfId="87" priority="4" rank="1"/>
  </conditionalFormatting>
  <conditionalFormatting sqref="K3">
    <cfRule type="top10" dxfId="86" priority="3" rank="1"/>
  </conditionalFormatting>
  <conditionalFormatting sqref="M3">
    <cfRule type="top10" dxfId="85" priority="2" rank="1"/>
  </conditionalFormatting>
  <conditionalFormatting sqref="O3">
    <cfRule type="top10" dxfId="84" priority="1" rank="1"/>
  </conditionalFormatting>
  <hyperlinks>
    <hyperlink ref="X1" location="'Virginia 2025'!A1" display="Return to Rankings" xr:uid="{D63076BE-B688-4195-A777-116A543B02EB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DE2E7-F0A2-47BB-9372-C1B7233BF6EE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56</v>
      </c>
      <c r="C2" s="3">
        <v>45783</v>
      </c>
      <c r="D2" s="4" t="s">
        <v>54</v>
      </c>
      <c r="E2" s="5">
        <v>184</v>
      </c>
      <c r="F2" s="22">
        <v>0</v>
      </c>
      <c r="G2" s="5">
        <v>193</v>
      </c>
      <c r="H2" s="22">
        <v>2</v>
      </c>
      <c r="I2" s="5">
        <v>197.001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574.00099999999998</v>
      </c>
      <c r="S2" s="7">
        <v>191.33366666666666</v>
      </c>
      <c r="T2" s="36">
        <v>7</v>
      </c>
      <c r="U2" s="8">
        <v>5</v>
      </c>
      <c r="V2" s="9">
        <v>196.33366666666666</v>
      </c>
    </row>
    <row r="4" spans="1:24" x14ac:dyDescent="0.3">
      <c r="Q4" s="32">
        <f>SUM(Q2:Q3)</f>
        <v>3</v>
      </c>
      <c r="R4" s="32">
        <f>SUM(R2:R3)</f>
        <v>574.00099999999998</v>
      </c>
      <c r="S4" s="33">
        <f>SUM(R4/Q4)</f>
        <v>191.33366666666666</v>
      </c>
      <c r="T4" s="32">
        <f>SUM(T2:T3)</f>
        <v>7</v>
      </c>
      <c r="U4" s="32">
        <f>SUM(U2:U3)</f>
        <v>5</v>
      </c>
      <c r="V4" s="34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9D40B64-DABD-4F1F-8B3B-CE2B361C2DB3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F3C2-7D3F-45C5-A2D4-715A9DFF135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106</v>
      </c>
      <c r="C2" s="3">
        <v>45897</v>
      </c>
      <c r="D2" s="4" t="s">
        <v>101</v>
      </c>
      <c r="E2" s="5">
        <v>190</v>
      </c>
      <c r="F2" s="22">
        <v>1</v>
      </c>
      <c r="G2" s="5">
        <v>191</v>
      </c>
      <c r="H2" s="22">
        <v>1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578</v>
      </c>
      <c r="S2" s="7">
        <v>192.66666666666666</v>
      </c>
      <c r="T2" s="36">
        <v>6</v>
      </c>
      <c r="U2" s="8">
        <v>2</v>
      </c>
      <c r="V2" s="9">
        <v>194.66666666666666</v>
      </c>
    </row>
    <row r="4" spans="1:24" x14ac:dyDescent="0.3">
      <c r="Q4" s="32">
        <f>SUM(Q2:Q3)</f>
        <v>3</v>
      </c>
      <c r="R4" s="32">
        <f>SUM(R2:R3)</f>
        <v>578</v>
      </c>
      <c r="S4" s="33">
        <f>SUM(R4/Q4)</f>
        <v>192.66666666666666</v>
      </c>
      <c r="T4" s="32">
        <f>SUM(T2:T3)</f>
        <v>6</v>
      </c>
      <c r="U4" s="32">
        <f>SUM(U2:U3)</f>
        <v>2</v>
      </c>
      <c r="V4" s="34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1F6D02D0-9E1B-40CE-BB70-6147D24BBBA5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7F2A-D06D-42B2-933F-738A6BB041E9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80</v>
      </c>
      <c r="C2" s="3">
        <v>45811</v>
      </c>
      <c r="D2" s="4" t="s">
        <v>67</v>
      </c>
      <c r="E2" s="37">
        <v>189</v>
      </c>
      <c r="F2" s="22">
        <v>4</v>
      </c>
      <c r="G2" s="37">
        <v>184</v>
      </c>
      <c r="H2" s="22">
        <v>1</v>
      </c>
      <c r="I2" s="5">
        <v>195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568</v>
      </c>
      <c r="S2" s="7">
        <v>189.33333333333334</v>
      </c>
      <c r="T2" s="36">
        <v>6</v>
      </c>
      <c r="U2" s="8">
        <v>5</v>
      </c>
      <c r="V2" s="9">
        <v>194.33333333333334</v>
      </c>
    </row>
    <row r="3" spans="1:24" x14ac:dyDescent="0.3">
      <c r="A3" s="1" t="s">
        <v>11</v>
      </c>
      <c r="B3" s="2" t="s">
        <v>80</v>
      </c>
      <c r="C3" s="3">
        <v>45888</v>
      </c>
      <c r="D3" s="4" t="s">
        <v>67</v>
      </c>
      <c r="E3" s="5">
        <v>191</v>
      </c>
      <c r="F3" s="22">
        <v>2</v>
      </c>
      <c r="G3" s="37">
        <v>190</v>
      </c>
      <c r="H3" s="22">
        <v>3</v>
      </c>
      <c r="I3" s="5">
        <v>192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573</v>
      </c>
      <c r="S3" s="7">
        <v>191</v>
      </c>
      <c r="T3" s="36">
        <v>8</v>
      </c>
      <c r="U3" s="8">
        <v>6</v>
      </c>
      <c r="V3" s="9">
        <v>197</v>
      </c>
    </row>
    <row r="5" spans="1:24" x14ac:dyDescent="0.3">
      <c r="Q5" s="32">
        <f>SUM(Q2:Q4)</f>
        <v>6</v>
      </c>
      <c r="R5" s="32">
        <f>SUM(R2:R4)</f>
        <v>1141</v>
      </c>
      <c r="S5" s="33">
        <f>SUM(R5/Q5)</f>
        <v>190.16666666666666</v>
      </c>
      <c r="T5" s="32">
        <f>SUM(T2:T4)</f>
        <v>14</v>
      </c>
      <c r="U5" s="32">
        <f>SUM(U2:U4)</f>
        <v>11</v>
      </c>
      <c r="V5" s="34">
        <f>SUM(S5+U5)</f>
        <v>201.16666666666666</v>
      </c>
    </row>
    <row r="8" spans="1:24" x14ac:dyDescent="0.3">
      <c r="A8" s="23" t="s">
        <v>1</v>
      </c>
      <c r="B8" s="24" t="s">
        <v>2</v>
      </c>
      <c r="C8" s="25" t="s">
        <v>3</v>
      </c>
      <c r="D8" s="26" t="s">
        <v>4</v>
      </c>
      <c r="E8" s="27" t="s">
        <v>21</v>
      </c>
      <c r="F8" s="27" t="s">
        <v>22</v>
      </c>
      <c r="G8" s="27" t="s">
        <v>23</v>
      </c>
      <c r="H8" s="27" t="s">
        <v>22</v>
      </c>
      <c r="I8" s="27" t="s">
        <v>24</v>
      </c>
      <c r="J8" s="27" t="s">
        <v>22</v>
      </c>
      <c r="K8" s="27" t="s">
        <v>25</v>
      </c>
      <c r="L8" s="27" t="s">
        <v>22</v>
      </c>
      <c r="M8" s="27" t="s">
        <v>26</v>
      </c>
      <c r="N8" s="27" t="s">
        <v>22</v>
      </c>
      <c r="O8" s="27" t="s">
        <v>27</v>
      </c>
      <c r="P8" s="27" t="s">
        <v>22</v>
      </c>
      <c r="Q8" s="28" t="s">
        <v>28</v>
      </c>
      <c r="R8" s="29" t="s">
        <v>29</v>
      </c>
      <c r="S8" s="30" t="s">
        <v>5</v>
      </c>
      <c r="T8" s="30" t="s">
        <v>30</v>
      </c>
      <c r="U8" s="29" t="s">
        <v>6</v>
      </c>
      <c r="V8" s="30" t="s">
        <v>31</v>
      </c>
    </row>
    <row r="9" spans="1:24" x14ac:dyDescent="0.3">
      <c r="A9" s="1" t="s">
        <v>35</v>
      </c>
      <c r="B9" s="2" t="s">
        <v>80</v>
      </c>
      <c r="C9" s="3">
        <v>45902</v>
      </c>
      <c r="D9" s="4" t="s">
        <v>101</v>
      </c>
      <c r="E9" s="37">
        <v>184</v>
      </c>
      <c r="F9" s="22">
        <v>0</v>
      </c>
      <c r="G9" s="37">
        <v>176</v>
      </c>
      <c r="H9" s="22">
        <v>1</v>
      </c>
      <c r="I9" s="5">
        <v>184</v>
      </c>
      <c r="J9" s="22">
        <v>0</v>
      </c>
      <c r="K9" s="5"/>
      <c r="L9" s="22"/>
      <c r="M9" s="5"/>
      <c r="N9" s="22"/>
      <c r="O9" s="5"/>
      <c r="P9" s="22"/>
      <c r="Q9" s="6">
        <v>3</v>
      </c>
      <c r="R9" s="6">
        <v>544</v>
      </c>
      <c r="S9" s="7">
        <v>181.33333333333334</v>
      </c>
      <c r="T9" s="36">
        <v>1</v>
      </c>
      <c r="U9" s="8">
        <v>4</v>
      </c>
      <c r="V9" s="9">
        <v>185.33333333333334</v>
      </c>
    </row>
    <row r="10" spans="1:24" x14ac:dyDescent="0.3">
      <c r="A10" s="1" t="s">
        <v>35</v>
      </c>
      <c r="B10" s="2" t="s">
        <v>80</v>
      </c>
      <c r="C10" s="3">
        <v>45916</v>
      </c>
      <c r="D10" s="4" t="s">
        <v>101</v>
      </c>
      <c r="E10" s="37">
        <v>183</v>
      </c>
      <c r="F10" s="22">
        <v>1</v>
      </c>
      <c r="G10" s="37">
        <v>183</v>
      </c>
      <c r="H10" s="22">
        <v>0</v>
      </c>
      <c r="I10" s="5">
        <v>173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539</v>
      </c>
      <c r="S10" s="7">
        <v>179.66666666666666</v>
      </c>
      <c r="T10" s="36">
        <v>1</v>
      </c>
      <c r="U10" s="8">
        <v>6</v>
      </c>
      <c r="V10" s="9">
        <v>185.66666666666666</v>
      </c>
    </row>
    <row r="12" spans="1:24" x14ac:dyDescent="0.3">
      <c r="Q12" s="32">
        <f>SUM(Q9:Q11)</f>
        <v>6</v>
      </c>
      <c r="R12" s="32">
        <f>SUM(R9:R11)</f>
        <v>1083</v>
      </c>
      <c r="S12" s="33">
        <f>SUM(R12/Q12)</f>
        <v>180.5</v>
      </c>
      <c r="T12" s="32">
        <f>SUM(T9:T11)</f>
        <v>2</v>
      </c>
      <c r="U12" s="32">
        <f>SUM(U9:U11)</f>
        <v>10</v>
      </c>
      <c r="V12" s="34">
        <f>SUM(S12+U12)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9:C9 E9:P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" name="Range1_3_5_3"/>
    <protectedRange algorithmName="SHA-512" hashValue="ON39YdpmFHfN9f47KpiRvqrKx0V9+erV1CNkpWzYhW/Qyc6aT8rEyCrvauWSYGZK2ia3o7vd3akF07acHAFpOA==" saltValue="yVW9XmDwTqEnmpSGai0KYg==" spinCount="100000" sqref="E10:P10 B10:C10" name="Range1_15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T10" name="Range1_3_5_4_3"/>
  </protectedRanges>
  <conditionalFormatting sqref="E9:P9">
    <cfRule type="cellIs" dxfId="83" priority="8" operator="greaterThanOrEqual">
      <formula>200</formula>
    </cfRule>
  </conditionalFormatting>
  <conditionalFormatting sqref="E9">
    <cfRule type="top10" dxfId="82" priority="9" rank="1"/>
  </conditionalFormatting>
  <conditionalFormatting sqref="G9">
    <cfRule type="top10" dxfId="81" priority="10" rank="1"/>
  </conditionalFormatting>
  <conditionalFormatting sqref="I9">
    <cfRule type="top10" dxfId="80" priority="11" rank="1"/>
  </conditionalFormatting>
  <conditionalFormatting sqref="K9">
    <cfRule type="top10" dxfId="79" priority="12" rank="1"/>
  </conditionalFormatting>
  <conditionalFormatting sqref="M9">
    <cfRule type="top10" dxfId="78" priority="13" rank="1"/>
  </conditionalFormatting>
  <conditionalFormatting sqref="O9">
    <cfRule type="top10" dxfId="77" priority="14" rank="1"/>
  </conditionalFormatting>
  <conditionalFormatting sqref="E10:P10">
    <cfRule type="cellIs" dxfId="76" priority="1" operator="greaterThanOrEqual">
      <formula>200</formula>
    </cfRule>
  </conditionalFormatting>
  <conditionalFormatting sqref="E10">
    <cfRule type="top10" dxfId="75" priority="2" rank="1"/>
  </conditionalFormatting>
  <conditionalFormatting sqref="G10">
    <cfRule type="top10" dxfId="74" priority="3" rank="1"/>
  </conditionalFormatting>
  <conditionalFormatting sqref="I10">
    <cfRule type="top10" dxfId="73" priority="4" rank="1"/>
  </conditionalFormatting>
  <conditionalFormatting sqref="K10">
    <cfRule type="top10" dxfId="72" priority="5" rank="1"/>
  </conditionalFormatting>
  <conditionalFormatting sqref="M10">
    <cfRule type="top10" dxfId="71" priority="6" rank="1"/>
  </conditionalFormatting>
  <conditionalFormatting sqref="O10">
    <cfRule type="top10" dxfId="70" priority="7" rank="1"/>
  </conditionalFormatting>
  <hyperlinks>
    <hyperlink ref="X1" location="'Virginia 2025'!A1" display="Return to Rankings" xr:uid="{6B4356A6-8A56-42D0-9EDE-F6CCF9EDC41A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922F-0D5D-4197-86BB-F76D3CE35D6B}">
  <dimension ref="A1:X7"/>
  <sheetViews>
    <sheetView workbookViewId="0">
      <selection activeCell="C6" sqref="C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74</v>
      </c>
      <c r="C2" s="3">
        <v>45797</v>
      </c>
      <c r="D2" s="4" t="s">
        <v>67</v>
      </c>
      <c r="E2" s="5">
        <v>195</v>
      </c>
      <c r="F2" s="22">
        <v>2</v>
      </c>
      <c r="G2" s="5">
        <v>192</v>
      </c>
      <c r="H2" s="22">
        <v>3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584</v>
      </c>
      <c r="S2" s="7">
        <v>194.66666666666666</v>
      </c>
      <c r="T2" s="36">
        <v>9</v>
      </c>
      <c r="U2" s="8">
        <v>2</v>
      </c>
      <c r="V2" s="9">
        <v>196.66666666666666</v>
      </c>
    </row>
    <row r="3" spans="1:24" x14ac:dyDescent="0.3">
      <c r="A3" s="1" t="s">
        <v>15</v>
      </c>
      <c r="B3" s="2" t="s">
        <v>74</v>
      </c>
      <c r="C3" s="3">
        <v>45885</v>
      </c>
      <c r="D3" s="4" t="s">
        <v>67</v>
      </c>
      <c r="E3" s="39">
        <v>200</v>
      </c>
      <c r="F3" s="22">
        <v>3</v>
      </c>
      <c r="G3" s="39">
        <v>200</v>
      </c>
      <c r="H3" s="22">
        <v>5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400</v>
      </c>
      <c r="S3" s="7">
        <v>200</v>
      </c>
      <c r="T3" s="36">
        <v>8</v>
      </c>
      <c r="U3" s="8">
        <v>7</v>
      </c>
      <c r="V3" s="9">
        <v>207</v>
      </c>
    </row>
    <row r="4" spans="1:24" x14ac:dyDescent="0.3">
      <c r="A4" s="1" t="s">
        <v>15</v>
      </c>
      <c r="B4" s="2" t="s">
        <v>74</v>
      </c>
      <c r="C4" s="3">
        <v>45902</v>
      </c>
      <c r="D4" s="4" t="s">
        <v>101</v>
      </c>
      <c r="E4" s="5">
        <v>198</v>
      </c>
      <c r="F4" s="22">
        <v>5</v>
      </c>
      <c r="G4" s="5">
        <v>198</v>
      </c>
      <c r="H4" s="22">
        <v>2</v>
      </c>
      <c r="I4" s="5">
        <v>197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593</v>
      </c>
      <c r="S4" s="7">
        <v>197.66666666666666</v>
      </c>
      <c r="T4" s="36">
        <v>11</v>
      </c>
      <c r="U4" s="8">
        <v>3</v>
      </c>
      <c r="V4" s="9">
        <v>200.66666666666666</v>
      </c>
    </row>
    <row r="5" spans="1:24" x14ac:dyDescent="0.3">
      <c r="A5" s="1" t="s">
        <v>15</v>
      </c>
      <c r="B5" s="2" t="s">
        <v>74</v>
      </c>
      <c r="C5" s="3">
        <v>45906</v>
      </c>
      <c r="D5" s="4" t="s">
        <v>101</v>
      </c>
      <c r="E5" s="5">
        <v>200</v>
      </c>
      <c r="F5" s="22">
        <v>3</v>
      </c>
      <c r="G5" s="5">
        <v>200.001</v>
      </c>
      <c r="H5" s="22">
        <v>5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400.00099999999998</v>
      </c>
      <c r="S5" s="7">
        <v>200.00049999999999</v>
      </c>
      <c r="T5" s="36">
        <v>8</v>
      </c>
      <c r="U5" s="8">
        <v>7</v>
      </c>
      <c r="V5" s="9">
        <v>207.00049999999999</v>
      </c>
    </row>
    <row r="7" spans="1:24" x14ac:dyDescent="0.3">
      <c r="Q7" s="32">
        <f>SUM(Q2:Q6)</f>
        <v>10</v>
      </c>
      <c r="R7" s="32">
        <f>SUM(R2:R6)</f>
        <v>1977.001</v>
      </c>
      <c r="S7" s="33">
        <f>SUM(R7/Q7)</f>
        <v>197.70009999999999</v>
      </c>
      <c r="T7" s="32">
        <f>SUM(T2:T6)</f>
        <v>36</v>
      </c>
      <c r="U7" s="32">
        <f>SUM(U2:U6)</f>
        <v>19</v>
      </c>
      <c r="V7" s="34">
        <f>SUM(S7+U7)</f>
        <v>216.70009999999999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T5 E5:P5" name="Range1_3_5"/>
  </protectedRanges>
  <conditionalFormatting sqref="E4">
    <cfRule type="top10" dxfId="690" priority="14" rank="1"/>
  </conditionalFormatting>
  <conditionalFormatting sqref="E5">
    <cfRule type="top10" dxfId="689" priority="7" rank="1"/>
  </conditionalFormatting>
  <conditionalFormatting sqref="E4:P5">
    <cfRule type="cellIs" dxfId="688" priority="5" operator="greaterThanOrEqual">
      <formula>200</formula>
    </cfRule>
  </conditionalFormatting>
  <conditionalFormatting sqref="G4">
    <cfRule type="top10" dxfId="687" priority="13" rank="1"/>
  </conditionalFormatting>
  <conditionalFormatting sqref="G5">
    <cfRule type="top10" dxfId="686" priority="6" rank="1"/>
  </conditionalFormatting>
  <conditionalFormatting sqref="I4">
    <cfRule type="top10" dxfId="685" priority="11" rank="1"/>
  </conditionalFormatting>
  <conditionalFormatting sqref="I5">
    <cfRule type="top10" dxfId="684" priority="4" rank="1"/>
  </conditionalFormatting>
  <conditionalFormatting sqref="K4">
    <cfRule type="top10" dxfId="683" priority="10" rank="1"/>
  </conditionalFormatting>
  <conditionalFormatting sqref="K5">
    <cfRule type="top10" dxfId="682" priority="3" rank="1"/>
  </conditionalFormatting>
  <conditionalFormatting sqref="M4">
    <cfRule type="top10" dxfId="681" priority="9" rank="1"/>
  </conditionalFormatting>
  <conditionalFormatting sqref="M5">
    <cfRule type="top10" dxfId="680" priority="2" rank="1"/>
  </conditionalFormatting>
  <conditionalFormatting sqref="O4">
    <cfRule type="top10" dxfId="679" priority="8" rank="1"/>
  </conditionalFormatting>
  <conditionalFormatting sqref="O5">
    <cfRule type="top10" dxfId="678" priority="1" rank="1"/>
  </conditionalFormatting>
  <hyperlinks>
    <hyperlink ref="X1" location="'Virginia 2025'!A1" display="Return to Rankings" xr:uid="{C1171866-958E-4F14-A465-51A0175325B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AC2C-C5E8-4415-9E53-F45740992993}">
  <dimension ref="A1:X1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60</v>
      </c>
      <c r="C2" s="3">
        <v>45783</v>
      </c>
      <c r="D2" s="4" t="s">
        <v>54</v>
      </c>
      <c r="E2" s="37">
        <v>191</v>
      </c>
      <c r="F2" s="22">
        <v>1</v>
      </c>
      <c r="G2" s="37">
        <v>190</v>
      </c>
      <c r="H2" s="22">
        <v>2</v>
      </c>
      <c r="I2" s="5">
        <v>188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569</v>
      </c>
      <c r="S2" s="7">
        <v>189.66666666666666</v>
      </c>
      <c r="T2" s="36">
        <v>6</v>
      </c>
      <c r="U2" s="8">
        <v>6</v>
      </c>
      <c r="V2" s="9">
        <v>195.66666666666666</v>
      </c>
    </row>
    <row r="3" spans="1:24" x14ac:dyDescent="0.3">
      <c r="A3" s="1" t="s">
        <v>35</v>
      </c>
      <c r="B3" s="2" t="s">
        <v>60</v>
      </c>
      <c r="C3" s="3">
        <v>45811</v>
      </c>
      <c r="D3" s="4" t="s">
        <v>67</v>
      </c>
      <c r="E3" s="37">
        <v>195</v>
      </c>
      <c r="F3" s="22">
        <v>1</v>
      </c>
      <c r="G3" s="37">
        <v>192</v>
      </c>
      <c r="H3" s="22">
        <v>2</v>
      </c>
      <c r="I3" s="5">
        <v>196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583</v>
      </c>
      <c r="S3" s="7">
        <v>194.33333333333334</v>
      </c>
      <c r="T3" s="36">
        <v>6</v>
      </c>
      <c r="U3" s="8">
        <v>8</v>
      </c>
      <c r="V3" s="9">
        <v>202.33333333333334</v>
      </c>
    </row>
    <row r="4" spans="1:24" x14ac:dyDescent="0.3">
      <c r="A4" s="1" t="s">
        <v>35</v>
      </c>
      <c r="B4" s="2" t="s">
        <v>60</v>
      </c>
      <c r="C4" s="3">
        <v>42176</v>
      </c>
      <c r="D4" s="4" t="s">
        <v>67</v>
      </c>
      <c r="E4" s="37">
        <v>189</v>
      </c>
      <c r="F4" s="22">
        <v>2</v>
      </c>
      <c r="G4" s="37">
        <v>192</v>
      </c>
      <c r="H4" s="22">
        <v>1</v>
      </c>
      <c r="I4" s="5">
        <v>187</v>
      </c>
      <c r="J4" s="22">
        <v>2</v>
      </c>
      <c r="K4" s="38">
        <v>183</v>
      </c>
      <c r="L4" s="22">
        <v>2</v>
      </c>
      <c r="M4" s="38">
        <v>193</v>
      </c>
      <c r="N4" s="22">
        <v>0</v>
      </c>
      <c r="O4" s="5">
        <v>193</v>
      </c>
      <c r="P4" s="22">
        <v>1</v>
      </c>
      <c r="Q4" s="6">
        <v>6</v>
      </c>
      <c r="R4" s="6">
        <v>1137</v>
      </c>
      <c r="S4" s="7">
        <v>189.5</v>
      </c>
      <c r="T4" s="36">
        <v>8</v>
      </c>
      <c r="U4" s="8">
        <v>16</v>
      </c>
      <c r="V4" s="9">
        <v>205.5</v>
      </c>
    </row>
    <row r="5" spans="1:24" x14ac:dyDescent="0.3">
      <c r="A5" s="1" t="s">
        <v>35</v>
      </c>
      <c r="B5" s="2" t="s">
        <v>60</v>
      </c>
      <c r="C5" s="3">
        <v>45839</v>
      </c>
      <c r="D5" s="4" t="s">
        <v>67</v>
      </c>
      <c r="E5" s="37">
        <v>185</v>
      </c>
      <c r="F5" s="22">
        <v>0</v>
      </c>
      <c r="G5" s="37">
        <v>187</v>
      </c>
      <c r="H5" s="22">
        <v>2</v>
      </c>
      <c r="I5" s="5">
        <v>194</v>
      </c>
      <c r="J5" s="22">
        <v>1</v>
      </c>
      <c r="K5" s="38"/>
      <c r="L5" s="22"/>
      <c r="M5" s="38"/>
      <c r="N5" s="22"/>
      <c r="O5" s="5"/>
      <c r="P5" s="22"/>
      <c r="Q5" s="6">
        <v>3</v>
      </c>
      <c r="R5" s="6">
        <v>566</v>
      </c>
      <c r="S5" s="7">
        <v>188.66666666666666</v>
      </c>
      <c r="T5" s="36">
        <v>3</v>
      </c>
      <c r="U5" s="8">
        <v>4</v>
      </c>
      <c r="V5" s="9">
        <v>192.66666666666666</v>
      </c>
    </row>
    <row r="6" spans="1:24" x14ac:dyDescent="0.3">
      <c r="A6" s="1" t="s">
        <v>35</v>
      </c>
      <c r="B6" s="2" t="s">
        <v>60</v>
      </c>
      <c r="C6" s="3">
        <v>45843</v>
      </c>
      <c r="D6" s="4" t="s">
        <v>67</v>
      </c>
      <c r="E6" s="37">
        <v>190</v>
      </c>
      <c r="F6" s="22">
        <v>4</v>
      </c>
      <c r="G6" s="37">
        <v>192</v>
      </c>
      <c r="H6" s="22">
        <v>2</v>
      </c>
      <c r="I6" s="5">
        <v>188</v>
      </c>
      <c r="J6" s="22">
        <v>0</v>
      </c>
      <c r="K6" s="38">
        <v>188</v>
      </c>
      <c r="L6" s="22">
        <v>3</v>
      </c>
      <c r="M6" s="38">
        <v>189</v>
      </c>
      <c r="N6" s="22">
        <v>1</v>
      </c>
      <c r="O6" s="5"/>
      <c r="P6" s="22"/>
      <c r="Q6" s="6">
        <v>5</v>
      </c>
      <c r="R6" s="6">
        <v>947</v>
      </c>
      <c r="S6" s="7">
        <v>189.4</v>
      </c>
      <c r="T6" s="36">
        <v>10</v>
      </c>
      <c r="U6" s="8">
        <v>3</v>
      </c>
      <c r="V6" s="9">
        <v>192.4</v>
      </c>
    </row>
    <row r="7" spans="1:24" x14ac:dyDescent="0.3">
      <c r="A7" s="1" t="s">
        <v>35</v>
      </c>
      <c r="B7" s="2" t="s">
        <v>60</v>
      </c>
      <c r="C7" s="3">
        <v>45853</v>
      </c>
      <c r="D7" s="4" t="s">
        <v>67</v>
      </c>
      <c r="E7" s="37">
        <v>184</v>
      </c>
      <c r="F7" s="22">
        <v>2</v>
      </c>
      <c r="G7" s="37">
        <v>194</v>
      </c>
      <c r="H7" s="22">
        <v>0</v>
      </c>
      <c r="I7" s="5">
        <v>188</v>
      </c>
      <c r="J7" s="22">
        <v>2</v>
      </c>
      <c r="K7" s="38"/>
      <c r="L7" s="22"/>
      <c r="M7" s="38"/>
      <c r="N7" s="22"/>
      <c r="O7" s="5"/>
      <c r="P7" s="22"/>
      <c r="Q7" s="6">
        <v>3</v>
      </c>
      <c r="R7" s="6">
        <v>566</v>
      </c>
      <c r="S7" s="7">
        <v>188.66666666666666</v>
      </c>
      <c r="T7" s="36">
        <v>4</v>
      </c>
      <c r="U7" s="8">
        <v>5</v>
      </c>
      <c r="V7" s="9">
        <v>193.66666666666666</v>
      </c>
    </row>
    <row r="8" spans="1:24" x14ac:dyDescent="0.3">
      <c r="A8" s="1" t="s">
        <v>35</v>
      </c>
      <c r="B8" s="2" t="s">
        <v>60</v>
      </c>
      <c r="C8" s="3">
        <v>45867</v>
      </c>
      <c r="D8" s="4" t="s">
        <v>67</v>
      </c>
      <c r="E8" s="37">
        <v>187</v>
      </c>
      <c r="F8" s="22">
        <v>2</v>
      </c>
      <c r="G8" s="37">
        <v>191</v>
      </c>
      <c r="H8" s="22">
        <v>1</v>
      </c>
      <c r="I8" s="5">
        <v>185</v>
      </c>
      <c r="J8" s="22">
        <v>2</v>
      </c>
      <c r="K8" s="38"/>
      <c r="L8" s="22"/>
      <c r="M8" s="38"/>
      <c r="N8" s="22"/>
      <c r="O8" s="5"/>
      <c r="P8" s="22"/>
      <c r="Q8" s="6">
        <v>3</v>
      </c>
      <c r="R8" s="6">
        <v>563</v>
      </c>
      <c r="S8" s="7">
        <v>187.66666666666666</v>
      </c>
      <c r="T8" s="36">
        <v>5</v>
      </c>
      <c r="U8" s="8">
        <v>4</v>
      </c>
      <c r="V8" s="9">
        <v>191.66666666666666</v>
      </c>
    </row>
    <row r="9" spans="1:24" x14ac:dyDescent="0.3">
      <c r="A9" s="1" t="s">
        <v>35</v>
      </c>
      <c r="B9" s="2" t="s">
        <v>60</v>
      </c>
      <c r="C9" s="3">
        <v>45874</v>
      </c>
      <c r="D9" s="4" t="s">
        <v>67</v>
      </c>
      <c r="E9" s="5">
        <v>190</v>
      </c>
      <c r="F9" s="22">
        <v>1</v>
      </c>
      <c r="G9" s="37">
        <v>189</v>
      </c>
      <c r="H9" s="22">
        <v>1</v>
      </c>
      <c r="I9" s="5">
        <v>189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568</v>
      </c>
      <c r="S9" s="7">
        <v>189.33333333333334</v>
      </c>
      <c r="T9" s="36">
        <v>4</v>
      </c>
      <c r="U9" s="8">
        <v>3</v>
      </c>
      <c r="V9" s="9">
        <v>192.33333333333334</v>
      </c>
    </row>
    <row r="10" spans="1:24" x14ac:dyDescent="0.3">
      <c r="A10" s="1" t="s">
        <v>35</v>
      </c>
      <c r="B10" s="2" t="s">
        <v>60</v>
      </c>
      <c r="C10" s="3">
        <v>45888</v>
      </c>
      <c r="D10" s="4" t="s">
        <v>67</v>
      </c>
      <c r="E10" s="37">
        <v>190</v>
      </c>
      <c r="F10" s="22">
        <v>0</v>
      </c>
      <c r="G10" s="37">
        <v>196</v>
      </c>
      <c r="H10" s="22">
        <v>0</v>
      </c>
      <c r="I10" s="5">
        <v>196</v>
      </c>
      <c r="J10" s="22">
        <v>3</v>
      </c>
      <c r="K10" s="38"/>
      <c r="L10" s="22"/>
      <c r="M10" s="38"/>
      <c r="N10" s="22"/>
      <c r="O10" s="5"/>
      <c r="P10" s="22"/>
      <c r="Q10" s="6">
        <v>3</v>
      </c>
      <c r="R10" s="6">
        <v>582</v>
      </c>
      <c r="S10" s="7">
        <v>194</v>
      </c>
      <c r="T10" s="36">
        <v>3</v>
      </c>
      <c r="U10" s="8">
        <v>9</v>
      </c>
      <c r="V10" s="9">
        <v>203</v>
      </c>
    </row>
    <row r="11" spans="1:24" x14ac:dyDescent="0.3">
      <c r="A11" s="1" t="s">
        <v>35</v>
      </c>
      <c r="B11" s="2" t="s">
        <v>60</v>
      </c>
      <c r="C11" s="3">
        <v>45892</v>
      </c>
      <c r="D11" s="4" t="s">
        <v>67</v>
      </c>
      <c r="E11" s="37">
        <v>185</v>
      </c>
      <c r="F11" s="22">
        <v>1</v>
      </c>
      <c r="G11" s="37">
        <v>189</v>
      </c>
      <c r="H11" s="22">
        <v>1</v>
      </c>
      <c r="I11" s="5">
        <v>185</v>
      </c>
      <c r="J11" s="22">
        <v>1</v>
      </c>
      <c r="K11" s="38">
        <v>189</v>
      </c>
      <c r="L11" s="22">
        <v>1</v>
      </c>
      <c r="M11" s="38">
        <v>195</v>
      </c>
      <c r="N11" s="22">
        <v>1</v>
      </c>
      <c r="O11" s="5">
        <v>196</v>
      </c>
      <c r="P11" s="22">
        <v>3</v>
      </c>
      <c r="Q11" s="6">
        <v>6</v>
      </c>
      <c r="R11" s="6">
        <v>1139</v>
      </c>
      <c r="S11" s="7">
        <v>189.83333333333334</v>
      </c>
      <c r="T11" s="36">
        <v>8</v>
      </c>
      <c r="U11" s="8">
        <v>14</v>
      </c>
      <c r="V11" s="9">
        <v>203.83333333333334</v>
      </c>
    </row>
    <row r="12" spans="1:24" x14ac:dyDescent="0.3">
      <c r="A12" s="1" t="s">
        <v>35</v>
      </c>
      <c r="B12" s="2" t="s">
        <v>60</v>
      </c>
      <c r="C12" s="3">
        <v>45897</v>
      </c>
      <c r="D12" s="4" t="s">
        <v>101</v>
      </c>
      <c r="E12" s="37">
        <v>190</v>
      </c>
      <c r="F12" s="22">
        <v>2</v>
      </c>
      <c r="G12" s="37">
        <v>191</v>
      </c>
      <c r="H12" s="22">
        <v>0</v>
      </c>
      <c r="I12" s="5">
        <v>191</v>
      </c>
      <c r="J12" s="22">
        <v>0</v>
      </c>
      <c r="K12" s="5"/>
      <c r="L12" s="22"/>
      <c r="M12" s="5"/>
      <c r="N12" s="22"/>
      <c r="O12" s="5"/>
      <c r="P12" s="22"/>
      <c r="Q12" s="6">
        <v>3</v>
      </c>
      <c r="R12" s="6">
        <v>572</v>
      </c>
      <c r="S12" s="7">
        <v>190.66666666666666</v>
      </c>
      <c r="T12" s="36">
        <v>2</v>
      </c>
      <c r="U12" s="8">
        <v>4</v>
      </c>
      <c r="V12" s="9">
        <v>194.66666666666666</v>
      </c>
    </row>
    <row r="13" spans="1:24" x14ac:dyDescent="0.3">
      <c r="A13" s="1" t="s">
        <v>35</v>
      </c>
      <c r="B13" s="2" t="s">
        <v>60</v>
      </c>
      <c r="C13" s="3">
        <v>45902</v>
      </c>
      <c r="D13" s="4" t="s">
        <v>101</v>
      </c>
      <c r="E13" s="37">
        <v>191</v>
      </c>
      <c r="F13" s="22">
        <v>5</v>
      </c>
      <c r="G13" s="37">
        <v>194</v>
      </c>
      <c r="H13" s="22">
        <v>1</v>
      </c>
      <c r="I13" s="5">
        <v>188</v>
      </c>
      <c r="J13" s="22">
        <v>0</v>
      </c>
      <c r="K13" s="5"/>
      <c r="L13" s="22"/>
      <c r="M13" s="5"/>
      <c r="N13" s="22"/>
      <c r="O13" s="5"/>
      <c r="P13" s="22"/>
      <c r="Q13" s="6">
        <v>3</v>
      </c>
      <c r="R13" s="6">
        <v>573</v>
      </c>
      <c r="S13" s="7">
        <v>191</v>
      </c>
      <c r="T13" s="36">
        <v>6</v>
      </c>
      <c r="U13" s="8">
        <v>11</v>
      </c>
      <c r="V13" s="9">
        <v>202</v>
      </c>
    </row>
    <row r="15" spans="1:24" x14ac:dyDescent="0.3">
      <c r="Q15" s="32">
        <f>SUM(Q2:Q14)</f>
        <v>44</v>
      </c>
      <c r="R15" s="32">
        <f>SUM(R2:R14)</f>
        <v>8365</v>
      </c>
      <c r="S15" s="33">
        <f>SUM(R15/Q15)</f>
        <v>190.11363636363637</v>
      </c>
      <c r="T15" s="32">
        <f>SUM(T2:T14)</f>
        <v>65</v>
      </c>
      <c r="U15" s="32">
        <f>SUM(U2:U14)</f>
        <v>87</v>
      </c>
      <c r="V15" s="34">
        <f>SUM(S15+U15)</f>
        <v>277.11363636363637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 E13:P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" name="Range1_3_5_3"/>
  </protectedRanges>
  <conditionalFormatting sqref="E13">
    <cfRule type="top10" dxfId="69" priority="2" rank="1"/>
  </conditionalFormatting>
  <conditionalFormatting sqref="E13:P13">
    <cfRule type="cellIs" dxfId="68" priority="1" operator="greaterThanOrEqual">
      <formula>200</formula>
    </cfRule>
  </conditionalFormatting>
  <conditionalFormatting sqref="G13">
    <cfRule type="top10" dxfId="67" priority="3" rank="1"/>
  </conditionalFormatting>
  <conditionalFormatting sqref="I13">
    <cfRule type="top10" dxfId="66" priority="4" rank="1"/>
  </conditionalFormatting>
  <conditionalFormatting sqref="K13">
    <cfRule type="top10" dxfId="65" priority="5" rank="1"/>
  </conditionalFormatting>
  <conditionalFormatting sqref="M13">
    <cfRule type="top10" dxfId="64" priority="6" rank="1"/>
  </conditionalFormatting>
  <conditionalFormatting sqref="O13">
    <cfRule type="top10" dxfId="63" priority="7" rank="1"/>
  </conditionalFormatting>
  <hyperlinks>
    <hyperlink ref="X1" location="'Virginia 2025'!A1" display="Return to Rankings" xr:uid="{A0050B58-0D7C-410B-B10E-1C09457909AF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A643-D2A5-40A1-A56A-5DD01CB2F12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99</v>
      </c>
      <c r="C2" s="3">
        <v>45885</v>
      </c>
      <c r="D2" s="4" t="s">
        <v>67</v>
      </c>
      <c r="E2" s="5">
        <v>197</v>
      </c>
      <c r="F2" s="22">
        <v>0</v>
      </c>
      <c r="G2" s="5">
        <v>193</v>
      </c>
      <c r="H2" s="22">
        <v>3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390</v>
      </c>
      <c r="S2" s="7">
        <v>195</v>
      </c>
      <c r="T2" s="36">
        <v>3</v>
      </c>
      <c r="U2" s="8">
        <v>2</v>
      </c>
      <c r="V2" s="9">
        <v>197</v>
      </c>
    </row>
    <row r="3" spans="1:24" x14ac:dyDescent="0.3">
      <c r="A3" s="1" t="s">
        <v>15</v>
      </c>
      <c r="B3" s="2" t="s">
        <v>99</v>
      </c>
      <c r="C3" s="3">
        <v>45906</v>
      </c>
      <c r="D3" s="4" t="s">
        <v>101</v>
      </c>
      <c r="E3" s="5">
        <v>197</v>
      </c>
      <c r="F3" s="22">
        <v>4</v>
      </c>
      <c r="G3" s="5">
        <v>197</v>
      </c>
      <c r="H3" s="22">
        <v>5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394</v>
      </c>
      <c r="S3" s="7">
        <v>197</v>
      </c>
      <c r="T3" s="36">
        <v>9</v>
      </c>
      <c r="U3" s="8">
        <v>2</v>
      </c>
      <c r="V3" s="9">
        <v>199</v>
      </c>
    </row>
    <row r="5" spans="1:24" x14ac:dyDescent="0.3">
      <c r="Q5" s="32">
        <f>SUM(Q2:Q4)</f>
        <v>4</v>
      </c>
      <c r="R5" s="32">
        <f>SUM(R2:R4)</f>
        <v>784</v>
      </c>
      <c r="S5" s="33">
        <f>SUM(R5/Q5)</f>
        <v>196</v>
      </c>
      <c r="T5" s="32">
        <f>SUM(T2:T4)</f>
        <v>12</v>
      </c>
      <c r="U5" s="32">
        <f>SUM(U2:U4)</f>
        <v>4</v>
      </c>
      <c r="V5" s="34">
        <f>SUM(S5+U5)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">
    <cfRule type="top10" dxfId="62" priority="7" rank="1"/>
  </conditionalFormatting>
  <conditionalFormatting sqref="E3:P3">
    <cfRule type="cellIs" dxfId="61" priority="5" operator="greaterThanOrEqual">
      <formula>200</formula>
    </cfRule>
  </conditionalFormatting>
  <conditionalFormatting sqref="G3">
    <cfRule type="top10" dxfId="60" priority="6" rank="1"/>
  </conditionalFormatting>
  <conditionalFormatting sqref="I3">
    <cfRule type="top10" dxfId="59" priority="4" rank="1"/>
  </conditionalFormatting>
  <conditionalFormatting sqref="K3">
    <cfRule type="top10" dxfId="58" priority="3" rank="1"/>
  </conditionalFormatting>
  <conditionalFormatting sqref="M3">
    <cfRule type="top10" dxfId="57" priority="2" rank="1"/>
  </conditionalFormatting>
  <conditionalFormatting sqref="O3">
    <cfRule type="top10" dxfId="56" priority="1" rank="1"/>
  </conditionalFormatting>
  <hyperlinks>
    <hyperlink ref="X1" location="'Virginia 2025'!A1" display="Return to Rankings" xr:uid="{6E375D36-2379-40B8-9632-615CEB478685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22EA-2E98-49E3-9BAB-24107254C404}">
  <dimension ref="A1:X2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78</v>
      </c>
      <c r="C2" s="3">
        <v>45811</v>
      </c>
      <c r="D2" s="4" t="s">
        <v>67</v>
      </c>
      <c r="E2" s="5">
        <v>199</v>
      </c>
      <c r="F2" s="22">
        <v>1</v>
      </c>
      <c r="G2" s="5">
        <v>195</v>
      </c>
      <c r="H2" s="22">
        <v>4</v>
      </c>
      <c r="I2" s="39">
        <v>200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36">
        <v>10</v>
      </c>
      <c r="U2" s="8">
        <v>8</v>
      </c>
      <c r="V2" s="9">
        <v>206</v>
      </c>
    </row>
    <row r="3" spans="1:24" x14ac:dyDescent="0.3">
      <c r="A3" s="1" t="s">
        <v>15</v>
      </c>
      <c r="B3" s="2" t="s">
        <v>78</v>
      </c>
      <c r="C3" s="3">
        <v>45825</v>
      </c>
      <c r="D3" s="4" t="s">
        <v>67</v>
      </c>
      <c r="E3" s="5">
        <v>197</v>
      </c>
      <c r="F3" s="22">
        <v>1</v>
      </c>
      <c r="G3" s="5">
        <v>195</v>
      </c>
      <c r="H3" s="22">
        <v>3</v>
      </c>
      <c r="I3" s="5">
        <v>198</v>
      </c>
      <c r="J3" s="22">
        <v>6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36">
        <v>10</v>
      </c>
      <c r="U3" s="8">
        <v>6</v>
      </c>
      <c r="V3" s="9">
        <v>202.66666666666666</v>
      </c>
    </row>
    <row r="4" spans="1:24" x14ac:dyDescent="0.3">
      <c r="A4" s="1" t="s">
        <v>15</v>
      </c>
      <c r="B4" s="2" t="s">
        <v>78</v>
      </c>
      <c r="C4" s="3">
        <v>42176</v>
      </c>
      <c r="D4" s="4" t="s">
        <v>67</v>
      </c>
      <c r="E4" s="5">
        <v>196</v>
      </c>
      <c r="F4" s="22">
        <v>1</v>
      </c>
      <c r="G4" s="5">
        <v>196</v>
      </c>
      <c r="H4" s="22">
        <v>3</v>
      </c>
      <c r="I4" s="5">
        <v>196</v>
      </c>
      <c r="J4" s="22">
        <v>3</v>
      </c>
      <c r="K4" s="5">
        <v>196</v>
      </c>
      <c r="L4" s="22">
        <v>1</v>
      </c>
      <c r="M4" s="5">
        <v>198</v>
      </c>
      <c r="N4" s="22">
        <v>5</v>
      </c>
      <c r="O4" s="5">
        <v>198</v>
      </c>
      <c r="P4" s="22">
        <v>4</v>
      </c>
      <c r="Q4" s="6">
        <v>6</v>
      </c>
      <c r="R4" s="6">
        <v>1180</v>
      </c>
      <c r="S4" s="7">
        <v>196.66666666666666</v>
      </c>
      <c r="T4" s="36">
        <v>17</v>
      </c>
      <c r="U4" s="8">
        <v>16</v>
      </c>
      <c r="V4" s="9">
        <v>212.66666666666666</v>
      </c>
    </row>
    <row r="5" spans="1:24" x14ac:dyDescent="0.3">
      <c r="A5" s="1" t="s">
        <v>15</v>
      </c>
      <c r="B5" s="2" t="s">
        <v>78</v>
      </c>
      <c r="C5" s="3">
        <v>45843</v>
      </c>
      <c r="D5" s="4" t="s">
        <v>67</v>
      </c>
      <c r="E5" s="5">
        <v>198</v>
      </c>
      <c r="F5" s="22">
        <v>4</v>
      </c>
      <c r="G5" s="39">
        <v>200</v>
      </c>
      <c r="H5" s="22">
        <v>5</v>
      </c>
      <c r="I5" s="5">
        <v>199.001</v>
      </c>
      <c r="J5" s="22">
        <v>5</v>
      </c>
      <c r="K5" s="39">
        <v>200</v>
      </c>
      <c r="L5" s="22">
        <v>3</v>
      </c>
      <c r="M5" s="39">
        <v>200</v>
      </c>
      <c r="N5" s="22">
        <v>4</v>
      </c>
      <c r="O5" s="5"/>
      <c r="P5" s="22"/>
      <c r="Q5" s="6">
        <v>5</v>
      </c>
      <c r="R5" s="6">
        <v>997.00099999999998</v>
      </c>
      <c r="S5" s="7">
        <v>199.40019999999998</v>
      </c>
      <c r="T5" s="36">
        <v>21</v>
      </c>
      <c r="U5" s="8">
        <v>13</v>
      </c>
      <c r="V5" s="9">
        <v>212.40019999999998</v>
      </c>
    </row>
    <row r="6" spans="1:24" x14ac:dyDescent="0.3">
      <c r="A6" s="1" t="s">
        <v>15</v>
      </c>
      <c r="B6" s="2" t="s">
        <v>78</v>
      </c>
      <c r="C6" s="3">
        <v>45853</v>
      </c>
      <c r="D6" s="4" t="s">
        <v>67</v>
      </c>
      <c r="E6" s="39">
        <v>200</v>
      </c>
      <c r="F6" s="22">
        <v>4</v>
      </c>
      <c r="G6" s="5">
        <v>199.001</v>
      </c>
      <c r="H6" s="22">
        <v>9</v>
      </c>
      <c r="I6" s="39">
        <v>200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599.00099999999998</v>
      </c>
      <c r="S6" s="7">
        <v>199.667</v>
      </c>
      <c r="T6" s="36">
        <v>17</v>
      </c>
      <c r="U6" s="8">
        <v>11</v>
      </c>
      <c r="V6" s="9">
        <v>210.667</v>
      </c>
    </row>
    <row r="7" spans="1:24" x14ac:dyDescent="0.3">
      <c r="A7" s="1" t="s">
        <v>15</v>
      </c>
      <c r="B7" s="2" t="s">
        <v>78</v>
      </c>
      <c r="C7" s="3">
        <v>45874</v>
      </c>
      <c r="D7" s="4" t="s">
        <v>67</v>
      </c>
      <c r="E7" s="5">
        <v>198</v>
      </c>
      <c r="F7" s="22">
        <v>4</v>
      </c>
      <c r="G7" s="5">
        <v>198</v>
      </c>
      <c r="H7" s="22">
        <v>4</v>
      </c>
      <c r="I7" s="5">
        <v>198</v>
      </c>
      <c r="J7" s="22">
        <v>6</v>
      </c>
      <c r="K7" s="5"/>
      <c r="L7" s="22"/>
      <c r="M7" s="5"/>
      <c r="N7" s="22"/>
      <c r="O7" s="5"/>
      <c r="P7" s="22"/>
      <c r="Q7" s="6">
        <v>3</v>
      </c>
      <c r="R7" s="6">
        <v>594</v>
      </c>
      <c r="S7" s="7">
        <v>198</v>
      </c>
      <c r="T7" s="36">
        <v>14</v>
      </c>
      <c r="U7" s="8">
        <v>4</v>
      </c>
      <c r="V7" s="9">
        <v>202</v>
      </c>
    </row>
    <row r="8" spans="1:24" x14ac:dyDescent="0.3">
      <c r="A8" s="1" t="s">
        <v>15</v>
      </c>
      <c r="B8" s="2" t="s">
        <v>78</v>
      </c>
      <c r="C8" s="3">
        <v>45885</v>
      </c>
      <c r="D8" s="4" t="s">
        <v>67</v>
      </c>
      <c r="E8" s="5">
        <v>197</v>
      </c>
      <c r="F8" s="22">
        <v>4</v>
      </c>
      <c r="G8" s="5">
        <v>198</v>
      </c>
      <c r="H8" s="22">
        <v>3</v>
      </c>
      <c r="I8" s="5"/>
      <c r="J8" s="22"/>
      <c r="K8" s="5"/>
      <c r="L8" s="22"/>
      <c r="M8" s="5"/>
      <c r="N8" s="22"/>
      <c r="O8" s="5"/>
      <c r="P8" s="22"/>
      <c r="Q8" s="6">
        <v>2</v>
      </c>
      <c r="R8" s="6">
        <v>395</v>
      </c>
      <c r="S8" s="7">
        <v>197.5</v>
      </c>
      <c r="T8" s="36">
        <v>7</v>
      </c>
      <c r="U8" s="8">
        <v>2</v>
      </c>
      <c r="V8" s="9">
        <v>199.5</v>
      </c>
    </row>
    <row r="9" spans="1:24" x14ac:dyDescent="0.3">
      <c r="A9" s="1" t="s">
        <v>15</v>
      </c>
      <c r="B9" s="2" t="s">
        <v>78</v>
      </c>
      <c r="C9" s="3">
        <v>45888</v>
      </c>
      <c r="D9" s="4" t="s">
        <v>67</v>
      </c>
      <c r="E9" s="5">
        <v>198</v>
      </c>
      <c r="F9" s="22">
        <v>3</v>
      </c>
      <c r="G9" s="39">
        <v>200</v>
      </c>
      <c r="H9" s="22">
        <v>2</v>
      </c>
      <c r="I9" s="5">
        <v>199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597</v>
      </c>
      <c r="S9" s="7">
        <v>199</v>
      </c>
      <c r="T9" s="36">
        <v>10</v>
      </c>
      <c r="U9" s="8">
        <v>5</v>
      </c>
      <c r="V9" s="9">
        <v>204</v>
      </c>
    </row>
    <row r="10" spans="1:24" x14ac:dyDescent="0.3">
      <c r="A10" s="1" t="s">
        <v>15</v>
      </c>
      <c r="B10" s="2" t="s">
        <v>78</v>
      </c>
      <c r="C10" s="3">
        <v>45892</v>
      </c>
      <c r="D10" s="4" t="s">
        <v>67</v>
      </c>
      <c r="E10" s="5">
        <v>197</v>
      </c>
      <c r="F10" s="22">
        <v>6</v>
      </c>
      <c r="G10" s="5">
        <v>199</v>
      </c>
      <c r="H10" s="22">
        <v>5</v>
      </c>
      <c r="I10" s="5">
        <v>197</v>
      </c>
      <c r="J10" s="22">
        <v>2</v>
      </c>
      <c r="K10" s="5">
        <v>198.001</v>
      </c>
      <c r="L10" s="22">
        <v>7</v>
      </c>
      <c r="M10" s="5">
        <v>199</v>
      </c>
      <c r="N10" s="22">
        <v>7</v>
      </c>
      <c r="O10" s="5">
        <v>198</v>
      </c>
      <c r="P10" s="22">
        <v>2</v>
      </c>
      <c r="Q10" s="6">
        <v>6</v>
      </c>
      <c r="R10" s="6">
        <v>1188.001</v>
      </c>
      <c r="S10" s="7">
        <v>198.00016666666667</v>
      </c>
      <c r="T10" s="36">
        <v>29</v>
      </c>
      <c r="U10" s="8">
        <v>18</v>
      </c>
      <c r="V10" s="9">
        <v>216.00016666666667</v>
      </c>
    </row>
    <row r="11" spans="1:24" x14ac:dyDescent="0.3">
      <c r="A11" s="1" t="s">
        <v>15</v>
      </c>
      <c r="B11" s="2" t="s">
        <v>78</v>
      </c>
      <c r="C11" s="3">
        <v>45902</v>
      </c>
      <c r="D11" s="4" t="s">
        <v>101</v>
      </c>
      <c r="E11" s="5">
        <v>199</v>
      </c>
      <c r="F11" s="22">
        <v>6</v>
      </c>
      <c r="G11" s="5">
        <v>199</v>
      </c>
      <c r="H11" s="22">
        <v>2</v>
      </c>
      <c r="I11" s="5">
        <v>200</v>
      </c>
      <c r="J11" s="22">
        <v>8</v>
      </c>
      <c r="K11" s="5"/>
      <c r="L11" s="22"/>
      <c r="M11" s="5"/>
      <c r="N11" s="22"/>
      <c r="O11" s="5"/>
      <c r="P11" s="22"/>
      <c r="Q11" s="6">
        <v>3</v>
      </c>
      <c r="R11" s="6">
        <v>598</v>
      </c>
      <c r="S11" s="7">
        <v>199.33333333333334</v>
      </c>
      <c r="T11" s="36">
        <v>16</v>
      </c>
      <c r="U11" s="8">
        <v>9</v>
      </c>
      <c r="V11" s="9">
        <v>208.33333333333334</v>
      </c>
    </row>
    <row r="12" spans="1:24" x14ac:dyDescent="0.3">
      <c r="A12" s="45" t="s">
        <v>15</v>
      </c>
      <c r="B12" s="46" t="s">
        <v>78</v>
      </c>
      <c r="C12" s="47">
        <v>45916</v>
      </c>
      <c r="D12" s="48" t="s">
        <v>101</v>
      </c>
      <c r="E12" s="49">
        <v>198</v>
      </c>
      <c r="F12" s="50">
        <v>4</v>
      </c>
      <c r="G12" s="49">
        <v>199</v>
      </c>
      <c r="H12" s="50">
        <v>3</v>
      </c>
      <c r="I12" s="49">
        <v>197.001</v>
      </c>
      <c r="J12" s="50">
        <v>7</v>
      </c>
      <c r="K12" s="49"/>
      <c r="L12" s="50"/>
      <c r="M12" s="49"/>
      <c r="N12" s="50"/>
      <c r="O12" s="49"/>
      <c r="P12" s="50"/>
      <c r="Q12" s="51">
        <v>3</v>
      </c>
      <c r="R12" s="51">
        <v>594.00099999999998</v>
      </c>
      <c r="S12" s="52">
        <v>198.00033333333332</v>
      </c>
      <c r="T12" s="32">
        <v>14</v>
      </c>
      <c r="U12" s="53">
        <v>9</v>
      </c>
      <c r="V12" s="54">
        <v>207.00033333333332</v>
      </c>
    </row>
    <row r="14" spans="1:24" x14ac:dyDescent="0.3">
      <c r="Q14" s="32">
        <f>SUM(Q2:Q13)</f>
        <v>40</v>
      </c>
      <c r="R14" s="32">
        <f>SUM(R2:R13)</f>
        <v>7926.0040000000008</v>
      </c>
      <c r="S14" s="33">
        <f>SUM(R14/Q14)</f>
        <v>198.15010000000001</v>
      </c>
      <c r="T14" s="32">
        <f>SUM(T2:T13)</f>
        <v>165</v>
      </c>
      <c r="U14" s="32">
        <f>SUM(U2:U13)</f>
        <v>101</v>
      </c>
      <c r="V14" s="34">
        <f>SUM(S14+U14)</f>
        <v>299.15010000000001</v>
      </c>
    </row>
    <row r="17" spans="1:22" x14ac:dyDescent="0.3">
      <c r="A17" s="23" t="s">
        <v>1</v>
      </c>
      <c r="B17" s="24" t="s">
        <v>2</v>
      </c>
      <c r="C17" s="25" t="s">
        <v>3</v>
      </c>
      <c r="D17" s="26" t="s">
        <v>4</v>
      </c>
      <c r="E17" s="27" t="s">
        <v>21</v>
      </c>
      <c r="F17" s="27" t="s">
        <v>22</v>
      </c>
      <c r="G17" s="27" t="s">
        <v>23</v>
      </c>
      <c r="H17" s="27" t="s">
        <v>22</v>
      </c>
      <c r="I17" s="27" t="s">
        <v>24</v>
      </c>
      <c r="J17" s="27" t="s">
        <v>22</v>
      </c>
      <c r="K17" s="27" t="s">
        <v>25</v>
      </c>
      <c r="L17" s="27" t="s">
        <v>22</v>
      </c>
      <c r="M17" s="27" t="s">
        <v>26</v>
      </c>
      <c r="N17" s="27" t="s">
        <v>22</v>
      </c>
      <c r="O17" s="27" t="s">
        <v>27</v>
      </c>
      <c r="P17" s="27" t="s">
        <v>22</v>
      </c>
      <c r="Q17" s="28" t="s">
        <v>28</v>
      </c>
      <c r="R17" s="29" t="s">
        <v>29</v>
      </c>
      <c r="S17" s="30" t="s">
        <v>5</v>
      </c>
      <c r="T17" s="30" t="s">
        <v>30</v>
      </c>
      <c r="U17" s="29" t="s">
        <v>6</v>
      </c>
      <c r="V17" s="30" t="s">
        <v>31</v>
      </c>
    </row>
    <row r="18" spans="1:22" x14ac:dyDescent="0.3">
      <c r="A18" s="1" t="s">
        <v>64</v>
      </c>
      <c r="B18" s="2" t="s">
        <v>78</v>
      </c>
      <c r="C18" s="3">
        <v>45867</v>
      </c>
      <c r="D18" s="4" t="s">
        <v>67</v>
      </c>
      <c r="E18" s="5">
        <v>186</v>
      </c>
      <c r="F18" s="22">
        <v>0</v>
      </c>
      <c r="G18" s="5">
        <v>190</v>
      </c>
      <c r="H18" s="22">
        <v>3</v>
      </c>
      <c r="I18" s="5">
        <v>192</v>
      </c>
      <c r="J18" s="22">
        <v>1</v>
      </c>
      <c r="K18" s="5"/>
      <c r="L18" s="22"/>
      <c r="M18" s="5"/>
      <c r="N18" s="22"/>
      <c r="O18" s="5"/>
      <c r="P18" s="22"/>
      <c r="Q18" s="6">
        <v>3</v>
      </c>
      <c r="R18" s="6">
        <v>568</v>
      </c>
      <c r="S18" s="7">
        <v>189.33333333333334</v>
      </c>
      <c r="T18" s="36">
        <v>4</v>
      </c>
      <c r="U18" s="8">
        <v>5</v>
      </c>
      <c r="V18" s="9">
        <v>194.33333333333334</v>
      </c>
    </row>
    <row r="20" spans="1:22" x14ac:dyDescent="0.3">
      <c r="Q20" s="32">
        <f>SUM(Q18:Q19)</f>
        <v>3</v>
      </c>
      <c r="R20" s="32">
        <f>SUM(R18:R19)</f>
        <v>568</v>
      </c>
      <c r="S20" s="33">
        <f>SUM(R20/Q20)</f>
        <v>189.33333333333334</v>
      </c>
      <c r="T20" s="32">
        <f>SUM(T18:T19)</f>
        <v>4</v>
      </c>
      <c r="U20" s="32">
        <f>SUM(U18:U19)</f>
        <v>5</v>
      </c>
      <c r="V20" s="34">
        <f>SUM(S20+U20)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_1_1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 E11:P11" name="Range1_3_5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T12 E12:P12" name="Range1_3_5_1_1"/>
  </protectedRanges>
  <conditionalFormatting sqref="E11">
    <cfRule type="top10" dxfId="55" priority="14" rank="1"/>
  </conditionalFormatting>
  <conditionalFormatting sqref="E11:P11">
    <cfRule type="cellIs" dxfId="54" priority="12" operator="greaterThanOrEqual">
      <formula>200</formula>
    </cfRule>
  </conditionalFormatting>
  <conditionalFormatting sqref="G11">
    <cfRule type="top10" dxfId="53" priority="13" rank="1"/>
  </conditionalFormatting>
  <conditionalFormatting sqref="I11">
    <cfRule type="top10" dxfId="52" priority="11" rank="1"/>
  </conditionalFormatting>
  <conditionalFormatting sqref="K11">
    <cfRule type="top10" dxfId="51" priority="10" rank="1"/>
  </conditionalFormatting>
  <conditionalFormatting sqref="M11">
    <cfRule type="top10" dxfId="50" priority="9" rank="1"/>
  </conditionalFormatting>
  <conditionalFormatting sqref="O11">
    <cfRule type="top10" dxfId="49" priority="8" rank="1"/>
  </conditionalFormatting>
  <conditionalFormatting sqref="E12">
    <cfRule type="top10" dxfId="48" priority="7" rank="1"/>
  </conditionalFormatting>
  <conditionalFormatting sqref="G12">
    <cfRule type="top10" dxfId="47" priority="6" rank="1"/>
  </conditionalFormatting>
  <conditionalFormatting sqref="E12:P12">
    <cfRule type="cellIs" dxfId="46" priority="5" operator="greaterThanOrEqual">
      <formula>200</formula>
    </cfRule>
  </conditionalFormatting>
  <conditionalFormatting sqref="I12">
    <cfRule type="top10" dxfId="45" priority="4" rank="1"/>
  </conditionalFormatting>
  <conditionalFormatting sqref="K12">
    <cfRule type="top10" dxfId="44" priority="3" rank="1"/>
  </conditionalFormatting>
  <conditionalFormatting sqref="M12">
    <cfRule type="top10" dxfId="43" priority="2" rank="1"/>
  </conditionalFormatting>
  <conditionalFormatting sqref="O12">
    <cfRule type="top10" dxfId="42" priority="1" rank="1"/>
  </conditionalFormatting>
  <hyperlinks>
    <hyperlink ref="X1" location="'Virginia 2025'!A1" display="Return to Rankings" xr:uid="{FA975730-94B9-470A-86D9-BB060DB264BD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73F-2B1E-4E6B-A578-094012EF5E60}">
  <dimension ref="A1:X15"/>
  <sheetViews>
    <sheetView workbookViewId="0">
      <selection activeCell="G27" sqref="G2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79</v>
      </c>
      <c r="C2" s="3">
        <v>45811</v>
      </c>
      <c r="D2" s="4" t="s">
        <v>67</v>
      </c>
      <c r="E2" s="5">
        <v>192</v>
      </c>
      <c r="F2" s="22">
        <v>1</v>
      </c>
      <c r="G2" s="5">
        <v>192</v>
      </c>
      <c r="H2" s="22">
        <v>1</v>
      </c>
      <c r="I2" s="5">
        <v>197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36">
        <v>3</v>
      </c>
      <c r="U2" s="8">
        <v>2</v>
      </c>
      <c r="V2" s="9">
        <v>195.66666666666666</v>
      </c>
    </row>
    <row r="3" spans="1:24" x14ac:dyDescent="0.3">
      <c r="A3" s="1" t="s">
        <v>15</v>
      </c>
      <c r="B3" s="2" t="s">
        <v>79</v>
      </c>
      <c r="C3" s="3">
        <v>45839</v>
      </c>
      <c r="D3" s="4" t="s">
        <v>67</v>
      </c>
      <c r="E3" s="5">
        <v>186</v>
      </c>
      <c r="F3" s="22">
        <v>2</v>
      </c>
      <c r="G3" s="5">
        <v>194</v>
      </c>
      <c r="H3" s="22">
        <v>4</v>
      </c>
      <c r="I3" s="5">
        <v>195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575</v>
      </c>
      <c r="S3" s="7">
        <v>191.66666666666666</v>
      </c>
      <c r="T3" s="36">
        <v>10</v>
      </c>
      <c r="U3" s="8">
        <v>3</v>
      </c>
      <c r="V3" s="9">
        <v>194.66666666666666</v>
      </c>
    </row>
    <row r="4" spans="1:24" x14ac:dyDescent="0.3">
      <c r="A4" s="1" t="s">
        <v>15</v>
      </c>
      <c r="B4" s="2" t="s">
        <v>79</v>
      </c>
      <c r="C4" s="3">
        <v>45843</v>
      </c>
      <c r="D4" s="4" t="s">
        <v>67</v>
      </c>
      <c r="E4" s="5">
        <v>196</v>
      </c>
      <c r="F4" s="22">
        <v>4</v>
      </c>
      <c r="G4" s="5">
        <v>198</v>
      </c>
      <c r="H4" s="22">
        <v>4</v>
      </c>
      <c r="I4" s="5">
        <v>198</v>
      </c>
      <c r="J4" s="22">
        <v>4</v>
      </c>
      <c r="K4" s="5">
        <v>195</v>
      </c>
      <c r="L4" s="22">
        <v>2</v>
      </c>
      <c r="M4" s="5">
        <v>197</v>
      </c>
      <c r="N4" s="22">
        <v>4</v>
      </c>
      <c r="O4" s="5"/>
      <c r="P4" s="22"/>
      <c r="Q4" s="6">
        <v>5</v>
      </c>
      <c r="R4" s="6">
        <v>984</v>
      </c>
      <c r="S4" s="7">
        <v>196.8</v>
      </c>
      <c r="T4" s="36">
        <v>18</v>
      </c>
      <c r="U4" s="8">
        <v>2</v>
      </c>
      <c r="V4" s="9">
        <v>198.8</v>
      </c>
    </row>
    <row r="5" spans="1:24" x14ac:dyDescent="0.3">
      <c r="A5" s="1" t="s">
        <v>15</v>
      </c>
      <c r="B5" s="2" t="s">
        <v>79</v>
      </c>
      <c r="C5" s="3">
        <v>45857</v>
      </c>
      <c r="D5" s="4" t="s">
        <v>67</v>
      </c>
      <c r="E5" s="5">
        <v>196</v>
      </c>
      <c r="F5" s="22">
        <v>1</v>
      </c>
      <c r="G5" s="5">
        <v>194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390</v>
      </c>
      <c r="S5" s="7">
        <v>195</v>
      </c>
      <c r="T5" s="36">
        <v>3</v>
      </c>
      <c r="U5" s="8">
        <v>2</v>
      </c>
      <c r="V5" s="9">
        <v>197</v>
      </c>
    </row>
    <row r="6" spans="1:24" x14ac:dyDescent="0.3">
      <c r="A6" s="1" t="s">
        <v>15</v>
      </c>
      <c r="B6" s="2" t="s">
        <v>79</v>
      </c>
      <c r="C6" s="3">
        <v>45885</v>
      </c>
      <c r="D6" s="4" t="s">
        <v>67</v>
      </c>
      <c r="E6" s="5">
        <v>196</v>
      </c>
      <c r="F6" s="22">
        <v>3</v>
      </c>
      <c r="G6" s="5">
        <v>194</v>
      </c>
      <c r="H6" s="22">
        <v>7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390</v>
      </c>
      <c r="S6" s="7">
        <v>195</v>
      </c>
      <c r="T6" s="36">
        <v>10</v>
      </c>
      <c r="U6" s="8">
        <v>2</v>
      </c>
      <c r="V6" s="9">
        <v>197</v>
      </c>
    </row>
    <row r="7" spans="1:24" x14ac:dyDescent="0.3">
      <c r="A7" s="1" t="s">
        <v>15</v>
      </c>
      <c r="B7" s="2" t="s">
        <v>79</v>
      </c>
      <c r="C7" s="3">
        <v>45906</v>
      </c>
      <c r="D7" s="4" t="s">
        <v>101</v>
      </c>
      <c r="E7" s="5">
        <v>197</v>
      </c>
      <c r="F7" s="22">
        <v>2</v>
      </c>
      <c r="G7" s="5">
        <v>198</v>
      </c>
      <c r="H7" s="22">
        <v>5</v>
      </c>
      <c r="I7" s="5"/>
      <c r="J7" s="22"/>
      <c r="K7" s="5"/>
      <c r="L7" s="22"/>
      <c r="M7" s="5"/>
      <c r="N7" s="22"/>
      <c r="O7" s="5"/>
      <c r="P7" s="22"/>
      <c r="Q7" s="6">
        <v>2</v>
      </c>
      <c r="R7" s="6">
        <v>395</v>
      </c>
      <c r="S7" s="7">
        <v>197.5</v>
      </c>
      <c r="T7" s="36">
        <v>7</v>
      </c>
      <c r="U7" s="8">
        <v>2</v>
      </c>
      <c r="V7" s="9">
        <v>199.5</v>
      </c>
    </row>
    <row r="9" spans="1:24" x14ac:dyDescent="0.3">
      <c r="Q9" s="32">
        <f>SUM(Q2:Q8)</f>
        <v>17</v>
      </c>
      <c r="R9" s="32">
        <f>SUM(R2:R8)</f>
        <v>3315</v>
      </c>
      <c r="S9" s="33">
        <f>SUM(R9/Q9)</f>
        <v>195</v>
      </c>
      <c r="T9" s="32">
        <f>SUM(T2:T8)</f>
        <v>51</v>
      </c>
      <c r="U9" s="32">
        <f>SUM(U2:U8)</f>
        <v>13</v>
      </c>
      <c r="V9" s="34">
        <f>SUM(S9+U9)</f>
        <v>208</v>
      </c>
    </row>
    <row r="12" spans="1:24" x14ac:dyDescent="0.3">
      <c r="A12" s="23" t="s">
        <v>1</v>
      </c>
      <c r="B12" s="24" t="s">
        <v>2</v>
      </c>
      <c r="C12" s="25" t="s">
        <v>3</v>
      </c>
      <c r="D12" s="26" t="s">
        <v>4</v>
      </c>
      <c r="E12" s="27" t="s">
        <v>21</v>
      </c>
      <c r="F12" s="27" t="s">
        <v>22</v>
      </c>
      <c r="G12" s="27" t="s">
        <v>23</v>
      </c>
      <c r="H12" s="27" t="s">
        <v>22</v>
      </c>
      <c r="I12" s="27" t="s">
        <v>24</v>
      </c>
      <c r="J12" s="27" t="s">
        <v>22</v>
      </c>
      <c r="K12" s="27" t="s">
        <v>25</v>
      </c>
      <c r="L12" s="27" t="s">
        <v>22</v>
      </c>
      <c r="M12" s="27" t="s">
        <v>26</v>
      </c>
      <c r="N12" s="27" t="s">
        <v>22</v>
      </c>
      <c r="O12" s="27" t="s">
        <v>27</v>
      </c>
      <c r="P12" s="27" t="s">
        <v>22</v>
      </c>
      <c r="Q12" s="28" t="s">
        <v>28</v>
      </c>
      <c r="R12" s="29" t="s">
        <v>29</v>
      </c>
      <c r="S12" s="30" t="s">
        <v>5</v>
      </c>
      <c r="T12" s="30" t="s">
        <v>30</v>
      </c>
      <c r="U12" s="29" t="s">
        <v>6</v>
      </c>
      <c r="V12" s="30" t="s">
        <v>31</v>
      </c>
    </row>
    <row r="13" spans="1:24" x14ac:dyDescent="0.3">
      <c r="A13" s="1" t="s">
        <v>11</v>
      </c>
      <c r="B13" s="2" t="s">
        <v>79</v>
      </c>
      <c r="C13" s="3">
        <v>42176</v>
      </c>
      <c r="D13" s="4" t="s">
        <v>67</v>
      </c>
      <c r="E13" s="5">
        <v>194</v>
      </c>
      <c r="F13" s="22">
        <v>2</v>
      </c>
      <c r="G13" s="37">
        <v>198</v>
      </c>
      <c r="H13" s="22">
        <v>2</v>
      </c>
      <c r="I13" s="5">
        <v>199</v>
      </c>
      <c r="J13" s="22">
        <v>1</v>
      </c>
      <c r="K13" s="5">
        <v>194.001</v>
      </c>
      <c r="L13" s="22">
        <v>2</v>
      </c>
      <c r="M13" s="5">
        <v>198</v>
      </c>
      <c r="N13" s="22"/>
      <c r="O13" s="5">
        <v>197</v>
      </c>
      <c r="P13" s="22">
        <v>3</v>
      </c>
      <c r="Q13" s="6">
        <v>6</v>
      </c>
      <c r="R13" s="6">
        <v>1180.001</v>
      </c>
      <c r="S13" s="7">
        <v>196.66683333333333</v>
      </c>
      <c r="T13" s="36">
        <v>10</v>
      </c>
      <c r="U13" s="8">
        <v>26</v>
      </c>
      <c r="V13" s="9">
        <v>222.66683333333333</v>
      </c>
    </row>
    <row r="15" spans="1:24" x14ac:dyDescent="0.3">
      <c r="Q15" s="32">
        <f>SUM(Q13:Q14)</f>
        <v>6</v>
      </c>
      <c r="R15" s="32">
        <f>SUM(R13:R14)</f>
        <v>1180.001</v>
      </c>
      <c r="S15" s="33">
        <f>SUM(R15/Q15)</f>
        <v>196.66683333333333</v>
      </c>
      <c r="T15" s="32">
        <f>SUM(T13:T14)</f>
        <v>10</v>
      </c>
      <c r="U15" s="32">
        <f>SUM(U13:U14)</f>
        <v>26</v>
      </c>
      <c r="V15" s="34">
        <f>SUM(S15+U15)</f>
        <v>222.66683333333333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T7 E7:P7" name="Range1_3_5"/>
  </protectedRanges>
  <conditionalFormatting sqref="E7">
    <cfRule type="top10" dxfId="41" priority="7" rank="1"/>
  </conditionalFormatting>
  <conditionalFormatting sqref="E7:P7">
    <cfRule type="cellIs" dxfId="40" priority="5" operator="greaterThanOrEqual">
      <formula>200</formula>
    </cfRule>
  </conditionalFormatting>
  <conditionalFormatting sqref="G7">
    <cfRule type="top10" dxfId="39" priority="6" rank="1"/>
  </conditionalFormatting>
  <conditionalFormatting sqref="I7">
    <cfRule type="top10" dxfId="38" priority="4" rank="1"/>
  </conditionalFormatting>
  <conditionalFormatting sqref="K7">
    <cfRule type="top10" dxfId="37" priority="3" rank="1"/>
  </conditionalFormatting>
  <conditionalFormatting sqref="M7">
    <cfRule type="top10" dxfId="36" priority="2" rank="1"/>
  </conditionalFormatting>
  <conditionalFormatting sqref="O7">
    <cfRule type="top10" dxfId="35" priority="1" rank="1"/>
  </conditionalFormatting>
  <hyperlinks>
    <hyperlink ref="X1" location="'Virginia 2025'!A1" display="Return to Rankings" xr:uid="{7BD4FB46-349B-4C07-A29F-2D7471AC44FB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7A33-E61B-4ED2-903B-0168FC3A04C5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69</v>
      </c>
      <c r="C2" s="3">
        <v>45797</v>
      </c>
      <c r="D2" s="4" t="s">
        <v>67</v>
      </c>
      <c r="E2" s="5">
        <v>195</v>
      </c>
      <c r="F2" s="22">
        <v>2</v>
      </c>
      <c r="G2" s="5">
        <v>198</v>
      </c>
      <c r="H2" s="22">
        <v>2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592</v>
      </c>
      <c r="S2" s="7">
        <v>197.33333333333334</v>
      </c>
      <c r="T2" s="36">
        <v>7</v>
      </c>
      <c r="U2" s="8">
        <v>4</v>
      </c>
      <c r="V2" s="9">
        <v>201.33333333333334</v>
      </c>
    </row>
    <row r="4" spans="1:24" x14ac:dyDescent="0.3">
      <c r="Q4" s="32">
        <f>SUM(Q2:Q3)</f>
        <v>3</v>
      </c>
      <c r="R4" s="32">
        <f>SUM(R2:R3)</f>
        <v>592</v>
      </c>
      <c r="S4" s="33">
        <f>SUM(R4/Q4)</f>
        <v>197.33333333333334</v>
      </c>
      <c r="T4" s="32">
        <f>SUM(T2:T3)</f>
        <v>7</v>
      </c>
      <c r="U4" s="32">
        <f>SUM(U2:U3)</f>
        <v>4</v>
      </c>
      <c r="V4" s="34">
        <f>SUM(S4+U4)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6B41BA4-72B7-4C7C-8AF8-7D0D20FF6A7E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906B-A407-44CD-A664-92639CD804BE}">
  <dimension ref="A1:X1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92</v>
      </c>
      <c r="C2" s="3">
        <v>45853</v>
      </c>
      <c r="D2" s="4" t="s">
        <v>67</v>
      </c>
      <c r="E2" s="37">
        <v>191</v>
      </c>
      <c r="F2" s="22">
        <v>1</v>
      </c>
      <c r="G2" s="37">
        <v>195</v>
      </c>
      <c r="H2" s="22">
        <v>1</v>
      </c>
      <c r="I2" s="5">
        <v>195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581</v>
      </c>
      <c r="S2" s="7">
        <v>193.66666666666666</v>
      </c>
      <c r="T2" s="36">
        <v>5</v>
      </c>
      <c r="U2" s="8">
        <v>11</v>
      </c>
      <c r="V2" s="9">
        <v>204.66666666666666</v>
      </c>
    </row>
    <row r="3" spans="1:24" x14ac:dyDescent="0.3">
      <c r="A3" s="1" t="s">
        <v>11</v>
      </c>
      <c r="B3" s="2" t="s">
        <v>92</v>
      </c>
      <c r="C3" s="3">
        <v>45874</v>
      </c>
      <c r="D3" s="4" t="s">
        <v>67</v>
      </c>
      <c r="E3" s="37">
        <v>197</v>
      </c>
      <c r="F3" s="22">
        <v>3</v>
      </c>
      <c r="G3" s="37">
        <v>193</v>
      </c>
      <c r="H3" s="22">
        <v>1</v>
      </c>
      <c r="I3" s="5">
        <v>195</v>
      </c>
      <c r="J3" s="22">
        <v>4</v>
      </c>
      <c r="K3" s="38"/>
      <c r="L3" s="22"/>
      <c r="M3" s="38"/>
      <c r="N3" s="22"/>
      <c r="O3" s="5"/>
      <c r="P3" s="22"/>
      <c r="Q3" s="6">
        <v>3</v>
      </c>
      <c r="R3" s="6">
        <v>585</v>
      </c>
      <c r="S3" s="7">
        <v>195</v>
      </c>
      <c r="T3" s="36">
        <v>8</v>
      </c>
      <c r="U3" s="8">
        <v>5</v>
      </c>
      <c r="V3" s="9">
        <v>200</v>
      </c>
    </row>
    <row r="4" spans="1:24" x14ac:dyDescent="0.3">
      <c r="A4" s="1" t="s">
        <v>11</v>
      </c>
      <c r="B4" s="2" t="s">
        <v>92</v>
      </c>
      <c r="C4" s="3">
        <v>45888</v>
      </c>
      <c r="D4" s="4" t="s">
        <v>67</v>
      </c>
      <c r="E4" s="37">
        <v>196</v>
      </c>
      <c r="F4" s="22">
        <v>2</v>
      </c>
      <c r="G4" s="37">
        <v>196</v>
      </c>
      <c r="H4" s="22">
        <v>0</v>
      </c>
      <c r="I4" s="5">
        <v>191</v>
      </c>
      <c r="J4" s="22">
        <v>2</v>
      </c>
      <c r="K4" s="38"/>
      <c r="L4" s="22"/>
      <c r="M4" s="38"/>
      <c r="N4" s="22"/>
      <c r="O4" s="5"/>
      <c r="P4" s="22"/>
      <c r="Q4" s="6">
        <v>3</v>
      </c>
      <c r="R4" s="6">
        <v>583</v>
      </c>
      <c r="S4" s="7">
        <v>194.33333333333334</v>
      </c>
      <c r="T4" s="36">
        <v>4</v>
      </c>
      <c r="U4" s="8">
        <v>9</v>
      </c>
      <c r="V4" s="9">
        <v>203.33333333333334</v>
      </c>
    </row>
    <row r="5" spans="1:24" x14ac:dyDescent="0.3">
      <c r="A5" s="1" t="s">
        <v>11</v>
      </c>
      <c r="B5" s="2" t="s">
        <v>92</v>
      </c>
      <c r="C5" s="3">
        <v>45892</v>
      </c>
      <c r="D5" s="4" t="s">
        <v>67</v>
      </c>
      <c r="E5" s="37">
        <v>193</v>
      </c>
      <c r="F5" s="22">
        <v>2</v>
      </c>
      <c r="G5" s="37">
        <v>196</v>
      </c>
      <c r="H5" s="22">
        <v>2</v>
      </c>
      <c r="I5" s="5">
        <v>196</v>
      </c>
      <c r="J5" s="22">
        <v>2</v>
      </c>
      <c r="K5" s="38">
        <v>196</v>
      </c>
      <c r="L5" s="22">
        <v>3</v>
      </c>
      <c r="M5" s="38">
        <v>195</v>
      </c>
      <c r="N5" s="22">
        <v>2</v>
      </c>
      <c r="O5" s="5">
        <v>196</v>
      </c>
      <c r="P5" s="22">
        <v>5</v>
      </c>
      <c r="Q5" s="6">
        <v>6</v>
      </c>
      <c r="R5" s="6">
        <v>1172</v>
      </c>
      <c r="S5" s="7">
        <v>195.33333333333334</v>
      </c>
      <c r="T5" s="36">
        <v>16</v>
      </c>
      <c r="U5" s="8">
        <v>10</v>
      </c>
      <c r="V5" s="9">
        <v>205.33333333333334</v>
      </c>
    </row>
    <row r="6" spans="1:24" x14ac:dyDescent="0.3">
      <c r="A6" s="1" t="s">
        <v>11</v>
      </c>
      <c r="B6" s="2" t="s">
        <v>92</v>
      </c>
      <c r="C6" s="3">
        <v>45897</v>
      </c>
      <c r="D6" s="4" t="s">
        <v>101</v>
      </c>
      <c r="E6" s="37">
        <v>188</v>
      </c>
      <c r="F6" s="22">
        <v>2</v>
      </c>
      <c r="G6" s="37">
        <v>186</v>
      </c>
      <c r="H6" s="22">
        <v>0</v>
      </c>
      <c r="I6" s="5">
        <v>187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561</v>
      </c>
      <c r="S6" s="7">
        <v>187</v>
      </c>
      <c r="T6" s="36">
        <v>4</v>
      </c>
      <c r="U6" s="8">
        <v>4</v>
      </c>
      <c r="V6" s="9">
        <v>191</v>
      </c>
    </row>
    <row r="7" spans="1:24" x14ac:dyDescent="0.3">
      <c r="A7" s="1" t="s">
        <v>11</v>
      </c>
      <c r="B7" s="2" t="s">
        <v>92</v>
      </c>
      <c r="C7" s="3">
        <v>45902</v>
      </c>
      <c r="D7" s="4" t="s">
        <v>101</v>
      </c>
      <c r="E7" s="5">
        <v>186</v>
      </c>
      <c r="F7" s="22">
        <v>1</v>
      </c>
      <c r="G7" s="37">
        <v>194</v>
      </c>
      <c r="H7" s="22">
        <v>3</v>
      </c>
      <c r="I7" s="5">
        <v>187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567</v>
      </c>
      <c r="S7" s="7">
        <v>189</v>
      </c>
      <c r="T7" s="36">
        <v>4</v>
      </c>
      <c r="U7" s="8">
        <v>5</v>
      </c>
      <c r="V7" s="9">
        <v>194</v>
      </c>
    </row>
    <row r="8" spans="1:24" x14ac:dyDescent="0.3">
      <c r="A8" s="45" t="s">
        <v>11</v>
      </c>
      <c r="B8" s="46" t="s">
        <v>92</v>
      </c>
      <c r="C8" s="47">
        <v>45916</v>
      </c>
      <c r="D8" s="48" t="s">
        <v>101</v>
      </c>
      <c r="E8" s="49">
        <v>197</v>
      </c>
      <c r="F8" s="50">
        <v>2</v>
      </c>
      <c r="G8" s="55">
        <v>196</v>
      </c>
      <c r="H8" s="50">
        <v>5</v>
      </c>
      <c r="I8" s="49">
        <v>196</v>
      </c>
      <c r="J8" s="50">
        <v>2</v>
      </c>
      <c r="K8" s="49"/>
      <c r="L8" s="50"/>
      <c r="M8" s="49"/>
      <c r="N8" s="50"/>
      <c r="O8" s="49"/>
      <c r="P8" s="50"/>
      <c r="Q8" s="51">
        <v>3</v>
      </c>
      <c r="R8" s="51">
        <v>589</v>
      </c>
      <c r="S8" s="52">
        <v>196.33333333333334</v>
      </c>
      <c r="T8" s="32">
        <v>9</v>
      </c>
      <c r="U8" s="53">
        <v>5</v>
      </c>
      <c r="V8" s="54">
        <v>201.33333333333334</v>
      </c>
    </row>
    <row r="10" spans="1:24" x14ac:dyDescent="0.3">
      <c r="Q10" s="32">
        <f>SUM(Q2:Q9)</f>
        <v>24</v>
      </c>
      <c r="R10" s="32">
        <f>SUM(R2:R9)</f>
        <v>4638</v>
      </c>
      <c r="S10" s="33">
        <f>SUM(R10/Q10)</f>
        <v>193.25</v>
      </c>
      <c r="T10" s="32">
        <f>SUM(T2:T9)</f>
        <v>50</v>
      </c>
      <c r="U10" s="32">
        <f>SUM(U2:U9)</f>
        <v>49</v>
      </c>
      <c r="V10" s="34">
        <f>SUM(S10+U10)</f>
        <v>242.25</v>
      </c>
    </row>
    <row r="13" spans="1:24" x14ac:dyDescent="0.3">
      <c r="A13" s="23" t="s">
        <v>1</v>
      </c>
      <c r="B13" s="24" t="s">
        <v>2</v>
      </c>
      <c r="C13" s="25" t="s">
        <v>3</v>
      </c>
      <c r="D13" s="26" t="s">
        <v>4</v>
      </c>
      <c r="E13" s="27" t="s">
        <v>21</v>
      </c>
      <c r="F13" s="27" t="s">
        <v>22</v>
      </c>
      <c r="G13" s="27" t="s">
        <v>23</v>
      </c>
      <c r="H13" s="27" t="s">
        <v>22</v>
      </c>
      <c r="I13" s="27" t="s">
        <v>24</v>
      </c>
      <c r="J13" s="27" t="s">
        <v>22</v>
      </c>
      <c r="K13" s="27" t="s">
        <v>25</v>
      </c>
      <c r="L13" s="27" t="s">
        <v>22</v>
      </c>
      <c r="M13" s="27" t="s">
        <v>26</v>
      </c>
      <c r="N13" s="27" t="s">
        <v>22</v>
      </c>
      <c r="O13" s="27" t="s">
        <v>27</v>
      </c>
      <c r="P13" s="27" t="s">
        <v>22</v>
      </c>
      <c r="Q13" s="28" t="s">
        <v>28</v>
      </c>
      <c r="R13" s="29" t="s">
        <v>29</v>
      </c>
      <c r="S13" s="30" t="s">
        <v>5</v>
      </c>
      <c r="T13" s="30" t="s">
        <v>30</v>
      </c>
      <c r="U13" s="29" t="s">
        <v>6</v>
      </c>
      <c r="V13" s="30" t="s">
        <v>31</v>
      </c>
    </row>
    <row r="14" spans="1:24" x14ac:dyDescent="0.3">
      <c r="A14" s="1" t="s">
        <v>35</v>
      </c>
      <c r="B14" s="2" t="s">
        <v>92</v>
      </c>
      <c r="C14" s="3">
        <v>45888</v>
      </c>
      <c r="D14" s="4" t="s">
        <v>67</v>
      </c>
      <c r="E14" s="37">
        <v>191</v>
      </c>
      <c r="F14" s="22">
        <v>2</v>
      </c>
      <c r="G14" s="37">
        <v>182</v>
      </c>
      <c r="H14" s="22">
        <v>1</v>
      </c>
      <c r="I14" s="5">
        <v>192</v>
      </c>
      <c r="J14" s="22">
        <v>1</v>
      </c>
      <c r="K14" s="38"/>
      <c r="L14" s="22"/>
      <c r="M14" s="38"/>
      <c r="N14" s="22"/>
      <c r="O14" s="5"/>
      <c r="P14" s="22"/>
      <c r="Q14" s="6">
        <v>3</v>
      </c>
      <c r="R14" s="6">
        <v>565</v>
      </c>
      <c r="S14" s="7">
        <v>188.33333333333334</v>
      </c>
      <c r="T14" s="36">
        <v>4</v>
      </c>
      <c r="U14" s="8">
        <v>6</v>
      </c>
      <c r="V14" s="9">
        <v>194.33333333333334</v>
      </c>
    </row>
    <row r="16" spans="1:24" x14ac:dyDescent="0.3">
      <c r="Q16" s="32">
        <f>SUM(Q14:Q15)</f>
        <v>3</v>
      </c>
      <c r="R16" s="32">
        <f>SUM(R14:R15)</f>
        <v>565</v>
      </c>
      <c r="S16" s="33">
        <f>SUM(R16/Q16)</f>
        <v>188.33333333333334</v>
      </c>
      <c r="T16" s="32">
        <f>SUM(T14:T15)</f>
        <v>4</v>
      </c>
      <c r="U16" s="32">
        <f>SUM(U14:U15)</f>
        <v>6</v>
      </c>
      <c r="V16" s="34">
        <f>SUM(S16+U16)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7:C7" name="Range1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4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3"/>
  </protectedRanges>
  <conditionalFormatting sqref="E7">
    <cfRule type="top10" dxfId="34" priority="14" rank="1"/>
  </conditionalFormatting>
  <conditionalFormatting sqref="E7:P7">
    <cfRule type="cellIs" dxfId="33" priority="8" operator="greaterThanOrEqual">
      <formula>200</formula>
    </cfRule>
  </conditionalFormatting>
  <conditionalFormatting sqref="G7">
    <cfRule type="top10" dxfId="32" priority="13" rank="1"/>
  </conditionalFormatting>
  <conditionalFormatting sqref="I7">
    <cfRule type="top10" dxfId="31" priority="12" rank="1"/>
  </conditionalFormatting>
  <conditionalFormatting sqref="K7">
    <cfRule type="top10" dxfId="30" priority="11" rank="1"/>
  </conditionalFormatting>
  <conditionalFormatting sqref="M7">
    <cfRule type="top10" dxfId="29" priority="10" rank="1"/>
  </conditionalFormatting>
  <conditionalFormatting sqref="O7">
    <cfRule type="top10" dxfId="28" priority="9" rank="1"/>
  </conditionalFormatting>
  <conditionalFormatting sqref="E8">
    <cfRule type="top10" dxfId="27" priority="7" rank="1"/>
  </conditionalFormatting>
  <conditionalFormatting sqref="G8">
    <cfRule type="top10" dxfId="26" priority="6" rank="1"/>
  </conditionalFormatting>
  <conditionalFormatting sqref="I8">
    <cfRule type="top10" dxfId="25" priority="5" rank="1"/>
  </conditionalFormatting>
  <conditionalFormatting sqref="K8">
    <cfRule type="top10" dxfId="24" priority="4" rank="1"/>
  </conditionalFormatting>
  <conditionalFormatting sqref="M8">
    <cfRule type="top10" dxfId="23" priority="3" rank="1"/>
  </conditionalFormatting>
  <conditionalFormatting sqref="O8">
    <cfRule type="top10" dxfId="22" priority="2" rank="1"/>
  </conditionalFormatting>
  <conditionalFormatting sqref="E8:P8">
    <cfRule type="cellIs" dxfId="21" priority="1" operator="greaterThanOrEqual">
      <formula>200</formula>
    </cfRule>
  </conditionalFormatting>
  <hyperlinks>
    <hyperlink ref="X1" location="'Virginia 2025'!A1" display="Return to Rankings" xr:uid="{91D11568-AE43-40EA-9442-0F0FC58D1D52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F65C-D3AB-4668-A32F-64ABB080FE34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127</v>
      </c>
      <c r="C2" s="3">
        <v>45934</v>
      </c>
      <c r="D2" s="4" t="s">
        <v>38</v>
      </c>
      <c r="E2" s="5">
        <v>190</v>
      </c>
      <c r="F2" s="22">
        <v>2</v>
      </c>
      <c r="G2" s="5">
        <v>192</v>
      </c>
      <c r="H2" s="22">
        <v>2</v>
      </c>
      <c r="I2" s="5">
        <v>192</v>
      </c>
      <c r="J2" s="22">
        <v>0</v>
      </c>
      <c r="K2" s="5">
        <v>190</v>
      </c>
      <c r="L2" s="22">
        <v>3</v>
      </c>
      <c r="M2" s="5"/>
      <c r="N2" s="22"/>
      <c r="O2" s="5"/>
      <c r="P2" s="22"/>
      <c r="Q2" s="6">
        <v>4</v>
      </c>
      <c r="R2" s="6">
        <v>764</v>
      </c>
      <c r="S2" s="7">
        <v>191</v>
      </c>
      <c r="T2" s="36">
        <v>7</v>
      </c>
      <c r="U2" s="8">
        <v>2</v>
      </c>
      <c r="V2" s="9">
        <v>193</v>
      </c>
    </row>
    <row r="4" spans="1:24" x14ac:dyDescent="0.3">
      <c r="Q4" s="32">
        <f>SUM(Q2:Q3)</f>
        <v>4</v>
      </c>
      <c r="R4" s="32">
        <f>SUM(R2:R3)</f>
        <v>764</v>
      </c>
      <c r="S4" s="33">
        <f>SUM(R4/Q4)</f>
        <v>191</v>
      </c>
      <c r="T4" s="32">
        <f>SUM(T2:T3)</f>
        <v>7</v>
      </c>
      <c r="U4" s="32">
        <f>SUM(U2:U3)</f>
        <v>2</v>
      </c>
      <c r="V4" s="34">
        <f>SUM(S4+U4)</f>
        <v>193</v>
      </c>
    </row>
    <row r="7" spans="1:24" x14ac:dyDescent="0.3">
      <c r="A7" s="23" t="s">
        <v>1</v>
      </c>
      <c r="B7" s="24" t="s">
        <v>2</v>
      </c>
      <c r="C7" s="25" t="s">
        <v>3</v>
      </c>
      <c r="D7" s="26" t="s">
        <v>4</v>
      </c>
      <c r="E7" s="27" t="s">
        <v>21</v>
      </c>
      <c r="F7" s="27" t="s">
        <v>22</v>
      </c>
      <c r="G7" s="27" t="s">
        <v>23</v>
      </c>
      <c r="H7" s="27" t="s">
        <v>22</v>
      </c>
      <c r="I7" s="27" t="s">
        <v>24</v>
      </c>
      <c r="J7" s="27" t="s">
        <v>22</v>
      </c>
      <c r="K7" s="27" t="s">
        <v>25</v>
      </c>
      <c r="L7" s="27" t="s">
        <v>22</v>
      </c>
      <c r="M7" s="27" t="s">
        <v>26</v>
      </c>
      <c r="N7" s="27" t="s">
        <v>22</v>
      </c>
      <c r="O7" s="27" t="s">
        <v>27</v>
      </c>
      <c r="P7" s="27" t="s">
        <v>22</v>
      </c>
      <c r="Q7" s="28" t="s">
        <v>28</v>
      </c>
      <c r="R7" s="29" t="s">
        <v>29</v>
      </c>
      <c r="S7" s="30" t="s">
        <v>5</v>
      </c>
      <c r="T7" s="30" t="s">
        <v>30</v>
      </c>
      <c r="U7" s="29" t="s">
        <v>6</v>
      </c>
      <c r="V7" s="30" t="s">
        <v>31</v>
      </c>
    </row>
    <row r="8" spans="1:24" x14ac:dyDescent="0.3">
      <c r="A8" s="1" t="s">
        <v>11</v>
      </c>
      <c r="B8" s="2" t="s">
        <v>127</v>
      </c>
      <c r="C8" s="3">
        <v>45962</v>
      </c>
      <c r="D8" s="4" t="s">
        <v>38</v>
      </c>
      <c r="E8" s="37">
        <v>186</v>
      </c>
      <c r="F8" s="22">
        <v>0</v>
      </c>
      <c r="G8" s="37">
        <v>188</v>
      </c>
      <c r="H8" s="22">
        <v>1</v>
      </c>
      <c r="I8" s="5">
        <v>186</v>
      </c>
      <c r="J8" s="22">
        <v>3</v>
      </c>
      <c r="K8" s="38">
        <v>188</v>
      </c>
      <c r="L8" s="22">
        <v>0</v>
      </c>
      <c r="M8" s="38"/>
      <c r="N8" s="22"/>
      <c r="O8" s="5"/>
      <c r="P8" s="22"/>
      <c r="Q8" s="6">
        <v>4</v>
      </c>
      <c r="R8" s="6">
        <v>748</v>
      </c>
      <c r="S8" s="7">
        <v>187</v>
      </c>
      <c r="T8" s="36">
        <v>4</v>
      </c>
      <c r="U8" s="8">
        <v>2</v>
      </c>
      <c r="V8" s="9">
        <v>189</v>
      </c>
    </row>
    <row r="10" spans="1:24" x14ac:dyDescent="0.3">
      <c r="Q10" s="32">
        <f>SUM(Q8:Q9)</f>
        <v>4</v>
      </c>
      <c r="R10" s="32">
        <f>SUM(R8:R9)</f>
        <v>748</v>
      </c>
      <c r="S10" s="33">
        <f>SUM(R10/Q10)</f>
        <v>187</v>
      </c>
      <c r="T10" s="32">
        <f>SUM(T8:T9)</f>
        <v>4</v>
      </c>
      <c r="U10" s="32">
        <f>SUM(U8:U9)</f>
        <v>2</v>
      </c>
      <c r="V10" s="34">
        <f>SUM(S10+U10)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:P2 T2" name="Range1_3_5_3_1"/>
    <protectedRange algorithmName="SHA-512" hashValue="ON39YdpmFHfN9f47KpiRvqrKx0V9+erV1CNkpWzYhW/Qyc6aT8rEyCrvauWSYGZK2ia3o7vd3akF07acHAFpOA==" saltValue="yVW9XmDwTqEnmpSGai0KYg==" spinCount="100000" sqref="E8 B8:C8 H8:L8 N8" name="Range1_9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T8" name="Range1_3_5_6"/>
  </protectedRanges>
  <conditionalFormatting sqref="E2">
    <cfRule type="top10" dxfId="20" priority="21" rank="1"/>
  </conditionalFormatting>
  <conditionalFormatting sqref="G2">
    <cfRule type="top10" dxfId="19" priority="20" rank="1"/>
  </conditionalFormatting>
  <conditionalFormatting sqref="E2:P2">
    <cfRule type="cellIs" dxfId="18" priority="19" operator="greaterThanOrEqual">
      <formula>200</formula>
    </cfRule>
  </conditionalFormatting>
  <conditionalFormatting sqref="I2">
    <cfRule type="top10" dxfId="17" priority="18" rank="1"/>
  </conditionalFormatting>
  <conditionalFormatting sqref="K2">
    <cfRule type="top10" dxfId="16" priority="17" rank="1"/>
  </conditionalFormatting>
  <conditionalFormatting sqref="M2">
    <cfRule type="top10" dxfId="15" priority="16" rank="1"/>
  </conditionalFormatting>
  <conditionalFormatting sqref="O2">
    <cfRule type="top10" dxfId="14" priority="15" rank="1"/>
  </conditionalFormatting>
  <conditionalFormatting sqref="E8">
    <cfRule type="top10" dxfId="13" priority="7" rank="1"/>
  </conditionalFormatting>
  <conditionalFormatting sqref="G8">
    <cfRule type="top10" dxfId="12" priority="6" rank="1"/>
  </conditionalFormatting>
  <conditionalFormatting sqref="I8">
    <cfRule type="top10" dxfId="11" priority="5" rank="1"/>
  </conditionalFormatting>
  <conditionalFormatting sqref="K8">
    <cfRule type="top10" dxfId="10" priority="4" rank="1"/>
  </conditionalFormatting>
  <conditionalFormatting sqref="M8">
    <cfRule type="top10" dxfId="9" priority="3" rank="1"/>
  </conditionalFormatting>
  <conditionalFormatting sqref="O8">
    <cfRule type="top10" dxfId="8" priority="2" rank="1"/>
  </conditionalFormatting>
  <conditionalFormatting sqref="E8:P8">
    <cfRule type="cellIs" dxfId="7" priority="1" operator="greaterThanOrEqual">
      <formula>200</formula>
    </cfRule>
  </conditionalFormatting>
  <hyperlinks>
    <hyperlink ref="X1" location="'Virginia 2025'!A1" display="Return to Rankings" xr:uid="{782B2531-CA05-4CC2-9510-39384E0C298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6D4867-8CC7-4051-AE9F-DB801ADE1FD3}">
          <x14:formula1>
            <xm:f>'[_05-01-25-ABRA 2025 (Hurt, VA )brushy.xlsm]DATA'!#REF!</xm:f>
          </x14:formula1>
          <xm:sqref>B8</xm:sqref>
        </x14:dataValidation>
        <x14:dataValidation type="list" allowBlank="1" showInputMessage="1" showErrorMessage="1" xr:uid="{BDFD1481-221B-4E24-BB92-A047EA543074}">
          <x14:formula1>
            <xm:f>'[_05-01-25-ABRA 2025 (Hurt, VA )brushy.xlsm]DATA'!#REF!</xm:f>
          </x14:formula1>
          <xm:sqref>D8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D278-BC09-45C6-A7F6-95B81819974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64</v>
      </c>
      <c r="B2" s="2" t="s">
        <v>85</v>
      </c>
      <c r="C2" s="3">
        <v>42176</v>
      </c>
      <c r="D2" s="4" t="s">
        <v>67</v>
      </c>
      <c r="E2" s="5">
        <v>197</v>
      </c>
      <c r="F2" s="22">
        <v>0</v>
      </c>
      <c r="G2" s="5">
        <v>196</v>
      </c>
      <c r="H2" s="22">
        <v>5</v>
      </c>
      <c r="I2" s="5">
        <v>196</v>
      </c>
      <c r="J2" s="22">
        <v>3</v>
      </c>
      <c r="K2" s="5">
        <v>193</v>
      </c>
      <c r="L2" s="22">
        <v>1</v>
      </c>
      <c r="M2" s="5">
        <v>195</v>
      </c>
      <c r="N2" s="22">
        <v>0</v>
      </c>
      <c r="O2" s="5">
        <v>194</v>
      </c>
      <c r="P2" s="22">
        <v>4</v>
      </c>
      <c r="Q2" s="6">
        <v>6</v>
      </c>
      <c r="R2" s="6">
        <v>1171</v>
      </c>
      <c r="S2" s="7">
        <v>195.16666666666666</v>
      </c>
      <c r="T2" s="36">
        <v>13</v>
      </c>
      <c r="U2" s="8">
        <v>8</v>
      </c>
      <c r="V2" s="9">
        <v>203.16666666666666</v>
      </c>
    </row>
    <row r="4" spans="1:24" x14ac:dyDescent="0.3">
      <c r="Q4" s="32">
        <f>SUM(Q2:Q3)</f>
        <v>6</v>
      </c>
      <c r="R4" s="32">
        <f>SUM(R2:R3)</f>
        <v>1171</v>
      </c>
      <c r="S4" s="33">
        <f>SUM(R4/Q4)</f>
        <v>195.16666666666666</v>
      </c>
      <c r="T4" s="32">
        <f>SUM(T2:T3)</f>
        <v>13</v>
      </c>
      <c r="U4" s="32">
        <f>SUM(U2:U3)</f>
        <v>8</v>
      </c>
      <c r="V4" s="34">
        <f>SUM(S4+U4)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648046A9-40A9-47AF-BE60-4E0AC53C791A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DB06-07DA-472F-8932-2F09E12BE318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11</v>
      </c>
      <c r="B2" s="2" t="s">
        <v>128</v>
      </c>
      <c r="C2" s="3">
        <v>45962</v>
      </c>
      <c r="D2" s="4" t="s">
        <v>38</v>
      </c>
      <c r="E2" s="37">
        <v>180</v>
      </c>
      <c r="F2" s="22">
        <v>1</v>
      </c>
      <c r="G2" s="37">
        <v>184</v>
      </c>
      <c r="H2" s="22">
        <v>1</v>
      </c>
      <c r="I2" s="5">
        <v>171</v>
      </c>
      <c r="J2" s="22">
        <v>2</v>
      </c>
      <c r="K2" s="37">
        <v>182</v>
      </c>
      <c r="L2" s="22">
        <v>0</v>
      </c>
      <c r="M2" s="38"/>
      <c r="N2" s="22"/>
      <c r="O2" s="5"/>
      <c r="P2" s="22"/>
      <c r="Q2" s="6">
        <v>4</v>
      </c>
      <c r="R2" s="6">
        <v>717</v>
      </c>
      <c r="S2" s="7">
        <v>179.25</v>
      </c>
      <c r="T2" s="36">
        <v>4</v>
      </c>
      <c r="U2" s="8">
        <v>2</v>
      </c>
      <c r="V2" s="9">
        <v>181.25</v>
      </c>
    </row>
    <row r="4" spans="1:24" x14ac:dyDescent="0.3">
      <c r="Q4" s="32">
        <f>SUM(Q2:Q3)</f>
        <v>4</v>
      </c>
      <c r="R4" s="32">
        <f>SUM(R2:R3)</f>
        <v>717</v>
      </c>
      <c r="S4" s="33">
        <f>SUM(R4/Q4)</f>
        <v>179.25</v>
      </c>
      <c r="T4" s="32">
        <f>SUM(T2:T3)</f>
        <v>4</v>
      </c>
      <c r="U4" s="32">
        <f>SUM(U2:U3)</f>
        <v>2</v>
      </c>
      <c r="V4" s="34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:O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739" priority="7" rank="1"/>
  </conditionalFormatting>
  <conditionalFormatting sqref="G2">
    <cfRule type="top10" dxfId="738" priority="6" rank="1"/>
  </conditionalFormatting>
  <conditionalFormatting sqref="I2">
    <cfRule type="top10" dxfId="737" priority="5" rank="1"/>
  </conditionalFormatting>
  <conditionalFormatting sqref="K2">
    <cfRule type="top10" dxfId="736" priority="4" rank="1"/>
  </conditionalFormatting>
  <conditionalFormatting sqref="M2">
    <cfRule type="top10" dxfId="735" priority="3" rank="1"/>
  </conditionalFormatting>
  <conditionalFormatting sqref="O2">
    <cfRule type="top10" dxfId="734" priority="2" rank="1"/>
  </conditionalFormatting>
  <conditionalFormatting sqref="E2:P2">
    <cfRule type="cellIs" dxfId="733" priority="1" operator="greaterThanOrEqual">
      <formula>200</formula>
    </cfRule>
  </conditionalFormatting>
  <hyperlinks>
    <hyperlink ref="X1" location="'Virginia 2025'!A1" display="Return to Rankings" xr:uid="{8C3129C8-67B3-45DD-BBEF-97F780F4EC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AE7D70-EA67-4089-804B-5E29F710F995}">
          <x14:formula1>
            <xm:f>'[_05-01-25-ABRA 2025 (Hurt, VA )brushy.xlsm]DATA'!#REF!</xm:f>
          </x14:formula1>
          <xm:sqref>B2</xm:sqref>
        </x14:dataValidation>
        <x14:dataValidation type="list" allowBlank="1" showInputMessage="1" showErrorMessage="1" xr:uid="{7520DF5D-9416-45B0-88CD-61CABDC38A50}">
          <x14:formula1>
            <xm:f>'[_05-01-25-ABRA 2025 (Hurt, VA )brushy.xlsm]DATA'!#REF!</xm:f>
          </x14:formula1>
          <xm:sqref>D2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D47F-66F3-4B6A-82D9-BF05284A2A1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116</v>
      </c>
      <c r="C2" s="3">
        <v>45906</v>
      </c>
      <c r="D2" s="4" t="s">
        <v>101</v>
      </c>
      <c r="E2" s="5">
        <v>198</v>
      </c>
      <c r="F2" s="22">
        <v>2</v>
      </c>
      <c r="G2" s="5">
        <v>199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397</v>
      </c>
      <c r="S2" s="7">
        <v>198.5</v>
      </c>
      <c r="T2" s="36">
        <v>3</v>
      </c>
      <c r="U2" s="8">
        <v>2</v>
      </c>
      <c r="V2" s="9">
        <v>200.5</v>
      </c>
    </row>
    <row r="4" spans="1:24" x14ac:dyDescent="0.3">
      <c r="Q4" s="32">
        <f>SUM(Q2:Q3)</f>
        <v>2</v>
      </c>
      <c r="R4" s="32">
        <f>SUM(R2:R3)</f>
        <v>397</v>
      </c>
      <c r="S4" s="33">
        <f>SUM(R4/Q4)</f>
        <v>198.5</v>
      </c>
      <c r="T4" s="32">
        <f>SUM(T2:T3)</f>
        <v>3</v>
      </c>
      <c r="U4" s="32">
        <f>SUM(U2:U3)</f>
        <v>2</v>
      </c>
      <c r="V4" s="34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">
    <cfRule type="top10" dxfId="6" priority="7" rank="1"/>
  </conditionalFormatting>
  <conditionalFormatting sqref="E2:P2">
    <cfRule type="cellIs" dxfId="5" priority="5" operator="greaterThanOrEqual">
      <formula>200</formula>
    </cfRule>
  </conditionalFormatting>
  <conditionalFormatting sqref="G2">
    <cfRule type="top10" dxfId="4" priority="6" rank="1"/>
  </conditionalFormatting>
  <conditionalFormatting sqref="I2">
    <cfRule type="top10" dxfId="3" priority="4" rank="1"/>
  </conditionalFormatting>
  <conditionalFormatting sqref="K2">
    <cfRule type="top10" dxfId="2" priority="3" rank="1"/>
  </conditionalFormatting>
  <conditionalFormatting sqref="M2">
    <cfRule type="top10" dxfId="1" priority="2" rank="1"/>
  </conditionalFormatting>
  <conditionalFormatting sqref="O2">
    <cfRule type="top10" dxfId="0" priority="1" rank="1"/>
  </conditionalFormatting>
  <hyperlinks>
    <hyperlink ref="X1" location="'Virginia 2025'!A1" display="Return to Rankings" xr:uid="{DD92984D-3631-4170-8452-3FDE8CC8D0C1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1554-D890-423F-8EF2-88CEAF206FC1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47</v>
      </c>
      <c r="C2" s="3">
        <v>45752</v>
      </c>
      <c r="D2" s="4" t="s">
        <v>38</v>
      </c>
      <c r="E2" s="5">
        <v>195</v>
      </c>
      <c r="F2" s="22">
        <v>5</v>
      </c>
      <c r="G2" s="5">
        <v>195</v>
      </c>
      <c r="H2" s="22">
        <v>1</v>
      </c>
      <c r="I2" s="5">
        <v>194</v>
      </c>
      <c r="J2" s="22">
        <v>3</v>
      </c>
      <c r="K2" s="5">
        <v>187</v>
      </c>
      <c r="L2" s="22">
        <v>1</v>
      </c>
      <c r="M2" s="5"/>
      <c r="N2" s="22"/>
      <c r="O2" s="5"/>
      <c r="P2" s="22"/>
      <c r="Q2" s="6">
        <v>4</v>
      </c>
      <c r="R2" s="6">
        <v>771</v>
      </c>
      <c r="S2" s="7">
        <v>192.75</v>
      </c>
      <c r="T2" s="36">
        <v>10</v>
      </c>
      <c r="U2" s="8">
        <v>2</v>
      </c>
      <c r="V2" s="9">
        <v>194.75</v>
      </c>
    </row>
    <row r="3" spans="1:24" x14ac:dyDescent="0.3">
      <c r="A3" s="1" t="s">
        <v>15</v>
      </c>
      <c r="B3" s="2" t="s">
        <v>47</v>
      </c>
      <c r="C3" s="3">
        <v>45765</v>
      </c>
      <c r="D3" s="4" t="s">
        <v>38</v>
      </c>
      <c r="E3" s="5">
        <v>190</v>
      </c>
      <c r="F3" s="22">
        <v>1</v>
      </c>
      <c r="G3" s="5">
        <v>190</v>
      </c>
      <c r="H3" s="22">
        <v>2</v>
      </c>
      <c r="I3" s="5">
        <v>185</v>
      </c>
      <c r="J3" s="22">
        <v>2</v>
      </c>
      <c r="K3" s="5">
        <v>185</v>
      </c>
      <c r="L3" s="22">
        <v>2</v>
      </c>
      <c r="M3" s="5"/>
      <c r="N3" s="22"/>
      <c r="O3" s="5"/>
      <c r="P3" s="22"/>
      <c r="Q3" s="6">
        <v>4</v>
      </c>
      <c r="R3" s="6">
        <v>750</v>
      </c>
      <c r="S3" s="7">
        <v>187.5</v>
      </c>
      <c r="T3" s="36">
        <v>7</v>
      </c>
      <c r="U3" s="8">
        <v>11</v>
      </c>
      <c r="V3" s="9">
        <v>198.5</v>
      </c>
    </row>
    <row r="4" spans="1:24" x14ac:dyDescent="0.3">
      <c r="A4" s="1" t="s">
        <v>15</v>
      </c>
      <c r="B4" s="2" t="s">
        <v>47</v>
      </c>
      <c r="C4" s="3">
        <v>45780</v>
      </c>
      <c r="D4" s="4" t="s">
        <v>38</v>
      </c>
      <c r="E4" s="5">
        <v>195</v>
      </c>
      <c r="F4" s="22">
        <v>2</v>
      </c>
      <c r="G4" s="5">
        <v>195</v>
      </c>
      <c r="H4" s="22">
        <v>6</v>
      </c>
      <c r="I4" s="5">
        <v>191</v>
      </c>
      <c r="J4" s="22">
        <v>1</v>
      </c>
      <c r="K4" s="5">
        <v>190</v>
      </c>
      <c r="L4" s="22">
        <v>1</v>
      </c>
      <c r="M4" s="5"/>
      <c r="N4" s="22"/>
      <c r="O4" s="5"/>
      <c r="P4" s="22"/>
      <c r="Q4" s="6">
        <v>4</v>
      </c>
      <c r="R4" s="6">
        <v>771</v>
      </c>
      <c r="S4" s="7">
        <v>192.75</v>
      </c>
      <c r="T4" s="36">
        <v>10</v>
      </c>
      <c r="U4" s="8">
        <v>4</v>
      </c>
      <c r="V4" s="9">
        <v>196.75</v>
      </c>
    </row>
    <row r="5" spans="1:24" x14ac:dyDescent="0.3">
      <c r="A5" s="1" t="s">
        <v>15</v>
      </c>
      <c r="B5" s="2" t="s">
        <v>47</v>
      </c>
      <c r="C5" s="3">
        <v>45793</v>
      </c>
      <c r="D5" s="4" t="s">
        <v>38</v>
      </c>
      <c r="E5" s="5">
        <v>193</v>
      </c>
      <c r="F5" s="22">
        <v>2</v>
      </c>
      <c r="G5" s="5">
        <v>196</v>
      </c>
      <c r="H5" s="22">
        <v>5</v>
      </c>
      <c r="I5" s="5">
        <v>195</v>
      </c>
      <c r="J5" s="22">
        <v>2</v>
      </c>
      <c r="K5" s="5">
        <v>194</v>
      </c>
      <c r="L5" s="22">
        <v>2</v>
      </c>
      <c r="M5" s="5"/>
      <c r="N5" s="22"/>
      <c r="O5" s="5"/>
      <c r="P5" s="22"/>
      <c r="Q5" s="6">
        <v>4</v>
      </c>
      <c r="R5" s="6">
        <v>778</v>
      </c>
      <c r="S5" s="7">
        <v>194.5</v>
      </c>
      <c r="T5" s="36">
        <v>11</v>
      </c>
      <c r="U5" s="8">
        <v>6</v>
      </c>
      <c r="V5" s="9">
        <v>200.5</v>
      </c>
    </row>
    <row r="6" spans="1:24" x14ac:dyDescent="0.3">
      <c r="A6" s="1" t="s">
        <v>15</v>
      </c>
      <c r="B6" s="2" t="s">
        <v>47</v>
      </c>
      <c r="C6" s="3">
        <v>45828</v>
      </c>
      <c r="D6" s="4" t="s">
        <v>38</v>
      </c>
      <c r="E6" s="5">
        <v>196</v>
      </c>
      <c r="F6" s="22">
        <v>2</v>
      </c>
      <c r="G6" s="5">
        <v>197.02500000000001</v>
      </c>
      <c r="H6" s="22">
        <v>5</v>
      </c>
      <c r="I6" s="5">
        <v>197</v>
      </c>
      <c r="J6" s="22">
        <v>2</v>
      </c>
      <c r="K6" s="5">
        <v>195.02500000000001</v>
      </c>
      <c r="L6" s="22">
        <v>1</v>
      </c>
      <c r="M6" s="5"/>
      <c r="N6" s="22"/>
      <c r="O6" s="5"/>
      <c r="P6" s="22"/>
      <c r="Q6" s="6">
        <v>4</v>
      </c>
      <c r="R6" s="6">
        <v>785.05</v>
      </c>
      <c r="S6" s="7">
        <v>196.26249999999999</v>
      </c>
      <c r="T6" s="36">
        <v>10</v>
      </c>
      <c r="U6" s="8">
        <v>11</v>
      </c>
      <c r="V6" s="9">
        <v>207.26249999999999</v>
      </c>
    </row>
    <row r="7" spans="1:24" x14ac:dyDescent="0.3">
      <c r="A7" s="1" t="s">
        <v>15</v>
      </c>
      <c r="B7" s="2" t="s">
        <v>47</v>
      </c>
      <c r="C7" s="3">
        <v>45856</v>
      </c>
      <c r="D7" s="4" t="s">
        <v>38</v>
      </c>
      <c r="E7" s="5">
        <v>197.001</v>
      </c>
      <c r="F7" s="22">
        <v>2</v>
      </c>
      <c r="G7" s="5">
        <v>198</v>
      </c>
      <c r="H7" s="22">
        <v>2</v>
      </c>
      <c r="I7" s="5">
        <v>198</v>
      </c>
      <c r="J7" s="22">
        <v>2</v>
      </c>
      <c r="K7" s="5">
        <v>193</v>
      </c>
      <c r="L7" s="22">
        <v>4</v>
      </c>
      <c r="M7" s="5"/>
      <c r="N7" s="22"/>
      <c r="O7" s="5"/>
      <c r="P7" s="22"/>
      <c r="Q7" s="6">
        <v>4</v>
      </c>
      <c r="R7" s="6">
        <v>786.00099999999998</v>
      </c>
      <c r="S7" s="7">
        <v>196.50024999999999</v>
      </c>
      <c r="T7" s="36">
        <v>10</v>
      </c>
      <c r="U7" s="8">
        <v>11</v>
      </c>
      <c r="V7" s="9">
        <v>207.50024999999999</v>
      </c>
    </row>
    <row r="8" spans="1:24" x14ac:dyDescent="0.3">
      <c r="A8" s="1" t="s">
        <v>15</v>
      </c>
      <c r="B8" s="2" t="s">
        <v>47</v>
      </c>
      <c r="C8" s="3">
        <v>45871</v>
      </c>
      <c r="D8" s="4" t="s">
        <v>38</v>
      </c>
      <c r="E8" s="5">
        <v>198</v>
      </c>
      <c r="F8" s="22">
        <v>3</v>
      </c>
      <c r="G8" s="5">
        <v>196</v>
      </c>
      <c r="H8" s="22">
        <v>2</v>
      </c>
      <c r="I8" s="5">
        <v>197.005</v>
      </c>
      <c r="J8" s="22">
        <v>1</v>
      </c>
      <c r="K8" s="5">
        <v>194</v>
      </c>
      <c r="L8" s="22">
        <v>4</v>
      </c>
      <c r="M8" s="5"/>
      <c r="N8" s="22"/>
      <c r="O8" s="5"/>
      <c r="P8" s="22"/>
      <c r="Q8" s="6">
        <v>4</v>
      </c>
      <c r="R8" s="6">
        <v>785.005</v>
      </c>
      <c r="S8" s="7">
        <v>196.25125</v>
      </c>
      <c r="T8" s="36">
        <v>10</v>
      </c>
      <c r="U8" s="8">
        <v>6</v>
      </c>
      <c r="V8" s="9">
        <v>202.25125</v>
      </c>
    </row>
    <row r="9" spans="1:24" x14ac:dyDescent="0.3">
      <c r="A9" s="1" t="s">
        <v>15</v>
      </c>
      <c r="B9" s="2" t="s">
        <v>47</v>
      </c>
      <c r="C9" s="3">
        <v>45892</v>
      </c>
      <c r="D9" s="4" t="s">
        <v>38</v>
      </c>
      <c r="E9" s="5">
        <v>198</v>
      </c>
      <c r="F9" s="22">
        <v>3</v>
      </c>
      <c r="G9" s="5">
        <v>198</v>
      </c>
      <c r="H9" s="22">
        <v>2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396</v>
      </c>
      <c r="S9" s="7">
        <v>198</v>
      </c>
      <c r="T9" s="36">
        <v>5</v>
      </c>
      <c r="U9" s="8">
        <v>7</v>
      </c>
      <c r="V9" s="9">
        <v>205</v>
      </c>
    </row>
    <row r="10" spans="1:24" x14ac:dyDescent="0.3">
      <c r="A10" s="1" t="s">
        <v>15</v>
      </c>
      <c r="B10" s="2" t="s">
        <v>47</v>
      </c>
      <c r="C10" s="3">
        <v>45902</v>
      </c>
      <c r="D10" s="4" t="s">
        <v>101</v>
      </c>
      <c r="E10" s="5">
        <v>199</v>
      </c>
      <c r="F10" s="22">
        <v>2</v>
      </c>
      <c r="G10" s="5">
        <v>198</v>
      </c>
      <c r="H10" s="22">
        <v>0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397</v>
      </c>
      <c r="S10" s="7">
        <v>198.5</v>
      </c>
      <c r="T10" s="36">
        <v>2</v>
      </c>
      <c r="U10" s="8">
        <v>2</v>
      </c>
      <c r="V10" s="9">
        <v>200.5</v>
      </c>
    </row>
    <row r="11" spans="1:24" x14ac:dyDescent="0.3">
      <c r="A11" s="45" t="s">
        <v>15</v>
      </c>
      <c r="B11" s="46" t="s">
        <v>47</v>
      </c>
      <c r="C11" s="47">
        <v>45919</v>
      </c>
      <c r="D11" s="48" t="s">
        <v>38</v>
      </c>
      <c r="E11" s="49">
        <v>196</v>
      </c>
      <c r="F11" s="50">
        <v>0</v>
      </c>
      <c r="G11" s="49">
        <v>200</v>
      </c>
      <c r="H11" s="50">
        <v>0</v>
      </c>
      <c r="I11" s="49">
        <v>197</v>
      </c>
      <c r="J11" s="50">
        <v>0</v>
      </c>
      <c r="K11" s="49">
        <v>197</v>
      </c>
      <c r="L11" s="50">
        <v>2</v>
      </c>
      <c r="M11" s="49"/>
      <c r="N11" s="50"/>
      <c r="O11" s="49"/>
      <c r="P11" s="50"/>
      <c r="Q11" s="51">
        <v>4</v>
      </c>
      <c r="R11" s="51">
        <v>790</v>
      </c>
      <c r="S11" s="52">
        <v>197.5</v>
      </c>
      <c r="T11" s="32">
        <v>2</v>
      </c>
      <c r="U11" s="53">
        <v>9</v>
      </c>
      <c r="V11" s="54">
        <v>206.5</v>
      </c>
    </row>
    <row r="13" spans="1:24" x14ac:dyDescent="0.3">
      <c r="Q13" s="32">
        <f>SUM(Q2:Q12)</f>
        <v>36</v>
      </c>
      <c r="R13" s="32">
        <f>SUM(R2:R12)</f>
        <v>7009.0560000000005</v>
      </c>
      <c r="S13" s="33">
        <f>SUM(R13/Q13)</f>
        <v>194.69600000000003</v>
      </c>
      <c r="T13" s="32">
        <f>SUM(T2:T12)</f>
        <v>77</v>
      </c>
      <c r="U13" s="32">
        <f>SUM(U2:U12)</f>
        <v>69</v>
      </c>
      <c r="V13" s="34">
        <f>SUM(S13+U13)</f>
        <v>263.69600000000003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 E8:P8" name="Range1_3_5_1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1"/>
    <protectedRange algorithmName="SHA-512" hashValue="ON39YdpmFHfN9f47KpiRvqrKx0V9+erV1CNkpWzYhW/Qyc6aT8rEyCrvauWSYGZK2ia3o7vd3akF07acHAFpOA==" saltValue="yVW9XmDwTqEnmpSGai0KYg==" spinCount="100000" sqref="T10 E10:P10" name="Range1_3_5_2"/>
    <protectedRange algorithmName="SHA-512" hashValue="ON39YdpmFHfN9f47KpiRvqrKx0V9+erV1CNkpWzYhW/Qyc6aT8rEyCrvauWSYGZK2ia3o7vd3akF07acHAFpOA==" saltValue="yVW9XmDwTqEnmpSGai0KYg==" spinCount="100000" sqref="B11:C11" name="Range1_12_1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E11:P11 T11" name="Range1_3_5_3_1"/>
  </protectedRanges>
  <conditionalFormatting sqref="E10">
    <cfRule type="top10" dxfId="677" priority="14" rank="1"/>
  </conditionalFormatting>
  <conditionalFormatting sqref="E10:P10">
    <cfRule type="cellIs" dxfId="676" priority="12" operator="greaterThanOrEqual">
      <formula>200</formula>
    </cfRule>
  </conditionalFormatting>
  <conditionalFormatting sqref="G10">
    <cfRule type="top10" dxfId="675" priority="13" rank="1"/>
  </conditionalFormatting>
  <conditionalFormatting sqref="I10">
    <cfRule type="top10" dxfId="674" priority="11" rank="1"/>
  </conditionalFormatting>
  <conditionalFormatting sqref="K10">
    <cfRule type="top10" dxfId="673" priority="10" rank="1"/>
  </conditionalFormatting>
  <conditionalFormatting sqref="L8:P8">
    <cfRule type="cellIs" dxfId="672" priority="15" operator="greaterThanOrEqual">
      <formula>200</formula>
    </cfRule>
  </conditionalFormatting>
  <conditionalFormatting sqref="M8">
    <cfRule type="top10" dxfId="671" priority="16" rank="1"/>
  </conditionalFormatting>
  <conditionalFormatting sqref="M10">
    <cfRule type="top10" dxfId="670" priority="9" rank="1"/>
  </conditionalFormatting>
  <conditionalFormatting sqref="O8">
    <cfRule type="top10" dxfId="669" priority="17" rank="1"/>
  </conditionalFormatting>
  <conditionalFormatting sqref="O10">
    <cfRule type="top10" dxfId="668" priority="8" rank="1"/>
  </conditionalFormatting>
  <conditionalFormatting sqref="E11">
    <cfRule type="top10" dxfId="667" priority="7" rank="1"/>
  </conditionalFormatting>
  <conditionalFormatting sqref="G11">
    <cfRule type="top10" dxfId="666" priority="6" rank="1"/>
  </conditionalFormatting>
  <conditionalFormatting sqref="E11:P11">
    <cfRule type="cellIs" dxfId="665" priority="5" operator="greaterThanOrEqual">
      <formula>200</formula>
    </cfRule>
  </conditionalFormatting>
  <conditionalFormatting sqref="I11">
    <cfRule type="top10" dxfId="664" priority="4" rank="1"/>
  </conditionalFormatting>
  <conditionalFormatting sqref="K11">
    <cfRule type="top10" dxfId="663" priority="3" rank="1"/>
  </conditionalFormatting>
  <conditionalFormatting sqref="M11">
    <cfRule type="top10" dxfId="662" priority="2" rank="1"/>
  </conditionalFormatting>
  <conditionalFormatting sqref="O11">
    <cfRule type="top10" dxfId="661" priority="1" rank="1"/>
  </conditionalFormatting>
  <hyperlinks>
    <hyperlink ref="X1" location="'Virginia 2025'!A1" display="Return to Rankings" xr:uid="{4F93C3D8-F455-437B-85B8-4239A734E387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B945-F9F5-4002-B00A-9AB4580C97EB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35</v>
      </c>
      <c r="B2" s="2" t="s">
        <v>129</v>
      </c>
      <c r="C2" s="3">
        <v>45962</v>
      </c>
      <c r="D2" s="4" t="s">
        <v>38</v>
      </c>
      <c r="E2" s="37">
        <v>187</v>
      </c>
      <c r="F2" s="22">
        <v>3</v>
      </c>
      <c r="G2" s="37">
        <v>179</v>
      </c>
      <c r="H2" s="22">
        <v>1</v>
      </c>
      <c r="I2" s="5">
        <v>179</v>
      </c>
      <c r="J2" s="22">
        <v>0</v>
      </c>
      <c r="K2" s="38">
        <v>188</v>
      </c>
      <c r="L2" s="22">
        <v>1</v>
      </c>
      <c r="M2" s="38"/>
      <c r="N2" s="22"/>
      <c r="O2" s="5"/>
      <c r="P2" s="22"/>
      <c r="Q2" s="6">
        <v>4</v>
      </c>
      <c r="R2" s="6">
        <v>733</v>
      </c>
      <c r="S2" s="7">
        <v>183.25</v>
      </c>
      <c r="T2" s="36">
        <v>5</v>
      </c>
      <c r="U2" s="8">
        <v>5</v>
      </c>
      <c r="V2" s="9">
        <v>188.25</v>
      </c>
    </row>
    <row r="4" spans="1:24" x14ac:dyDescent="0.3">
      <c r="Q4" s="32">
        <f>SUM(Q2:Q3)</f>
        <v>4</v>
      </c>
      <c r="R4" s="32">
        <f>SUM(R2:R3)</f>
        <v>733</v>
      </c>
      <c r="S4" s="33">
        <f>SUM(R4/Q4)</f>
        <v>183.25</v>
      </c>
      <c r="T4" s="32">
        <f>SUM(T2:T3)</f>
        <v>5</v>
      </c>
      <c r="U4" s="32">
        <f>SUM(U2:U3)</f>
        <v>5</v>
      </c>
      <c r="V4" s="34">
        <f>SUM(S4+U4)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746" priority="7" rank="1"/>
  </conditionalFormatting>
  <conditionalFormatting sqref="G2">
    <cfRule type="top10" dxfId="745" priority="6" rank="1"/>
  </conditionalFormatting>
  <conditionalFormatting sqref="I2">
    <cfRule type="top10" dxfId="744" priority="5" rank="1"/>
  </conditionalFormatting>
  <conditionalFormatting sqref="K2">
    <cfRule type="top10" dxfId="743" priority="4" rank="1"/>
  </conditionalFormatting>
  <conditionalFormatting sqref="M2">
    <cfRule type="top10" dxfId="742" priority="3" rank="1"/>
  </conditionalFormatting>
  <conditionalFormatting sqref="O2">
    <cfRule type="top10" dxfId="741" priority="2" rank="1"/>
  </conditionalFormatting>
  <conditionalFormatting sqref="E2:P2">
    <cfRule type="cellIs" dxfId="740" priority="1" operator="greaterThanOrEqual">
      <formula>200</formula>
    </cfRule>
  </conditionalFormatting>
  <hyperlinks>
    <hyperlink ref="X1" location="'Virginia 2025'!A1" display="Return to Rankings" xr:uid="{25DF399E-1CD3-4362-8A76-10A0BD5D3FC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1A57DB-5FC1-4025-A2F4-71F5EE440CE7}">
          <x14:formula1>
            <xm:f>'[_05-01-25-ABRA 2025 (Hurt, VA )brushy.xlsm]DATA'!#REF!</xm:f>
          </x14:formula1>
          <xm:sqref>D2</xm:sqref>
        </x14:dataValidation>
        <x14:dataValidation type="list" allowBlank="1" showInputMessage="1" showErrorMessage="1" xr:uid="{5C2417B1-1A76-4E87-9CD2-B753D04E4D13}">
          <x14:formula1>
            <xm:f>'[_05-01-25-ABRA 2025 (Hurt, VA )brushy.xlsm]DATA'!#REF!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4F50-8D74-4525-921B-E813EE538A98}">
  <dimension ref="A1:X4"/>
  <sheetViews>
    <sheetView workbookViewId="0">
      <selection activeCell="Q5" sqref="Q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3" t="s">
        <v>1</v>
      </c>
      <c r="B1" s="24" t="s">
        <v>2</v>
      </c>
      <c r="C1" s="25" t="s">
        <v>3</v>
      </c>
      <c r="D1" s="26" t="s">
        <v>4</v>
      </c>
      <c r="E1" s="27" t="s">
        <v>21</v>
      </c>
      <c r="F1" s="27" t="s">
        <v>22</v>
      </c>
      <c r="G1" s="27" t="s">
        <v>23</v>
      </c>
      <c r="H1" s="27" t="s">
        <v>22</v>
      </c>
      <c r="I1" s="27" t="s">
        <v>24</v>
      </c>
      <c r="J1" s="27" t="s">
        <v>22</v>
      </c>
      <c r="K1" s="27" t="s">
        <v>25</v>
      </c>
      <c r="L1" s="27" t="s">
        <v>22</v>
      </c>
      <c r="M1" s="27" t="s">
        <v>26</v>
      </c>
      <c r="N1" s="27" t="s">
        <v>22</v>
      </c>
      <c r="O1" s="27" t="s">
        <v>27</v>
      </c>
      <c r="P1" s="27" t="s">
        <v>22</v>
      </c>
      <c r="Q1" s="28" t="s">
        <v>28</v>
      </c>
      <c r="R1" s="29" t="s">
        <v>29</v>
      </c>
      <c r="S1" s="30" t="s">
        <v>5</v>
      </c>
      <c r="T1" s="30" t="s">
        <v>30</v>
      </c>
      <c r="U1" s="29" t="s">
        <v>6</v>
      </c>
      <c r="V1" s="30" t="s">
        <v>31</v>
      </c>
      <c r="X1" s="35" t="s">
        <v>33</v>
      </c>
    </row>
    <row r="2" spans="1:24" x14ac:dyDescent="0.3">
      <c r="A2" s="1" t="s">
        <v>15</v>
      </c>
      <c r="B2" s="2" t="s">
        <v>68</v>
      </c>
      <c r="C2" s="3">
        <v>45797</v>
      </c>
      <c r="D2" s="4" t="s">
        <v>67</v>
      </c>
      <c r="E2" s="5">
        <v>199</v>
      </c>
      <c r="F2" s="22">
        <v>5</v>
      </c>
      <c r="G2" s="5">
        <v>198</v>
      </c>
      <c r="H2" s="22">
        <v>2</v>
      </c>
      <c r="I2" s="5">
        <v>198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36">
        <v>11</v>
      </c>
      <c r="U2" s="8">
        <v>7</v>
      </c>
      <c r="V2" s="9">
        <v>205.33333333333334</v>
      </c>
    </row>
    <row r="4" spans="1:24" x14ac:dyDescent="0.3">
      <c r="Q4" s="32">
        <f>SUM(Q2:Q3)</f>
        <v>3</v>
      </c>
      <c r="R4" s="32">
        <f>SUM(R2:R3)</f>
        <v>595</v>
      </c>
      <c r="S4" s="33">
        <f>SUM(R4/Q4)</f>
        <v>198.33333333333334</v>
      </c>
      <c r="T4" s="32">
        <f>SUM(T2:T3)</f>
        <v>11</v>
      </c>
      <c r="U4" s="32">
        <f>SUM(U2:U3)</f>
        <v>7</v>
      </c>
      <c r="V4" s="34">
        <f>SUM(S4+U4)</f>
        <v>205.33333333333334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08823F03-27B3-4A27-BE09-4ECA64343864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Virginia 2025</vt:lpstr>
      <vt:lpstr>Bill Cash</vt:lpstr>
      <vt:lpstr>Billy Miller</vt:lpstr>
      <vt:lpstr>Bob Barnhart</vt:lpstr>
      <vt:lpstr>Bob Harless</vt:lpstr>
      <vt:lpstr>Brian Gilliand</vt:lpstr>
      <vt:lpstr>Brian Hagerty</vt:lpstr>
      <vt:lpstr>Bruce Cameron</vt:lpstr>
      <vt:lpstr>Carl Hanson</vt:lpstr>
      <vt:lpstr>Charles Miller</vt:lpstr>
      <vt:lpstr>Charles Spann</vt:lpstr>
      <vt:lpstr>Charlie Barba</vt:lpstr>
      <vt:lpstr>Chuck MIller</vt:lpstr>
      <vt:lpstr>Chuck Morrell</vt:lpstr>
      <vt:lpstr>Claude Pennington</vt:lpstr>
      <vt:lpstr>Cody Dockery</vt:lpstr>
      <vt:lpstr>Craig Bailey</vt:lpstr>
      <vt:lpstr>Dale Cauthen</vt:lpstr>
      <vt:lpstr>Dale Taft</vt:lpstr>
      <vt:lpstr>Dan Killough</vt:lpstr>
      <vt:lpstr>Danny Ripley</vt:lpstr>
      <vt:lpstr>Darrell Castle</vt:lpstr>
      <vt:lpstr>David Book</vt:lpstr>
      <vt:lpstr>Don Kowalsky</vt:lpstr>
      <vt:lpstr>Donald Osborne</vt:lpstr>
      <vt:lpstr>Ella Gallion</vt:lpstr>
      <vt:lpstr>Gary Gallion</vt:lpstr>
      <vt:lpstr>Greg Brooks</vt:lpstr>
      <vt:lpstr>Greg Chesher</vt:lpstr>
      <vt:lpstr>Greg Farris</vt:lpstr>
      <vt:lpstr>Harry Page</vt:lpstr>
      <vt:lpstr>Howard Ary</vt:lpstr>
      <vt:lpstr>James Musgrove</vt:lpstr>
      <vt:lpstr>Jason Frymier</vt:lpstr>
      <vt:lpstr>Jason Rasnake</vt:lpstr>
      <vt:lpstr>Jay Boyd</vt:lpstr>
      <vt:lpstr>Jeff Kite</vt:lpstr>
      <vt:lpstr>Jeff Langley</vt:lpstr>
      <vt:lpstr>Jeremiah Mohr</vt:lpstr>
      <vt:lpstr>Jerry Graves</vt:lpstr>
      <vt:lpstr>Jim Cuce</vt:lpstr>
      <vt:lpstr>Jim Frady</vt:lpstr>
      <vt:lpstr>Jock Owings</vt:lpstr>
      <vt:lpstr>Joe Craig</vt:lpstr>
      <vt:lpstr>Joe Stephens</vt:lpstr>
      <vt:lpstr>John Rogers</vt:lpstr>
      <vt:lpstr>Jon Griffin</vt:lpstr>
      <vt:lpstr>Jonathan Lowe</vt:lpstr>
      <vt:lpstr>Judy Gallion</vt:lpstr>
      <vt:lpstr>Ken Camper</vt:lpstr>
      <vt:lpstr>Ken Mix</vt:lpstr>
      <vt:lpstr>Kenneth Eades</vt:lpstr>
      <vt:lpstr>Kenny Jones</vt:lpstr>
      <vt:lpstr>Kenny Snopps</vt:lpstr>
      <vt:lpstr>Lynne Frady</vt:lpstr>
      <vt:lpstr>Maurice Hassard</vt:lpstr>
      <vt:lpstr>Mike Conley</vt:lpstr>
      <vt:lpstr>Mike Hicklin</vt:lpstr>
      <vt:lpstr>Mike Rorer</vt:lpstr>
      <vt:lpstr>Mildred Owings</vt:lpstr>
      <vt:lpstr>Mingo Harkness</vt:lpstr>
      <vt:lpstr>Patrick Driscoll</vt:lpstr>
      <vt:lpstr>Ralph Van Horn</vt:lpstr>
      <vt:lpstr>Raymond Osborne</vt:lpstr>
      <vt:lpstr>Ricky Haley</vt:lpstr>
      <vt:lpstr>Roger Beckner</vt:lpstr>
      <vt:lpstr>Roger Foshee</vt:lpstr>
      <vt:lpstr>Roy Cressinger</vt:lpstr>
      <vt:lpstr>Russ Pope</vt:lpstr>
      <vt:lpstr>Shawn Hudson</vt:lpstr>
      <vt:lpstr>Sherman White</vt:lpstr>
      <vt:lpstr>Stanley Canter</vt:lpstr>
      <vt:lpstr>Steve Pennington</vt:lpstr>
      <vt:lpstr>Steve Plunkett</vt:lpstr>
      <vt:lpstr>Teddy Riffe</vt:lpstr>
      <vt:lpstr>Tim Neighbors</vt:lpstr>
      <vt:lpstr>Tom Tignor</vt:lpstr>
      <vt:lpstr>Tony Jonas</vt:lpstr>
      <vt:lpstr>Travis Beasley</vt:lpstr>
      <vt:lpstr>Wayne Phipps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2025-11-02T15:58:29Z</dcterms:modified>
</cp:coreProperties>
</file>