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Virginia 2023\"/>
    </mc:Choice>
  </mc:AlternateContent>
  <xr:revisionPtr revIDLastSave="0" documentId="13_ncr:1_{386E0461-FCF3-413F-8740-F2D941342436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Virginia Youth Rankings 2023" sheetId="1" r:id="rId1"/>
    <sheet name="Cason Buckley" sheetId="12" r:id="rId2"/>
    <sheet name="Colton Buckley" sheetId="10" r:id="rId3"/>
    <sheet name="Jayden Slade" sheetId="13" r:id="rId4"/>
    <sheet name="Luke Higgins" sheetId="9" r:id="rId5"/>
    <sheet name="Pierce Rorer" sheetId="11" r:id="rId6"/>
    <sheet name="Rylee Dockery" sheetId="8" r:id="rId7"/>
    <sheet name="Sam Merritt" sheetId="7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N4" i="13"/>
  <c r="L4" i="13"/>
  <c r="K4" i="13"/>
  <c r="H6" i="1"/>
  <c r="G6" i="1"/>
  <c r="F6" i="1"/>
  <c r="E6" i="1"/>
  <c r="D6" i="1"/>
  <c r="N4" i="12"/>
  <c r="L4" i="12"/>
  <c r="K4" i="12"/>
  <c r="H15" i="1"/>
  <c r="G15" i="1"/>
  <c r="F15" i="1"/>
  <c r="E15" i="1"/>
  <c r="D15" i="1"/>
  <c r="H13" i="1"/>
  <c r="G13" i="1"/>
  <c r="F13" i="1"/>
  <c r="E13" i="1"/>
  <c r="D13" i="1"/>
  <c r="N4" i="11"/>
  <c r="L4" i="11"/>
  <c r="K4" i="11"/>
  <c r="M4" i="11" s="1"/>
  <c r="O4" i="11" s="1"/>
  <c r="N4" i="10"/>
  <c r="L4" i="10"/>
  <c r="K4" i="10"/>
  <c r="G23" i="1"/>
  <c r="H23" i="1"/>
  <c r="F23" i="1"/>
  <c r="E23" i="1"/>
  <c r="D23" i="1"/>
  <c r="N4" i="9"/>
  <c r="L4" i="9"/>
  <c r="K4" i="9"/>
  <c r="K19" i="8"/>
  <c r="D30" i="1" s="1"/>
  <c r="N19" i="8"/>
  <c r="G30" i="1" s="1"/>
  <c r="L19" i="8"/>
  <c r="N4" i="7"/>
  <c r="G16" i="1" s="1"/>
  <c r="L4" i="7"/>
  <c r="E16" i="1" s="1"/>
  <c r="K4" i="7"/>
  <c r="D16" i="1" s="1"/>
  <c r="M4" i="13" l="1"/>
  <c r="O4" i="13" s="1"/>
  <c r="M4" i="12"/>
  <c r="O4" i="12" s="1"/>
  <c r="M4" i="10"/>
  <c r="O4" i="10" s="1"/>
  <c r="M4" i="9"/>
  <c r="O4" i="9" s="1"/>
  <c r="M19" i="8"/>
  <c r="O19" i="8" s="1"/>
  <c r="H30" i="1" s="1"/>
  <c r="E30" i="1"/>
  <c r="M4" i="7"/>
  <c r="F30" i="1" l="1"/>
  <c r="O4" i="7"/>
  <c r="H16" i="1" s="1"/>
  <c r="F16" i="1"/>
</calcChain>
</file>

<file path=xl/sharedStrings.xml><?xml version="1.0" encoding="utf-8"?>
<sst xmlns="http://schemas.openxmlformats.org/spreadsheetml/2006/main" count="232" uniqueCount="47">
  <si>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</si>
  <si>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</si>
  <si>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</si>
  <si>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</si>
  <si>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</si>
  <si>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</si>
  <si>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</si>
  <si>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</si>
  <si>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</si>
  <si>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</si>
  <si>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</si>
  <si>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</si>
  <si>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</si>
  <si>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</si>
  <si>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</si>
  <si>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</si>
  <si>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</si>
  <si>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</si>
  <si>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Agg + Points</t>
  </si>
  <si>
    <t># 0f Targets</t>
  </si>
  <si>
    <t>Back to Ranking</t>
  </si>
  <si>
    <t>Outlaw Lite</t>
  </si>
  <si>
    <t>Virginia</t>
  </si>
  <si>
    <t>Outlaw Lt</t>
  </si>
  <si>
    <t>Sam Merritt</t>
  </si>
  <si>
    <t>ABRA OUTLAW LITE YOUTH RANKING 2023</t>
  </si>
  <si>
    <t>Brushy Mtn,  VA</t>
  </si>
  <si>
    <t>Factory</t>
  </si>
  <si>
    <t>Rylee Dockery</t>
  </si>
  <si>
    <t xml:space="preserve">Factory </t>
  </si>
  <si>
    <t>Bristol, TN</t>
  </si>
  <si>
    <t>FACTORY YOUTH RANKING 2023</t>
  </si>
  <si>
    <t>Bristol, VA</t>
  </si>
  <si>
    <t>*Rylee Dockery</t>
  </si>
  <si>
    <t>Bristol,VA</t>
  </si>
  <si>
    <t>ABRA UNLIMITED YOUTH RANKING 2023</t>
  </si>
  <si>
    <t>Unlimited</t>
  </si>
  <si>
    <t>Luke Higgins</t>
  </si>
  <si>
    <t xml:space="preserve">Unlimited </t>
  </si>
  <si>
    <t>*Luke Higgins</t>
  </si>
  <si>
    <t>Colton Buckley</t>
  </si>
  <si>
    <t>Pierce Rorer</t>
  </si>
  <si>
    <t>Cason Buckley</t>
  </si>
  <si>
    <t>Outlaw Hvy</t>
  </si>
  <si>
    <t>Outlaw Heavy</t>
  </si>
  <si>
    <t>ABRA OUTLAW HEAVY YOUTH RANKING 2023</t>
  </si>
  <si>
    <t>Jayden Slade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</si>
</sst>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General"/>
    <numFmt numFmtId="165" formatCode="[$$-409]#,##0.00;[Red]&quot;-&quot;[$$-409]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u/>
      <sz val="1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164" fontId="10" fillId="0" borderId="0"/>
    <xf numFmtId="0" fontId="14" fillId="0" borderId="0"/>
    <xf numFmtId="0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165" fontId="16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wrapText="1" shrinkToFit="1"/>
    </xf>
    <xf numFmtId="0" fontId="3" fillId="0" borderId="0" xfId="1" applyFill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 applyProtection="1">
      <alignment horizontal="center"/>
      <protection locked="0"/>
    </xf>
    <xf numFmtId="1" fontId="6" fillId="0" borderId="1" xfId="0" applyNumberFormat="1" applyFont="1" applyBorder="1" applyAlignment="1" applyProtection="1">
      <alignment horizontal="center" wrapText="1"/>
      <protection hidden="1"/>
    </xf>
    <xf numFmtId="2" fontId="6" fillId="0" borderId="1" xfId="0" applyNumberFormat="1" applyFont="1" applyBorder="1" applyAlignment="1" applyProtection="1">
      <alignment horizontal="center"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2" fontId="6" fillId="0" borderId="1" xfId="0" applyNumberFormat="1" applyFont="1" applyBorder="1" applyAlignment="1" applyProtection="1">
      <alignment horizontal="center" wrapText="1"/>
      <protection hidden="1"/>
    </xf>
    <xf numFmtId="0" fontId="1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7" fillId="0" borderId="1" xfId="0" applyNumberFormat="1" applyFont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14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 wrapText="1"/>
      <protection hidden="1"/>
    </xf>
    <xf numFmtId="2" fontId="6" fillId="0" borderId="1" xfId="0" applyNumberFormat="1" applyFont="1" applyFill="1" applyBorder="1" applyAlignment="1" applyProtection="1">
      <alignment horizontal="center"/>
      <protection hidden="1"/>
    </xf>
    <xf numFmtId="1" fontId="6" fillId="0" borderId="1" xfId="0" applyNumberFormat="1" applyFont="1" applyFill="1" applyBorder="1" applyAlignment="1" applyProtection="1">
      <alignment horizontal="center"/>
      <protection hidden="1"/>
    </xf>
    <xf numFmtId="2" fontId="6" fillId="0" borderId="1" xfId="0" applyNumberFormat="1" applyFont="1" applyFill="1" applyBorder="1" applyAlignment="1" applyProtection="1">
      <alignment horizontal="center" wrapText="1"/>
      <protection hidden="1"/>
    </xf>
  </cellXfs>
  <cellStyles count="9">
    <cellStyle name="ConditionalStyle_1" xfId="4" xr:uid="{BAD7D945-F784-4BC5-A060-3F7C2E87937E}"/>
    <cellStyle name="Excel Built-in Normal" xfId="2" xr:uid="{38FD8B5C-C80C-4157-BF91-A4B42AE81132}"/>
    <cellStyle name="Heading" xfId="5" xr:uid="{5DA51080-C173-40DC-B7A4-6DB6C45336BC}"/>
    <cellStyle name="Heading1" xfId="6" xr:uid="{915AB3A7-3C39-447F-AC2E-108FE9E9CB01}"/>
    <cellStyle name="Hyperlink" xfId="1" builtinId="8"/>
    <cellStyle name="Normal" xfId="0" builtinId="0"/>
    <cellStyle name="Normal 2" xfId="3" xr:uid="{FA4E3105-DD0F-41F0-B0C8-93DB9151EF6F}"/>
    <cellStyle name="Result" xfId="7" xr:uid="{0ED2FF2B-2819-4970-94B7-F946D585374D}"/>
    <cellStyle name="Result2" xfId="8" xr:uid="{010BC6E9-E3BC-41F8-89BB-B4DAE8E19680}"/>
  </cellStyles>
  <dxfs count="5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1"/>
  <sheetViews>
    <sheetView tabSelected="1" workbookViewId="0"/>
  </sheetViews>
  <sheetFormatPr defaultRowHeight="15" x14ac:dyDescent="0.25"/>
  <cols>
    <col min="1" max="1" width="9.140625" style="8"/>
    <col min="2" max="2" width="16.42578125" style="8" customWidth="1"/>
    <col min="3" max="3" width="23.28515625" style="21" customWidth="1"/>
    <col min="4" max="4" width="15.7109375" style="8" bestFit="1" customWidth="1"/>
    <col min="5" max="5" width="16.140625" style="8" bestFit="1" customWidth="1"/>
    <col min="6" max="6" width="9.140625" style="15"/>
    <col min="7" max="7" width="9.140625" style="8"/>
    <col min="8" max="8" width="16.28515625" style="15" bestFit="1" customWidth="1"/>
  </cols>
  <sheetData>
    <row r="1" spans="1:8" x14ac:dyDescent="0.25">
      <c r="A1" s="9"/>
      <c r="B1" s="9"/>
      <c r="C1" s="20"/>
      <c r="D1" s="9"/>
      <c r="E1" s="9"/>
      <c r="F1" s="14"/>
      <c r="G1" s="9"/>
      <c r="H1" s="14"/>
    </row>
    <row r="2" spans="1:8" ht="28.5" x14ac:dyDescent="0.45">
      <c r="A2" s="38" t="s">
        <v>45</v>
      </c>
      <c r="B2" s="39"/>
      <c r="C2" s="39"/>
      <c r="D2" s="39"/>
      <c r="E2" s="39"/>
      <c r="F2" s="39"/>
      <c r="G2" s="39"/>
      <c r="H2" s="39"/>
    </row>
    <row r="3" spans="1:8" ht="18.75" x14ac:dyDescent="0.3">
      <c r="A3" s="9"/>
      <c r="B3" s="9"/>
      <c r="C3" s="20"/>
      <c r="D3" s="13" t="s">
        <v>22</v>
      </c>
      <c r="E3" s="9"/>
      <c r="F3" s="14"/>
      <c r="G3" s="9"/>
      <c r="H3" s="14"/>
    </row>
    <row r="4" spans="1:8" x14ac:dyDescent="0.25">
      <c r="A4" s="9"/>
      <c r="B4" s="9"/>
      <c r="C4" s="20"/>
      <c r="D4" s="9"/>
      <c r="E4" s="9"/>
      <c r="F4" s="14"/>
      <c r="G4" s="9"/>
      <c r="H4" s="14"/>
    </row>
    <row r="5" spans="1:8" ht="18.75" x14ac:dyDescent="0.4">
      <c r="A5" s="10" t="s">
        <v>0</v>
      </c>
      <c r="B5" s="10" t="s">
        <v>1</v>
      </c>
      <c r="C5" s="18" t="s">
        <v>2</v>
      </c>
      <c r="D5" s="18" t="s">
        <v>19</v>
      </c>
      <c r="E5" s="18" t="s">
        <v>16</v>
      </c>
      <c r="F5" s="19" t="s">
        <v>17</v>
      </c>
      <c r="G5" s="18" t="s">
        <v>14</v>
      </c>
      <c r="H5" s="19" t="s">
        <v>18</v>
      </c>
    </row>
    <row r="6" spans="1:8" x14ac:dyDescent="0.25">
      <c r="A6" s="22">
        <v>1</v>
      </c>
      <c r="B6" s="22" t="s">
        <v>44</v>
      </c>
      <c r="C6" s="23" t="s">
        <v>42</v>
      </c>
      <c r="D6" s="24">
        <f>SUM('Colton Buckley'!K4)</f>
        <v>4</v>
      </c>
      <c r="E6" s="24">
        <f>SUM('Colton Buckley'!L4)</f>
        <v>773</v>
      </c>
      <c r="F6" s="25">
        <f>SUM('Colton Buckley'!M4)</f>
        <v>193.25</v>
      </c>
      <c r="G6" s="24">
        <f>SUM('Colton Buckley'!N4)</f>
        <v>13</v>
      </c>
      <c r="H6" s="25">
        <f>SUM('Colton Buckley'!O4)</f>
        <v>206.25</v>
      </c>
    </row>
    <row r="8" spans="1:8" x14ac:dyDescent="0.25">
      <c r="A8" s="9"/>
      <c r="B8" s="9"/>
      <c r="C8" s="20"/>
      <c r="D8" s="9"/>
      <c r="E8" s="9"/>
      <c r="F8" s="14"/>
      <c r="G8" s="9"/>
      <c r="H8" s="14"/>
    </row>
    <row r="9" spans="1:8" ht="28.5" x14ac:dyDescent="0.45">
      <c r="A9" s="38" t="s">
        <v>25</v>
      </c>
      <c r="B9" s="39"/>
      <c r="C9" s="39"/>
      <c r="D9" s="39"/>
      <c r="E9" s="39"/>
      <c r="F9" s="39"/>
      <c r="G9" s="39"/>
      <c r="H9" s="39"/>
    </row>
    <row r="10" spans="1:8" ht="18.75" x14ac:dyDescent="0.3">
      <c r="A10" s="9"/>
      <c r="B10" s="9"/>
      <c r="C10" s="20"/>
      <c r="D10" s="13" t="s">
        <v>22</v>
      </c>
      <c r="E10" s="9"/>
      <c r="F10" s="14"/>
      <c r="G10" s="9"/>
      <c r="H10" s="14"/>
    </row>
    <row r="11" spans="1:8" x14ac:dyDescent="0.25">
      <c r="A11" s="9"/>
      <c r="B11" s="9"/>
      <c r="C11" s="20"/>
      <c r="D11" s="9"/>
      <c r="E11" s="9"/>
      <c r="F11" s="14"/>
      <c r="G11" s="9"/>
      <c r="H11" s="14"/>
    </row>
    <row r="12" spans="1:8" ht="18.75" x14ac:dyDescent="0.4">
      <c r="A12" s="10" t="s">
        <v>0</v>
      </c>
      <c r="B12" s="10" t="s">
        <v>1</v>
      </c>
      <c r="C12" s="18" t="s">
        <v>2</v>
      </c>
      <c r="D12" s="18" t="s">
        <v>19</v>
      </c>
      <c r="E12" s="18" t="s">
        <v>16</v>
      </c>
      <c r="F12" s="19" t="s">
        <v>17</v>
      </c>
      <c r="G12" s="18" t="s">
        <v>14</v>
      </c>
      <c r="H12" s="19" t="s">
        <v>18</v>
      </c>
    </row>
    <row r="13" spans="1:8" x14ac:dyDescent="0.25">
      <c r="A13" s="22">
        <v>1</v>
      </c>
      <c r="B13" s="22" t="s">
        <v>21</v>
      </c>
      <c r="C13" s="23" t="s">
        <v>40</v>
      </c>
      <c r="D13" s="24">
        <f>SUM('Colton Buckley'!K4)</f>
        <v>4</v>
      </c>
      <c r="E13" s="24">
        <f>SUM('Colton Buckley'!L4)</f>
        <v>773</v>
      </c>
      <c r="F13" s="25">
        <f>SUM('Colton Buckley'!M4)</f>
        <v>193.25</v>
      </c>
      <c r="G13" s="24">
        <f>SUM('Colton Buckley'!N4)</f>
        <v>13</v>
      </c>
      <c r="H13" s="25">
        <f>SUM('Colton Buckley'!O4)</f>
        <v>206.25</v>
      </c>
    </row>
    <row r="14" spans="1:8" x14ac:dyDescent="0.25">
      <c r="A14" s="22">
        <v>2</v>
      </c>
      <c r="B14" s="22" t="s">
        <v>21</v>
      </c>
      <c r="C14" s="23" t="s">
        <v>46</v>
      </c>
      <c r="D14" s="24">
        <f>SUM('Jayden Slade'!K4)</f>
        <v>4</v>
      </c>
      <c r="E14" s="24">
        <f>SUM('Jayden Slade'!L4)</f>
        <v>739</v>
      </c>
      <c r="F14" s="25">
        <f>SUM('Jayden Slade'!M4)</f>
        <v>184.75</v>
      </c>
      <c r="G14" s="24">
        <f>SUM('Jayden Slade'!N4)</f>
        <v>5</v>
      </c>
      <c r="H14" s="25">
        <f>SUM('Jayden Slade'!O4)</f>
        <v>189.75</v>
      </c>
    </row>
    <row r="15" spans="1:8" x14ac:dyDescent="0.25">
      <c r="A15" s="22">
        <v>3</v>
      </c>
      <c r="B15" s="22" t="s">
        <v>21</v>
      </c>
      <c r="C15" s="23" t="s">
        <v>41</v>
      </c>
      <c r="D15" s="24">
        <f>SUM('Pierce Rorer'!K4)</f>
        <v>4</v>
      </c>
      <c r="E15" s="24">
        <f>SUM('Pierce Rorer'!L4)</f>
        <v>594</v>
      </c>
      <c r="F15" s="25">
        <f>SUM('Pierce Rorer'!M4)</f>
        <v>148.5</v>
      </c>
      <c r="G15" s="24">
        <f>SUM('Pierce Rorer'!N4)</f>
        <v>4</v>
      </c>
      <c r="H15" s="25">
        <f>SUM('Pierce Rorer'!O4)</f>
        <v>152.5</v>
      </c>
    </row>
    <row r="16" spans="1:8" x14ac:dyDescent="0.25">
      <c r="A16" s="22">
        <v>4</v>
      </c>
      <c r="B16" s="22" t="s">
        <v>21</v>
      </c>
      <c r="C16" s="23" t="s">
        <v>24</v>
      </c>
      <c r="D16" s="24">
        <f>SUM('Sam Merritt'!K4)</f>
        <v>4</v>
      </c>
      <c r="E16" s="24">
        <f>SUM('Sam Merritt'!L4)</f>
        <v>527</v>
      </c>
      <c r="F16" s="25">
        <f>SUM('Sam Merritt'!M4)</f>
        <v>131.75</v>
      </c>
      <c r="G16" s="24">
        <f>SUM('Sam Merritt'!N4)</f>
        <v>5</v>
      </c>
      <c r="H16" s="25">
        <f>SUM('Sam Merritt'!O4)</f>
        <v>136.75</v>
      </c>
    </row>
    <row r="17" spans="1:8" x14ac:dyDescent="0.25">
      <c r="A17" s="22"/>
      <c r="B17" s="22"/>
      <c r="C17" s="23"/>
      <c r="D17" s="24"/>
      <c r="E17" s="24"/>
      <c r="F17" s="25"/>
      <c r="G17" s="24"/>
      <c r="H17" s="25"/>
    </row>
    <row r="18" spans="1:8" x14ac:dyDescent="0.25">
      <c r="A18" s="9"/>
      <c r="B18" s="9"/>
      <c r="C18" s="20"/>
      <c r="D18" s="9"/>
      <c r="E18" s="9"/>
      <c r="F18" s="14"/>
      <c r="G18" s="9"/>
      <c r="H18" s="14"/>
    </row>
    <row r="19" spans="1:8" ht="28.5" x14ac:dyDescent="0.45">
      <c r="A19" s="38" t="s">
        <v>35</v>
      </c>
      <c r="B19" s="39"/>
      <c r="C19" s="39"/>
      <c r="D19" s="39"/>
      <c r="E19" s="39"/>
      <c r="F19" s="39"/>
      <c r="G19" s="39"/>
      <c r="H19" s="39"/>
    </row>
    <row r="20" spans="1:8" ht="18.75" x14ac:dyDescent="0.3">
      <c r="A20" s="9"/>
      <c r="B20" s="9"/>
      <c r="C20" s="20"/>
      <c r="D20" s="13" t="s">
        <v>22</v>
      </c>
      <c r="E20" s="9"/>
      <c r="F20" s="14"/>
      <c r="G20" s="9"/>
      <c r="H20" s="14"/>
    </row>
    <row r="21" spans="1:8" x14ac:dyDescent="0.25">
      <c r="A21" s="9"/>
      <c r="B21" s="9"/>
      <c r="C21" s="20"/>
      <c r="D21" s="9"/>
      <c r="E21" s="9"/>
      <c r="F21" s="14"/>
      <c r="G21" s="9"/>
      <c r="H21" s="14"/>
    </row>
    <row r="22" spans="1:8" ht="18.75" x14ac:dyDescent="0.4">
      <c r="A22" s="10" t="s">
        <v>0</v>
      </c>
      <c r="B22" s="10" t="s">
        <v>1</v>
      </c>
      <c r="C22" s="18" t="s">
        <v>2</v>
      </c>
      <c r="D22" s="18" t="s">
        <v>19</v>
      </c>
      <c r="E22" s="18" t="s">
        <v>16</v>
      </c>
      <c r="F22" s="19" t="s">
        <v>17</v>
      </c>
      <c r="G22" s="18" t="s">
        <v>14</v>
      </c>
      <c r="H22" s="19" t="s">
        <v>18</v>
      </c>
    </row>
    <row r="23" spans="1:8" x14ac:dyDescent="0.25">
      <c r="A23" s="22">
        <v>1</v>
      </c>
      <c r="B23" s="22" t="s">
        <v>36</v>
      </c>
      <c r="C23" s="23" t="s">
        <v>37</v>
      </c>
      <c r="D23" s="24">
        <f>SUM('Luke Higgins'!K4)</f>
        <v>6</v>
      </c>
      <c r="E23" s="24">
        <f>SUM('Luke Higgins'!L4)</f>
        <v>1180</v>
      </c>
      <c r="F23" s="25">
        <f>SUM('Luke Higgins'!M4)</f>
        <v>196.66666666666666</v>
      </c>
      <c r="G23" s="24">
        <f>SUM('Luke Higgins'!N4)</f>
        <v>10</v>
      </c>
      <c r="H23" s="25">
        <f>SUM('Luke Higgins'!O4)</f>
        <v>206.66666666666666</v>
      </c>
    </row>
    <row r="25" spans="1:8" x14ac:dyDescent="0.25">
      <c r="A25" s="9"/>
      <c r="B25" s="9"/>
      <c r="C25" s="20"/>
      <c r="D25" s="9"/>
      <c r="E25" s="9"/>
      <c r="F25" s="14"/>
      <c r="G25" s="9"/>
      <c r="H25" s="14"/>
    </row>
    <row r="26" spans="1:8" ht="28.5" x14ac:dyDescent="0.45">
      <c r="A26" s="38" t="s">
        <v>31</v>
      </c>
      <c r="B26" s="39"/>
      <c r="C26" s="39"/>
      <c r="D26" s="39"/>
      <c r="E26" s="39"/>
      <c r="F26" s="39"/>
      <c r="G26" s="39"/>
      <c r="H26" s="39"/>
    </row>
    <row r="27" spans="1:8" ht="18.75" x14ac:dyDescent="0.3">
      <c r="A27" s="9"/>
      <c r="B27" s="9"/>
      <c r="C27" s="20"/>
      <c r="D27" s="13" t="s">
        <v>22</v>
      </c>
      <c r="E27" s="9"/>
      <c r="F27" s="14"/>
      <c r="G27" s="9"/>
      <c r="H27" s="14"/>
    </row>
    <row r="28" spans="1:8" x14ac:dyDescent="0.25">
      <c r="A28" s="9"/>
      <c r="B28" s="9"/>
      <c r="C28" s="20"/>
      <c r="D28" s="9"/>
      <c r="E28" s="9"/>
      <c r="F28" s="14"/>
      <c r="G28" s="9"/>
      <c r="H28" s="14"/>
    </row>
    <row r="29" spans="1:8" ht="18.75" x14ac:dyDescent="0.4">
      <c r="A29" s="10" t="s">
        <v>0</v>
      </c>
      <c r="B29" s="10" t="s">
        <v>1</v>
      </c>
      <c r="C29" s="18" t="s">
        <v>2</v>
      </c>
      <c r="D29" s="18" t="s">
        <v>19</v>
      </c>
      <c r="E29" s="18" t="s">
        <v>16</v>
      </c>
      <c r="F29" s="19" t="s">
        <v>17</v>
      </c>
      <c r="G29" s="18" t="s">
        <v>14</v>
      </c>
      <c r="H29" s="19" t="s">
        <v>18</v>
      </c>
    </row>
    <row r="30" spans="1:8" x14ac:dyDescent="0.25">
      <c r="A30" s="22">
        <v>1</v>
      </c>
      <c r="B30" s="22" t="s">
        <v>27</v>
      </c>
      <c r="C30" s="23" t="s">
        <v>28</v>
      </c>
      <c r="D30" s="24">
        <f>SUM('Rylee Dockery'!K19)</f>
        <v>63</v>
      </c>
      <c r="E30" s="24">
        <f>SUM('Rylee Dockery'!L19)</f>
        <v>11555</v>
      </c>
      <c r="F30" s="25">
        <f>SUM('Rylee Dockery'!M19)</f>
        <v>183.4126984126984</v>
      </c>
      <c r="G30" s="24">
        <f>SUM('Rylee Dockery'!N19)</f>
        <v>95</v>
      </c>
      <c r="H30" s="25">
        <f>SUM('Rylee Dockery'!O19)</f>
        <v>278.41269841269843</v>
      </c>
    </row>
    <row r="31" spans="1:8" x14ac:dyDescent="0.25">
      <c r="A31" s="34"/>
      <c r="B31" s="34"/>
      <c r="C31" s="35"/>
      <c r="D31" s="34"/>
      <c r="E31" s="34"/>
      <c r="F31" s="36"/>
      <c r="G31" s="34"/>
      <c r="H31" s="36"/>
    </row>
  </sheetData>
  <sortState xmlns:xlrd2="http://schemas.microsoft.com/office/spreadsheetml/2017/richdata2" ref="C13:H16">
    <sortCondition descending="1" ref="H13:H16"/>
  </sortState>
  <mergeCells count="4">
    <mergeCell ref="A9:H9"/>
    <mergeCell ref="A26:H26"/>
    <mergeCell ref="A19:H19"/>
    <mergeCell ref="A2:H2"/>
  </mergeCells>
  <hyperlinks>
    <hyperlink ref="C16" location="'Sam Merritt'!A1" display="Sam Merritt" xr:uid="{AF69F20A-AF9D-4A4E-A0F2-F2197A452C2C}"/>
    <hyperlink ref="C30" location="'Rylee Dockery'!A1" display="Rylee Dockery" xr:uid="{67BF7B5D-F9F6-45DC-A7E4-33B3A7E2ED30}"/>
    <hyperlink ref="C23" location="'Luke Higgins'!A1" display="Luke Higgins" xr:uid="{CAE0B358-961C-4CA5-AB68-FEA26BB22749}"/>
    <hyperlink ref="C13" location="'Colton Buckley'!A1" display="Colton Buckley" xr:uid="{0360655D-3714-48C0-98DC-69A404C42AA3}"/>
    <hyperlink ref="C15" location="'Pierce Rorer'!A1" display="Pierce Rorer" xr:uid="{E2847CED-44EB-4D86-8C57-5D9833C2F9EF}"/>
    <hyperlink ref="C6" location="'Cason Buckley'!A1" display="Cason Buckley" xr:uid="{B3ED9A1E-3C4E-4643-B496-DEF7AD17D2AB}"/>
    <hyperlink ref="C14" location="'Jayden Slade'!A1" display="Jayden Slade" xr:uid="{7E8DA434-6B4C-42F4-B71E-674B6E02209A}"/>
  </hyperlink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A872-6F6A-4858-B518-421A7B9BC988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43</v>
      </c>
      <c r="B2" s="26" t="s">
        <v>42</v>
      </c>
      <c r="C2" s="27">
        <v>45143</v>
      </c>
      <c r="D2" s="28" t="s">
        <v>26</v>
      </c>
      <c r="E2" s="29">
        <v>189</v>
      </c>
      <c r="F2" s="29">
        <v>192</v>
      </c>
      <c r="G2" s="29">
        <v>182</v>
      </c>
      <c r="H2" s="29">
        <v>188</v>
      </c>
      <c r="I2" s="29"/>
      <c r="J2" s="29"/>
      <c r="K2" s="30">
        <v>4</v>
      </c>
      <c r="L2" s="30">
        <v>751</v>
      </c>
      <c r="M2" s="31">
        <v>187.75</v>
      </c>
      <c r="N2" s="32">
        <v>5</v>
      </c>
      <c r="O2" s="33">
        <v>192.75</v>
      </c>
    </row>
    <row r="4" spans="1:17" x14ac:dyDescent="0.25">
      <c r="K4" s="7">
        <f>SUM(K2:K3)</f>
        <v>4</v>
      </c>
      <c r="L4" s="7">
        <f>SUM(L2:L3)</f>
        <v>751</v>
      </c>
      <c r="M4" s="12">
        <f>SUM(L4/K4)</f>
        <v>187.75</v>
      </c>
      <c r="N4" s="7">
        <f>SUM(N2:N3)</f>
        <v>5</v>
      </c>
      <c r="O4" s="12">
        <f>SUM(M4+N4)</f>
        <v>192.75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53" priority="6" rank="1"/>
  </conditionalFormatting>
  <conditionalFormatting sqref="F2">
    <cfRule type="top10" dxfId="52" priority="5" rank="1"/>
  </conditionalFormatting>
  <conditionalFormatting sqref="G2">
    <cfRule type="top10" dxfId="51" priority="2" rank="1"/>
  </conditionalFormatting>
  <conditionalFormatting sqref="H2">
    <cfRule type="top10" dxfId="50" priority="4" rank="1"/>
  </conditionalFormatting>
  <conditionalFormatting sqref="I2">
    <cfRule type="top10" dxfId="49" priority="3" rank="1"/>
  </conditionalFormatting>
  <conditionalFormatting sqref="J2">
    <cfRule type="top10" dxfId="48" priority="1" rank="1"/>
  </conditionalFormatting>
  <hyperlinks>
    <hyperlink ref="Q1" location="'Virginia Youth Rankings 2023'!A1" display="Back to Ranking" xr:uid="{56D8BAEC-E410-410D-9200-8A0E63B2B3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98AE790-325D-4CD0-AE6E-EDDFD671C58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C6B1-7307-4E1F-BC0E-565FB8ECBEC4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23</v>
      </c>
      <c r="B2" s="26" t="s">
        <v>40</v>
      </c>
      <c r="C2" s="27">
        <v>45143</v>
      </c>
      <c r="D2" s="28" t="s">
        <v>26</v>
      </c>
      <c r="E2" s="29">
        <v>192</v>
      </c>
      <c r="F2" s="29">
        <v>193</v>
      </c>
      <c r="G2" s="29">
        <v>194</v>
      </c>
      <c r="H2" s="29">
        <v>194</v>
      </c>
      <c r="I2" s="29"/>
      <c r="J2" s="29"/>
      <c r="K2" s="30">
        <v>4</v>
      </c>
      <c r="L2" s="30">
        <v>773</v>
      </c>
      <c r="M2" s="31">
        <v>193.25</v>
      </c>
      <c r="N2" s="32">
        <v>13</v>
      </c>
      <c r="O2" s="33">
        <v>206.25</v>
      </c>
    </row>
    <row r="4" spans="1:17" x14ac:dyDescent="0.25">
      <c r="K4" s="7">
        <f>SUM(K2:K3)</f>
        <v>4</v>
      </c>
      <c r="L4" s="7">
        <f>SUM(L2:L3)</f>
        <v>773</v>
      </c>
      <c r="M4" s="12">
        <f>SUM(L4/K4)</f>
        <v>193.25</v>
      </c>
      <c r="N4" s="7">
        <f>SUM(N2:N3)</f>
        <v>13</v>
      </c>
      <c r="O4" s="12">
        <f>SUM(M4+N4)</f>
        <v>206.25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47" priority="6" rank="1"/>
  </conditionalFormatting>
  <conditionalFormatting sqref="F2">
    <cfRule type="top10" dxfId="46" priority="5" rank="1"/>
  </conditionalFormatting>
  <conditionalFormatting sqref="G2">
    <cfRule type="top10" dxfId="45" priority="2" rank="1"/>
  </conditionalFormatting>
  <conditionalFormatting sqref="H2">
    <cfRule type="top10" dxfId="44" priority="4" rank="1"/>
  </conditionalFormatting>
  <conditionalFormatting sqref="I2">
    <cfRule type="top10" dxfId="43" priority="3" rank="1"/>
  </conditionalFormatting>
  <conditionalFormatting sqref="J2">
    <cfRule type="top10" dxfId="42" priority="1" rank="1"/>
  </conditionalFormatting>
  <hyperlinks>
    <hyperlink ref="Q1" location="'Virginia Youth Rankings 2023'!A1" display="Back to Ranking" xr:uid="{A19B18AB-5326-40A1-A9EF-3ADDC4A9AA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EABB3D-C167-4011-8A9B-5782E4362E5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6B103-E679-460B-96B0-B0733C1EDD46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23</v>
      </c>
      <c r="B2" s="40" t="s">
        <v>46</v>
      </c>
      <c r="C2" s="41">
        <v>45247</v>
      </c>
      <c r="D2" s="42" t="s">
        <v>26</v>
      </c>
      <c r="E2" s="43">
        <v>187</v>
      </c>
      <c r="F2" s="43">
        <v>187</v>
      </c>
      <c r="G2" s="43">
        <v>183</v>
      </c>
      <c r="H2" s="43">
        <v>182</v>
      </c>
      <c r="I2" s="43"/>
      <c r="J2" s="43"/>
      <c r="K2" s="44">
        <v>4</v>
      </c>
      <c r="L2" s="44">
        <v>739</v>
      </c>
      <c r="M2" s="45">
        <v>184.75</v>
      </c>
      <c r="N2" s="46">
        <v>5</v>
      </c>
      <c r="O2" s="47">
        <v>189.75</v>
      </c>
    </row>
    <row r="4" spans="1:17" x14ac:dyDescent="0.25">
      <c r="K4" s="7">
        <f>SUM(K2:K3)</f>
        <v>4</v>
      </c>
      <c r="L4" s="7">
        <f>SUM(L2:L3)</f>
        <v>739</v>
      </c>
      <c r="M4" s="12">
        <f>SUM(L4/K4)</f>
        <v>184.75</v>
      </c>
      <c r="N4" s="7">
        <f>SUM(N2:N3)</f>
        <v>5</v>
      </c>
      <c r="O4" s="12">
        <f>SUM(M4+N4)</f>
        <v>189.75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9"/>
    <protectedRange algorithmName="SHA-512" hashValue="ON39YdpmFHfN9f47KpiRvqrKx0V9+erV1CNkpWzYhW/Qyc6aT8rEyCrvauWSYGZK2ia3o7vd3akF07acHAFpOA==" saltValue="yVW9XmDwTqEnmpSGai0KYg==" spinCount="100000" sqref="D2" name="Range1_1_1_2_6"/>
    <protectedRange algorithmName="SHA-512" hashValue="ON39YdpmFHfN9f47KpiRvqrKx0V9+erV1CNkpWzYhW/Qyc6aT8rEyCrvauWSYGZK2ia3o7vd3akF07acHAFpOA==" saltValue="yVW9XmDwTqEnmpSGai0KYg==" spinCount="100000" sqref="E2:J2" name="Range1_4_4"/>
  </protectedRanges>
  <hyperlinks>
    <hyperlink ref="Q1" location="'Virginia Youth Rankings 2023'!A1" display="Back to Ranking" xr:uid="{8B9D5EBF-F0FC-43A5-A4EE-066815EFC4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D1D65C7-9FBD-4775-BC84-61BB72A44F3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A1DA6-F087-40D4-A6EF-6DBBD46541CC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38</v>
      </c>
      <c r="B2" s="26" t="s">
        <v>39</v>
      </c>
      <c r="C2" s="27">
        <v>45115</v>
      </c>
      <c r="D2" s="28" t="s">
        <v>34</v>
      </c>
      <c r="E2" s="29">
        <v>196</v>
      </c>
      <c r="F2" s="29">
        <v>196</v>
      </c>
      <c r="G2" s="29">
        <v>197</v>
      </c>
      <c r="H2" s="29">
        <v>197</v>
      </c>
      <c r="I2" s="29">
        <v>198</v>
      </c>
      <c r="J2" s="29">
        <v>196</v>
      </c>
      <c r="K2" s="30">
        <v>6</v>
      </c>
      <c r="L2" s="30">
        <v>1180</v>
      </c>
      <c r="M2" s="31">
        <v>196.66666666666666</v>
      </c>
      <c r="N2" s="32">
        <v>10</v>
      </c>
      <c r="O2" s="33">
        <v>206.66666666666666</v>
      </c>
    </row>
    <row r="4" spans="1:17" x14ac:dyDescent="0.25">
      <c r="K4" s="7">
        <f>SUM(K2:K3)</f>
        <v>6</v>
      </c>
      <c r="L4" s="7">
        <f>SUM(L2:L3)</f>
        <v>1180</v>
      </c>
      <c r="M4" s="12">
        <f>SUM(L4/K4)</f>
        <v>196.66666666666666</v>
      </c>
      <c r="N4" s="7">
        <f>SUM(N2:N3)</f>
        <v>10</v>
      </c>
      <c r="O4" s="12">
        <f>SUM(M4+N4)</f>
        <v>206.66666666666666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_2_3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B2" name="Range1_1_2_1_1_1"/>
    <protectedRange algorithmName="SHA-512" hashValue="ON39YdpmFHfN9f47KpiRvqrKx0V9+erV1CNkpWzYhW/Qyc6aT8rEyCrvauWSYGZK2ia3o7vd3akF07acHAFpOA==" saltValue="yVW9XmDwTqEnmpSGai0KYg==" spinCount="100000" sqref="E2:J2" name="Range1_9_1"/>
  </protectedRanges>
  <conditionalFormatting sqref="E2:F2">
    <cfRule type="top10" dxfId="41" priority="2" rank="1"/>
  </conditionalFormatting>
  <conditionalFormatting sqref="E2:J2">
    <cfRule type="cellIs" dxfId="40" priority="1" operator="equal">
      <formula>200</formula>
    </cfRule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Virginia Youth Rankings 2023'!A1" display="Back to Ranking" xr:uid="{D2FB69B9-9967-42C5-A8CB-F417C1D6D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EB8625-92A7-4967-918A-20AFCA7C14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B6A44-5975-4E6E-BE2E-D87D42C4E890}">
  <dimension ref="A1:Q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23</v>
      </c>
      <c r="B2" s="26" t="s">
        <v>41</v>
      </c>
      <c r="C2" s="27">
        <v>45143</v>
      </c>
      <c r="D2" s="28" t="s">
        <v>26</v>
      </c>
      <c r="E2" s="29">
        <v>156</v>
      </c>
      <c r="F2" s="29">
        <v>152</v>
      </c>
      <c r="G2" s="29">
        <v>142</v>
      </c>
      <c r="H2" s="29">
        <v>144</v>
      </c>
      <c r="I2" s="29"/>
      <c r="J2" s="29"/>
      <c r="K2" s="30">
        <v>4</v>
      </c>
      <c r="L2" s="30">
        <v>594</v>
      </c>
      <c r="M2" s="31">
        <v>148.5</v>
      </c>
      <c r="N2" s="32">
        <v>4</v>
      </c>
      <c r="O2" s="33">
        <v>152.5</v>
      </c>
    </row>
    <row r="4" spans="1:17" x14ac:dyDescent="0.25">
      <c r="K4" s="7">
        <f>SUM(K2:K3)</f>
        <v>4</v>
      </c>
      <c r="L4" s="7">
        <f>SUM(L2:L3)</f>
        <v>594</v>
      </c>
      <c r="M4" s="12">
        <f>SUM(L4/K4)</f>
        <v>148.5</v>
      </c>
      <c r="N4" s="7">
        <f>SUM(N2:N3)</f>
        <v>4</v>
      </c>
      <c r="O4" s="12">
        <f>SUM(M4+N4)</f>
        <v>152.5</v>
      </c>
    </row>
  </sheetData>
  <protectedRanges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3"/>
  </protectedRanges>
  <conditionalFormatting sqref="E2">
    <cfRule type="top10" dxfId="35" priority="6" rank="1"/>
  </conditionalFormatting>
  <conditionalFormatting sqref="F2">
    <cfRule type="top10" dxfId="34" priority="5" rank="1"/>
  </conditionalFormatting>
  <conditionalFormatting sqref="G2">
    <cfRule type="top10" dxfId="33" priority="2" rank="1"/>
  </conditionalFormatting>
  <conditionalFormatting sqref="H2">
    <cfRule type="top10" dxfId="32" priority="4" rank="1"/>
  </conditionalFormatting>
  <conditionalFormatting sqref="I2">
    <cfRule type="top10" dxfId="31" priority="3" rank="1"/>
  </conditionalFormatting>
  <conditionalFormatting sqref="J2">
    <cfRule type="top10" dxfId="30" priority="1" rank="1"/>
  </conditionalFormatting>
  <hyperlinks>
    <hyperlink ref="Q1" location="'Virginia Youth Rankings 2023'!A1" display="Back to Ranking" xr:uid="{DCDDA822-9BBE-4D3F-8745-7DDDEC7B338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3CA0B7-A691-43B6-A6E2-79BD0F67F0F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87E44-A8CE-49DA-93F4-528498EF740B}">
  <dimension ref="A1:Q19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29</v>
      </c>
      <c r="B2" s="26" t="s">
        <v>28</v>
      </c>
      <c r="C2" s="27">
        <v>45055</v>
      </c>
      <c r="D2" s="28" t="s">
        <v>30</v>
      </c>
      <c r="E2" s="29">
        <v>190</v>
      </c>
      <c r="F2" s="29">
        <v>183</v>
      </c>
      <c r="G2" s="29">
        <v>184</v>
      </c>
      <c r="H2" s="29"/>
      <c r="I2" s="29"/>
      <c r="J2" s="29"/>
      <c r="K2" s="30">
        <v>3</v>
      </c>
      <c r="L2" s="30">
        <v>557</v>
      </c>
      <c r="M2" s="31">
        <v>185.66666666666666</v>
      </c>
      <c r="N2" s="32">
        <v>5</v>
      </c>
      <c r="O2" s="33">
        <v>190.66666666666666</v>
      </c>
    </row>
    <row r="3" spans="1:17" x14ac:dyDescent="0.25">
      <c r="A3" s="16" t="s">
        <v>29</v>
      </c>
      <c r="B3" s="26" t="s">
        <v>28</v>
      </c>
      <c r="C3" s="27">
        <v>45069</v>
      </c>
      <c r="D3" s="28" t="s">
        <v>32</v>
      </c>
      <c r="E3" s="29">
        <v>190</v>
      </c>
      <c r="F3" s="29">
        <v>179</v>
      </c>
      <c r="G3" s="29">
        <v>183</v>
      </c>
      <c r="H3" s="29"/>
      <c r="I3" s="29"/>
      <c r="J3" s="29"/>
      <c r="K3" s="30">
        <v>3</v>
      </c>
      <c r="L3" s="30">
        <v>552</v>
      </c>
      <c r="M3" s="31">
        <v>184</v>
      </c>
      <c r="N3" s="32">
        <v>5</v>
      </c>
      <c r="O3" s="33">
        <v>189</v>
      </c>
    </row>
    <row r="4" spans="1:17" x14ac:dyDescent="0.25">
      <c r="A4" s="16" t="s">
        <v>29</v>
      </c>
      <c r="B4" s="26" t="s">
        <v>33</v>
      </c>
      <c r="C4" s="27">
        <v>45083</v>
      </c>
      <c r="D4" s="28" t="s">
        <v>34</v>
      </c>
      <c r="E4" s="29">
        <v>189</v>
      </c>
      <c r="F4" s="29">
        <v>186</v>
      </c>
      <c r="G4" s="29">
        <v>185</v>
      </c>
      <c r="H4" s="29"/>
      <c r="I4" s="29"/>
      <c r="J4" s="29"/>
      <c r="K4" s="30">
        <v>3</v>
      </c>
      <c r="L4" s="30">
        <v>560</v>
      </c>
      <c r="M4" s="31">
        <v>186.66666666666666</v>
      </c>
      <c r="N4" s="32">
        <v>5</v>
      </c>
      <c r="O4" s="33">
        <v>191.66666666666666</v>
      </c>
    </row>
    <row r="5" spans="1:17" x14ac:dyDescent="0.25">
      <c r="A5" s="16" t="s">
        <v>29</v>
      </c>
      <c r="B5" s="26" t="s">
        <v>33</v>
      </c>
      <c r="C5" s="27">
        <v>45087</v>
      </c>
      <c r="D5" s="28" t="s">
        <v>34</v>
      </c>
      <c r="E5" s="29">
        <v>186</v>
      </c>
      <c r="F5" s="29">
        <v>188</v>
      </c>
      <c r="G5" s="29">
        <v>184</v>
      </c>
      <c r="H5" s="29">
        <v>179</v>
      </c>
      <c r="I5" s="29">
        <v>182</v>
      </c>
      <c r="J5" s="29">
        <v>179</v>
      </c>
      <c r="K5" s="30">
        <v>6</v>
      </c>
      <c r="L5" s="30">
        <v>1098</v>
      </c>
      <c r="M5" s="31">
        <v>183</v>
      </c>
      <c r="N5" s="32">
        <v>10</v>
      </c>
      <c r="O5" s="33">
        <v>193</v>
      </c>
    </row>
    <row r="6" spans="1:17" x14ac:dyDescent="0.25">
      <c r="A6" s="16" t="s">
        <v>29</v>
      </c>
      <c r="B6" s="26" t="s">
        <v>33</v>
      </c>
      <c r="C6" s="27">
        <v>45097</v>
      </c>
      <c r="D6" s="28" t="s">
        <v>34</v>
      </c>
      <c r="E6" s="29">
        <v>176</v>
      </c>
      <c r="F6" s="29">
        <v>188</v>
      </c>
      <c r="G6" s="29">
        <v>191</v>
      </c>
      <c r="H6" s="29"/>
      <c r="I6" s="29"/>
      <c r="J6" s="29"/>
      <c r="K6" s="30">
        <v>3</v>
      </c>
      <c r="L6" s="30">
        <v>555</v>
      </c>
      <c r="M6" s="31">
        <v>185</v>
      </c>
      <c r="N6" s="32">
        <v>5</v>
      </c>
      <c r="O6" s="33">
        <v>190</v>
      </c>
    </row>
    <row r="7" spans="1:17" x14ac:dyDescent="0.25">
      <c r="A7" s="16" t="s">
        <v>29</v>
      </c>
      <c r="B7" s="26" t="s">
        <v>33</v>
      </c>
      <c r="C7" s="27">
        <v>45111</v>
      </c>
      <c r="D7" s="28" t="s">
        <v>34</v>
      </c>
      <c r="E7" s="29">
        <v>176</v>
      </c>
      <c r="F7" s="29">
        <v>188</v>
      </c>
      <c r="G7" s="29">
        <v>181</v>
      </c>
      <c r="H7" s="29">
        <v>186</v>
      </c>
      <c r="I7" s="29"/>
      <c r="J7" s="29"/>
      <c r="K7" s="30">
        <v>4</v>
      </c>
      <c r="L7" s="30">
        <v>731</v>
      </c>
      <c r="M7" s="31">
        <v>182.75</v>
      </c>
      <c r="N7" s="32">
        <v>5</v>
      </c>
      <c r="O7" s="33">
        <v>187.75</v>
      </c>
    </row>
    <row r="8" spans="1:17" x14ac:dyDescent="0.25">
      <c r="A8" s="16" t="s">
        <v>29</v>
      </c>
      <c r="B8" s="26" t="s">
        <v>33</v>
      </c>
      <c r="C8" s="27">
        <v>45115</v>
      </c>
      <c r="D8" s="28" t="s">
        <v>34</v>
      </c>
      <c r="E8" s="29">
        <v>182</v>
      </c>
      <c r="F8" s="29">
        <v>177</v>
      </c>
      <c r="G8" s="29">
        <v>181</v>
      </c>
      <c r="H8" s="29">
        <v>173</v>
      </c>
      <c r="I8" s="29">
        <v>176</v>
      </c>
      <c r="J8" s="29">
        <v>177</v>
      </c>
      <c r="K8" s="30">
        <v>6</v>
      </c>
      <c r="L8" s="30">
        <v>1066</v>
      </c>
      <c r="M8" s="31">
        <v>177.66666666666666</v>
      </c>
      <c r="N8" s="32">
        <v>10</v>
      </c>
      <c r="O8" s="33">
        <v>187.66666666666666</v>
      </c>
    </row>
    <row r="9" spans="1:17" x14ac:dyDescent="0.25">
      <c r="A9" s="16" t="s">
        <v>29</v>
      </c>
      <c r="B9" s="26" t="s">
        <v>33</v>
      </c>
      <c r="C9" s="27">
        <v>45118</v>
      </c>
      <c r="D9" s="28" t="s">
        <v>34</v>
      </c>
      <c r="E9" s="29">
        <v>180</v>
      </c>
      <c r="F9" s="29">
        <v>186</v>
      </c>
      <c r="G9" s="29">
        <v>185</v>
      </c>
      <c r="H9" s="29"/>
      <c r="I9" s="29"/>
      <c r="J9" s="29"/>
      <c r="K9" s="30">
        <v>3</v>
      </c>
      <c r="L9" s="30">
        <v>551</v>
      </c>
      <c r="M9" s="31">
        <v>183.66666666666666</v>
      </c>
      <c r="N9" s="32">
        <v>5</v>
      </c>
      <c r="O9" s="33">
        <v>188.66666666666666</v>
      </c>
    </row>
    <row r="10" spans="1:17" x14ac:dyDescent="0.25">
      <c r="A10" s="16" t="s">
        <v>29</v>
      </c>
      <c r="B10" s="26" t="s">
        <v>33</v>
      </c>
      <c r="C10" s="27">
        <v>45132</v>
      </c>
      <c r="D10" s="28" t="s">
        <v>34</v>
      </c>
      <c r="E10" s="29">
        <v>185</v>
      </c>
      <c r="F10" s="29">
        <v>188</v>
      </c>
      <c r="G10" s="29">
        <v>185</v>
      </c>
      <c r="H10" s="29"/>
      <c r="I10" s="29"/>
      <c r="J10" s="29"/>
      <c r="K10" s="30">
        <v>3</v>
      </c>
      <c r="L10" s="30">
        <v>558</v>
      </c>
      <c r="M10" s="31">
        <v>186</v>
      </c>
      <c r="N10" s="32">
        <v>5</v>
      </c>
      <c r="O10" s="33">
        <v>191</v>
      </c>
    </row>
    <row r="11" spans="1:17" x14ac:dyDescent="0.25">
      <c r="A11" s="16" t="s">
        <v>29</v>
      </c>
      <c r="B11" s="26" t="s">
        <v>33</v>
      </c>
      <c r="C11" s="27">
        <v>45139</v>
      </c>
      <c r="D11" s="28" t="s">
        <v>34</v>
      </c>
      <c r="E11" s="29">
        <v>184</v>
      </c>
      <c r="F11" s="29">
        <v>179</v>
      </c>
      <c r="G11" s="29">
        <v>189</v>
      </c>
      <c r="H11" s="29"/>
      <c r="I11" s="29"/>
      <c r="J11" s="29"/>
      <c r="K11" s="30">
        <v>3</v>
      </c>
      <c r="L11" s="30">
        <v>552</v>
      </c>
      <c r="M11" s="31">
        <v>184</v>
      </c>
      <c r="N11" s="32">
        <v>5</v>
      </c>
      <c r="O11" s="33">
        <v>189</v>
      </c>
    </row>
    <row r="12" spans="1:17" x14ac:dyDescent="0.25">
      <c r="A12" s="16" t="s">
        <v>29</v>
      </c>
      <c r="B12" s="26" t="s">
        <v>33</v>
      </c>
      <c r="C12" s="27">
        <v>45150</v>
      </c>
      <c r="D12" s="28" t="s">
        <v>34</v>
      </c>
      <c r="E12" s="29">
        <v>188</v>
      </c>
      <c r="F12" s="29">
        <v>179</v>
      </c>
      <c r="G12" s="29">
        <v>182</v>
      </c>
      <c r="H12" s="29">
        <v>181</v>
      </c>
      <c r="I12" s="29">
        <v>184</v>
      </c>
      <c r="J12" s="29"/>
      <c r="K12" s="30">
        <v>5</v>
      </c>
      <c r="L12" s="30">
        <v>914</v>
      </c>
      <c r="M12" s="31">
        <v>182.8</v>
      </c>
      <c r="N12" s="32">
        <v>5</v>
      </c>
      <c r="O12" s="33">
        <v>187.8</v>
      </c>
    </row>
    <row r="13" spans="1:17" x14ac:dyDescent="0.25">
      <c r="A13" s="16" t="s">
        <v>29</v>
      </c>
      <c r="B13" s="26" t="s">
        <v>33</v>
      </c>
      <c r="C13" s="27">
        <v>45153</v>
      </c>
      <c r="D13" s="28" t="s">
        <v>34</v>
      </c>
      <c r="E13" s="37">
        <v>194</v>
      </c>
      <c r="F13" s="29">
        <v>189</v>
      </c>
      <c r="G13" s="29">
        <v>187</v>
      </c>
      <c r="H13" s="29"/>
      <c r="I13" s="29"/>
      <c r="J13" s="29"/>
      <c r="K13" s="30">
        <v>3</v>
      </c>
      <c r="L13" s="30">
        <v>570</v>
      </c>
      <c r="M13" s="31">
        <v>190</v>
      </c>
      <c r="N13" s="32">
        <v>5</v>
      </c>
      <c r="O13" s="33">
        <v>195</v>
      </c>
    </row>
    <row r="14" spans="1:17" x14ac:dyDescent="0.25">
      <c r="A14" s="16" t="s">
        <v>29</v>
      </c>
      <c r="B14" s="26" t="s">
        <v>33</v>
      </c>
      <c r="C14" s="27">
        <v>45167</v>
      </c>
      <c r="D14" s="28" t="s">
        <v>34</v>
      </c>
      <c r="E14" s="37">
        <v>194</v>
      </c>
      <c r="F14" s="29">
        <v>188</v>
      </c>
      <c r="G14" s="29">
        <v>183</v>
      </c>
      <c r="H14" s="29">
        <v>183</v>
      </c>
      <c r="I14" s="29"/>
      <c r="J14" s="29"/>
      <c r="K14" s="30">
        <v>4</v>
      </c>
      <c r="L14" s="30">
        <v>748</v>
      </c>
      <c r="M14" s="31">
        <v>187</v>
      </c>
      <c r="N14" s="32">
        <v>5</v>
      </c>
      <c r="O14" s="33">
        <v>192</v>
      </c>
    </row>
    <row r="15" spans="1:17" x14ac:dyDescent="0.25">
      <c r="A15" s="16" t="s">
        <v>29</v>
      </c>
      <c r="B15" s="26" t="s">
        <v>33</v>
      </c>
      <c r="C15" s="27">
        <v>45178</v>
      </c>
      <c r="D15" s="28" t="s">
        <v>34</v>
      </c>
      <c r="E15" s="29">
        <v>178</v>
      </c>
      <c r="F15" s="29">
        <v>176</v>
      </c>
      <c r="G15" s="29">
        <v>182</v>
      </c>
      <c r="H15" s="29">
        <v>175</v>
      </c>
      <c r="I15" s="29">
        <v>178</v>
      </c>
      <c r="J15" s="29">
        <v>170</v>
      </c>
      <c r="K15" s="30">
        <v>6</v>
      </c>
      <c r="L15" s="30">
        <v>1059</v>
      </c>
      <c r="M15" s="31">
        <v>176.5</v>
      </c>
      <c r="N15" s="32">
        <v>10</v>
      </c>
      <c r="O15" s="33">
        <v>186.5</v>
      </c>
    </row>
    <row r="16" spans="1:17" x14ac:dyDescent="0.25">
      <c r="A16" s="16" t="s">
        <v>29</v>
      </c>
      <c r="B16" s="26" t="s">
        <v>33</v>
      </c>
      <c r="C16" s="27">
        <v>45181</v>
      </c>
      <c r="D16" s="28" t="s">
        <v>34</v>
      </c>
      <c r="E16" s="29">
        <v>180</v>
      </c>
      <c r="F16" s="29">
        <v>187</v>
      </c>
      <c r="G16" s="29">
        <v>180</v>
      </c>
      <c r="H16" s="29">
        <v>185</v>
      </c>
      <c r="I16" s="29"/>
      <c r="J16" s="29"/>
      <c r="K16" s="30">
        <v>4</v>
      </c>
      <c r="L16" s="30">
        <v>732</v>
      </c>
      <c r="M16" s="31">
        <v>183</v>
      </c>
      <c r="N16" s="32">
        <v>5</v>
      </c>
      <c r="O16" s="33">
        <v>188</v>
      </c>
    </row>
    <row r="17" spans="1:15" x14ac:dyDescent="0.25">
      <c r="A17" s="16" t="s">
        <v>29</v>
      </c>
      <c r="B17" s="26" t="s">
        <v>33</v>
      </c>
      <c r="C17" s="27">
        <v>45195</v>
      </c>
      <c r="D17" s="28" t="s">
        <v>34</v>
      </c>
      <c r="E17" s="29">
        <v>188</v>
      </c>
      <c r="F17" s="29">
        <v>189</v>
      </c>
      <c r="G17" s="29">
        <v>191</v>
      </c>
      <c r="H17" s="29">
        <v>184</v>
      </c>
      <c r="I17" s="29"/>
      <c r="J17" s="29"/>
      <c r="K17" s="30">
        <v>4</v>
      </c>
      <c r="L17" s="30">
        <v>752</v>
      </c>
      <c r="M17" s="31">
        <v>188</v>
      </c>
      <c r="N17" s="32">
        <v>5</v>
      </c>
      <c r="O17" s="33">
        <v>193</v>
      </c>
    </row>
    <row r="19" spans="1:15" x14ac:dyDescent="0.25">
      <c r="K19" s="7">
        <f>SUM(K2:K18)</f>
        <v>63</v>
      </c>
      <c r="L19" s="7">
        <f>SUM(L2:L18)</f>
        <v>11555</v>
      </c>
      <c r="M19" s="12">
        <f>SUM(L19/K19)</f>
        <v>183.4126984126984</v>
      </c>
      <c r="N19" s="7">
        <f>SUM(N2:N18)</f>
        <v>95</v>
      </c>
      <c r="O19" s="12">
        <f>SUM(M19+N19)</f>
        <v>278.41269841269843</v>
      </c>
    </row>
  </sheetData>
  <protectedRanges>
    <protectedRange algorithmName="SHA-512" hashValue="ON39YdpmFHfN9f47KpiRvqrKx0V9+erV1CNkpWzYhW/Qyc6aT8rEyCrvauWSYGZK2ia3o7vd3akF07acHAFpOA==" saltValue="yVW9XmDwTqEnmpSGai0KYg==" spinCount="100000" sqref="E5:J5" name="Range1_44"/>
    <protectedRange algorithmName="SHA-512" hashValue="ON39YdpmFHfN9f47KpiRvqrKx0V9+erV1CNkpWzYhW/Qyc6aT8rEyCrvauWSYGZK2ia3o7vd3akF07acHAFpOA==" saltValue="yVW9XmDwTqEnmpSGai0KYg==" spinCount="100000" sqref="B5:C5" name="Range1_1_2_4"/>
    <protectedRange algorithmName="SHA-512" hashValue="ON39YdpmFHfN9f47KpiRvqrKx0V9+erV1CNkpWzYhW/Qyc6aT8rEyCrvauWSYGZK2ia3o7vd3akF07acHAFpOA==" saltValue="yVW9XmDwTqEnmpSGai0KYg==" spinCount="100000" sqref="E7:J7" name="Range1_53_1"/>
    <protectedRange algorithmName="SHA-512" hashValue="ON39YdpmFHfN9f47KpiRvqrKx0V9+erV1CNkpWzYhW/Qyc6aT8rEyCrvauWSYGZK2ia3o7vd3akF07acHAFpOA==" saltValue="yVW9XmDwTqEnmpSGai0KYg==" spinCount="100000" sqref="B7:C7" name="Range1_1_2_6_1"/>
    <protectedRange algorithmName="SHA-512" hashValue="ON39YdpmFHfN9f47KpiRvqrKx0V9+erV1CNkpWzYhW/Qyc6aT8rEyCrvauWSYGZK2ia3o7vd3akF07acHAFpOA==" saltValue="yVW9XmDwTqEnmpSGai0KYg==" spinCount="100000" sqref="D7" name="Range1_1_1_2_2_1"/>
    <protectedRange algorithmName="SHA-512" hashValue="ON39YdpmFHfN9f47KpiRvqrKx0V9+erV1CNkpWzYhW/Qyc6aT8rEyCrvauWSYGZK2ia3o7vd3akF07acHAFpOA==" saltValue="yVW9XmDwTqEnmpSGai0KYg==" spinCount="100000" sqref="C8" name="Range1_1_2_5"/>
    <protectedRange algorithmName="SHA-512" hashValue="ON39YdpmFHfN9f47KpiRvqrKx0V9+erV1CNkpWzYhW/Qyc6aT8rEyCrvauWSYGZK2ia3o7vd3akF07acHAFpOA==" saltValue="yVW9XmDwTqEnmpSGai0KYg==" spinCount="100000" sqref="D8" name="Range1_1_1_2_3"/>
    <protectedRange algorithmName="SHA-512" hashValue="ON39YdpmFHfN9f47KpiRvqrKx0V9+erV1CNkpWzYhW/Qyc6aT8rEyCrvauWSYGZK2ia3o7vd3akF07acHAFpOA==" saltValue="yVW9XmDwTqEnmpSGai0KYg==" spinCount="100000" sqref="B8" name="Range1_1_2_2_1"/>
    <protectedRange algorithmName="SHA-512" hashValue="ON39YdpmFHfN9f47KpiRvqrKx0V9+erV1CNkpWzYhW/Qyc6aT8rEyCrvauWSYGZK2ia3o7vd3akF07acHAFpOA==" saltValue="yVW9XmDwTqEnmpSGai0KYg==" spinCount="100000" sqref="E8:J8" name="Range1_10_1"/>
  </protectedRanges>
  <hyperlinks>
    <hyperlink ref="Q1" location="'Virginia Youth Rankings 2023'!A1" display="Back to Ranking" xr:uid="{09DD4460-D7AC-4081-9C21-B9BBF2E47FC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A1255E-F3F5-4D87-BCB3-F1E92E8748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15647-82B4-40EC-8B5E-C03D04721F1E}">
  <dimension ref="A1:Q4"/>
  <sheetViews>
    <sheetView workbookViewId="0"/>
  </sheetViews>
  <sheetFormatPr defaultRowHeight="15" x14ac:dyDescent="0.25"/>
  <cols>
    <col min="1" max="1" width="18" customWidth="1"/>
    <col min="2" max="2" width="18.42578125" bestFit="1" customWidth="1"/>
    <col min="3" max="3" width="15.5703125" customWidth="1"/>
    <col min="4" max="4" width="20.7109375" customWidth="1"/>
    <col min="13" max="13" width="9.140625" style="11"/>
    <col min="15" max="15" width="9.140625" style="1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17" t="s">
        <v>20</v>
      </c>
    </row>
    <row r="2" spans="1:17" x14ac:dyDescent="0.25">
      <c r="A2" s="16" t="s">
        <v>23</v>
      </c>
      <c r="B2" s="26" t="s">
        <v>24</v>
      </c>
      <c r="C2" s="27">
        <v>45052</v>
      </c>
      <c r="D2" s="28" t="s">
        <v>26</v>
      </c>
      <c r="E2" s="29">
        <v>174</v>
      </c>
      <c r="F2" s="29">
        <v>174</v>
      </c>
      <c r="G2" s="29">
        <v>179</v>
      </c>
      <c r="H2" s="29">
        <v>0</v>
      </c>
      <c r="I2" s="29"/>
      <c r="J2" s="29"/>
      <c r="K2" s="30">
        <v>4</v>
      </c>
      <c r="L2" s="30">
        <v>527</v>
      </c>
      <c r="M2" s="31">
        <v>131.75</v>
      </c>
      <c r="N2" s="32">
        <v>5</v>
      </c>
      <c r="O2" s="33">
        <v>136.75</v>
      </c>
    </row>
    <row r="4" spans="1:17" x14ac:dyDescent="0.25">
      <c r="K4" s="7">
        <f>SUM(K2:K3)</f>
        <v>4</v>
      </c>
      <c r="L4" s="7">
        <f>SUM(L2:L3)</f>
        <v>527</v>
      </c>
      <c r="M4" s="12">
        <f>SUM(L4/K4)</f>
        <v>131.75</v>
      </c>
      <c r="N4" s="7">
        <f>SUM(N2:N3)</f>
        <v>5</v>
      </c>
      <c r="O4" s="12">
        <f>SUM(M4+N4)</f>
        <v>136.75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2_1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B2" name="Range1_1_2_1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E2">
    <cfRule type="top10" dxfId="29" priority="6" rank="1"/>
  </conditionalFormatting>
  <conditionalFormatting sqref="F2">
    <cfRule type="top10" dxfId="28" priority="5" rank="1"/>
  </conditionalFormatting>
  <conditionalFormatting sqref="G2">
    <cfRule type="top10" dxfId="27" priority="2" rank="1"/>
  </conditionalFormatting>
  <conditionalFormatting sqref="H2">
    <cfRule type="top10" dxfId="26" priority="4" rank="1"/>
  </conditionalFormatting>
  <conditionalFormatting sqref="I2">
    <cfRule type="top10" dxfId="25" priority="3" rank="1"/>
  </conditionalFormatting>
  <conditionalFormatting sqref="J2">
    <cfRule type="top10" dxfId="24" priority="1" rank="1"/>
  </conditionalFormatting>
  <hyperlinks>
    <hyperlink ref="Q1" location="'Virginia Youth Rankings 2023'!A1" display="Back to Ranking" xr:uid="{931F632C-DF93-4DFF-8146-8E344AEB63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BFF11B-97FB-4F44-BEB8-A47564704F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Virginia Youth Rankings 2023</vt:lpstr>
      <vt:lpstr>Cason Buckley</vt:lpstr>
      <vt:lpstr>Colton Buckley</vt:lpstr>
      <vt:lpstr>Jayden Slade</vt:lpstr>
      <vt:lpstr>Luke Higgins</vt:lpstr>
      <vt:lpstr>Pierce Rorer</vt:lpstr>
      <vt:lpstr>Rylee Dockery</vt:lpstr>
      <vt:lpstr>Sam Merritt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2023-11-18T20:49:39Z</dcterms:modified>
</cp:coreProperties>
</file>