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ux C Drive\ABRA 2023 State Match Info\National Rankings\"/>
    </mc:Choice>
  </mc:AlternateContent>
  <xr:revisionPtr revIDLastSave="0" documentId="13_ncr:1_{58A6EDD6-0925-4215-80EB-1C45329E4D23}" xr6:coauthVersionLast="47" xr6:coauthVersionMax="47" xr10:uidLastSave="{00000000-0000-0000-0000-000000000000}"/>
  <bookViews>
    <workbookView xWindow="25080" yWindow="-120" windowWidth="25440" windowHeight="15270" xr2:uid="{A35FAFAA-3A44-445C-BAAA-3002DD1ECE94}"/>
  </bookViews>
  <sheets>
    <sheet name="National Rankings" sheetId="1" r:id="rId1"/>
    <sheet name="Alan Gatlin" sheetId="335" r:id="rId2"/>
    <sheet name="Arch Morgan" sheetId="371" r:id="rId3"/>
    <sheet name="Benji Matoy" sheetId="338" r:id="rId4"/>
    <sheet name="Bill Kushner" sheetId="374" r:id="rId5"/>
    <sheet name="Bill Meyer" sheetId="355" r:id="rId6"/>
    <sheet name="Bill Poor" sheetId="339" r:id="rId7"/>
    <sheet name="Billy Hudson" sheetId="299" r:id="rId8"/>
    <sheet name="Bob Alderman" sheetId="300" r:id="rId9"/>
    <sheet name="Bob Duncan" sheetId="340" r:id="rId10"/>
    <sheet name="Bert Farias" sheetId="153" r:id="rId11"/>
    <sheet name="Brian Vincent" sheetId="301" r:id="rId12"/>
    <sheet name="Bruce Badding" sheetId="302" r:id="rId13"/>
    <sheet name="Charlie Sinatra" sheetId="358" r:id="rId14"/>
    <sheet name="Chuck Brooks" sheetId="375" r:id="rId15"/>
    <sheet name="Chuck Kinnaird" sheetId="359" r:id="rId16"/>
    <sheet name="Claudia Escoto" sheetId="178" r:id="rId17"/>
    <sheet name="Craig Bailey" sheetId="360" r:id="rId18"/>
    <sheet name="Dalton Naquin" sheetId="316" r:id="rId19"/>
    <sheet name="Dan Patchin" sheetId="361" r:id="rId20"/>
    <sheet name="Dana Waxler" sheetId="341" r:id="rId21"/>
    <sheet name="Dave Barney" sheetId="317" r:id="rId22"/>
    <sheet name="Dave Eisenschmied" sheetId="148" r:id="rId23"/>
    <sheet name="Dave Freeman" sheetId="356" r:id="rId24"/>
    <sheet name="David Joe" sheetId="304" r:id="rId25"/>
    <sheet name="David Renfroe" sheetId="305" r:id="rId26"/>
    <sheet name="David Strother" sheetId="156" r:id="rId27"/>
    <sheet name="Dean Irvin" sheetId="303" r:id="rId28"/>
    <sheet name="Dennis Cahill" sheetId="336" r:id="rId29"/>
    <sheet name="Doug Adams" sheetId="342" r:id="rId30"/>
    <sheet name="Doug Depweg" sheetId="343" r:id="rId31"/>
    <sheet name="Drew Johnston" sheetId="344" r:id="rId32"/>
    <sheet name="Emory Viands" sheetId="243" r:id="rId33"/>
    <sheet name="Evelio McDonald" sheetId="306" r:id="rId34"/>
    <sheet name="Frank Baird" sheetId="225" r:id="rId35"/>
    <sheet name="Frank Sega" sheetId="363" r:id="rId36"/>
    <sheet name="Gary Hicks" sheetId="157" r:id="rId37"/>
    <sheet name="Glen Bilyeu" sheetId="307" r:id="rId38"/>
    <sheet name="Glen Dawson" sheetId="308" r:id="rId39"/>
    <sheet name="Greg Smetanko" sheetId="309" r:id="rId40"/>
    <sheet name="Harold Cook" sheetId="364" r:id="rId41"/>
    <sheet name="Heather Johns" sheetId="345" r:id="rId42"/>
    <sheet name="Jack Baker" sheetId="346" r:id="rId43"/>
    <sheet name="Jack Hutchinson" sheetId="310" r:id="rId44"/>
    <sheet name="Jake Radwanski" sheetId="376" r:id="rId45"/>
    <sheet name="Jason Potter" sheetId="311" r:id="rId46"/>
    <sheet name="Jay Fruth" sheetId="347" r:id="rId47"/>
    <sheet name="Jeff Mason" sheetId="246" r:id="rId48"/>
    <sheet name="Jeff Taylor" sheetId="312" r:id="rId49"/>
    <sheet name="Jeff Velazquez" sheetId="175" r:id="rId50"/>
    <sheet name="Jerry Thompson" sheetId="147" r:id="rId51"/>
    <sheet name="Jesse Zwiebel" sheetId="313" r:id="rId52"/>
    <sheet name="Jim Peightal" sheetId="377" r:id="rId53"/>
    <sheet name="Jim Riggs" sheetId="379" r:id="rId54"/>
    <sheet name="Jim Stewart" sheetId="184" r:id="rId55"/>
    <sheet name="Joe Wells" sheetId="378" r:id="rId56"/>
    <sheet name="Joe Yanez" sheetId="152" r:id="rId57"/>
    <sheet name="John Hovan" sheetId="365" r:id="rId58"/>
    <sheet name="Johnathan Keller" sheetId="348" r:id="rId59"/>
    <sheet name="Jon Landsaw" sheetId="314" r:id="rId60"/>
    <sheet name="Jon McGeorge" sheetId="260" r:id="rId61"/>
    <sheet name="Josh Crawford" sheetId="315" r:id="rId62"/>
    <sheet name="Juan Iracheta" sheetId="281" r:id="rId63"/>
    <sheet name="Judy Gallion" sheetId="366" r:id="rId64"/>
    <sheet name="Julie Mekolites" sheetId="349" r:id="rId65"/>
    <sheet name="Justin Fortson" sheetId="146" r:id="rId66"/>
    <sheet name="Ken Patton" sheetId="337" r:id="rId67"/>
    <sheet name="Luke Helton" sheetId="318" r:id="rId68"/>
    <sheet name="Mark Junkins" sheetId="350" r:id="rId69"/>
    <sheet name="Mark Lippi" sheetId="351" r:id="rId70"/>
    <sheet name="Matt Brown" sheetId="352" r:id="rId71"/>
    <sheet name="Matt Maley" sheetId="319" r:id="rId72"/>
    <sheet name="Max Muhlenkamp" sheetId="357" r:id="rId73"/>
    <sheet name="Michael Miller" sheetId="380" r:id="rId74"/>
    <sheet name="Patricia Driscoll" sheetId="367" r:id="rId75"/>
    <sheet name="Phil Mallegni" sheetId="320" r:id="rId76"/>
    <sheet name="Ray Lydon" sheetId="321" r:id="rId77"/>
    <sheet name="Rene Melendez" sheetId="372" r:id="rId78"/>
    <sheet name="Rick Eddington" sheetId="353" r:id="rId79"/>
    <sheet name="Rick Korpi" sheetId="368" r:id="rId80"/>
    <sheet name="Robert Benoit II" sheetId="322" r:id="rId81"/>
    <sheet name="Robert Jackson" sheetId="323" r:id="rId82"/>
    <sheet name="Robert Rodriguez" sheetId="324" r:id="rId83"/>
    <sheet name="Roger Snider" sheetId="325" r:id="rId84"/>
    <sheet name="Ronald Borden" sheetId="326" r:id="rId85"/>
    <sheet name="Roycle Joe" sheetId="327" r:id="rId86"/>
    <sheet name="Ryker Stewart" sheetId="328" r:id="rId87"/>
    <sheet name="Samantha Carlin" sheetId="354" r:id="rId88"/>
    <sheet name="Scott Jackson" sheetId="329" r:id="rId89"/>
    <sheet name="Scott Spencer" sheetId="373" r:id="rId90"/>
    <sheet name="Stan Fitch" sheetId="330" r:id="rId91"/>
    <sheet name="Steve Washock Sr" sheetId="369" r:id="rId92"/>
    <sheet name="Tony Greenway" sheetId="331" r:id="rId93"/>
    <sheet name="Tony Washock" sheetId="370" r:id="rId94"/>
    <sheet name="Troy Gibbens" sheetId="332" r:id="rId95"/>
    <sheet name="Vic Severino" sheetId="333" r:id="rId96"/>
    <sheet name="Walter Smith" sheetId="334" r:id="rId97"/>
    <sheet name="Will Fortson" sheetId="298" r:id="rId98"/>
  </sheets>
  <externalReferences>
    <externalReference r:id="rId99"/>
  </externalReferences>
  <definedNames>
    <definedName name="_xlnm._FilterDatabase" localSheetId="0" hidden="1">'National Rankings'!$C$5:$F$5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2" i="1" l="1"/>
  <c r="E52" i="1"/>
  <c r="D52" i="1"/>
  <c r="N4" i="380"/>
  <c r="L4" i="380"/>
  <c r="M4" i="380" s="1"/>
  <c r="O4" i="380" s="1"/>
  <c r="K4" i="380"/>
  <c r="F91" i="1"/>
  <c r="E91" i="1"/>
  <c r="D91" i="1"/>
  <c r="N4" i="379"/>
  <c r="L4" i="379"/>
  <c r="M4" i="379" s="1"/>
  <c r="O4" i="379" s="1"/>
  <c r="K4" i="379"/>
  <c r="D103" i="1"/>
  <c r="N7" i="348"/>
  <c r="L7" i="348"/>
  <c r="K7" i="348"/>
  <c r="F60" i="1"/>
  <c r="E60" i="1"/>
  <c r="D60" i="1"/>
  <c r="N4" i="378"/>
  <c r="L4" i="378"/>
  <c r="M4" i="378" s="1"/>
  <c r="O4" i="378" s="1"/>
  <c r="K4" i="378"/>
  <c r="F29" i="1"/>
  <c r="E29" i="1"/>
  <c r="D29" i="1"/>
  <c r="N4" i="377"/>
  <c r="L4" i="377"/>
  <c r="M4" i="377" s="1"/>
  <c r="O4" i="377" s="1"/>
  <c r="K4" i="377"/>
  <c r="F19" i="1"/>
  <c r="E19" i="1"/>
  <c r="D19" i="1"/>
  <c r="N4" i="376"/>
  <c r="L4" i="376"/>
  <c r="K4" i="376"/>
  <c r="F31" i="1"/>
  <c r="E31" i="1"/>
  <c r="D31" i="1"/>
  <c r="N4" i="375"/>
  <c r="L4" i="375"/>
  <c r="K4" i="375"/>
  <c r="F23" i="1"/>
  <c r="E23" i="1"/>
  <c r="D23" i="1"/>
  <c r="N4" i="374"/>
  <c r="L4" i="374"/>
  <c r="K4" i="374"/>
  <c r="F8" i="1"/>
  <c r="E8" i="1"/>
  <c r="D8" i="1"/>
  <c r="F44" i="1"/>
  <c r="E44" i="1"/>
  <c r="D44" i="1"/>
  <c r="N4" i="373"/>
  <c r="L4" i="373"/>
  <c r="M4" i="373" s="1"/>
  <c r="O4" i="373" s="1"/>
  <c r="K4" i="373"/>
  <c r="F74" i="1"/>
  <c r="E74" i="1"/>
  <c r="D74" i="1"/>
  <c r="N4" i="372"/>
  <c r="L4" i="372"/>
  <c r="K4" i="372"/>
  <c r="F17" i="1"/>
  <c r="E17" i="1"/>
  <c r="D17" i="1"/>
  <c r="N4" i="371"/>
  <c r="L4" i="371"/>
  <c r="K4" i="371"/>
  <c r="F47" i="1"/>
  <c r="E47" i="1"/>
  <c r="D47" i="1"/>
  <c r="N4" i="370"/>
  <c r="L4" i="370"/>
  <c r="K4" i="370"/>
  <c r="F85" i="1"/>
  <c r="E85" i="1"/>
  <c r="D85" i="1"/>
  <c r="N4" i="369"/>
  <c r="L4" i="369"/>
  <c r="K4" i="369"/>
  <c r="F54" i="1"/>
  <c r="E54" i="1"/>
  <c r="D54" i="1"/>
  <c r="N4" i="368"/>
  <c r="L4" i="368"/>
  <c r="M4" i="368" s="1"/>
  <c r="O4" i="368" s="1"/>
  <c r="K4" i="368"/>
  <c r="F78" i="1"/>
  <c r="E78" i="1"/>
  <c r="D78" i="1"/>
  <c r="N4" i="367"/>
  <c r="L4" i="367"/>
  <c r="K4" i="367"/>
  <c r="E28" i="1"/>
  <c r="N5" i="366"/>
  <c r="L5" i="366"/>
  <c r="K5" i="366"/>
  <c r="D28" i="1" s="1"/>
  <c r="F99" i="1"/>
  <c r="E99" i="1"/>
  <c r="D99" i="1"/>
  <c r="N4" i="365"/>
  <c r="L4" i="365"/>
  <c r="M4" i="365" s="1"/>
  <c r="O4" i="365" s="1"/>
  <c r="K4" i="365"/>
  <c r="F76" i="1"/>
  <c r="E76" i="1"/>
  <c r="D76" i="1"/>
  <c r="N4" i="364"/>
  <c r="L4" i="364"/>
  <c r="M4" i="364" s="1"/>
  <c r="O4" i="364" s="1"/>
  <c r="K4" i="364"/>
  <c r="F80" i="1"/>
  <c r="E80" i="1"/>
  <c r="D80" i="1"/>
  <c r="N4" i="363"/>
  <c r="L4" i="363"/>
  <c r="K4" i="363"/>
  <c r="F63" i="1"/>
  <c r="E63" i="1"/>
  <c r="D63" i="1"/>
  <c r="N4" i="361"/>
  <c r="L4" i="361"/>
  <c r="M4" i="361" s="1"/>
  <c r="O4" i="361" s="1"/>
  <c r="K4" i="361"/>
  <c r="F101" i="1"/>
  <c r="E101" i="1"/>
  <c r="D101" i="1"/>
  <c r="N4" i="360"/>
  <c r="L4" i="360"/>
  <c r="K4" i="360"/>
  <c r="F55" i="1"/>
  <c r="E55" i="1"/>
  <c r="D55" i="1"/>
  <c r="N4" i="359"/>
  <c r="L4" i="359"/>
  <c r="M4" i="359" s="1"/>
  <c r="O4" i="359" s="1"/>
  <c r="K4" i="359"/>
  <c r="F66" i="1"/>
  <c r="E66" i="1"/>
  <c r="D66" i="1"/>
  <c r="N4" i="358"/>
  <c r="L4" i="358"/>
  <c r="M4" i="358" s="1"/>
  <c r="O4" i="358" s="1"/>
  <c r="K4" i="358"/>
  <c r="F36" i="1"/>
  <c r="E36" i="1"/>
  <c r="D36" i="1"/>
  <c r="N4" i="357"/>
  <c r="L4" i="357"/>
  <c r="K4" i="357"/>
  <c r="F45" i="1"/>
  <c r="E45" i="1"/>
  <c r="D45" i="1"/>
  <c r="N4" i="356"/>
  <c r="L4" i="356"/>
  <c r="K4" i="356"/>
  <c r="N5" i="355"/>
  <c r="L5" i="355"/>
  <c r="E39" i="1" s="1"/>
  <c r="K5" i="355"/>
  <c r="D39" i="1" s="1"/>
  <c r="F33" i="1"/>
  <c r="E33" i="1"/>
  <c r="D33" i="1"/>
  <c r="F11" i="1"/>
  <c r="E11" i="1"/>
  <c r="D11" i="1"/>
  <c r="N4" i="354"/>
  <c r="L4" i="354"/>
  <c r="M4" i="354" s="1"/>
  <c r="O4" i="354" s="1"/>
  <c r="K4" i="354"/>
  <c r="N6" i="353"/>
  <c r="L6" i="353"/>
  <c r="K6" i="353"/>
  <c r="D37" i="1" s="1"/>
  <c r="N5" i="352"/>
  <c r="L5" i="352"/>
  <c r="E20" i="1" s="1"/>
  <c r="K5" i="352"/>
  <c r="D20" i="1" s="1"/>
  <c r="E53" i="1"/>
  <c r="D53" i="1"/>
  <c r="N5" i="351"/>
  <c r="L5" i="351"/>
  <c r="K5" i="351"/>
  <c r="F87" i="1"/>
  <c r="E87" i="1"/>
  <c r="D87" i="1"/>
  <c r="N4" i="350"/>
  <c r="L4" i="350"/>
  <c r="K4" i="350"/>
  <c r="N5" i="349"/>
  <c r="L5" i="349"/>
  <c r="E72" i="1" s="1"/>
  <c r="K5" i="349"/>
  <c r="D72" i="1" s="1"/>
  <c r="E65" i="1"/>
  <c r="D65" i="1"/>
  <c r="N5" i="347"/>
  <c r="L5" i="347"/>
  <c r="K5" i="347"/>
  <c r="D58" i="1" s="1"/>
  <c r="F56" i="1"/>
  <c r="E56" i="1"/>
  <c r="D56" i="1"/>
  <c r="N4" i="346"/>
  <c r="L4" i="346"/>
  <c r="K4" i="346"/>
  <c r="E68" i="1"/>
  <c r="D68" i="1"/>
  <c r="N5" i="345"/>
  <c r="L5" i="345"/>
  <c r="K5" i="345"/>
  <c r="N5" i="344"/>
  <c r="L5" i="344"/>
  <c r="K5" i="344"/>
  <c r="D70" i="1" s="1"/>
  <c r="N6" i="343"/>
  <c r="L6" i="343"/>
  <c r="K6" i="343"/>
  <c r="D27" i="1" s="1"/>
  <c r="N5" i="342"/>
  <c r="L5" i="342"/>
  <c r="E102" i="1" s="1"/>
  <c r="K5" i="342"/>
  <c r="D102" i="1" s="1"/>
  <c r="N6" i="341"/>
  <c r="L6" i="341"/>
  <c r="E67" i="1" s="1"/>
  <c r="K6" i="341"/>
  <c r="D67" i="1" s="1"/>
  <c r="N5" i="340"/>
  <c r="L5" i="340"/>
  <c r="E62" i="1" s="1"/>
  <c r="K5" i="340"/>
  <c r="M5" i="340" s="1"/>
  <c r="O5" i="340" s="1"/>
  <c r="N5" i="339"/>
  <c r="L5" i="339"/>
  <c r="E42" i="1" s="1"/>
  <c r="K5" i="339"/>
  <c r="D42" i="1" s="1"/>
  <c r="F50" i="1"/>
  <c r="E50" i="1"/>
  <c r="D50" i="1"/>
  <c r="N4" i="338"/>
  <c r="L4" i="338"/>
  <c r="K4" i="338"/>
  <c r="F97" i="1"/>
  <c r="E97" i="1"/>
  <c r="D97" i="1"/>
  <c r="N4" i="337"/>
  <c r="L4" i="337"/>
  <c r="M4" i="337" s="1"/>
  <c r="O4" i="337" s="1"/>
  <c r="K4" i="337"/>
  <c r="F59" i="1"/>
  <c r="E59" i="1"/>
  <c r="D59" i="1"/>
  <c r="N4" i="336"/>
  <c r="L4" i="336"/>
  <c r="K4" i="336"/>
  <c r="F94" i="1"/>
  <c r="E94" i="1"/>
  <c r="D94" i="1"/>
  <c r="N4" i="335"/>
  <c r="L4" i="335"/>
  <c r="K4" i="335"/>
  <c r="M4" i="376" l="1"/>
  <c r="O4" i="376" s="1"/>
  <c r="M4" i="375"/>
  <c r="O4" i="375" s="1"/>
  <c r="M4" i="374"/>
  <c r="O4" i="374" s="1"/>
  <c r="M4" i="372"/>
  <c r="O4" i="372" s="1"/>
  <c r="M4" i="371"/>
  <c r="O4" i="371" s="1"/>
  <c r="M6" i="353"/>
  <c r="F37" i="1" s="1"/>
  <c r="M5" i="347"/>
  <c r="E58" i="1"/>
  <c r="M5" i="344"/>
  <c r="O5" i="344" s="1"/>
  <c r="M6" i="343"/>
  <c r="O6" i="343" s="1"/>
  <c r="E70" i="1"/>
  <c r="M4" i="370"/>
  <c r="O4" i="370" s="1"/>
  <c r="M4" i="369"/>
  <c r="O4" i="369" s="1"/>
  <c r="M4" i="367"/>
  <c r="O4" i="367" s="1"/>
  <c r="M5" i="366"/>
  <c r="M4" i="363"/>
  <c r="O4" i="363" s="1"/>
  <c r="M4" i="360"/>
  <c r="O4" i="360" s="1"/>
  <c r="E37" i="1"/>
  <c r="O6" i="353"/>
  <c r="E27" i="1"/>
  <c r="F27" i="1"/>
  <c r="D62" i="1"/>
  <c r="F62" i="1"/>
  <c r="M4" i="357"/>
  <c r="O4" i="357" s="1"/>
  <c r="M4" i="356"/>
  <c r="O4" i="356" s="1"/>
  <c r="M5" i="355"/>
  <c r="M5" i="352"/>
  <c r="M5" i="351"/>
  <c r="M4" i="350"/>
  <c r="O4" i="350" s="1"/>
  <c r="M5" i="349"/>
  <c r="M7" i="348"/>
  <c r="M4" i="346"/>
  <c r="O4" i="346" s="1"/>
  <c r="M5" i="345"/>
  <c r="M5" i="342"/>
  <c r="M6" i="341"/>
  <c r="M5" i="339"/>
  <c r="M4" i="338"/>
  <c r="O4" i="338" s="1"/>
  <c r="M4" i="336"/>
  <c r="O4" i="336" s="1"/>
  <c r="M4" i="335"/>
  <c r="O4" i="335" s="1"/>
  <c r="N5" i="334"/>
  <c r="L5" i="334"/>
  <c r="E71" i="1" s="1"/>
  <c r="K5" i="334"/>
  <c r="D71" i="1" s="1"/>
  <c r="N5" i="333"/>
  <c r="L5" i="333"/>
  <c r="K5" i="333"/>
  <c r="D82" i="1" s="1"/>
  <c r="N7" i="332"/>
  <c r="L7" i="332"/>
  <c r="E16" i="1" s="1"/>
  <c r="K7" i="332"/>
  <c r="D16" i="1" s="1"/>
  <c r="N4" i="331"/>
  <c r="L4" i="331"/>
  <c r="E35" i="1" s="1"/>
  <c r="K4" i="331"/>
  <c r="D35" i="1" s="1"/>
  <c r="N4" i="330"/>
  <c r="L4" i="330"/>
  <c r="E98" i="1" s="1"/>
  <c r="K4" i="330"/>
  <c r="D98" i="1" s="1"/>
  <c r="N14" i="329"/>
  <c r="L14" i="329"/>
  <c r="E6" i="1" s="1"/>
  <c r="K14" i="329"/>
  <c r="D6" i="1" s="1"/>
  <c r="N4" i="328"/>
  <c r="L4" i="328"/>
  <c r="E90" i="1" s="1"/>
  <c r="K4" i="328"/>
  <c r="D90" i="1" s="1"/>
  <c r="L3" i="327"/>
  <c r="K3" i="327"/>
  <c r="K5" i="327" s="1"/>
  <c r="D64" i="1" s="1"/>
  <c r="N5" i="327"/>
  <c r="N7" i="326"/>
  <c r="L7" i="326"/>
  <c r="K7" i="326"/>
  <c r="D75" i="1" s="1"/>
  <c r="N12" i="325"/>
  <c r="L12" i="325"/>
  <c r="E10" i="1" s="1"/>
  <c r="K12" i="325"/>
  <c r="D10" i="1" s="1"/>
  <c r="L2" i="324"/>
  <c r="K2" i="324"/>
  <c r="K4" i="324" s="1"/>
  <c r="D83" i="1" s="1"/>
  <c r="N4" i="324"/>
  <c r="N8" i="323"/>
  <c r="L8" i="323"/>
  <c r="K8" i="323"/>
  <c r="E61" i="1"/>
  <c r="D61" i="1"/>
  <c r="N5" i="322"/>
  <c r="L5" i="322"/>
  <c r="K5" i="322"/>
  <c r="N5" i="321"/>
  <c r="L5" i="321"/>
  <c r="E93" i="1" s="1"/>
  <c r="K5" i="321"/>
  <c r="D93" i="1" s="1"/>
  <c r="N4" i="320"/>
  <c r="L4" i="320"/>
  <c r="M4" i="320" s="1"/>
  <c r="F40" i="1" s="1"/>
  <c r="K4" i="320"/>
  <c r="D40" i="1" s="1"/>
  <c r="F79" i="1"/>
  <c r="E79" i="1"/>
  <c r="D79" i="1"/>
  <c r="N4" i="319"/>
  <c r="L4" i="319"/>
  <c r="M4" i="319" s="1"/>
  <c r="O4" i="319" s="1"/>
  <c r="K4" i="319"/>
  <c r="N4" i="318"/>
  <c r="L4" i="318"/>
  <c r="E100" i="1" s="1"/>
  <c r="K4" i="318"/>
  <c r="D100" i="1" s="1"/>
  <c r="N5" i="317"/>
  <c r="L5" i="317"/>
  <c r="E86" i="1" s="1"/>
  <c r="K5" i="317"/>
  <c r="D86" i="1" s="1"/>
  <c r="N5" i="316"/>
  <c r="L5" i="316"/>
  <c r="K5" i="316"/>
  <c r="D43" i="1" s="1"/>
  <c r="L3" i="281"/>
  <c r="L6" i="281" s="1"/>
  <c r="E88" i="1" s="1"/>
  <c r="K3" i="281"/>
  <c r="K6" i="281" s="1"/>
  <c r="D88" i="1" s="1"/>
  <c r="E41" i="1"/>
  <c r="N5" i="315"/>
  <c r="L5" i="315"/>
  <c r="K5" i="315"/>
  <c r="D41" i="1" s="1"/>
  <c r="N5" i="314"/>
  <c r="L5" i="314"/>
  <c r="K5" i="314"/>
  <c r="D30" i="1" s="1"/>
  <c r="L4" i="152"/>
  <c r="K4" i="152"/>
  <c r="K8" i="152" s="1"/>
  <c r="D92" i="1" s="1"/>
  <c r="K10" i="313"/>
  <c r="D9" i="1" s="1"/>
  <c r="L10" i="313"/>
  <c r="N10" i="313"/>
  <c r="L2" i="175"/>
  <c r="L6" i="175" s="1"/>
  <c r="K2" i="175"/>
  <c r="K6" i="175" s="1"/>
  <c r="D69" i="1" s="1"/>
  <c r="L4" i="312"/>
  <c r="K4" i="312"/>
  <c r="K6" i="312" s="1"/>
  <c r="D84" i="1" s="1"/>
  <c r="N6" i="312"/>
  <c r="L6" i="312"/>
  <c r="E84" i="1" s="1"/>
  <c r="L2" i="246"/>
  <c r="L5" i="246" s="1"/>
  <c r="K2" i="246"/>
  <c r="K5" i="246" s="1"/>
  <c r="D49" i="1" s="1"/>
  <c r="N5" i="311"/>
  <c r="L5" i="311"/>
  <c r="K5" i="311"/>
  <c r="D96" i="1" s="1"/>
  <c r="N5" i="310"/>
  <c r="L5" i="310"/>
  <c r="K5" i="310"/>
  <c r="D34" i="1" s="1"/>
  <c r="N4" i="309"/>
  <c r="L4" i="309"/>
  <c r="M4" i="309" s="1"/>
  <c r="K4" i="309"/>
  <c r="N5" i="308"/>
  <c r="L5" i="308"/>
  <c r="M5" i="308" s="1"/>
  <c r="K5" i="308"/>
  <c r="D48" i="1" s="1"/>
  <c r="N4" i="307"/>
  <c r="L4" i="307"/>
  <c r="K4" i="307"/>
  <c r="D95" i="1" s="1"/>
  <c r="F15" i="1"/>
  <c r="D15" i="1"/>
  <c r="N4" i="306"/>
  <c r="L4" i="306"/>
  <c r="M4" i="306" s="1"/>
  <c r="K4" i="306"/>
  <c r="N4" i="305"/>
  <c r="K4" i="305"/>
  <c r="D46" i="1" s="1"/>
  <c r="L3" i="304"/>
  <c r="K3" i="304"/>
  <c r="K5" i="304" s="1"/>
  <c r="D77" i="1" s="1"/>
  <c r="N5" i="304"/>
  <c r="N5" i="303"/>
  <c r="L5" i="303"/>
  <c r="M5" i="303" s="1"/>
  <c r="F18" i="1" s="1"/>
  <c r="K5" i="303"/>
  <c r="D18" i="1" s="1"/>
  <c r="N4" i="302"/>
  <c r="L4" i="302"/>
  <c r="E51" i="1" s="1"/>
  <c r="K4" i="302"/>
  <c r="D51" i="1" s="1"/>
  <c r="N5" i="301"/>
  <c r="L5" i="301"/>
  <c r="E89" i="1" s="1"/>
  <c r="K5" i="301"/>
  <c r="D89" i="1" s="1"/>
  <c r="N4" i="300"/>
  <c r="L4" i="300"/>
  <c r="E103" i="1" s="1"/>
  <c r="K4" i="300"/>
  <c r="E22" i="1"/>
  <c r="N4" i="299"/>
  <c r="L4" i="299"/>
  <c r="K4" i="299"/>
  <c r="D22" i="1" s="1"/>
  <c r="N6" i="298"/>
  <c r="L6" i="298"/>
  <c r="E25" i="1" s="1"/>
  <c r="K6" i="298"/>
  <c r="D25" i="1" s="1"/>
  <c r="N6" i="281"/>
  <c r="K5" i="243"/>
  <c r="D32" i="1" s="1"/>
  <c r="N4" i="260"/>
  <c r="N5" i="246"/>
  <c r="N5" i="243"/>
  <c r="L5" i="243"/>
  <c r="N4" i="225"/>
  <c r="L4" i="225"/>
  <c r="E57" i="1" s="1"/>
  <c r="K4" i="225"/>
  <c r="D57" i="1" s="1"/>
  <c r="N4" i="184"/>
  <c r="L4" i="184"/>
  <c r="E81" i="1" s="1"/>
  <c r="K4" i="184"/>
  <c r="D81" i="1" s="1"/>
  <c r="N7" i="178"/>
  <c r="L7" i="178"/>
  <c r="E38" i="1" s="1"/>
  <c r="K7" i="178"/>
  <c r="D38" i="1" s="1"/>
  <c r="N6" i="175"/>
  <c r="N9" i="157"/>
  <c r="L9" i="157"/>
  <c r="E12" i="1" s="1"/>
  <c r="K9" i="157"/>
  <c r="D12" i="1" s="1"/>
  <c r="N10" i="156"/>
  <c r="L10" i="156"/>
  <c r="K10" i="156"/>
  <c r="D7" i="1" s="1"/>
  <c r="N6" i="153"/>
  <c r="L6" i="153"/>
  <c r="K6" i="153"/>
  <c r="D73" i="1" s="1"/>
  <c r="N8" i="152"/>
  <c r="L8" i="152"/>
  <c r="N6" i="148"/>
  <c r="L6" i="148"/>
  <c r="K6" i="148"/>
  <c r="D24" i="1" s="1"/>
  <c r="N9" i="147"/>
  <c r="L9" i="147"/>
  <c r="K9" i="147"/>
  <c r="N8" i="146"/>
  <c r="L8" i="146"/>
  <c r="K8" i="146"/>
  <c r="D21" i="1" s="1"/>
  <c r="O7" i="348" l="1"/>
  <c r="F65" i="1"/>
  <c r="O5" i="342"/>
  <c r="F102" i="1"/>
  <c r="O5" i="366"/>
  <c r="F28" i="1"/>
  <c r="O5" i="308"/>
  <c r="M5" i="316"/>
  <c r="F43" i="1" s="1"/>
  <c r="O5" i="351"/>
  <c r="F53" i="1"/>
  <c r="O5" i="349"/>
  <c r="F72" i="1"/>
  <c r="O5" i="347"/>
  <c r="F58" i="1"/>
  <c r="O5" i="345"/>
  <c r="F68" i="1"/>
  <c r="F70" i="1"/>
  <c r="O5" i="339"/>
  <c r="F42" i="1"/>
  <c r="O5" i="355"/>
  <c r="F39" i="1"/>
  <c r="E18" i="1"/>
  <c r="M10" i="313"/>
  <c r="F9" i="1" s="1"/>
  <c r="O5" i="352"/>
  <c r="F20" i="1"/>
  <c r="O6" i="341"/>
  <c r="F67" i="1"/>
  <c r="E15" i="1"/>
  <c r="M5" i="310"/>
  <c r="M2" i="246"/>
  <c r="O2" i="246" s="1"/>
  <c r="E9" i="1"/>
  <c r="E43" i="1"/>
  <c r="M7" i="326"/>
  <c r="M3" i="327"/>
  <c r="O3" i="327" s="1"/>
  <c r="M2" i="324"/>
  <c r="O2" i="324" s="1"/>
  <c r="E34" i="1"/>
  <c r="E75" i="1"/>
  <c r="E48" i="1"/>
  <c r="M4" i="307"/>
  <c r="F95" i="1" s="1"/>
  <c r="F48" i="1"/>
  <c r="M4" i="312"/>
  <c r="O4" i="312" s="1"/>
  <c r="M5" i="333"/>
  <c r="F82" i="1" s="1"/>
  <c r="M3" i="304"/>
  <c r="O3" i="304" s="1"/>
  <c r="M2" i="175"/>
  <c r="O2" i="175" s="1"/>
  <c r="M5" i="314"/>
  <c r="M3" i="281"/>
  <c r="O3" i="281" s="1"/>
  <c r="E95" i="1"/>
  <c r="M5" i="311"/>
  <c r="O5" i="311" s="1"/>
  <c r="E40" i="1"/>
  <c r="L5" i="327"/>
  <c r="E64" i="1" s="1"/>
  <c r="O4" i="306"/>
  <c r="E82" i="1"/>
  <c r="D26" i="1"/>
  <c r="E30" i="1"/>
  <c r="M7" i="332"/>
  <c r="F16" i="1" s="1"/>
  <c r="E26" i="1"/>
  <c r="E96" i="1"/>
  <c r="F96" i="1"/>
  <c r="M5" i="334"/>
  <c r="M4" i="331"/>
  <c r="M4" i="330"/>
  <c r="M14" i="329"/>
  <c r="M4" i="328"/>
  <c r="M12" i="325"/>
  <c r="L4" i="324"/>
  <c r="M8" i="323"/>
  <c r="M5" i="322"/>
  <c r="M5" i="321"/>
  <c r="O4" i="320"/>
  <c r="M4" i="318"/>
  <c r="M5" i="317"/>
  <c r="O5" i="316"/>
  <c r="M5" i="315"/>
  <c r="F41" i="1" s="1"/>
  <c r="O5" i="315"/>
  <c r="M4" i="152"/>
  <c r="O4" i="152" s="1"/>
  <c r="M8" i="152"/>
  <c r="F92" i="1" s="1"/>
  <c r="O10" i="313"/>
  <c r="M6" i="312"/>
  <c r="O4" i="309"/>
  <c r="L4" i="305"/>
  <c r="L5" i="304"/>
  <c r="O5" i="303"/>
  <c r="M4" i="302"/>
  <c r="M6" i="298"/>
  <c r="F26" i="1" s="1"/>
  <c r="M4" i="299"/>
  <c r="M4" i="300"/>
  <c r="M5" i="301"/>
  <c r="K4" i="260"/>
  <c r="D14" i="1" s="1"/>
  <c r="M6" i="281"/>
  <c r="L4" i="260"/>
  <c r="E14" i="1" s="1"/>
  <c r="M5" i="246"/>
  <c r="O5" i="246" s="1"/>
  <c r="M6" i="175"/>
  <c r="O6" i="175" s="1"/>
  <c r="O8" i="152"/>
  <c r="M5" i="243"/>
  <c r="F32" i="1" s="1"/>
  <c r="M8" i="146"/>
  <c r="O8" i="146" s="1"/>
  <c r="M9" i="147"/>
  <c r="O9" i="147" s="1"/>
  <c r="E49" i="1"/>
  <c r="E32" i="1"/>
  <c r="M10" i="156"/>
  <c r="O10" i="156" s="1"/>
  <c r="E69" i="1"/>
  <c r="M9" i="157"/>
  <c r="M6" i="153"/>
  <c r="E73" i="1"/>
  <c r="M4" i="225"/>
  <c r="E21" i="1"/>
  <c r="M4" i="184"/>
  <c r="F81" i="1" s="1"/>
  <c r="M7" i="178"/>
  <c r="E92" i="1"/>
  <c r="E7" i="1"/>
  <c r="M6" i="148"/>
  <c r="E24" i="1"/>
  <c r="O5" i="333" l="1"/>
  <c r="O9" i="157"/>
  <c r="F12" i="1"/>
  <c r="O7" i="332"/>
  <c r="O5" i="317"/>
  <c r="F86" i="1"/>
  <c r="O4" i="331"/>
  <c r="F35" i="1"/>
  <c r="O4" i="318"/>
  <c r="F100" i="1"/>
  <c r="O4" i="307"/>
  <c r="O5" i="321"/>
  <c r="F93" i="1"/>
  <c r="O5" i="334"/>
  <c r="F71" i="1"/>
  <c r="M4" i="324"/>
  <c r="E83" i="1"/>
  <c r="M5" i="304"/>
  <c r="E77" i="1"/>
  <c r="M5" i="327"/>
  <c r="O5" i="327" s="1"/>
  <c r="O5" i="322"/>
  <c r="F61" i="1"/>
  <c r="O4" i="328"/>
  <c r="F90" i="1"/>
  <c r="O8" i="323"/>
  <c r="O7" i="326"/>
  <c r="F75" i="1"/>
  <c r="O14" i="329"/>
  <c r="F6" i="1"/>
  <c r="O5" i="310"/>
  <c r="F34" i="1"/>
  <c r="M4" i="305"/>
  <c r="E46" i="1"/>
  <c r="O5" i="314"/>
  <c r="F30" i="1"/>
  <c r="O4" i="302"/>
  <c r="F51" i="1"/>
  <c r="O4" i="330"/>
  <c r="F98" i="1"/>
  <c r="O12" i="325"/>
  <c r="F10" i="1"/>
  <c r="O6" i="312"/>
  <c r="F84" i="1"/>
  <c r="F49" i="1"/>
  <c r="O4" i="300"/>
  <c r="F103" i="1"/>
  <c r="O5" i="301"/>
  <c r="F89" i="1"/>
  <c r="F69" i="1"/>
  <c r="O4" i="299"/>
  <c r="F22" i="1"/>
  <c r="O6" i="298"/>
  <c r="F25" i="1"/>
  <c r="O6" i="281"/>
  <c r="F88" i="1"/>
  <c r="M4" i="260"/>
  <c r="F7" i="1"/>
  <c r="F21" i="1"/>
  <c r="O4" i="260"/>
  <c r="F14" i="1"/>
  <c r="O5" i="243"/>
  <c r="O4" i="225"/>
  <c r="F57" i="1"/>
  <c r="O6" i="153"/>
  <c r="F73" i="1"/>
  <c r="O4" i="184"/>
  <c r="O7" i="178"/>
  <c r="F38" i="1"/>
  <c r="O6" i="148"/>
  <c r="F24" i="1"/>
  <c r="O4" i="324" l="1"/>
  <c r="F83" i="1"/>
  <c r="O4" i="305"/>
  <c r="F46" i="1"/>
  <c r="F64" i="1"/>
  <c r="O5" i="304"/>
  <c r="F77" i="1"/>
</calcChain>
</file>

<file path=xl/sharedStrings.xml><?xml version="1.0" encoding="utf-8"?>
<sst xmlns="http://schemas.openxmlformats.org/spreadsheetml/2006/main" count="2377" uniqueCount="155">
  <si>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</si>
  <si>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</si>
  <si>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</si>
  <si>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</si>
  <si>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</si>
  <si>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</si>
  <si>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</si>
  <si>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</si>
  <si>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</si>
  <si>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</si>
  <si>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</si>
  <si>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</si>
  <si>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</si>
  <si>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</si>
  <si>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</si>
  <si>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</si>
  <si>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Target Total</t>
  </si>
  <si>
    <t>Agg</t>
  </si>
  <si>
    <t># Of Targets</t>
  </si>
  <si>
    <t>Back to Ranking</t>
  </si>
  <si>
    <t>Outlaw Lite</t>
  </si>
  <si>
    <t>Elberton, GA #2</t>
  </si>
  <si>
    <t>Elberton, GA</t>
  </si>
  <si>
    <t>Justin Fortson</t>
  </si>
  <si>
    <t>Jerry Thompson</t>
  </si>
  <si>
    <t>Dave Eisenschmied</t>
  </si>
  <si>
    <t>Outlaw Lt</t>
  </si>
  <si>
    <t>Joe Yanez</t>
  </si>
  <si>
    <t>Bert Farias</t>
  </si>
  <si>
    <t>San Angelo, TX</t>
  </si>
  <si>
    <t>David Strother</t>
  </si>
  <si>
    <t>Gary Hicks</t>
  </si>
  <si>
    <t>Belton, SC</t>
  </si>
  <si>
    <t>Boerne, TX</t>
  </si>
  <si>
    <t>Edinburg, TX</t>
  </si>
  <si>
    <t>Jeff Velazquez</t>
  </si>
  <si>
    <t>Claudia Escoto</t>
  </si>
  <si>
    <t>Jim Stewart</t>
  </si>
  <si>
    <t>Jackson, KY</t>
  </si>
  <si>
    <t>Frank Baird</t>
  </si>
  <si>
    <t>Emory Viands</t>
  </si>
  <si>
    <t>Jeff Mason</t>
  </si>
  <si>
    <t>Wilmore,KY</t>
  </si>
  <si>
    <t>Jon McGeorge</t>
  </si>
  <si>
    <t>HillTop</t>
  </si>
  <si>
    <t>Juan Iracheta</t>
  </si>
  <si>
    <t>Bella Farrias</t>
  </si>
  <si>
    <t>Edinburg TX</t>
  </si>
  <si>
    <t>Billy Hudson</t>
  </si>
  <si>
    <t>Bob Alderman</t>
  </si>
  <si>
    <t>Brian Vincent</t>
  </si>
  <si>
    <t>Bruce Badding</t>
  </si>
  <si>
    <t>Dean Irvin</t>
  </si>
  <si>
    <t>Laurel, MS</t>
  </si>
  <si>
    <t>David Joe</t>
  </si>
  <si>
    <t>David Renfroe</t>
  </si>
  <si>
    <t>Evelio McDonald</t>
  </si>
  <si>
    <t>Glen Bilyeu</t>
  </si>
  <si>
    <t>Glen Dawson</t>
  </si>
  <si>
    <t>Biloxi, MS</t>
  </si>
  <si>
    <t>Greg Smetanko</t>
  </si>
  <si>
    <t>Jack Hutchinson</t>
  </si>
  <si>
    <t>Jason Potter</t>
  </si>
  <si>
    <t>Jeff Taylor</t>
  </si>
  <si>
    <t>2/11//2023</t>
  </si>
  <si>
    <t>Jesse Zwiebel</t>
  </si>
  <si>
    <t>Jon Landsaw</t>
  </si>
  <si>
    <t>JON MCGEORGE</t>
  </si>
  <si>
    <t>Josh Crawford</t>
  </si>
  <si>
    <t>Dalton Naquin</t>
  </si>
  <si>
    <t>Dave Barney</t>
  </si>
  <si>
    <t>Luke Helton</t>
  </si>
  <si>
    <t>Matt Maley</t>
  </si>
  <si>
    <t>Phil Mallegni</t>
  </si>
  <si>
    <t>Ray Lydon</t>
  </si>
  <si>
    <t>Robert Benoit II</t>
  </si>
  <si>
    <t>Iowa, LA</t>
  </si>
  <si>
    <t>Robert Jackson</t>
  </si>
  <si>
    <t>Robert Rodriguez</t>
  </si>
  <si>
    <t>Roger Snider</t>
  </si>
  <si>
    <t>Ronald Borden</t>
  </si>
  <si>
    <t>Roycle Joe</t>
  </si>
  <si>
    <t>Royclen Joe</t>
  </si>
  <si>
    <t>Ryker Stewart</t>
  </si>
  <si>
    <t>Scott Jackson</t>
  </si>
  <si>
    <t>Stan Fitch</t>
  </si>
  <si>
    <t>Tony Greenway</t>
  </si>
  <si>
    <t>Troy Gibbens</t>
  </si>
  <si>
    <t>Troy Gibbons</t>
  </si>
  <si>
    <t>Vic Severino</t>
  </si>
  <si>
    <t>Walter Smith</t>
  </si>
  <si>
    <t>Will Fortson</t>
  </si>
  <si>
    <t>ABRA OUTLAW LITE RANKING 2023</t>
  </si>
  <si>
    <t>Alan Gatlin</t>
  </si>
  <si>
    <t>Dennis Cahill</t>
  </si>
  <si>
    <t>Ken Patton</t>
  </si>
  <si>
    <t>Benji Matoy</t>
  </si>
  <si>
    <t>Madisonville, TN</t>
  </si>
  <si>
    <t>Bill Poor</t>
  </si>
  <si>
    <t>Delphos, OH</t>
  </si>
  <si>
    <t>Bob Dunkin</t>
  </si>
  <si>
    <t>Dana Waxler</t>
  </si>
  <si>
    <t>Doug Adams</t>
  </si>
  <si>
    <t>Doug Depweg</t>
  </si>
  <si>
    <t>Drew Johnston</t>
  </si>
  <si>
    <t>Heather Johns</t>
  </si>
  <si>
    <t>Jack Baker</t>
  </si>
  <si>
    <t>Jay Fruth</t>
  </si>
  <si>
    <t>Johnathan Keller</t>
  </si>
  <si>
    <t>Julie Mekolites</t>
  </si>
  <si>
    <t>Mark Junkins</t>
  </si>
  <si>
    <t>Mark Lippi</t>
  </si>
  <si>
    <t>Matt Brown</t>
  </si>
  <si>
    <t>Rick Eddington</t>
  </si>
  <si>
    <t>Samantha Carlin</t>
  </si>
  <si>
    <t>Samatha Carlin</t>
  </si>
  <si>
    <t>Bill Meyer</t>
  </si>
  <si>
    <t>Celina, OH</t>
  </si>
  <si>
    <t>Dave Freeman</t>
  </si>
  <si>
    <t>Max Muhlenkamp</t>
  </si>
  <si>
    <t>Bob Duncan</t>
  </si>
  <si>
    <t>Somerset, KY</t>
  </si>
  <si>
    <t>Charlie Sinatra</t>
  </si>
  <si>
    <t>Ashtabula, OH</t>
  </si>
  <si>
    <t>Chuck Kinnaird</t>
  </si>
  <si>
    <t>Craig Bailey</t>
  </si>
  <si>
    <t>Brushy Mtn,  VA</t>
  </si>
  <si>
    <t>Dan Patchin</t>
  </si>
  <si>
    <t>David Barney</t>
  </si>
  <si>
    <t>Frank Sega</t>
  </si>
  <si>
    <t>Harold Cook</t>
  </si>
  <si>
    <t>John Hovan</t>
  </si>
  <si>
    <t>Judy Gallion</t>
  </si>
  <si>
    <t>Patricia Driscoll</t>
  </si>
  <si>
    <t>Patrick Driscoll</t>
  </si>
  <si>
    <t>Rick Korpi</t>
  </si>
  <si>
    <t>Steve Washock Sr</t>
  </si>
  <si>
    <t>Steven Washock Sr</t>
  </si>
  <si>
    <t>Tony Washock</t>
  </si>
  <si>
    <t>Rick Edington</t>
  </si>
  <si>
    <t>Biloxi MS</t>
  </si>
  <si>
    <t>Brushy Mtn, VA</t>
  </si>
  <si>
    <t>Arch Morgan</t>
  </si>
  <si>
    <t>Rene Melendez</t>
  </si>
  <si>
    <t>Scott Spencer</t>
  </si>
  <si>
    <t>Bill Kushner</t>
  </si>
  <si>
    <t>Chuck Brooks</t>
  </si>
  <si>
    <t>Jake Radwanski</t>
  </si>
  <si>
    <t>Jim Peightal</t>
  </si>
  <si>
    <t>Joe Wells</t>
  </si>
  <si>
    <t>Windber, PA</t>
  </si>
  <si>
    <t>Mt. Sterling, KY</t>
  </si>
  <si>
    <t>Jim Riggs</t>
  </si>
  <si>
    <t>Michael Miller</t>
  </si>
  <si>
    <t>National 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</si>
</sst>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 applyFill="1"/>
    <xf numFmtId="1" fontId="4" fillId="0" borderId="1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0" xfId="0" applyNumberFormat="1" applyFont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2" fontId="5" fillId="2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8" fillId="0" borderId="0" xfId="0" applyFont="1"/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7" fillId="6" borderId="0" xfId="1" applyFont="1" applyFill="1" applyAlignment="1">
      <alignment horizontal="center"/>
    </xf>
    <xf numFmtId="1" fontId="5" fillId="6" borderId="0" xfId="0" applyNumberFormat="1" applyFont="1" applyFill="1" applyAlignment="1">
      <alignment horizontal="center"/>
    </xf>
    <xf numFmtId="2" fontId="5" fillId="6" borderId="0" xfId="0" applyNumberFormat="1" applyFont="1" applyFill="1" applyAlignment="1">
      <alignment horizontal="center"/>
    </xf>
    <xf numFmtId="0" fontId="4" fillId="3" borderId="2" xfId="0" applyFont="1" applyFill="1" applyBorder="1" applyAlignment="1" applyProtection="1">
      <alignment horizontal="center"/>
      <protection locked="0"/>
    </xf>
    <xf numFmtId="14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 wrapText="1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 wrapText="1"/>
      <protection hidden="1"/>
    </xf>
    <xf numFmtId="0" fontId="4" fillId="0" borderId="2" xfId="0" applyFont="1" applyBorder="1" applyAlignment="1">
      <alignment horizontal="center" wrapText="1" shrinkToFit="1"/>
    </xf>
    <xf numFmtId="14" fontId="4" fillId="3" borderId="2" xfId="0" applyNumberFormat="1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 wrapText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2" fontId="4" fillId="3" borderId="2" xfId="0" applyNumberFormat="1" applyFont="1" applyFill="1" applyBorder="1" applyAlignment="1" applyProtection="1">
      <alignment horizontal="center"/>
      <protection hidden="1"/>
    </xf>
    <xf numFmtId="1" fontId="4" fillId="3" borderId="2" xfId="0" applyNumberFormat="1" applyFont="1" applyFill="1" applyBorder="1" applyAlignment="1" applyProtection="1">
      <alignment horizontal="center"/>
      <protection hidden="1"/>
    </xf>
    <xf numFmtId="2" fontId="4" fillId="3" borderId="2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>
      <alignment horizontal="center" wrapText="1" shrinkToFit="1"/>
    </xf>
    <xf numFmtId="0" fontId="4" fillId="0" borderId="0" xfId="0" applyFont="1" applyAlignment="1">
      <alignment horizontal="center" wrapText="1" shrinkToFit="1"/>
    </xf>
    <xf numFmtId="49" fontId="4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 wrapText="1"/>
      <protection hidden="1"/>
    </xf>
    <xf numFmtId="2" fontId="4" fillId="3" borderId="1" xfId="0" applyNumberFormat="1" applyFont="1" applyFill="1" applyBorder="1" applyAlignment="1" applyProtection="1">
      <alignment horizontal="center"/>
      <protection hidden="1"/>
    </xf>
    <xf numFmtId="1" fontId="4" fillId="3" borderId="1" xfId="0" applyNumberFormat="1" applyFont="1" applyFill="1" applyBorder="1" applyAlignment="1" applyProtection="1">
      <alignment horizontal="center"/>
      <protection hidden="1"/>
    </xf>
    <xf numFmtId="2" fontId="4" fillId="3" borderId="1" xfId="0" applyNumberFormat="1" applyFont="1" applyFill="1" applyBorder="1" applyAlignment="1" applyProtection="1">
      <alignment horizontal="center" wrapText="1"/>
      <protection hidden="1"/>
    </xf>
    <xf numFmtId="14" fontId="4" fillId="3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 wrapText="1"/>
    </xf>
    <xf numFmtId="1" fontId="4" fillId="3" borderId="0" xfId="0" applyNumberFormat="1" applyFont="1" applyFill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 horizontal="center" wrapText="1"/>
      <protection hidden="1"/>
    </xf>
    <xf numFmtId="2" fontId="4" fillId="3" borderId="0" xfId="0" applyNumberFormat="1" applyFont="1" applyFill="1" applyAlignment="1" applyProtection="1">
      <alignment horizontal="center"/>
      <protection hidden="1"/>
    </xf>
    <xf numFmtId="1" fontId="4" fillId="3" borderId="0" xfId="0" applyNumberFormat="1" applyFont="1" applyFill="1" applyAlignment="1" applyProtection="1">
      <alignment horizontal="center"/>
      <protection hidden="1"/>
    </xf>
    <xf numFmtId="2" fontId="4" fillId="3" borderId="0" xfId="0" applyNumberFormat="1" applyFont="1" applyFill="1" applyAlignment="1" applyProtection="1">
      <alignment horizontal="center" wrapText="1"/>
      <protection hidden="1"/>
    </xf>
    <xf numFmtId="0" fontId="4" fillId="3" borderId="0" xfId="0" applyFont="1" applyFill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 wrapText="1"/>
      <protection locked="0"/>
    </xf>
    <xf numFmtId="1" fontId="13" fillId="3" borderId="1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 applyAlignment="1">
      <alignment horizontal="center"/>
    </xf>
    <xf numFmtId="0" fontId="11" fillId="0" borderId="0" xfId="0" applyFont="1"/>
    <xf numFmtId="0" fontId="9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64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externalLink" Target="externalLinks/externalLink1.xml"/><Relationship Id="rId10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bra2\Desktop\ABRA%20Files%20and%20More\AUTO%20BENCH%20REST%20ASSOCIATION%20FILE\ABRA%202019\Georgia\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6"/>
  <dimension ref="A1:XFB104"/>
  <sheetViews>
    <sheetView tabSelected="1" workbookViewId="0"/>
  </sheetViews>
  <sheetFormatPr defaultRowHeight="15" x14ac:dyDescent="0.25"/>
  <cols>
    <col min="1" max="1" width="9.140625" style="23"/>
    <col min="2" max="2" width="16.5703125" style="23" customWidth="1"/>
    <col min="3" max="3" width="22.7109375" style="9" customWidth="1"/>
    <col min="4" max="4" width="15.7109375" style="23" bestFit="1" customWidth="1"/>
    <col min="5" max="5" width="16.140625" style="23" bestFit="1" customWidth="1"/>
    <col min="6" max="6" width="27.42578125" style="27" customWidth="1"/>
  </cols>
  <sheetData>
    <row r="1" spans="1:6" x14ac:dyDescent="0.25">
      <c r="A1" s="32"/>
      <c r="B1" s="32"/>
      <c r="C1" s="10"/>
      <c r="D1" s="32"/>
      <c r="E1" s="32"/>
      <c r="F1" s="34"/>
    </row>
    <row r="2" spans="1:6" ht="28.5" x14ac:dyDescent="0.45">
      <c r="A2" s="88" t="s">
        <v>92</v>
      </c>
      <c r="B2" s="89"/>
      <c r="C2" s="89"/>
      <c r="D2" s="89"/>
      <c r="E2" s="89"/>
      <c r="F2" s="89"/>
    </row>
    <row r="3" spans="1:6" ht="18.75" x14ac:dyDescent="0.3">
      <c r="A3" s="90" t="s">
        <v>154</v>
      </c>
      <c r="B3" s="91"/>
      <c r="C3" s="91"/>
      <c r="D3" s="91"/>
      <c r="E3" s="91"/>
      <c r="F3" s="91"/>
    </row>
    <row r="4" spans="1:6" x14ac:dyDescent="0.25">
      <c r="A4" s="32"/>
      <c r="B4" s="32"/>
      <c r="C4" s="10"/>
      <c r="D4" s="32"/>
      <c r="E4" s="32"/>
      <c r="F4" s="34"/>
    </row>
    <row r="5" spans="1:6" x14ac:dyDescent="0.25">
      <c r="A5" s="33" t="s">
        <v>0</v>
      </c>
      <c r="B5" s="33" t="s">
        <v>1</v>
      </c>
      <c r="C5" s="33" t="s">
        <v>2</v>
      </c>
      <c r="D5" s="33" t="s">
        <v>18</v>
      </c>
      <c r="E5" s="33" t="s">
        <v>16</v>
      </c>
      <c r="F5" s="35" t="s">
        <v>17</v>
      </c>
    </row>
    <row r="6" spans="1:6" x14ac:dyDescent="0.25">
      <c r="A6" s="33">
        <v>1</v>
      </c>
      <c r="B6" s="33" t="s">
        <v>20</v>
      </c>
      <c r="C6" s="29" t="s">
        <v>84</v>
      </c>
      <c r="D6" s="25">
        <f>SUM('Scott Jackson'!K14)</f>
        <v>44</v>
      </c>
      <c r="E6" s="25">
        <f>SUM('Scott Jackson'!L14)</f>
        <v>8282.0010000000002</v>
      </c>
      <c r="F6" s="27">
        <f>SUM('Scott Jackson'!M14)</f>
        <v>188.22729545454547</v>
      </c>
    </row>
    <row r="7" spans="1:6" x14ac:dyDescent="0.25">
      <c r="A7" s="33">
        <v>2</v>
      </c>
      <c r="B7" s="33" t="s">
        <v>20</v>
      </c>
      <c r="C7" s="30" t="s">
        <v>30</v>
      </c>
      <c r="D7" s="36">
        <f>SUM('David Strother'!K10)</f>
        <v>28</v>
      </c>
      <c r="E7" s="36">
        <f>SUM('David Strother'!L10)</f>
        <v>5232.0010000000002</v>
      </c>
      <c r="F7" s="35">
        <f>SUM('David Strother'!M10)</f>
        <v>186.85717857142859</v>
      </c>
    </row>
    <row r="8" spans="1:6" x14ac:dyDescent="0.25">
      <c r="A8" s="33">
        <v>3</v>
      </c>
      <c r="B8" s="33" t="s">
        <v>20</v>
      </c>
      <c r="C8" s="31" t="s">
        <v>24</v>
      </c>
      <c r="D8" s="36">
        <f>SUM('Jerry Thompson'!K9)</f>
        <v>24</v>
      </c>
      <c r="E8" s="36">
        <f>SUM('Jerry Thompson'!L9)</f>
        <v>4449.0010000000002</v>
      </c>
      <c r="F8" s="35">
        <f>SUM('Jerry Thompson'!M9)</f>
        <v>185.37504166666668</v>
      </c>
    </row>
    <row r="9" spans="1:6" x14ac:dyDescent="0.25">
      <c r="A9" s="33">
        <v>4</v>
      </c>
      <c r="B9" s="33" t="s">
        <v>20</v>
      </c>
      <c r="C9" s="29" t="s">
        <v>65</v>
      </c>
      <c r="D9" s="25">
        <f>SUM('Jesse Zwiebel'!K10)</f>
        <v>28</v>
      </c>
      <c r="E9" s="25">
        <f>SUM('Jesse Zwiebel'!L10)</f>
        <v>5170.0020000000004</v>
      </c>
      <c r="F9" s="27">
        <f>SUM('Jesse Zwiebel'!M10)</f>
        <v>184.6429285714286</v>
      </c>
    </row>
    <row r="10" spans="1:6" x14ac:dyDescent="0.25">
      <c r="A10" s="33">
        <v>5</v>
      </c>
      <c r="B10" s="33" t="s">
        <v>20</v>
      </c>
      <c r="C10" s="29" t="s">
        <v>79</v>
      </c>
      <c r="D10" s="25">
        <f>SUM('Roger Snider'!K12)</f>
        <v>36</v>
      </c>
      <c r="E10" s="25">
        <f>SUM('Roger Snider'!L12)</f>
        <v>6636.0010000000002</v>
      </c>
      <c r="F10" s="27">
        <f>SUM('Roger Snider'!M12)</f>
        <v>184.33336111111112</v>
      </c>
    </row>
    <row r="11" spans="1:6" x14ac:dyDescent="0.25">
      <c r="A11" s="33">
        <v>6</v>
      </c>
      <c r="B11" s="23" t="s">
        <v>20</v>
      </c>
      <c r="C11" s="29" t="s">
        <v>77</v>
      </c>
      <c r="D11" s="25">
        <f>SUM('Robert Jackson'!K8)</f>
        <v>20</v>
      </c>
      <c r="E11" s="25">
        <f>SUM('Robert Jackson'!L8)</f>
        <v>3669.0029999999997</v>
      </c>
      <c r="F11" s="27">
        <f>SUM('Robert Jackson'!M8)</f>
        <v>183.45014999999998</v>
      </c>
    </row>
    <row r="12" spans="1:6" x14ac:dyDescent="0.25">
      <c r="A12" s="33">
        <v>7</v>
      </c>
      <c r="B12" s="23" t="s">
        <v>20</v>
      </c>
      <c r="C12" s="30" t="s">
        <v>31</v>
      </c>
      <c r="D12" s="36">
        <f>SUM('Gary Hicks'!K9)</f>
        <v>24</v>
      </c>
      <c r="E12" s="36">
        <f>SUM('Gary Hicks'!L9)</f>
        <v>4081</v>
      </c>
      <c r="F12" s="35">
        <f>SUM('Gary Hicks'!M9)</f>
        <v>170.04166666666666</v>
      </c>
    </row>
    <row r="13" spans="1:6" x14ac:dyDescent="0.25">
      <c r="A13" s="50"/>
      <c r="B13" s="50"/>
      <c r="C13" s="51"/>
      <c r="D13" s="52"/>
      <c r="E13" s="52"/>
      <c r="F13" s="53"/>
    </row>
    <row r="14" spans="1:6" x14ac:dyDescent="0.25">
      <c r="A14" s="33">
        <v>8</v>
      </c>
      <c r="B14" s="33" t="s">
        <v>20</v>
      </c>
      <c r="C14" s="29" t="s">
        <v>43</v>
      </c>
      <c r="D14" s="36">
        <f>SUM('Jon McGeorge'!K4)</f>
        <v>4</v>
      </c>
      <c r="E14" s="36">
        <f>SUM('Jon McGeorge'!L4)</f>
        <v>789</v>
      </c>
      <c r="F14" s="35">
        <f>SUM('Jon McGeorge'!M4)</f>
        <v>197.25</v>
      </c>
    </row>
    <row r="15" spans="1:6" x14ac:dyDescent="0.25">
      <c r="A15" s="33">
        <v>9</v>
      </c>
      <c r="B15" s="33" t="s">
        <v>20</v>
      </c>
      <c r="C15" s="29" t="s">
        <v>56</v>
      </c>
      <c r="D15" s="25">
        <f>SUM('Evelio McDonald'!K4)</f>
        <v>4</v>
      </c>
      <c r="E15" s="25">
        <f>SUM('Evelio McDonald'!L4)</f>
        <v>784</v>
      </c>
      <c r="F15" s="27">
        <f>SUM('Evelio McDonald'!M4)</f>
        <v>196</v>
      </c>
    </row>
    <row r="16" spans="1:6" x14ac:dyDescent="0.25">
      <c r="A16" s="33">
        <v>10</v>
      </c>
      <c r="B16" s="33" t="s">
        <v>20</v>
      </c>
      <c r="C16" s="29" t="s">
        <v>87</v>
      </c>
      <c r="D16" s="25">
        <f>SUM('Troy Gibbens'!K7)</f>
        <v>16</v>
      </c>
      <c r="E16" s="25">
        <f>SUM('Troy Gibbens'!L7)</f>
        <v>3109.01</v>
      </c>
      <c r="F16" s="27">
        <f>SUM('Troy Gibbens'!M7)</f>
        <v>194.31312500000001</v>
      </c>
    </row>
    <row r="17" spans="1:6" x14ac:dyDescent="0.25">
      <c r="A17" s="33">
        <v>11</v>
      </c>
      <c r="B17" s="33" t="s">
        <v>20</v>
      </c>
      <c r="C17" s="29" t="s">
        <v>142</v>
      </c>
      <c r="D17" s="25">
        <f>SUM('Arch Morgan'!K4)</f>
        <v>4</v>
      </c>
      <c r="E17" s="25">
        <f>SUM('Arch Morgan'!L4)</f>
        <v>775</v>
      </c>
      <c r="F17" s="27">
        <f>SUM('Arch Morgan'!M4)</f>
        <v>193.75</v>
      </c>
    </row>
    <row r="18" spans="1:6" x14ac:dyDescent="0.25">
      <c r="A18" s="33">
        <v>12</v>
      </c>
      <c r="B18" s="33" t="s">
        <v>20</v>
      </c>
      <c r="C18" s="29" t="s">
        <v>52</v>
      </c>
      <c r="D18" s="25">
        <f>SUM('Dean Irvin'!K5)</f>
        <v>8</v>
      </c>
      <c r="E18" s="25">
        <f>SUM('Dean Irvin'!L5)</f>
        <v>1549.01</v>
      </c>
      <c r="F18" s="27">
        <f>SUM('Dean Irvin'!M5)</f>
        <v>193.62625</v>
      </c>
    </row>
    <row r="19" spans="1:6" x14ac:dyDescent="0.25">
      <c r="A19" s="33">
        <v>13</v>
      </c>
      <c r="B19" s="33" t="s">
        <v>20</v>
      </c>
      <c r="C19" s="29" t="s">
        <v>147</v>
      </c>
      <c r="D19" s="25">
        <f>SUM('Jake Radwanski'!K4)</f>
        <v>4</v>
      </c>
      <c r="E19" s="25">
        <f>SUM('Jake Radwanski'!L4)</f>
        <v>771</v>
      </c>
      <c r="F19" s="27">
        <f>SUM('Jake Radwanski'!M4)</f>
        <v>192.75</v>
      </c>
    </row>
    <row r="20" spans="1:6" x14ac:dyDescent="0.25">
      <c r="A20" s="33">
        <v>14</v>
      </c>
      <c r="B20" s="33" t="s">
        <v>20</v>
      </c>
      <c r="C20" s="29" t="s">
        <v>112</v>
      </c>
      <c r="D20" s="25">
        <f>SUM('Matt Brown'!K5)</f>
        <v>8</v>
      </c>
      <c r="E20" s="25">
        <f>SUM('Matt Brown'!L5)</f>
        <v>1540.001</v>
      </c>
      <c r="F20" s="27">
        <f>SUM('Matt Brown'!M5)</f>
        <v>192.500125</v>
      </c>
    </row>
    <row r="21" spans="1:6" x14ac:dyDescent="0.25">
      <c r="A21" s="33">
        <v>15</v>
      </c>
      <c r="B21" s="33" t="s">
        <v>20</v>
      </c>
      <c r="C21" s="31" t="s">
        <v>23</v>
      </c>
      <c r="D21" s="36">
        <f>SUM('Justin Fortson'!K8)</f>
        <v>18</v>
      </c>
      <c r="E21" s="36">
        <f>SUM('Justin Fortson'!L8)</f>
        <v>3453</v>
      </c>
      <c r="F21" s="35">
        <f>SUM('Justin Fortson'!M8)</f>
        <v>191.83333333333334</v>
      </c>
    </row>
    <row r="22" spans="1:6" s="26" customFormat="1" x14ac:dyDescent="0.25">
      <c r="A22" s="33">
        <v>16</v>
      </c>
      <c r="B22" s="23" t="s">
        <v>20</v>
      </c>
      <c r="C22" s="24" t="s">
        <v>48</v>
      </c>
      <c r="D22" s="25">
        <f>SUM('Billy Hudson'!K4)</f>
        <v>4</v>
      </c>
      <c r="E22" s="25">
        <f>SUM('Billy Hudson'!L4)</f>
        <v>766</v>
      </c>
      <c r="F22" s="27">
        <f>SUM('Billy Hudson'!M4)</f>
        <v>191.5</v>
      </c>
    </row>
    <row r="23" spans="1:6" s="37" customFormat="1" x14ac:dyDescent="0.25">
      <c r="A23" s="33">
        <v>17</v>
      </c>
      <c r="B23" s="33" t="s">
        <v>20</v>
      </c>
      <c r="C23" s="29" t="s">
        <v>145</v>
      </c>
      <c r="D23" s="25">
        <f>SUM('Bill Kushner'!K4)</f>
        <v>4</v>
      </c>
      <c r="E23" s="25">
        <f>SUM('Bill Kushner'!L4)</f>
        <v>765</v>
      </c>
      <c r="F23" s="27">
        <f>SUM('Bill Kushner'!M4)</f>
        <v>191.25</v>
      </c>
    </row>
    <row r="24" spans="1:6" x14ac:dyDescent="0.25">
      <c r="A24" s="33">
        <v>18</v>
      </c>
      <c r="B24" s="23" t="s">
        <v>20</v>
      </c>
      <c r="C24" s="30" t="s">
        <v>25</v>
      </c>
      <c r="D24" s="36">
        <f>SUM('Dave Eisenschmied'!K6)</f>
        <v>12</v>
      </c>
      <c r="E24" s="36">
        <f>SUM('Dave Eisenschmied'!L6)</f>
        <v>2293.0010000000002</v>
      </c>
      <c r="F24" s="35">
        <f>SUM('Dave Eisenschmied'!M6)</f>
        <v>191.08341666666669</v>
      </c>
    </row>
    <row r="25" spans="1:6" x14ac:dyDescent="0.25">
      <c r="A25" s="33">
        <v>19</v>
      </c>
      <c r="B25" s="23" t="s">
        <v>20</v>
      </c>
      <c r="C25" s="24" t="s">
        <v>46</v>
      </c>
      <c r="D25" s="25">
        <f>SUM('Will Fortson'!K6)</f>
        <v>10</v>
      </c>
      <c r="E25" s="25">
        <f>SUM('Will Fortson'!L6)</f>
        <v>1908.002</v>
      </c>
      <c r="F25" s="27">
        <f>SUM('Will Fortson'!M6)</f>
        <v>190.80019999999999</v>
      </c>
    </row>
    <row r="26" spans="1:6" x14ac:dyDescent="0.25">
      <c r="A26" s="33">
        <v>20</v>
      </c>
      <c r="B26" s="23" t="s">
        <v>20</v>
      </c>
      <c r="C26" s="29" t="s">
        <v>91</v>
      </c>
      <c r="D26" s="25">
        <f>SUM('Will Fortson'!K6)</f>
        <v>10</v>
      </c>
      <c r="E26" s="25">
        <f>SUM('Will Fortson'!L6)</f>
        <v>1908.002</v>
      </c>
      <c r="F26" s="27">
        <f>SUM('Will Fortson'!M6)</f>
        <v>190.80019999999999</v>
      </c>
    </row>
    <row r="27" spans="1:6" x14ac:dyDescent="0.25">
      <c r="A27" s="33">
        <v>21</v>
      </c>
      <c r="B27" s="23" t="s">
        <v>20</v>
      </c>
      <c r="C27" s="29" t="s">
        <v>103</v>
      </c>
      <c r="D27" s="25">
        <f>SUM('Doug Depweg'!K6)</f>
        <v>12</v>
      </c>
      <c r="E27" s="25">
        <f>SUM('Doug Depweg'!L6)</f>
        <v>2288</v>
      </c>
      <c r="F27" s="27">
        <f>SUM('Doug Depweg'!M6)</f>
        <v>190.66666666666666</v>
      </c>
    </row>
    <row r="28" spans="1:6" x14ac:dyDescent="0.25">
      <c r="A28" s="33">
        <v>22</v>
      </c>
      <c r="B28" s="23" t="s">
        <v>20</v>
      </c>
      <c r="C28" s="29" t="s">
        <v>132</v>
      </c>
      <c r="D28" s="25">
        <f>SUM('Judy Gallion'!K5)</f>
        <v>8</v>
      </c>
      <c r="E28" s="25">
        <f>SUM('Judy Gallion'!L5)</f>
        <v>1525</v>
      </c>
      <c r="F28" s="27">
        <f>SUM('Judy Gallion'!M5)</f>
        <v>190.625</v>
      </c>
    </row>
    <row r="29" spans="1:6" x14ac:dyDescent="0.25">
      <c r="A29" s="33">
        <v>23</v>
      </c>
      <c r="B29" s="23" t="s">
        <v>20</v>
      </c>
      <c r="C29" s="29" t="s">
        <v>148</v>
      </c>
      <c r="D29" s="25">
        <f>SUM('Jim Peightal'!K4)</f>
        <v>4</v>
      </c>
      <c r="E29" s="25">
        <f>SUM('Jim Peightal'!L4)</f>
        <v>762</v>
      </c>
      <c r="F29" s="27">
        <f>SUM('Jim Peightal'!M4)</f>
        <v>190.5</v>
      </c>
    </row>
    <row r="30" spans="1:6" x14ac:dyDescent="0.25">
      <c r="A30" s="33">
        <v>24</v>
      </c>
      <c r="B30" s="23" t="s">
        <v>20</v>
      </c>
      <c r="C30" s="29" t="s">
        <v>66</v>
      </c>
      <c r="D30" s="25">
        <f>SUM('Jon Landsaw'!K5)</f>
        <v>8</v>
      </c>
      <c r="E30" s="25">
        <f>SUM('Jon Landsaw'!L5)</f>
        <v>1522</v>
      </c>
      <c r="F30" s="27">
        <f>SUM('Jon Landsaw'!M5)</f>
        <v>190.25</v>
      </c>
    </row>
    <row r="31" spans="1:6" x14ac:dyDescent="0.25">
      <c r="A31" s="33">
        <v>25</v>
      </c>
      <c r="B31" s="23" t="s">
        <v>20</v>
      </c>
      <c r="C31" s="29" t="s">
        <v>146</v>
      </c>
      <c r="D31" s="25">
        <f>SUM('Chuck Brooks'!K4)</f>
        <v>4</v>
      </c>
      <c r="E31" s="25">
        <f>SUM('Chuck Brooks'!L4)</f>
        <v>761</v>
      </c>
      <c r="F31" s="27">
        <f>SUM('Chuck Brooks'!M4)</f>
        <v>190.25</v>
      </c>
    </row>
    <row r="32" spans="1:6" x14ac:dyDescent="0.25">
      <c r="A32" s="33">
        <v>26</v>
      </c>
      <c r="B32" s="23" t="s">
        <v>20</v>
      </c>
      <c r="C32" s="30" t="s">
        <v>40</v>
      </c>
      <c r="D32" s="36">
        <f>SUM('Emory Viands'!K5)</f>
        <v>8</v>
      </c>
      <c r="E32" s="36">
        <f>SUM('Emory Viands'!L5)</f>
        <v>1520</v>
      </c>
      <c r="F32" s="35">
        <f>SUM('Emory Viands'!M5)</f>
        <v>190</v>
      </c>
    </row>
    <row r="33" spans="1:6 16382:16382" x14ac:dyDescent="0.25">
      <c r="A33" s="33">
        <v>27</v>
      </c>
      <c r="B33" s="23" t="s">
        <v>20</v>
      </c>
      <c r="C33" s="29" t="s">
        <v>114</v>
      </c>
      <c r="D33" s="25">
        <f>SUM('Samantha Carlin'!K4)</f>
        <v>4</v>
      </c>
      <c r="E33" s="25">
        <f>SUM('Samantha Carlin'!L4)</f>
        <v>760</v>
      </c>
      <c r="F33" s="27">
        <f>SUM('Samantha Carlin'!M4)</f>
        <v>190</v>
      </c>
    </row>
    <row r="34" spans="1:6 16382:16382" x14ac:dyDescent="0.25">
      <c r="A34" s="33">
        <v>28</v>
      </c>
      <c r="B34" s="23" t="s">
        <v>20</v>
      </c>
      <c r="C34" s="29" t="s">
        <v>61</v>
      </c>
      <c r="D34" s="25">
        <f>SUM('Jack Hutchinson'!K5)</f>
        <v>8</v>
      </c>
      <c r="E34" s="25">
        <f>SUM('Jack Hutchinson'!L5)</f>
        <v>1518</v>
      </c>
      <c r="F34" s="27">
        <f>SUM('Jack Hutchinson'!M5)</f>
        <v>189.75</v>
      </c>
    </row>
    <row r="35" spans="1:6 16382:16382" x14ac:dyDescent="0.25">
      <c r="A35" s="33">
        <v>29</v>
      </c>
      <c r="B35" s="23" t="s">
        <v>20</v>
      </c>
      <c r="C35" s="29" t="s">
        <v>86</v>
      </c>
      <c r="D35" s="25">
        <f>SUM('Tony Greenway'!K4)</f>
        <v>4</v>
      </c>
      <c r="E35" s="25">
        <f>SUM('Tony Greenway'!L4)</f>
        <v>759</v>
      </c>
      <c r="F35" s="27">
        <f>SUM('Tony Greenway'!M4)</f>
        <v>189.75</v>
      </c>
    </row>
    <row r="36" spans="1:6 16382:16382" x14ac:dyDescent="0.25">
      <c r="A36" s="33">
        <v>30</v>
      </c>
      <c r="B36" s="23" t="s">
        <v>20</v>
      </c>
      <c r="C36" s="29" t="s">
        <v>119</v>
      </c>
      <c r="D36" s="25">
        <f>SUM('Max Muhlenkamp'!K4)</f>
        <v>4</v>
      </c>
      <c r="E36" s="25">
        <f>SUM('Max Muhlenkamp'!L4)</f>
        <v>758</v>
      </c>
      <c r="F36" s="27">
        <f>SUM('Max Muhlenkamp'!M4)</f>
        <v>189.5</v>
      </c>
    </row>
    <row r="37" spans="1:6 16382:16382" x14ac:dyDescent="0.25">
      <c r="A37" s="33">
        <v>31</v>
      </c>
      <c r="B37" s="23" t="s">
        <v>20</v>
      </c>
      <c r="C37" s="29" t="s">
        <v>113</v>
      </c>
      <c r="D37" s="25">
        <f>SUM('Rick Eddington'!K6)</f>
        <v>12</v>
      </c>
      <c r="E37" s="25">
        <f>SUM('Rick Eddington'!L6)</f>
        <v>2272</v>
      </c>
      <c r="F37" s="27">
        <f>SUM('Rick Eddington'!M6)</f>
        <v>189.33333333333334</v>
      </c>
    </row>
    <row r="38" spans="1:6 16382:16382" x14ac:dyDescent="0.25">
      <c r="A38" s="33">
        <v>32</v>
      </c>
      <c r="B38" s="23" t="s">
        <v>20</v>
      </c>
      <c r="C38" s="30" t="s">
        <v>36</v>
      </c>
      <c r="D38" s="36">
        <f>SUM('Claudia Escoto'!K7)</f>
        <v>16</v>
      </c>
      <c r="E38" s="36">
        <f>SUM('Claudia Escoto'!L7)</f>
        <v>3018</v>
      </c>
      <c r="F38" s="35">
        <f>SUM('Claudia Escoto'!M7)</f>
        <v>188.625</v>
      </c>
      <c r="XFB38" s="25"/>
    </row>
    <row r="39" spans="1:6 16382:16382" x14ac:dyDescent="0.25">
      <c r="A39" s="33">
        <v>33</v>
      </c>
      <c r="B39" s="23" t="s">
        <v>20</v>
      </c>
      <c r="C39" s="29" t="s">
        <v>116</v>
      </c>
      <c r="D39" s="25">
        <f>SUM('Bill Meyer'!K5)</f>
        <v>8</v>
      </c>
      <c r="E39" s="25">
        <f>SUM('Bill Meyer'!L5)</f>
        <v>1508</v>
      </c>
      <c r="F39" s="27">
        <f>SUM('Bill Meyer'!M5)</f>
        <v>188.5</v>
      </c>
    </row>
    <row r="40" spans="1:6 16382:16382" x14ac:dyDescent="0.25">
      <c r="A40" s="33">
        <v>34</v>
      </c>
      <c r="B40" s="23" t="s">
        <v>20</v>
      </c>
      <c r="C40" s="29" t="s">
        <v>73</v>
      </c>
      <c r="D40" s="25">
        <f>SUM('Phil Mallegni'!K4)</f>
        <v>4</v>
      </c>
      <c r="E40" s="25">
        <f>SUM('Phil Mallegni'!L4)</f>
        <v>754</v>
      </c>
      <c r="F40" s="27">
        <f>SUM('Phil Mallegni'!M4)</f>
        <v>188.5</v>
      </c>
    </row>
    <row r="41" spans="1:6 16382:16382" x14ac:dyDescent="0.25">
      <c r="A41" s="33">
        <v>35</v>
      </c>
      <c r="B41" s="23" t="s">
        <v>20</v>
      </c>
      <c r="C41" s="29" t="s">
        <v>68</v>
      </c>
      <c r="D41" s="25">
        <f>SUM('Josh Crawford'!K5)</f>
        <v>8</v>
      </c>
      <c r="E41" s="25">
        <f>SUM('Josh Crawford'!L5)</f>
        <v>1507</v>
      </c>
      <c r="F41" s="27">
        <f>SUM('Josh Crawford'!M5)</f>
        <v>188.375</v>
      </c>
    </row>
    <row r="42" spans="1:6 16382:16382" x14ac:dyDescent="0.25">
      <c r="A42" s="33">
        <v>36</v>
      </c>
      <c r="B42" s="23" t="s">
        <v>20</v>
      </c>
      <c r="C42" s="29" t="s">
        <v>98</v>
      </c>
      <c r="D42" s="25">
        <f>SUM('Bill Poor'!K5)</f>
        <v>8</v>
      </c>
      <c r="E42" s="25">
        <f>SUM('Bill Poor'!L5)</f>
        <v>1507</v>
      </c>
      <c r="F42" s="27">
        <f>SUM('Bill Poor'!M5)</f>
        <v>188.375</v>
      </c>
    </row>
    <row r="43" spans="1:6 16382:16382" x14ac:dyDescent="0.25">
      <c r="A43" s="33">
        <v>37</v>
      </c>
      <c r="B43" s="23" t="s">
        <v>20</v>
      </c>
      <c r="C43" s="29" t="s">
        <v>69</v>
      </c>
      <c r="D43" s="25">
        <f>SUM('Dalton Naquin'!K5)</f>
        <v>8</v>
      </c>
      <c r="E43" s="25">
        <f>SUM('Dalton Naquin'!L5)</f>
        <v>1506.01</v>
      </c>
      <c r="F43" s="27">
        <f>SUM('Dalton Naquin'!M5)</f>
        <v>188.25125</v>
      </c>
    </row>
    <row r="44" spans="1:6 16382:16382" x14ac:dyDescent="0.25">
      <c r="A44" s="33">
        <v>38</v>
      </c>
      <c r="B44" s="23" t="s">
        <v>20</v>
      </c>
      <c r="C44" s="29" t="s">
        <v>144</v>
      </c>
      <c r="D44" s="25">
        <f>SUM('Scott Spencer'!K4)</f>
        <v>4</v>
      </c>
      <c r="E44" s="25">
        <f>SUM('Scott Spencer'!L4)</f>
        <v>752</v>
      </c>
      <c r="F44" s="27">
        <f>SUM('Scott Spencer'!M4)</f>
        <v>188</v>
      </c>
    </row>
    <row r="45" spans="1:6 16382:16382" x14ac:dyDescent="0.25">
      <c r="A45" s="33">
        <v>39</v>
      </c>
      <c r="B45" s="23" t="s">
        <v>20</v>
      </c>
      <c r="C45" s="29" t="s">
        <v>118</v>
      </c>
      <c r="D45" s="25">
        <f>SUM('Dave Freeman'!K4)</f>
        <v>4</v>
      </c>
      <c r="E45" s="25">
        <f>SUM('Dave Freeman'!L4)</f>
        <v>749</v>
      </c>
      <c r="F45" s="27">
        <f>SUM('Dave Freeman'!M4)</f>
        <v>187.25</v>
      </c>
    </row>
    <row r="46" spans="1:6 16382:16382" x14ac:dyDescent="0.25">
      <c r="A46" s="33">
        <v>40</v>
      </c>
      <c r="B46" s="23" t="s">
        <v>20</v>
      </c>
      <c r="C46" s="29" t="s">
        <v>55</v>
      </c>
      <c r="D46" s="25">
        <f>SUM('David Renfroe'!K4)</f>
        <v>3</v>
      </c>
      <c r="E46" s="25">
        <f>SUM('David Renfroe'!L4)</f>
        <v>561.00400000000002</v>
      </c>
      <c r="F46" s="27">
        <f>SUM('David Renfroe'!M4)</f>
        <v>187.00133333333335</v>
      </c>
    </row>
    <row r="47" spans="1:6 16382:16382" x14ac:dyDescent="0.25">
      <c r="A47" s="33">
        <v>41</v>
      </c>
      <c r="B47" s="23" t="s">
        <v>20</v>
      </c>
      <c r="C47" s="29" t="s">
        <v>138</v>
      </c>
      <c r="D47" s="25">
        <f>SUM('Tony Washock'!K4)</f>
        <v>4</v>
      </c>
      <c r="E47" s="25">
        <f>SUM('Tony Washock'!L4)</f>
        <v>747.00099999999998</v>
      </c>
      <c r="F47" s="27">
        <f>SUM('Tony Washock'!M4)</f>
        <v>186.75024999999999</v>
      </c>
    </row>
    <row r="48" spans="1:6 16382:16382" x14ac:dyDescent="0.25">
      <c r="A48" s="33">
        <v>42</v>
      </c>
      <c r="B48" s="23" t="s">
        <v>20</v>
      </c>
      <c r="C48" s="29" t="s">
        <v>58</v>
      </c>
      <c r="D48" s="25">
        <f>SUM('Glen Dawson'!K5)</f>
        <v>8</v>
      </c>
      <c r="E48" s="25">
        <f>SUM('Glen Dawson'!L5)</f>
        <v>1491</v>
      </c>
      <c r="F48" s="27">
        <f>SUM('Glen Dawson'!M5)</f>
        <v>186.375</v>
      </c>
    </row>
    <row r="49" spans="1:6" x14ac:dyDescent="0.25">
      <c r="A49" s="33">
        <v>43</v>
      </c>
      <c r="B49" s="23" t="s">
        <v>20</v>
      </c>
      <c r="C49" s="30" t="s">
        <v>41</v>
      </c>
      <c r="D49" s="36">
        <f>SUM('Jeff Mason'!K5)</f>
        <v>8</v>
      </c>
      <c r="E49" s="36">
        <f>SUM('Jeff Mason'!L5)</f>
        <v>1490</v>
      </c>
      <c r="F49" s="35">
        <f>SUM('Jeff Mason'!M5)</f>
        <v>186.25</v>
      </c>
    </row>
    <row r="50" spans="1:6" x14ac:dyDescent="0.25">
      <c r="A50" s="33">
        <v>44</v>
      </c>
      <c r="B50" s="23" t="s">
        <v>20</v>
      </c>
      <c r="C50" s="29" t="s">
        <v>96</v>
      </c>
      <c r="D50" s="25">
        <f>SUM('Benji Matoy'!K4)</f>
        <v>4</v>
      </c>
      <c r="E50" s="25">
        <f>SUM('Benji Matoy'!L4)</f>
        <v>745</v>
      </c>
      <c r="F50" s="27">
        <f>SUM('Benji Matoy'!M4)</f>
        <v>186.25</v>
      </c>
    </row>
    <row r="51" spans="1:6" x14ac:dyDescent="0.25">
      <c r="A51" s="33">
        <v>45</v>
      </c>
      <c r="B51" s="23" t="s">
        <v>20</v>
      </c>
      <c r="C51" s="29" t="s">
        <v>51</v>
      </c>
      <c r="D51" s="25">
        <f>SUM('Bruce Badding'!K4)</f>
        <v>4</v>
      </c>
      <c r="E51" s="25">
        <f>SUM('Bruce Badding'!L4)</f>
        <v>745</v>
      </c>
      <c r="F51" s="27">
        <f>SUM('Bruce Badding'!M4)</f>
        <v>186.25</v>
      </c>
    </row>
    <row r="52" spans="1:6" x14ac:dyDescent="0.25">
      <c r="A52" s="33">
        <v>46</v>
      </c>
      <c r="B52" s="23" t="s">
        <v>20</v>
      </c>
      <c r="C52" s="29" t="s">
        <v>153</v>
      </c>
      <c r="D52" s="25">
        <f>SUM('Michael Miller'!K4)</f>
        <v>4</v>
      </c>
      <c r="E52" s="25">
        <f>SUM('Michael Miller'!L4)</f>
        <v>742</v>
      </c>
      <c r="F52" s="27">
        <f>SUM('Michael Miller'!M4)</f>
        <v>185.5</v>
      </c>
    </row>
    <row r="53" spans="1:6" x14ac:dyDescent="0.25">
      <c r="A53" s="33">
        <v>47</v>
      </c>
      <c r="B53" s="23" t="s">
        <v>20</v>
      </c>
      <c r="C53" s="29" t="s">
        <v>111</v>
      </c>
      <c r="D53" s="25">
        <f>SUM('Mark Lippi'!K5)</f>
        <v>8</v>
      </c>
      <c r="E53" s="25">
        <f>SUM('Mark Lippi'!L5)</f>
        <v>1480</v>
      </c>
      <c r="F53" s="27">
        <f>SUM('Mark Lippi'!M5)</f>
        <v>185</v>
      </c>
    </row>
    <row r="54" spans="1:6" x14ac:dyDescent="0.25">
      <c r="A54" s="33">
        <v>48</v>
      </c>
      <c r="B54" s="23" t="s">
        <v>20</v>
      </c>
      <c r="C54" s="29" t="s">
        <v>135</v>
      </c>
      <c r="D54" s="25">
        <f>SUM('Rick Korpi'!K4)</f>
        <v>4</v>
      </c>
      <c r="E54" s="25">
        <f>SUM('Rick Korpi'!L4)</f>
        <v>738.1</v>
      </c>
      <c r="F54" s="27">
        <f>SUM('Rick Korpi'!M4)</f>
        <v>184.52500000000001</v>
      </c>
    </row>
    <row r="55" spans="1:6" x14ac:dyDescent="0.25">
      <c r="A55" s="33">
        <v>49</v>
      </c>
      <c r="B55" s="23" t="s">
        <v>20</v>
      </c>
      <c r="C55" s="29" t="s">
        <v>124</v>
      </c>
      <c r="D55" s="25">
        <f>SUM('Chuck Kinnaird'!K4)</f>
        <v>4</v>
      </c>
      <c r="E55" s="25">
        <f>SUM('Chuck Kinnaird'!L4)</f>
        <v>738.00099999999998</v>
      </c>
      <c r="F55" s="27">
        <f>SUM('Chuck Kinnaird'!M4)</f>
        <v>184.50024999999999</v>
      </c>
    </row>
    <row r="56" spans="1:6" x14ac:dyDescent="0.25">
      <c r="A56" s="33">
        <v>50</v>
      </c>
      <c r="B56" s="23" t="s">
        <v>20</v>
      </c>
      <c r="C56" s="29" t="s">
        <v>106</v>
      </c>
      <c r="D56" s="25">
        <f>SUM('Jack Baker'!K4)</f>
        <v>4</v>
      </c>
      <c r="E56" s="25">
        <f>SUM('Jack Baker'!L4)</f>
        <v>738</v>
      </c>
      <c r="F56" s="27">
        <f>SUM('Jack Baker'!M4)</f>
        <v>184.5</v>
      </c>
    </row>
    <row r="57" spans="1:6" x14ac:dyDescent="0.25">
      <c r="A57" s="33">
        <v>51</v>
      </c>
      <c r="B57" s="23" t="s">
        <v>20</v>
      </c>
      <c r="C57" s="30" t="s">
        <v>39</v>
      </c>
      <c r="D57" s="36">
        <f>SUM('Frank Baird'!K4)</f>
        <v>3</v>
      </c>
      <c r="E57" s="36">
        <f>SUM('Frank Baird'!L4)</f>
        <v>553.00300000000004</v>
      </c>
      <c r="F57" s="35">
        <f>SUM('Frank Baird'!M4)</f>
        <v>184.33433333333335</v>
      </c>
    </row>
    <row r="58" spans="1:6" x14ac:dyDescent="0.25">
      <c r="A58" s="33">
        <v>52</v>
      </c>
      <c r="B58" s="23" t="s">
        <v>20</v>
      </c>
      <c r="C58" s="29" t="s">
        <v>107</v>
      </c>
      <c r="D58" s="25">
        <f>SUM('Jay Fruth'!K5)</f>
        <v>8</v>
      </c>
      <c r="E58" s="25">
        <f>SUM('Jay Fruth'!L5)</f>
        <v>1473</v>
      </c>
      <c r="F58" s="27">
        <f>SUM('Jay Fruth'!M5)</f>
        <v>184.125</v>
      </c>
    </row>
    <row r="59" spans="1:6" x14ac:dyDescent="0.25">
      <c r="A59" s="33">
        <v>53</v>
      </c>
      <c r="B59" s="23" t="s">
        <v>20</v>
      </c>
      <c r="C59" s="29" t="s">
        <v>94</v>
      </c>
      <c r="D59" s="25">
        <f>SUM('Dennis Cahill'!K4)</f>
        <v>4</v>
      </c>
      <c r="E59" s="25">
        <f>SUM('Dennis Cahill'!L4)</f>
        <v>735</v>
      </c>
      <c r="F59" s="27">
        <f>SUM('Dennis Cahill'!M4)</f>
        <v>183.75</v>
      </c>
    </row>
    <row r="60" spans="1:6" x14ac:dyDescent="0.25">
      <c r="A60" s="33">
        <v>54</v>
      </c>
      <c r="B60" s="23" t="s">
        <v>20</v>
      </c>
      <c r="C60" s="29" t="s">
        <v>149</v>
      </c>
      <c r="D60" s="25">
        <f>SUM('Joe Wells'!K4)</f>
        <v>4</v>
      </c>
      <c r="E60" s="25">
        <f>SUM('Joe Wells'!L4)</f>
        <v>735</v>
      </c>
      <c r="F60" s="27">
        <f>SUM('Joe Wells'!M4)</f>
        <v>183.75</v>
      </c>
    </row>
    <row r="61" spans="1:6" x14ac:dyDescent="0.25">
      <c r="A61" s="33">
        <v>55</v>
      </c>
      <c r="B61" s="23" t="s">
        <v>20</v>
      </c>
      <c r="C61" s="29" t="s">
        <v>75</v>
      </c>
      <c r="D61" s="25">
        <f>SUM('Robert Benoit II'!K5)</f>
        <v>4</v>
      </c>
      <c r="E61" s="25">
        <f>SUM('Robert Benoit II'!L5)</f>
        <v>734</v>
      </c>
      <c r="F61" s="27">
        <f>SUM('Robert Benoit II'!M5)</f>
        <v>183.5</v>
      </c>
    </row>
    <row r="62" spans="1:6" x14ac:dyDescent="0.25">
      <c r="A62" s="33">
        <v>56</v>
      </c>
      <c r="B62" s="23" t="s">
        <v>20</v>
      </c>
      <c r="C62" s="29" t="s">
        <v>100</v>
      </c>
      <c r="D62" s="25">
        <f>SUM('Bob Duncan'!K5)</f>
        <v>8</v>
      </c>
      <c r="E62" s="25">
        <f>SUM('Bob Duncan'!L5)</f>
        <v>1466</v>
      </c>
      <c r="F62" s="27">
        <f>SUM('Bob Duncan'!M5)</f>
        <v>183.25</v>
      </c>
    </row>
    <row r="63" spans="1:6" x14ac:dyDescent="0.25">
      <c r="A63" s="33">
        <v>57</v>
      </c>
      <c r="B63" s="23" t="s">
        <v>20</v>
      </c>
      <c r="C63" s="29" t="s">
        <v>127</v>
      </c>
      <c r="D63" s="25">
        <f>SUM('Dan Patchin'!K4)</f>
        <v>4</v>
      </c>
      <c r="E63" s="25">
        <f>SUM('Dan Patchin'!L4)</f>
        <v>733</v>
      </c>
      <c r="F63" s="27">
        <f>SUM('Dan Patchin'!M4)</f>
        <v>183.25</v>
      </c>
    </row>
    <row r="64" spans="1:6" x14ac:dyDescent="0.25">
      <c r="A64" s="33">
        <v>58</v>
      </c>
      <c r="B64" s="23" t="s">
        <v>20</v>
      </c>
      <c r="C64" s="29" t="s">
        <v>82</v>
      </c>
      <c r="D64" s="25">
        <f>SUM('Roycle Joe'!K5)</f>
        <v>8</v>
      </c>
      <c r="E64" s="25">
        <f>SUM('Roycle Joe'!L5)</f>
        <v>1465</v>
      </c>
      <c r="F64" s="27">
        <f>SUM('Roycle Joe'!M5)</f>
        <v>183.125</v>
      </c>
    </row>
    <row r="65" spans="1:6" x14ac:dyDescent="0.25">
      <c r="A65" s="33">
        <v>59</v>
      </c>
      <c r="B65" s="23" t="s">
        <v>20</v>
      </c>
      <c r="C65" s="29" t="s">
        <v>108</v>
      </c>
      <c r="D65" s="25">
        <f>SUM('Johnathan Keller'!K7)</f>
        <v>16</v>
      </c>
      <c r="E65" s="25">
        <f>SUM('Johnathan Keller'!L7)</f>
        <v>2929.0010000000002</v>
      </c>
      <c r="F65" s="27">
        <f>SUM('Johnathan Keller'!M7)</f>
        <v>183.06256250000001</v>
      </c>
    </row>
    <row r="66" spans="1:6" x14ac:dyDescent="0.25">
      <c r="A66" s="33">
        <v>60</v>
      </c>
      <c r="B66" s="23" t="s">
        <v>20</v>
      </c>
      <c r="C66" s="29" t="s">
        <v>122</v>
      </c>
      <c r="D66" s="25">
        <f>SUM('Charlie Sinatra'!K4)</f>
        <v>4</v>
      </c>
      <c r="E66" s="25">
        <f>SUM('Charlie Sinatra'!L4)</f>
        <v>732</v>
      </c>
      <c r="F66" s="27">
        <f>SUM('Charlie Sinatra'!M4)</f>
        <v>183</v>
      </c>
    </row>
    <row r="67" spans="1:6" x14ac:dyDescent="0.25">
      <c r="A67" s="33">
        <v>61</v>
      </c>
      <c r="B67" s="23" t="s">
        <v>20</v>
      </c>
      <c r="C67" s="29" t="s">
        <v>101</v>
      </c>
      <c r="D67" s="25">
        <f>SUM('Dana Waxler'!K6)</f>
        <v>12</v>
      </c>
      <c r="E67" s="25">
        <f>SUM('Dana Waxler'!L6)</f>
        <v>2193</v>
      </c>
      <c r="F67" s="27">
        <f>SUM('Dana Waxler'!M6)</f>
        <v>182.75</v>
      </c>
    </row>
    <row r="68" spans="1:6" x14ac:dyDescent="0.25">
      <c r="A68" s="33">
        <v>62</v>
      </c>
      <c r="B68" s="23" t="s">
        <v>20</v>
      </c>
      <c r="C68" s="29" t="s">
        <v>105</v>
      </c>
      <c r="D68" s="25">
        <f>SUM('Heather Johns'!K5)</f>
        <v>8</v>
      </c>
      <c r="E68" s="25">
        <f>SUM('Heather Johns'!L5)</f>
        <v>1461</v>
      </c>
      <c r="F68" s="27">
        <f>SUM('Heather Johns'!M5)</f>
        <v>182.625</v>
      </c>
    </row>
    <row r="69" spans="1:6" x14ac:dyDescent="0.25">
      <c r="A69" s="33">
        <v>63</v>
      </c>
      <c r="B69" s="23" t="s">
        <v>20</v>
      </c>
      <c r="C69" s="28" t="s">
        <v>35</v>
      </c>
      <c r="D69" s="36">
        <f>SUM('Jeff Velazquez'!K6)</f>
        <v>12</v>
      </c>
      <c r="E69" s="36">
        <f>SUM('Jeff Velazquez'!L6)</f>
        <v>2186</v>
      </c>
      <c r="F69" s="35">
        <f>SUM('Jeff Velazquez'!M6)</f>
        <v>182.16666666666666</v>
      </c>
    </row>
    <row r="70" spans="1:6" x14ac:dyDescent="0.25">
      <c r="A70" s="33">
        <v>64</v>
      </c>
      <c r="B70" s="23" t="s">
        <v>20</v>
      </c>
      <c r="C70" s="29" t="s">
        <v>104</v>
      </c>
      <c r="D70" s="25">
        <f>SUM('Drew Johnston'!K5)</f>
        <v>8</v>
      </c>
      <c r="E70" s="25">
        <f>SUM('Drew Johnston'!L5)</f>
        <v>1454.1</v>
      </c>
      <c r="F70" s="27">
        <f>SUM('Drew Johnston'!M5)</f>
        <v>181.76249999999999</v>
      </c>
    </row>
    <row r="71" spans="1:6" x14ac:dyDescent="0.25">
      <c r="A71" s="33">
        <v>65</v>
      </c>
      <c r="B71" s="23" t="s">
        <v>20</v>
      </c>
      <c r="C71" s="29" t="s">
        <v>90</v>
      </c>
      <c r="D71" s="25">
        <f>SUM('Walter Smith'!K5)</f>
        <v>8</v>
      </c>
      <c r="E71" s="25">
        <f>SUM('Walter Smith'!L5)</f>
        <v>1453</v>
      </c>
      <c r="F71" s="27">
        <f>SUM('Walter Smith'!M5)</f>
        <v>181.625</v>
      </c>
    </row>
    <row r="72" spans="1:6" x14ac:dyDescent="0.25">
      <c r="A72" s="33">
        <v>66</v>
      </c>
      <c r="B72" s="23" t="s">
        <v>20</v>
      </c>
      <c r="C72" s="29" t="s">
        <v>109</v>
      </c>
      <c r="D72" s="25">
        <f>SUM('Julie Mekolites'!K5)</f>
        <v>8</v>
      </c>
      <c r="E72" s="25">
        <f>SUM('Julie Mekolites'!L5)</f>
        <v>1452</v>
      </c>
      <c r="F72" s="27">
        <f>SUM('Julie Mekolites'!M5)</f>
        <v>181.5</v>
      </c>
    </row>
    <row r="73" spans="1:6" x14ac:dyDescent="0.25">
      <c r="A73" s="33">
        <v>67</v>
      </c>
      <c r="B73" s="23" t="s">
        <v>20</v>
      </c>
      <c r="C73" s="30" t="s">
        <v>28</v>
      </c>
      <c r="D73" s="36">
        <f>SUM('Bert Farias'!K6)</f>
        <v>12</v>
      </c>
      <c r="E73" s="36">
        <f>SUM('Bert Farias'!L6)</f>
        <v>2171.0010000000002</v>
      </c>
      <c r="F73" s="35">
        <f>SUM('Bert Farias'!M6)</f>
        <v>180.91675000000001</v>
      </c>
    </row>
    <row r="74" spans="1:6" x14ac:dyDescent="0.25">
      <c r="A74" s="33">
        <v>68</v>
      </c>
      <c r="B74" s="23" t="s">
        <v>20</v>
      </c>
      <c r="C74" s="29" t="s">
        <v>143</v>
      </c>
      <c r="D74" s="25">
        <f>SUM('Rene Melendez'!K4)</f>
        <v>4</v>
      </c>
      <c r="E74" s="25">
        <f>SUM('Rene Melendez'!L4)</f>
        <v>721</v>
      </c>
      <c r="F74" s="27">
        <f>SUM('Rene Melendez'!M4)</f>
        <v>180.25</v>
      </c>
    </row>
    <row r="75" spans="1:6" x14ac:dyDescent="0.25">
      <c r="A75" s="33">
        <v>69</v>
      </c>
      <c r="B75" s="23" t="s">
        <v>20</v>
      </c>
      <c r="C75" s="29" t="s">
        <v>80</v>
      </c>
      <c r="D75" s="25">
        <f>SUM('Ronald Borden'!K7)</f>
        <v>16</v>
      </c>
      <c r="E75" s="25">
        <f>SUM('Ronald Borden'!L7)</f>
        <v>2863</v>
      </c>
      <c r="F75" s="27">
        <f>SUM('Ronald Borden'!M7)</f>
        <v>178.9375</v>
      </c>
    </row>
    <row r="76" spans="1:6" x14ac:dyDescent="0.25">
      <c r="A76" s="33">
        <v>70</v>
      </c>
      <c r="B76" s="23" t="s">
        <v>20</v>
      </c>
      <c r="C76" s="29" t="s">
        <v>130</v>
      </c>
      <c r="D76" s="25">
        <f>SUM('Harold Cook'!K4)</f>
        <v>4</v>
      </c>
      <c r="E76" s="25">
        <f>SUM('Harold Cook'!L4)</f>
        <v>713</v>
      </c>
      <c r="F76" s="27">
        <f>SUM('Harold Cook'!M4)</f>
        <v>178.25</v>
      </c>
    </row>
    <row r="77" spans="1:6" x14ac:dyDescent="0.25">
      <c r="A77" s="33">
        <v>71</v>
      </c>
      <c r="B77" s="23" t="s">
        <v>20</v>
      </c>
      <c r="C77" s="29" t="s">
        <v>54</v>
      </c>
      <c r="D77" s="25">
        <f>SUM('David Joe'!K5)</f>
        <v>8</v>
      </c>
      <c r="E77" s="25">
        <f>SUM('David Joe'!L5)</f>
        <v>1425</v>
      </c>
      <c r="F77" s="27">
        <f>SUM('David Joe'!M5)</f>
        <v>178.125</v>
      </c>
    </row>
    <row r="78" spans="1:6" x14ac:dyDescent="0.25">
      <c r="A78" s="33">
        <v>72</v>
      </c>
      <c r="B78" s="23" t="s">
        <v>20</v>
      </c>
      <c r="C78" s="29" t="s">
        <v>133</v>
      </c>
      <c r="D78" s="25">
        <f>SUM('Patricia Driscoll'!K4)</f>
        <v>4</v>
      </c>
      <c r="E78" s="25">
        <f>SUM('Patricia Driscoll'!L4)</f>
        <v>712</v>
      </c>
      <c r="F78" s="27">
        <f>SUM('Patricia Driscoll'!M4)</f>
        <v>178</v>
      </c>
    </row>
    <row r="79" spans="1:6" x14ac:dyDescent="0.25">
      <c r="A79" s="33">
        <v>73</v>
      </c>
      <c r="B79" s="23" t="s">
        <v>20</v>
      </c>
      <c r="C79" s="29" t="s">
        <v>72</v>
      </c>
      <c r="D79" s="25">
        <f>SUM('Matt Maley'!K4)</f>
        <v>4</v>
      </c>
      <c r="E79" s="25">
        <f>SUM('Matt Maley'!L4)</f>
        <v>710</v>
      </c>
      <c r="F79" s="27">
        <f>SUM('Matt Maley'!M4)</f>
        <v>177.5</v>
      </c>
    </row>
    <row r="80" spans="1:6" x14ac:dyDescent="0.25">
      <c r="A80" s="33">
        <v>74</v>
      </c>
      <c r="B80" s="23" t="s">
        <v>20</v>
      </c>
      <c r="C80" s="29" t="s">
        <v>129</v>
      </c>
      <c r="D80" s="25">
        <f>SUM('Frank Sega'!K4)</f>
        <v>4</v>
      </c>
      <c r="E80" s="25">
        <f>SUM('Frank Sega'!L4)</f>
        <v>710</v>
      </c>
      <c r="F80" s="27">
        <f>SUM('Frank Sega'!M4)</f>
        <v>177.5</v>
      </c>
    </row>
    <row r="81" spans="1:6" x14ac:dyDescent="0.25">
      <c r="A81" s="33">
        <v>75</v>
      </c>
      <c r="B81" s="23" t="s">
        <v>20</v>
      </c>
      <c r="C81" s="29" t="s">
        <v>37</v>
      </c>
      <c r="D81" s="36">
        <f>SUM('Jim Stewart'!K4)</f>
        <v>4</v>
      </c>
      <c r="E81" s="36">
        <f>SUM('Jim Stewart'!L4)</f>
        <v>708</v>
      </c>
      <c r="F81" s="35">
        <f>SUM('Jim Stewart'!M4)</f>
        <v>177</v>
      </c>
    </row>
    <row r="82" spans="1:6" x14ac:dyDescent="0.25">
      <c r="A82" s="33">
        <v>76</v>
      </c>
      <c r="B82" s="23" t="s">
        <v>20</v>
      </c>
      <c r="C82" s="29" t="s">
        <v>89</v>
      </c>
      <c r="D82" s="25">
        <f>SUM('Vic Severino'!K5)</f>
        <v>8</v>
      </c>
      <c r="E82" s="25">
        <f>SUM('Vic Severino'!L5)</f>
        <v>1415</v>
      </c>
      <c r="F82" s="27">
        <f>SUM('Vic Severino'!M5)</f>
        <v>176.875</v>
      </c>
    </row>
    <row r="83" spans="1:6" x14ac:dyDescent="0.25">
      <c r="A83" s="33">
        <v>77</v>
      </c>
      <c r="B83" s="23" t="s">
        <v>20</v>
      </c>
      <c r="C83" s="29" t="s">
        <v>78</v>
      </c>
      <c r="D83" s="25">
        <f>SUM('Robert Rodriguez'!K4)</f>
        <v>4</v>
      </c>
      <c r="E83" s="25">
        <f>SUM('Robert Rodriguez'!L4)</f>
        <v>703</v>
      </c>
      <c r="F83" s="27">
        <f>SUM('Robert Rodriguez'!M4)</f>
        <v>175.75</v>
      </c>
    </row>
    <row r="84" spans="1:6" x14ac:dyDescent="0.25">
      <c r="A84" s="33">
        <v>78</v>
      </c>
      <c r="B84" s="23" t="s">
        <v>20</v>
      </c>
      <c r="C84" s="29" t="s">
        <v>63</v>
      </c>
      <c r="D84" s="25">
        <f>SUM('Jeff Taylor'!K6)</f>
        <v>12</v>
      </c>
      <c r="E84" s="25">
        <f>SUM('Jeff Taylor'!L6)</f>
        <v>2107</v>
      </c>
      <c r="F84" s="27">
        <f>SUM('Jeff Taylor'!M6)</f>
        <v>175.58333333333334</v>
      </c>
    </row>
    <row r="85" spans="1:6" x14ac:dyDescent="0.25">
      <c r="A85" s="33">
        <v>79</v>
      </c>
      <c r="B85" s="23" t="s">
        <v>20</v>
      </c>
      <c r="C85" s="29" t="s">
        <v>136</v>
      </c>
      <c r="D85" s="25">
        <f>SUM('Steve Washock Sr'!K4)</f>
        <v>4</v>
      </c>
      <c r="E85" s="25">
        <f>SUM('Steve Washock Sr'!L4)</f>
        <v>702</v>
      </c>
      <c r="F85" s="27">
        <f>SUM('Steve Washock Sr'!M4)</f>
        <v>175.5</v>
      </c>
    </row>
    <row r="86" spans="1:6" x14ac:dyDescent="0.25">
      <c r="A86" s="33">
        <v>80</v>
      </c>
      <c r="B86" s="23" t="s">
        <v>20</v>
      </c>
      <c r="C86" s="29" t="s">
        <v>128</v>
      </c>
      <c r="D86" s="25">
        <f>SUM('Dave Barney'!K5)</f>
        <v>8</v>
      </c>
      <c r="E86" s="25">
        <f>SUM('Dave Barney'!L5)</f>
        <v>1400</v>
      </c>
      <c r="F86" s="27">
        <f>SUM('Dave Barney'!M5)</f>
        <v>175</v>
      </c>
    </row>
    <row r="87" spans="1:6" x14ac:dyDescent="0.25">
      <c r="A87" s="33">
        <v>81</v>
      </c>
      <c r="B87" s="23" t="s">
        <v>20</v>
      </c>
      <c r="C87" s="29" t="s">
        <v>110</v>
      </c>
      <c r="D87" s="25">
        <f>SUM('Mark Junkins'!K4)</f>
        <v>4</v>
      </c>
      <c r="E87" s="25">
        <f>SUM('Mark Junkins'!L4)</f>
        <v>699</v>
      </c>
      <c r="F87" s="27">
        <f>SUM('Mark Junkins'!M4)</f>
        <v>174.75</v>
      </c>
    </row>
    <row r="88" spans="1:6" x14ac:dyDescent="0.25">
      <c r="A88" s="33">
        <v>82</v>
      </c>
      <c r="B88" s="23" t="s">
        <v>20</v>
      </c>
      <c r="C88" s="30" t="s">
        <v>45</v>
      </c>
      <c r="D88" s="25">
        <f>SUM('Juan Iracheta'!K6)</f>
        <v>12</v>
      </c>
      <c r="E88" s="25">
        <f>SUM('Juan Iracheta'!L6)</f>
        <v>2096</v>
      </c>
      <c r="F88" s="27">
        <f>SUM('Juan Iracheta'!M6)</f>
        <v>174.66666666666666</v>
      </c>
    </row>
    <row r="89" spans="1:6" x14ac:dyDescent="0.25">
      <c r="A89" s="33">
        <v>83</v>
      </c>
      <c r="B89" s="23" t="s">
        <v>20</v>
      </c>
      <c r="C89" s="29" t="s">
        <v>50</v>
      </c>
      <c r="D89" s="25">
        <f>SUM('Brian Vincent'!K5)</f>
        <v>8</v>
      </c>
      <c r="E89" s="25">
        <f>SUM('Brian Vincent'!L5)</f>
        <v>1394</v>
      </c>
      <c r="F89" s="27">
        <f>SUM('Brian Vincent'!M5)</f>
        <v>174.25</v>
      </c>
    </row>
    <row r="90" spans="1:6" x14ac:dyDescent="0.25">
      <c r="A90" s="33">
        <v>84</v>
      </c>
      <c r="B90" s="23" t="s">
        <v>20</v>
      </c>
      <c r="C90" s="29" t="s">
        <v>83</v>
      </c>
      <c r="D90" s="25">
        <f>SUM('Ryker Stewart'!K4)</f>
        <v>4</v>
      </c>
      <c r="E90" s="25">
        <f>SUM('Ryker Stewart'!L4)</f>
        <v>694</v>
      </c>
      <c r="F90" s="27">
        <f>SUM('Ryker Stewart'!M4)</f>
        <v>173.5</v>
      </c>
    </row>
    <row r="91" spans="1:6" x14ac:dyDescent="0.25">
      <c r="A91" s="33">
        <v>85</v>
      </c>
      <c r="B91" s="23" t="s">
        <v>20</v>
      </c>
      <c r="C91" s="29" t="s">
        <v>152</v>
      </c>
      <c r="D91" s="25">
        <f>SUM('Jim Riggs'!K4)</f>
        <v>4</v>
      </c>
      <c r="E91" s="25">
        <f>SUM('Jim Riggs'!L4)</f>
        <v>694</v>
      </c>
      <c r="F91" s="27">
        <f>SUM('Jim Riggs'!M4)</f>
        <v>173.5</v>
      </c>
    </row>
    <row r="92" spans="1:6" x14ac:dyDescent="0.25">
      <c r="A92" s="33">
        <v>86</v>
      </c>
      <c r="B92" s="23" t="s">
        <v>20</v>
      </c>
      <c r="C92" s="30" t="s">
        <v>27</v>
      </c>
      <c r="D92" s="36">
        <f>SUM('Joe Yanez'!K8)</f>
        <v>20</v>
      </c>
      <c r="E92" s="36">
        <f>SUM('Joe Yanez'!L8)</f>
        <v>3463</v>
      </c>
      <c r="F92" s="35">
        <f>SUM('Joe Yanez'!M8)</f>
        <v>173.15</v>
      </c>
    </row>
    <row r="93" spans="1:6" x14ac:dyDescent="0.25">
      <c r="A93" s="33">
        <v>87</v>
      </c>
      <c r="B93" s="23" t="s">
        <v>20</v>
      </c>
      <c r="C93" s="29" t="s">
        <v>74</v>
      </c>
      <c r="D93" s="25">
        <f>SUM('Ray Lydon'!K5)</f>
        <v>8</v>
      </c>
      <c r="E93" s="25">
        <f>SUM('Ray Lydon'!L5)</f>
        <v>1368</v>
      </c>
      <c r="F93" s="27">
        <f>SUM('Ray Lydon'!M5)</f>
        <v>171</v>
      </c>
    </row>
    <row r="94" spans="1:6" x14ac:dyDescent="0.25">
      <c r="A94" s="33">
        <v>88</v>
      </c>
      <c r="B94" s="23" t="s">
        <v>20</v>
      </c>
      <c r="C94" s="29" t="s">
        <v>93</v>
      </c>
      <c r="D94" s="25">
        <f>SUM('Alan Gatlin'!K4)</f>
        <v>4</v>
      </c>
      <c r="E94" s="25">
        <f>SUM('Alan Gatlin'!L4)</f>
        <v>678</v>
      </c>
      <c r="F94" s="27">
        <f>SUM('Alan Gatlin'!M4)</f>
        <v>169.5</v>
      </c>
    </row>
    <row r="95" spans="1:6" x14ac:dyDescent="0.25">
      <c r="A95" s="33">
        <v>89</v>
      </c>
      <c r="B95" s="23" t="s">
        <v>20</v>
      </c>
      <c r="C95" s="29" t="s">
        <v>57</v>
      </c>
      <c r="D95" s="25">
        <f>SUM('Glen Bilyeu'!K4)</f>
        <v>4</v>
      </c>
      <c r="E95" s="25">
        <f>SUM('Glen Bilyeu'!L4)</f>
        <v>665</v>
      </c>
      <c r="F95" s="27">
        <f>SUM('Glen Bilyeu'!M4)</f>
        <v>166.25</v>
      </c>
    </row>
    <row r="96" spans="1:6" x14ac:dyDescent="0.25">
      <c r="A96" s="33">
        <v>90</v>
      </c>
      <c r="B96" s="23" t="s">
        <v>20</v>
      </c>
      <c r="C96" s="29" t="s">
        <v>62</v>
      </c>
      <c r="D96" s="25">
        <f>SUM('Jason Potter'!K5)</f>
        <v>8</v>
      </c>
      <c r="E96" s="25">
        <f>SUM('Jason Potter'!L5)</f>
        <v>1317</v>
      </c>
      <c r="F96" s="27">
        <f>SUM('Jason Potter'!M5)</f>
        <v>164.625</v>
      </c>
    </row>
    <row r="97" spans="1:6" x14ac:dyDescent="0.25">
      <c r="A97" s="33">
        <v>91</v>
      </c>
      <c r="B97" s="23" t="s">
        <v>20</v>
      </c>
      <c r="C97" s="29" t="s">
        <v>95</v>
      </c>
      <c r="D97" s="25">
        <f>SUM('Ken Patton'!K4)</f>
        <v>4</v>
      </c>
      <c r="E97" s="25">
        <f>SUM('Ken Patton'!L4)</f>
        <v>652</v>
      </c>
      <c r="F97" s="27">
        <f>SUM('Ken Patton'!M4)</f>
        <v>163</v>
      </c>
    </row>
    <row r="98" spans="1:6" x14ac:dyDescent="0.25">
      <c r="A98" s="33">
        <v>92</v>
      </c>
      <c r="B98" s="23" t="s">
        <v>20</v>
      </c>
      <c r="C98" s="29" t="s">
        <v>85</v>
      </c>
      <c r="D98" s="25">
        <f>SUM('Stan Fitch'!K4)</f>
        <v>4</v>
      </c>
      <c r="E98" s="25">
        <f>SUM('Stan Fitch'!L4)</f>
        <v>650</v>
      </c>
      <c r="F98" s="27">
        <f>SUM('Stan Fitch'!M4)</f>
        <v>162.5</v>
      </c>
    </row>
    <row r="99" spans="1:6" x14ac:dyDescent="0.25">
      <c r="A99" s="33">
        <v>93</v>
      </c>
      <c r="B99" s="23" t="s">
        <v>20</v>
      </c>
      <c r="C99" s="29" t="s">
        <v>131</v>
      </c>
      <c r="D99" s="25">
        <f>SUM('John Hovan'!K4)</f>
        <v>4</v>
      </c>
      <c r="E99" s="25">
        <f>SUM('John Hovan'!L4)</f>
        <v>627</v>
      </c>
      <c r="F99" s="27">
        <f>SUM('John Hovan'!M4)</f>
        <v>156.75</v>
      </c>
    </row>
    <row r="100" spans="1:6" x14ac:dyDescent="0.25">
      <c r="A100" s="33">
        <v>94</v>
      </c>
      <c r="B100" s="23" t="s">
        <v>20</v>
      </c>
      <c r="C100" s="29" t="s">
        <v>71</v>
      </c>
      <c r="D100" s="25">
        <f>SUM('Luke Helton'!K4)</f>
        <v>2</v>
      </c>
      <c r="E100" s="25">
        <f>SUM('Luke Helton'!L4)</f>
        <v>285</v>
      </c>
      <c r="F100" s="27">
        <f>SUM('Luke Helton'!M4)</f>
        <v>142.5</v>
      </c>
    </row>
    <row r="101" spans="1:6" x14ac:dyDescent="0.25">
      <c r="A101" s="33">
        <v>95</v>
      </c>
      <c r="B101" s="23" t="s">
        <v>20</v>
      </c>
      <c r="C101" s="29" t="s">
        <v>125</v>
      </c>
      <c r="D101" s="25">
        <f>SUM('Craig Bailey'!K4)</f>
        <v>4</v>
      </c>
      <c r="E101" s="25">
        <f>SUM('Craig Bailey'!L4)</f>
        <v>551</v>
      </c>
      <c r="F101" s="27">
        <f>SUM('Craig Bailey'!M4)</f>
        <v>137.75</v>
      </c>
    </row>
    <row r="102" spans="1:6" x14ac:dyDescent="0.25">
      <c r="A102" s="23">
        <v>96</v>
      </c>
      <c r="B102" s="23" t="s">
        <v>20</v>
      </c>
      <c r="C102" s="29" t="s">
        <v>102</v>
      </c>
      <c r="D102" s="25">
        <f>SUM('Doug Adams'!K5)</f>
        <v>8</v>
      </c>
      <c r="E102" s="25">
        <f>SUM('Doug Adams'!L5)</f>
        <v>1048</v>
      </c>
      <c r="F102" s="27">
        <f>SUM('Doug Adams'!M5)</f>
        <v>131</v>
      </c>
    </row>
    <row r="103" spans="1:6" x14ac:dyDescent="0.25">
      <c r="A103" s="23">
        <v>97</v>
      </c>
      <c r="B103" s="23" t="s">
        <v>20</v>
      </c>
      <c r="C103" s="29" t="s">
        <v>49</v>
      </c>
      <c r="D103" s="25">
        <f>SUM('Bob Alderman'!K4)</f>
        <v>4</v>
      </c>
      <c r="E103" s="25">
        <f>SUM('Bob Alderman'!L4)</f>
        <v>521</v>
      </c>
      <c r="F103" s="27">
        <f>SUM('Bob Alderman'!M4)</f>
        <v>130.25</v>
      </c>
    </row>
    <row r="104" spans="1:6" x14ac:dyDescent="0.25">
      <c r="C104" s="33"/>
    </row>
  </sheetData>
  <protectedRanges>
    <protectedRange algorithmName="SHA-512" hashValue="ON39YdpmFHfN9f47KpiRvqrKx0V9+erV1CNkpWzYhW/Qyc6aT8rEyCrvauWSYGZK2ia3o7vd3akF07acHAFpOA==" saltValue="yVW9XmDwTqEnmpSGai0KYg==" spinCount="100000" sqref="C7:C9 C13 C14:C15" name="Range1_6_1_1"/>
    <protectedRange algorithmName="SHA-512" hashValue="ON39YdpmFHfN9f47KpiRvqrKx0V9+erV1CNkpWzYhW/Qyc6aT8rEyCrvauWSYGZK2ia3o7vd3akF07acHAFpOA==" saltValue="yVW9XmDwTqEnmpSGai0KYg==" spinCount="100000" sqref="C16:C17" name="Range1_8"/>
    <protectedRange algorithmName="SHA-512" hashValue="ON39YdpmFHfN9f47KpiRvqrKx0V9+erV1CNkpWzYhW/Qyc6aT8rEyCrvauWSYGZK2ia3o7vd3akF07acHAFpOA==" saltValue="yVW9XmDwTqEnmpSGai0KYg==" spinCount="100000" sqref="C18" name="Range1_2_1_1"/>
    <protectedRange algorithmName="SHA-512" hashValue="ON39YdpmFHfN9f47KpiRvqrKx0V9+erV1CNkpWzYhW/Qyc6aT8rEyCrvauWSYGZK2ia3o7vd3akF07acHAFpOA==" saltValue="yVW9XmDwTqEnmpSGai0KYg==" spinCount="100000" sqref="C22" name="Range1_4"/>
    <protectedRange algorithmName="SHA-512" hashValue="ON39YdpmFHfN9f47KpiRvqrKx0V9+erV1CNkpWzYhW/Qyc6aT8rEyCrvauWSYGZK2ia3o7vd3akF07acHAFpOA==" saltValue="yVW9XmDwTqEnmpSGai0KYg==" spinCount="100000" sqref="C23" name="Range1_15_1"/>
  </protectedRanges>
  <sortState xmlns:xlrd2="http://schemas.microsoft.com/office/spreadsheetml/2017/richdata2" ref="C15:F103">
    <sortCondition descending="1" ref="F14:F103"/>
  </sortState>
  <mergeCells count="2">
    <mergeCell ref="A2:F2"/>
    <mergeCell ref="A3:F3"/>
  </mergeCells>
  <hyperlinks>
    <hyperlink ref="C21" location="'Justin Fortson'!A1" display="Justin Fortson" xr:uid="{0F7FFA08-033A-443A-8BA5-4E26E9555A15}"/>
    <hyperlink ref="C24" location="'Dave Eisenschmied'!A1" display="Dave Eisenschmied" xr:uid="{99C07B79-6F73-4F82-8D56-559A4C01BE4A}"/>
    <hyperlink ref="C92" location="'Joe Yanez'!A1" display="Joe Yanez" xr:uid="{96310E73-D0B4-4A0C-801E-ED84E96278A3}"/>
    <hyperlink ref="C73" location="'Bert Farias'!A1" display="Bert Farias" xr:uid="{C94B280B-8F50-4DCE-9AF8-F6EF12C18ED0}"/>
    <hyperlink ref="C7" location="'David Strother'!A1" display="David Strother" xr:uid="{6C15DD55-0A5E-45C1-BE82-731591ACC1D0}"/>
    <hyperlink ref="C69" location="'Jeff Velazquez'!A1" display="Jeff Velazquez" xr:uid="{F06ACCD8-1DDB-4E05-A0D6-5F2C71492F4C}"/>
    <hyperlink ref="C38" location="'Claudia Escoto'!A1" display="Claudia Escoto" xr:uid="{7736055A-339D-4A2F-8202-756864DC0DFF}"/>
    <hyperlink ref="C81" location="'Jim Stewart'!A1" display="Jim Stewart" xr:uid="{A3C0C84E-B56A-450C-9435-238E233B3CBF}"/>
    <hyperlink ref="C32" location="'Emory Viands'!A1" display="Emory Viands" xr:uid="{79BBD981-ABD1-4395-AB7D-FB43A1510D6F}"/>
    <hyperlink ref="C57" location="'Frank Baird'!A1" display="Frank Baird" xr:uid="{87B19BB4-6D62-40F1-B721-DE41649B7B30}"/>
    <hyperlink ref="C49" location="'Jeff Mason'!A1" display="Jeff Mason" xr:uid="{EC7DCEE0-DA2F-44E6-9AB0-60B5EC7F0074}"/>
    <hyperlink ref="C14" location="'Jon McGeorge'!A1" display="Jon McGeorge" xr:uid="{B356DC78-F727-4AEA-9869-26C3C020D5CB}"/>
    <hyperlink ref="C88" location="'Juan Iracheta'!A1" display="Juan Iracheta" xr:uid="{DD849F2F-A389-4D37-835D-C85E988973DE}"/>
    <hyperlink ref="C25" location="'Bella Farias'!A1" display="Bella Farrias" xr:uid="{F8C5786B-F9C2-4ED8-9D58-DF2EE56E5CC7}"/>
    <hyperlink ref="C22" location="'Billy Hudson'!A1" display="Billy Hudson" xr:uid="{A730013D-E3D1-4E51-BF0C-CE24C90B6B41}"/>
    <hyperlink ref="C103" location="'Bob Alderman'!A1" display="Bob Alderman" xr:uid="{32EFB9C4-C705-4B9F-B772-EF89A24AFCDB}"/>
    <hyperlink ref="C89" location="'Brian Vincent'!A1" display="Brian Vincent" xr:uid="{1DBCBFDB-E9ED-40E9-B14B-EF9B83A8CD15}"/>
    <hyperlink ref="C51" location="'Bruce Badding'!A1" display="Bruce Badding" xr:uid="{E25B8610-5D65-4CED-B505-9E8F8011E7A0}"/>
    <hyperlink ref="C18" location="'Dean Irvin'!A1" display="Dean Irvin" xr:uid="{E03112EC-21AF-4165-8E7D-5AAE0701E6F1}"/>
    <hyperlink ref="C77" location="'David Joe'!A1" display="David Joe" xr:uid="{F48DDC6B-2CA4-45D9-936C-910EF04F860E}"/>
    <hyperlink ref="C46" location="'David Renfroe'!A1" display="David Renfroe" xr:uid="{2CE5A5A2-980B-47B5-B080-DF9D5AAF05A6}"/>
    <hyperlink ref="C15" location="'Evelio McDonald'!A1" display="Evelio McDonald" xr:uid="{CB2F0F74-E65C-466C-B26C-9B02F0F3F73A}"/>
    <hyperlink ref="C95" location="'Glen Bilyeu'!A1" display="Glen Bilyeu" xr:uid="{1568BA69-64E8-4D3C-BC18-B7B88BA6DCF6}"/>
    <hyperlink ref="C48" location="'Glen Dawson'!A1" display="Glen Dawson" xr:uid="{D8C1BF81-EEB2-4757-8492-FF289D72240C}"/>
    <hyperlink ref="C34" location="'Jack Hutchinson'!A1" display="Jack Hutchinson" xr:uid="{2C44C648-4373-4AF4-828E-FFA66D47D111}"/>
    <hyperlink ref="C96" location="'Jason Potter'!A1" display="Jason Potter" xr:uid="{054034AB-A12B-4A55-9559-02290578BBF2}"/>
    <hyperlink ref="C84" location="'Jeff Taylor'!A1" display="Jeff Taylor" xr:uid="{FA92B8A1-506C-4E84-AB13-4F638F1F5B6F}"/>
    <hyperlink ref="C9" location="'Jesse Zwiebel'!A1" display="Jesse Zwiebel" xr:uid="{3C2CBE24-8D4D-469F-9A8E-CE510BB3009A}"/>
    <hyperlink ref="C30" location="'Jon Landsaw'!A1" display="Jon Landsaw" xr:uid="{0AD9564D-A79A-45A9-BD7D-F4B718B1DE63}"/>
    <hyperlink ref="C41" location="'Josh Crawford'!A1" display="Josh Crawford" xr:uid="{5DF1673B-9781-4ED9-B818-1DCB97A13937}"/>
    <hyperlink ref="C43" location="'Dalton Naquin'!A1" display="Dalton Naquin" xr:uid="{41D7EEF6-1162-4780-BCE1-9A017723B8DB}"/>
    <hyperlink ref="C86" location="'Dave Barney'!A1" display="Dave Barney" xr:uid="{46542014-681E-414C-BE00-9D8207C2411D}"/>
    <hyperlink ref="C100" location="'Luke Helton'!A1" display="Luke Helton" xr:uid="{8939DF55-F4A9-4C3F-872D-0091A488E9A1}"/>
    <hyperlink ref="C79" location="'Matt Maley'!A1" display="Matt Maley" xr:uid="{7432C451-5D59-4FAD-9D96-9E3EBF62554E}"/>
    <hyperlink ref="C40" location="'Phil Mallegni'!A1" display="Phil Mallegni" xr:uid="{1A07208D-AD11-4CC1-8C0C-684A8745B9C0}"/>
    <hyperlink ref="C93" location="'Ray Lydon'!A1" display="Ray Lydon" xr:uid="{4FCC31FA-A618-4E0F-B7FC-B6108A81A56A}"/>
    <hyperlink ref="C61" location="'Robert Benoit II'!A1" display="Robert Benoit" xr:uid="{6034734D-7BEE-4698-9E5D-8A9B76806252}"/>
    <hyperlink ref="C83" location="'Robert Rodriguez'!A1" display="Robert Rodriguez" xr:uid="{0955E270-3037-4159-AFF8-59F753DE2813}"/>
    <hyperlink ref="C10" location="'Roger Snider'!A1" display="Roger Snider" xr:uid="{78C86232-3403-47C4-A71D-2ADA04072B89}"/>
    <hyperlink ref="C75" location="'Ronald Borden'!A1" display="Ronald Borden" xr:uid="{E1A6D5F1-CC3D-41EB-B971-40F6091BAA5F}"/>
    <hyperlink ref="C64" location="'Roycle Joe'!A1" display="Royclen Joe" xr:uid="{D8B6ABF4-4596-4C72-A033-84C4556A491F}"/>
    <hyperlink ref="C90" location="'Ryker Stewart'!A1" display="Ryker Stewart" xr:uid="{0F8A494E-053A-4317-8C08-F18640E89630}"/>
    <hyperlink ref="C6" location="'Scott Jackson'!A1" display="Scott Jackson" xr:uid="{F850B276-16C3-434E-8544-8ECB0CA8EF9D}"/>
    <hyperlink ref="C98" location="'Stan Fitch'!A1" display="Stan Fitch" xr:uid="{E2B52FC6-6182-4B8E-9B16-742F186B338D}"/>
    <hyperlink ref="C35" location="'Tony Greenway'!A1" display="Tony Greenway" xr:uid="{D637C0BF-7082-4ED3-9ECC-C8465A83BB6C}"/>
    <hyperlink ref="C16" location="'Troy Gibbens'!A1" display="Troy Gibbens" xr:uid="{8EA89398-9E29-412D-B051-D09A7C065A7C}"/>
    <hyperlink ref="C82" location="'Vic Severino'!A1" display="Vic Severino" xr:uid="{ADA8C78B-0FCF-41AD-85A5-93688AD9D7FB}"/>
    <hyperlink ref="C71" location="'Walter Smith'!A1" display="Walter Smith" xr:uid="{4B1DA64D-4669-4E68-A56F-4C73EDA6AB14}"/>
    <hyperlink ref="C26" location="'Will Fortson'!A1" display="Will Fortson" xr:uid="{9C73C235-6559-456F-95A5-5FECFB6B7BF2}"/>
    <hyperlink ref="C94" location="'Alan Gatlin'!A1" display="Alan Gatlin" xr:uid="{339A44D1-6A50-48A5-B817-0370A72932C2}"/>
    <hyperlink ref="C59" location="'Dennis Cahill'!A1" display="Dennis Cahill" xr:uid="{17F4226A-BE0D-4AA9-BDA8-5EF71A18F14D}"/>
    <hyperlink ref="C97" location="'Ken Patton'!A1" display="Ken Patton" xr:uid="{F4CF9800-4EA7-4B00-A0F0-925342E91292}"/>
    <hyperlink ref="C50" location="'Benji Matoy'!A1" display="Benji Matoy" xr:uid="{7FAD975E-8933-48FC-96B9-0AB8DEF2E7BB}"/>
    <hyperlink ref="C42" location="'Bill Poor'!A1" display="Bill Poor" xr:uid="{F726BDEB-595E-4FC6-A4BD-40F5B884CC43}"/>
    <hyperlink ref="C62" location="'Bob Duncan'!A1" display="Bob Dunkin" xr:uid="{4F2DE67D-7F7E-46A9-9E97-781B75BC1DFD}"/>
    <hyperlink ref="C67" location="'Dana Waxler'!A1" display="Dana Waxler" xr:uid="{B8365DAD-46A4-4899-A163-7E3A519BE8B1}"/>
    <hyperlink ref="C102" location="'Doug Adams'!A1" display="Doug Adams" xr:uid="{3C99B584-736A-48F6-9BE3-20FF1499B8E3}"/>
    <hyperlink ref="C27" location="'Doug Depweg'!A1" display="Doug Depweg" xr:uid="{A1C4DB7F-06A4-4556-9F0D-3F94A4299EE4}"/>
    <hyperlink ref="C70" location="'Drew Johnston'!A1" display="Drew Johnston" xr:uid="{56FA7761-A3C4-4AB9-AE11-123EABA2C5CD}"/>
    <hyperlink ref="C68" location="'Heather Johns'!A1" display="Heather Johns" xr:uid="{76023063-0526-4155-853F-293EA73BAE70}"/>
    <hyperlink ref="C56" location="'Jack Baker'!A1" display="Jack Baker" xr:uid="{079298BF-6154-4F31-B8F6-ED68E33CE337}"/>
    <hyperlink ref="C58" location="'Jay Fruth'!A1" display="Jay Fruth" xr:uid="{95D5F0A2-5B36-4F8F-8E5D-B3D55D24A20E}"/>
    <hyperlink ref="C65" location="'Johnathan Keller'!A1" display="Johnathan Keller" xr:uid="{6B792D0F-D40B-4FDD-AED8-7217C229FFA3}"/>
    <hyperlink ref="C72" location="'Julie Mekolites'!A1" display="Julie Mekolites" xr:uid="{658B7051-F7B8-4D87-8318-CC423E22D4DC}"/>
    <hyperlink ref="C87" location="'Mark Junkins'!A1" display="Mark Junkins" xr:uid="{619BDB70-7D3D-4271-9D53-595EE02AD909}"/>
    <hyperlink ref="C53" location="'Mark Lippi'!A1" display="Mark Lippi" xr:uid="{60FB17C6-C9B1-4CEC-86F5-016B1CF81E7F}"/>
    <hyperlink ref="C20" location="'Matt Brown'!A1" display="Matt Brown" xr:uid="{EBF9CA5F-6EAB-4206-8933-AAF46425F671}"/>
    <hyperlink ref="C37" location="'Rick Eddington'!A1" display="Rick Eddington" xr:uid="{77AC54CF-201D-4346-9193-EA65D8A76991}"/>
    <hyperlink ref="C33" location="'Rick Eddington'!A1" display="Rick Eddington" xr:uid="{4E766AB2-6FCF-4DAA-B23A-BEE7A61CEDC2}"/>
    <hyperlink ref="C11" location="'Robert Jackson'!A1" display="Robert Jackson" xr:uid="{9CDBC984-489F-47E0-A4FA-1306DDDF60E4}"/>
    <hyperlink ref="C12" location="'Gary Hicks'!A1" display="Gary Hicks" xr:uid="{FF6ACE4D-C319-4C2B-B2B1-283EA7432079}"/>
    <hyperlink ref="C39" location="'Bill Meyer'!A1" display="Bill Meyer" xr:uid="{8C59B47D-C861-4D36-BEBB-B87505A848F6}"/>
    <hyperlink ref="C45" location="'Dave Freeman'!A1" display="Dave Freeman" xr:uid="{5FE00CAE-039B-46EE-B3C5-88F4747431A0}"/>
    <hyperlink ref="C36" location="'Max Muhlenkamp'!A1" display="Max Muhlenkamp" xr:uid="{8ABF6B94-6592-4516-B884-F12237019D27}"/>
    <hyperlink ref="C66" location="'Charlie Sinatra'!A1" display="Charlie Sinatra" xr:uid="{AD8038F1-A1DB-42D8-941D-C06316A1F5B1}"/>
    <hyperlink ref="C55" location="'Chuck Kinnaird'!A1" display="Chuck Kinnaird" xr:uid="{D69004B8-FF5A-4003-BB01-DDC3D260BC22}"/>
    <hyperlink ref="C101" location="'Craig Bailey'!A1" display="Craig Bailey" xr:uid="{3CFA7E86-05F0-4183-A3A2-5DAD54DA1190}"/>
    <hyperlink ref="C63" location="'Dan Patchin'!A1" display="Dan Patchin" xr:uid="{72F450E7-A126-4E23-8EC1-2D12CC2AA4FF}"/>
    <hyperlink ref="C80" location="'Frank Sega'!A1" display="Frank Sega" xr:uid="{13FA5396-81FF-4455-BF04-155723E9F24C}"/>
    <hyperlink ref="C76" location="'Harold Cook'!A1" display="Harold Cook" xr:uid="{C86CEA70-84E8-470D-B4AC-7F1CC3B6FA96}"/>
    <hyperlink ref="C99" location="'John Hovan'!A1" display="John Hovan" xr:uid="{78F96C57-6A27-45B8-9673-88CAF6874597}"/>
    <hyperlink ref="C28" location="'Judy Gallion'!A1" display="Judy Gallion" xr:uid="{BBF6F404-232D-4110-ACCE-C18BF21AF89A}"/>
    <hyperlink ref="C78" location="'Patricia Driscoll'!A1" display="Patricia Driscoll" xr:uid="{B853A657-2446-43B5-8E68-8BD222A9D111}"/>
    <hyperlink ref="C54" location="'Rick Korpi'!A1" display="Rick Korpi" xr:uid="{E9C9E365-6417-4218-AFC1-518DEFE1849C}"/>
    <hyperlink ref="C85" location="'Steve Washock Sr'!A1" display="Steve Washock Sr" xr:uid="{1CCCEBC1-DDF0-4034-8C5C-BB4EC984E5C2}"/>
    <hyperlink ref="C47" location="'Tony Washock'!A1" display="Tony Washock" xr:uid="{C327B587-26C3-4B00-A5BD-84AF96BD6334}"/>
    <hyperlink ref="C17" location="'Arch Morgan'!A1" display="Arch Morgan" xr:uid="{11884C50-F040-49E7-BCD6-4A25BBAA582A}"/>
    <hyperlink ref="C74" location="'Rene Melendez'!A1" display="Rene Melendez" xr:uid="{308420BC-D3E7-4739-B0F0-FEC60D42AE56}"/>
    <hyperlink ref="C44" location="'Scott Spencer'!A1" display="Scott Spencer" xr:uid="{B3D9CDC8-436E-47CA-B48F-AE9F0EC8B097}"/>
    <hyperlink ref="C8" location="'Jerry Thompson'!A1" display="Jerry Thompson" xr:uid="{B10777AF-00CB-4311-9D7A-187C5B4F07FE}"/>
    <hyperlink ref="C23" location="'Bill Kushner'!A1" display="Bill Kushner" xr:uid="{13849E7B-FD3F-4EA4-B474-7C324946478F}"/>
    <hyperlink ref="C31" location="'Chuck Brooks'!A1" display="Chuck Brooks" xr:uid="{B6E4FFA1-46B9-4925-8F9F-BFD7CDC29251}"/>
    <hyperlink ref="C19" location="'Jake Radwanski'!A1" display="Jake Radwanski" xr:uid="{469ACAD6-7CF9-4CDC-89FB-D5670BE18CB1}"/>
    <hyperlink ref="C29" location="'Jim Peightal'!A1" display="Jim Peightal" xr:uid="{DC9A7F6A-88F0-4B2A-971C-9E59A043A794}"/>
    <hyperlink ref="C60" location="'Joe Wells'!A1" display="Joe Wells" xr:uid="{58802F1C-D1EB-4522-A257-CDD25EE089F1}"/>
    <hyperlink ref="C102:C103" location="'Bob Alderman'!A1" display="Bob Alderman" xr:uid="{FC9FE48D-C2C4-4955-8BBE-95EDB3EB9FBE}"/>
    <hyperlink ref="C91" location="'Jim Riggs'!A1" display="Jim Riggs" xr:uid="{E01B8684-8BFA-449D-B62F-5EE1A7A0E345}"/>
    <hyperlink ref="C52" location="'Michael Miller'!A1" display="Michael Miller" xr:uid="{2E3DEA78-8FFD-4B80-BDCA-5C518AFDCC31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F7ED9-0B9D-4FEC-A96F-1F3C8EC23BC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100</v>
      </c>
      <c r="C2" s="44">
        <v>44661</v>
      </c>
      <c r="D2" s="72" t="s">
        <v>99</v>
      </c>
      <c r="E2" s="73">
        <v>188</v>
      </c>
      <c r="F2" s="73">
        <v>180</v>
      </c>
      <c r="G2" s="73">
        <v>183</v>
      </c>
      <c r="H2" s="73">
        <v>178</v>
      </c>
      <c r="I2" s="73"/>
      <c r="J2" s="73"/>
      <c r="K2" s="74">
        <v>4</v>
      </c>
      <c r="L2" s="74">
        <v>729</v>
      </c>
      <c r="M2" s="75">
        <v>182.25</v>
      </c>
      <c r="N2" s="76">
        <v>2</v>
      </c>
      <c r="O2" s="77">
        <v>184.25</v>
      </c>
    </row>
    <row r="3" spans="1:17" x14ac:dyDescent="0.25">
      <c r="A3" s="12" t="s">
        <v>26</v>
      </c>
      <c r="B3" s="13" t="s">
        <v>120</v>
      </c>
      <c r="C3" s="14">
        <v>45046</v>
      </c>
      <c r="D3" s="15" t="s">
        <v>117</v>
      </c>
      <c r="E3" s="22">
        <v>182</v>
      </c>
      <c r="F3" s="22">
        <v>184</v>
      </c>
      <c r="G3" s="22">
        <v>188</v>
      </c>
      <c r="H3" s="22">
        <v>183</v>
      </c>
      <c r="I3" s="22"/>
      <c r="J3" s="22"/>
      <c r="K3" s="17">
        <v>4</v>
      </c>
      <c r="L3" s="17">
        <v>737</v>
      </c>
      <c r="M3" s="18">
        <v>184.25</v>
      </c>
      <c r="N3" s="19">
        <v>2</v>
      </c>
      <c r="O3" s="20">
        <v>186.25</v>
      </c>
    </row>
    <row r="5" spans="1:17" x14ac:dyDescent="0.25">
      <c r="K5" s="8">
        <f>SUM(K2:K4)</f>
        <v>8</v>
      </c>
      <c r="L5" s="8">
        <f>SUM(L2:L4)</f>
        <v>1466</v>
      </c>
      <c r="M5" s="7">
        <f>SUM(L5/K5)</f>
        <v>183.25</v>
      </c>
      <c r="N5" s="8">
        <f>SUM(N2:N4)</f>
        <v>4</v>
      </c>
      <c r="O5" s="11">
        <f>SUM(M5+N5)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12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3"/>
  </protectedRanges>
  <conditionalFormatting sqref="E2:E3">
    <cfRule type="top10" dxfId="591" priority="6" rank="1"/>
  </conditionalFormatting>
  <conditionalFormatting sqref="F2:F3">
    <cfRule type="top10" dxfId="590" priority="1" rank="1"/>
  </conditionalFormatting>
  <conditionalFormatting sqref="G2:G3">
    <cfRule type="top10" dxfId="589" priority="2" rank="1"/>
  </conditionalFormatting>
  <conditionalFormatting sqref="H2:H3">
    <cfRule type="top10" dxfId="588" priority="3" rank="1"/>
  </conditionalFormatting>
  <conditionalFormatting sqref="I2:I3">
    <cfRule type="top10" dxfId="587" priority="4" rank="1"/>
  </conditionalFormatting>
  <conditionalFormatting sqref="J2:J3">
    <cfRule type="top10" dxfId="586" priority="5" rank="1"/>
  </conditionalFormatting>
  <hyperlinks>
    <hyperlink ref="Q1" location="'National Rankings'!A1" display="Back to Ranking" xr:uid="{0E7B4EE1-40CF-49B4-8DDB-A55E8F36E2D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6939E2-D643-483E-A8B6-AB9F19150EA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5B8FD-FECF-426A-9C1B-C31CB7581550}">
  <sheetPr codeName="Sheet3"/>
  <dimension ref="A1:Q6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28</v>
      </c>
      <c r="C2" s="14">
        <v>44940</v>
      </c>
      <c r="D2" s="15" t="s">
        <v>34</v>
      </c>
      <c r="E2" s="16">
        <v>183</v>
      </c>
      <c r="F2" s="16">
        <v>181</v>
      </c>
      <c r="G2" s="16">
        <v>182</v>
      </c>
      <c r="H2" s="16">
        <v>185</v>
      </c>
      <c r="I2" s="16"/>
      <c r="J2" s="16"/>
      <c r="K2" s="17">
        <v>4</v>
      </c>
      <c r="L2" s="17">
        <v>731</v>
      </c>
      <c r="M2" s="18">
        <v>182.75</v>
      </c>
      <c r="N2" s="19">
        <v>2</v>
      </c>
      <c r="O2" s="20">
        <v>184.75</v>
      </c>
    </row>
    <row r="3" spans="1:17" x14ac:dyDescent="0.25">
      <c r="A3" s="12" t="s">
        <v>26</v>
      </c>
      <c r="B3" s="13" t="s">
        <v>28</v>
      </c>
      <c r="C3" s="14">
        <v>44996</v>
      </c>
      <c r="D3" s="15" t="s">
        <v>47</v>
      </c>
      <c r="E3" s="16">
        <v>185</v>
      </c>
      <c r="F3" s="16">
        <v>177</v>
      </c>
      <c r="G3" s="16">
        <v>184.001</v>
      </c>
      <c r="H3" s="16">
        <v>178</v>
      </c>
      <c r="I3" s="16"/>
      <c r="J3" s="16"/>
      <c r="K3" s="17">
        <v>4</v>
      </c>
      <c r="L3" s="17">
        <v>724.00099999999998</v>
      </c>
      <c r="M3" s="18">
        <v>181.00024999999999</v>
      </c>
      <c r="N3" s="19">
        <v>8</v>
      </c>
      <c r="O3" s="20">
        <v>189.00024999999999</v>
      </c>
    </row>
    <row r="4" spans="1:17" x14ac:dyDescent="0.25">
      <c r="A4" s="12" t="s">
        <v>26</v>
      </c>
      <c r="B4" s="13" t="s">
        <v>28</v>
      </c>
      <c r="C4" s="14">
        <v>45024</v>
      </c>
      <c r="D4" s="15" t="s">
        <v>34</v>
      </c>
      <c r="E4" s="16">
        <v>184</v>
      </c>
      <c r="F4" s="16">
        <v>176</v>
      </c>
      <c r="G4" s="16">
        <v>182</v>
      </c>
      <c r="H4" s="16">
        <v>174</v>
      </c>
      <c r="I4" s="16"/>
      <c r="J4" s="16"/>
      <c r="K4" s="17">
        <v>4</v>
      </c>
      <c r="L4" s="17">
        <v>716</v>
      </c>
      <c r="M4" s="18">
        <v>179</v>
      </c>
      <c r="N4" s="19">
        <v>3</v>
      </c>
      <c r="O4" s="20">
        <v>182</v>
      </c>
    </row>
    <row r="6" spans="1:17" x14ac:dyDescent="0.25">
      <c r="K6" s="8">
        <f>SUM(K2:K5)</f>
        <v>12</v>
      </c>
      <c r="L6" s="8">
        <f>SUM(L2:L5)</f>
        <v>2171.0010000000002</v>
      </c>
      <c r="M6" s="7">
        <f>SUM(L6/K6)</f>
        <v>180.91675000000001</v>
      </c>
      <c r="N6" s="8">
        <f>SUM(N2:N5)</f>
        <v>13</v>
      </c>
      <c r="O6" s="11">
        <f>SUM(M6+N6)</f>
        <v>193.91675000000001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2_1_2"/>
    <protectedRange algorithmName="SHA-512" hashValue="ON39YdpmFHfN9f47KpiRvqrKx0V9+erV1CNkpWzYhW/Qyc6aT8rEyCrvauWSYGZK2ia3o7vd3akF07acHAFpOA==" saltValue="yVW9XmDwTqEnmpSGai0KYg==" spinCount="100000" sqref="D3" name="Range1_1_1_4_1"/>
  </protectedRanges>
  <conditionalFormatting sqref="E2">
    <cfRule type="top10" dxfId="585" priority="30" rank="1"/>
  </conditionalFormatting>
  <conditionalFormatting sqref="E3">
    <cfRule type="top10" dxfId="584" priority="24" rank="1"/>
  </conditionalFormatting>
  <conditionalFormatting sqref="E4">
    <cfRule type="top10" dxfId="583" priority="1" rank="1"/>
  </conditionalFormatting>
  <conditionalFormatting sqref="F2">
    <cfRule type="top10" dxfId="582" priority="29" rank="1"/>
  </conditionalFormatting>
  <conditionalFormatting sqref="F3">
    <cfRule type="top10" dxfId="581" priority="23" rank="1"/>
  </conditionalFormatting>
  <conditionalFormatting sqref="F4">
    <cfRule type="top10" dxfId="580" priority="2" rank="1"/>
  </conditionalFormatting>
  <conditionalFormatting sqref="G2">
    <cfRule type="top10" dxfId="579" priority="28" rank="1"/>
  </conditionalFormatting>
  <conditionalFormatting sqref="G3">
    <cfRule type="top10" dxfId="578" priority="22" rank="1"/>
  </conditionalFormatting>
  <conditionalFormatting sqref="G4">
    <cfRule type="top10" dxfId="577" priority="3" rank="1"/>
  </conditionalFormatting>
  <conditionalFormatting sqref="H2">
    <cfRule type="top10" dxfId="576" priority="27" rank="1"/>
  </conditionalFormatting>
  <conditionalFormatting sqref="H3">
    <cfRule type="top10" dxfId="575" priority="21" rank="1"/>
  </conditionalFormatting>
  <conditionalFormatting sqref="H4">
    <cfRule type="top10" dxfId="574" priority="4" rank="1"/>
  </conditionalFormatting>
  <conditionalFormatting sqref="I2">
    <cfRule type="top10" dxfId="573" priority="26" rank="1"/>
  </conditionalFormatting>
  <conditionalFormatting sqref="I3">
    <cfRule type="top10" dxfId="572" priority="20" rank="1"/>
  </conditionalFormatting>
  <conditionalFormatting sqref="I4">
    <cfRule type="top10" dxfId="571" priority="5" rank="1"/>
  </conditionalFormatting>
  <conditionalFormatting sqref="J2">
    <cfRule type="top10" dxfId="570" priority="25" rank="1"/>
  </conditionalFormatting>
  <conditionalFormatting sqref="J3">
    <cfRule type="top10" dxfId="569" priority="19" rank="1"/>
  </conditionalFormatting>
  <conditionalFormatting sqref="J4">
    <cfRule type="top10" dxfId="568" priority="6" rank="1"/>
  </conditionalFormatting>
  <hyperlinks>
    <hyperlink ref="Q1" location="'National Rankings'!A1" display="Back to Ranking" xr:uid="{8B44CB80-43E0-4EFB-82DB-C776656AD7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341C26-CC3E-4F5B-B3C6-3AD13176569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34508-42ED-4D35-837B-8FB6C843F62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38" t="s">
        <v>26</v>
      </c>
      <c r="B2" s="39" t="s">
        <v>50</v>
      </c>
      <c r="C2" s="14">
        <v>45011</v>
      </c>
      <c r="D2" s="38" t="s">
        <v>33</v>
      </c>
      <c r="E2" s="38">
        <v>183</v>
      </c>
      <c r="F2" s="38">
        <v>178</v>
      </c>
      <c r="G2" s="38">
        <v>187</v>
      </c>
      <c r="H2" s="38">
        <v>184</v>
      </c>
      <c r="I2" s="38"/>
      <c r="J2" s="38"/>
      <c r="K2" s="38">
        <v>4</v>
      </c>
      <c r="L2" s="38">
        <v>732</v>
      </c>
      <c r="M2" s="38">
        <v>183</v>
      </c>
      <c r="N2" s="38">
        <v>2</v>
      </c>
      <c r="O2" s="38">
        <v>185</v>
      </c>
    </row>
    <row r="3" spans="1:17" x14ac:dyDescent="0.25">
      <c r="A3" s="12" t="s">
        <v>26</v>
      </c>
      <c r="B3" s="42" t="s">
        <v>50</v>
      </c>
      <c r="C3" s="44">
        <v>45074</v>
      </c>
      <c r="D3" s="72" t="s">
        <v>33</v>
      </c>
      <c r="E3" s="73">
        <v>176</v>
      </c>
      <c r="F3" s="73">
        <v>153</v>
      </c>
      <c r="G3" s="73">
        <v>164</v>
      </c>
      <c r="H3" s="73">
        <v>169</v>
      </c>
      <c r="I3" s="73"/>
      <c r="J3" s="73"/>
      <c r="K3" s="74">
        <v>4</v>
      </c>
      <c r="L3" s="74">
        <v>662</v>
      </c>
      <c r="M3" s="75">
        <v>165.5</v>
      </c>
      <c r="N3" s="76">
        <v>2</v>
      </c>
      <c r="O3" s="77">
        <v>167.5</v>
      </c>
    </row>
    <row r="5" spans="1:17" x14ac:dyDescent="0.25">
      <c r="K5" s="8">
        <f>SUM(K2:K4)</f>
        <v>8</v>
      </c>
      <c r="L5" s="8">
        <f>SUM(L2:L4)</f>
        <v>1394</v>
      </c>
      <c r="M5" s="7">
        <f>SUM(L5/K5)</f>
        <v>174.25</v>
      </c>
      <c r="N5" s="8">
        <f>SUM(N2:N4)</f>
        <v>4</v>
      </c>
      <c r="O5" s="11">
        <f>SUM(M5+N5)</f>
        <v>178.25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" name="Range1_12"/>
    <protectedRange algorithmName="SHA-512" hashValue="ON39YdpmFHfN9f47KpiRvqrKx0V9+erV1CNkpWzYhW/Qyc6aT8rEyCrvauWSYGZK2ia3o7vd3akF07acHAFpOA==" saltValue="yVW9XmDwTqEnmpSGai0KYg==" spinCount="100000" sqref="D2 D3" name="Range1_1_8"/>
    <protectedRange algorithmName="SHA-512" hashValue="ON39YdpmFHfN9f47KpiRvqrKx0V9+erV1CNkpWzYhW/Qyc6aT8rEyCrvauWSYGZK2ia3o7vd3akF07acHAFpOA==" saltValue="yVW9XmDwTqEnmpSGai0KYg==" spinCount="100000" sqref="E2:H2 E3:H3" name="Range1_3_3"/>
  </protectedRanges>
  <conditionalFormatting sqref="E2:E3">
    <cfRule type="top10" dxfId="567" priority="6" rank="1"/>
  </conditionalFormatting>
  <conditionalFormatting sqref="F2:F3">
    <cfRule type="top10" dxfId="566" priority="1" rank="1"/>
  </conditionalFormatting>
  <conditionalFormatting sqref="G2:G3">
    <cfRule type="top10" dxfId="565" priority="2" rank="1"/>
  </conditionalFormatting>
  <conditionalFormatting sqref="H2:H3">
    <cfRule type="top10" dxfId="564" priority="3" rank="1"/>
  </conditionalFormatting>
  <conditionalFormatting sqref="I2:I3">
    <cfRule type="top10" dxfId="563" priority="4" rank="1"/>
  </conditionalFormatting>
  <conditionalFormatting sqref="J2:J3">
    <cfRule type="top10" dxfId="562" priority="5" rank="1"/>
  </conditionalFormatting>
  <hyperlinks>
    <hyperlink ref="Q1" location="'National Rankings'!A1" display="Back to Ranking" xr:uid="{39E1FFB8-4588-42BD-8E23-12639E15E8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7E113D-C1F2-49F5-BDA5-A90D5707E5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869A1-1D3F-4E0A-A0F7-8567D76001E2}">
  <dimension ref="A1:Q4"/>
  <sheetViews>
    <sheetView workbookViewId="0">
      <selection activeCell="B18" sqref="B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51</v>
      </c>
      <c r="C2" s="14">
        <v>44989</v>
      </c>
      <c r="D2" s="15" t="s">
        <v>32</v>
      </c>
      <c r="E2" s="16">
        <v>181</v>
      </c>
      <c r="F2" s="16">
        <v>186</v>
      </c>
      <c r="G2" s="16">
        <v>193</v>
      </c>
      <c r="H2" s="16">
        <v>185</v>
      </c>
      <c r="I2" s="16"/>
      <c r="J2" s="16"/>
      <c r="K2" s="17">
        <v>4</v>
      </c>
      <c r="L2" s="17">
        <v>745</v>
      </c>
      <c r="M2" s="18">
        <v>186.25</v>
      </c>
      <c r="N2" s="19">
        <v>3</v>
      </c>
      <c r="O2" s="20">
        <v>189.25</v>
      </c>
    </row>
    <row r="4" spans="1:17" x14ac:dyDescent="0.25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3</v>
      </c>
      <c r="O4" s="11">
        <f>SUM(M4+N4)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D2">
    <cfRule type="top10" dxfId="561" priority="1" rank="1"/>
  </conditionalFormatting>
  <conditionalFormatting sqref="E2">
    <cfRule type="top10" dxfId="560" priority="2" rank="1"/>
  </conditionalFormatting>
  <conditionalFormatting sqref="F2">
    <cfRule type="top10" dxfId="559" priority="3" rank="1"/>
  </conditionalFormatting>
  <conditionalFormatting sqref="G2">
    <cfRule type="top10" dxfId="558" priority="4" rank="1"/>
  </conditionalFormatting>
  <conditionalFormatting sqref="H2">
    <cfRule type="top10" dxfId="557" priority="5" rank="1"/>
  </conditionalFormatting>
  <conditionalFormatting sqref="I2">
    <cfRule type="top10" dxfId="556" priority="6" rank="1"/>
  </conditionalFormatting>
  <hyperlinks>
    <hyperlink ref="Q1" location="'National Rankings'!A1" display="Back to Ranking" xr:uid="{6373E687-6CA9-4CE9-BBFA-B3295F96DD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6C1E71-BBB4-4B84-98B4-8AA9725CE28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CAEBA-3359-4B20-AD1C-3318C469CC9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122</v>
      </c>
      <c r="C2" s="44">
        <v>45053</v>
      </c>
      <c r="D2" s="72" t="s">
        <v>123</v>
      </c>
      <c r="E2" s="73">
        <v>186</v>
      </c>
      <c r="F2" s="73">
        <v>178</v>
      </c>
      <c r="G2" s="73">
        <v>188</v>
      </c>
      <c r="H2" s="73">
        <v>180</v>
      </c>
      <c r="I2" s="73"/>
      <c r="J2" s="73"/>
      <c r="K2" s="74">
        <v>4</v>
      </c>
      <c r="L2" s="74">
        <v>732</v>
      </c>
      <c r="M2" s="75">
        <v>183</v>
      </c>
      <c r="N2" s="76">
        <v>2</v>
      </c>
      <c r="O2" s="77">
        <v>185</v>
      </c>
    </row>
    <row r="4" spans="1:17" x14ac:dyDescent="0.25">
      <c r="K4" s="8">
        <f>SUM(K2:K3)</f>
        <v>4</v>
      </c>
      <c r="L4" s="8">
        <f>SUM(L2:L3)</f>
        <v>732</v>
      </c>
      <c r="M4" s="7">
        <f>SUM(L4/K4)</f>
        <v>183</v>
      </c>
      <c r="N4" s="8">
        <f>SUM(N2:N3)</f>
        <v>2</v>
      </c>
      <c r="O4" s="11">
        <f>SUM(M4+N4)</f>
        <v>185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0CC0D96C-FCDB-4996-A98E-7C3DEB3C895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AB4314-4608-47BB-8C16-5D06196FA5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B16B9-DE19-4506-A38F-1CA99C82400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146</v>
      </c>
      <c r="C2" s="44">
        <v>45066</v>
      </c>
      <c r="D2" s="72" t="s">
        <v>150</v>
      </c>
      <c r="E2" s="73">
        <v>194</v>
      </c>
      <c r="F2" s="73">
        <v>190</v>
      </c>
      <c r="G2" s="73">
        <v>188</v>
      </c>
      <c r="H2" s="73">
        <v>189</v>
      </c>
      <c r="I2" s="73"/>
      <c r="J2" s="73"/>
      <c r="K2" s="74">
        <v>4</v>
      </c>
      <c r="L2" s="74">
        <v>761</v>
      </c>
      <c r="M2" s="75">
        <v>190.25</v>
      </c>
      <c r="N2" s="76">
        <v>2</v>
      </c>
      <c r="O2" s="77">
        <v>192.25</v>
      </c>
    </row>
    <row r="4" spans="1:17" x14ac:dyDescent="0.25">
      <c r="K4" s="8">
        <f>SUM(K2:K3)</f>
        <v>4</v>
      </c>
      <c r="L4" s="8">
        <f>SUM(L2:L3)</f>
        <v>761</v>
      </c>
      <c r="M4" s="7">
        <f>SUM(L4/K4)</f>
        <v>190.25</v>
      </c>
      <c r="N4" s="8">
        <f>SUM(N2:N3)</f>
        <v>2</v>
      </c>
      <c r="O4" s="11">
        <f>SUM(M4+N4)</f>
        <v>192.25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2_2_1"/>
  </protectedRanges>
  <conditionalFormatting sqref="J2">
    <cfRule type="top10" dxfId="555" priority="1" rank="1"/>
  </conditionalFormatting>
  <conditionalFormatting sqref="I2">
    <cfRule type="top10" dxfId="554" priority="2" rank="1"/>
  </conditionalFormatting>
  <conditionalFormatting sqref="H2">
    <cfRule type="top10" dxfId="553" priority="3" rank="1"/>
  </conditionalFormatting>
  <conditionalFormatting sqref="G2">
    <cfRule type="top10" dxfId="552" priority="4" rank="1"/>
  </conditionalFormatting>
  <conditionalFormatting sqref="F2">
    <cfRule type="top10" dxfId="551" priority="5" rank="1"/>
  </conditionalFormatting>
  <conditionalFormatting sqref="E2">
    <cfRule type="top10" dxfId="550" priority="6" rank="1"/>
  </conditionalFormatting>
  <hyperlinks>
    <hyperlink ref="Q1" location="'National Rankings'!A1" display="Back to Ranking" xr:uid="{612723AA-F000-497D-86BF-AD82F56EF1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57F253-B26F-41D7-B3E8-85EA5DB4270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B4E8E-80F9-4768-9BCC-ACA1734185A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124</v>
      </c>
      <c r="C2" s="44">
        <v>45053</v>
      </c>
      <c r="D2" s="72" t="s">
        <v>123</v>
      </c>
      <c r="E2" s="73">
        <v>186</v>
      </c>
      <c r="F2" s="73">
        <v>181</v>
      </c>
      <c r="G2" s="73">
        <v>185</v>
      </c>
      <c r="H2" s="87">
        <v>186.001</v>
      </c>
      <c r="I2" s="73"/>
      <c r="J2" s="73"/>
      <c r="K2" s="74">
        <v>4</v>
      </c>
      <c r="L2" s="74">
        <v>738.00099999999998</v>
      </c>
      <c r="M2" s="75">
        <v>184.50024999999999</v>
      </c>
      <c r="N2" s="76">
        <v>5</v>
      </c>
      <c r="O2" s="77">
        <v>189.50024999999999</v>
      </c>
    </row>
    <row r="4" spans="1:17" x14ac:dyDescent="0.25">
      <c r="K4" s="8">
        <f>SUM(K2:K3)</f>
        <v>4</v>
      </c>
      <c r="L4" s="8">
        <f>SUM(L2:L3)</f>
        <v>738.00099999999998</v>
      </c>
      <c r="M4" s="7">
        <f>SUM(L4/K4)</f>
        <v>184.50024999999999</v>
      </c>
      <c r="N4" s="8">
        <f>SUM(N2:N3)</f>
        <v>5</v>
      </c>
      <c r="O4" s="11">
        <f>SUM(M4+N4)</f>
        <v>189.50024999999999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3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2:J2 B2" name="Range1_4_1"/>
  </protectedRanges>
  <conditionalFormatting sqref="J2">
    <cfRule type="top10" dxfId="549" priority="1" rank="1"/>
  </conditionalFormatting>
  <conditionalFormatting sqref="I2">
    <cfRule type="top10" dxfId="548" priority="2" rank="1"/>
  </conditionalFormatting>
  <conditionalFormatting sqref="H2">
    <cfRule type="top10" dxfId="547" priority="3" rank="1"/>
  </conditionalFormatting>
  <conditionalFormatting sqref="G2">
    <cfRule type="top10" dxfId="546" priority="4" rank="1"/>
  </conditionalFormatting>
  <conditionalFormatting sqref="F2">
    <cfRule type="top10" dxfId="545" priority="5" rank="1"/>
  </conditionalFormatting>
  <conditionalFormatting sqref="E2">
    <cfRule type="top10" dxfId="544" priority="6" rank="1"/>
  </conditionalFormatting>
  <hyperlinks>
    <hyperlink ref="Q1" location="'National Rankings'!A1" display="Back to Ranking" xr:uid="{69B79128-326F-49E6-B5B0-D3CFF04143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B78B85-6AB7-4AD0-B18C-05C433763AA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BF88A-710B-41CE-A3F0-C9FE477F37F2}">
  <sheetPr codeName="Sheet8"/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38" t="s">
        <v>26</v>
      </c>
      <c r="B2" s="39" t="s">
        <v>36</v>
      </c>
      <c r="C2" s="14">
        <v>45011</v>
      </c>
      <c r="D2" s="38" t="s">
        <v>33</v>
      </c>
      <c r="E2" s="40">
        <v>194</v>
      </c>
      <c r="F2" s="38">
        <v>187</v>
      </c>
      <c r="G2" s="38">
        <v>193</v>
      </c>
      <c r="H2" s="38">
        <v>186</v>
      </c>
      <c r="I2" s="38"/>
      <c r="J2" s="38"/>
      <c r="K2" s="38">
        <v>4</v>
      </c>
      <c r="L2" s="38">
        <v>760</v>
      </c>
      <c r="M2" s="38">
        <v>190</v>
      </c>
      <c r="N2" s="38">
        <v>6</v>
      </c>
      <c r="O2" s="38">
        <v>196</v>
      </c>
    </row>
    <row r="3" spans="1:17" x14ac:dyDescent="0.25">
      <c r="A3" s="63" t="s">
        <v>26</v>
      </c>
      <c r="B3" s="54" t="s">
        <v>36</v>
      </c>
      <c r="C3" s="55">
        <v>45034</v>
      </c>
      <c r="D3" s="56" t="s">
        <v>33</v>
      </c>
      <c r="E3" s="57">
        <v>188</v>
      </c>
      <c r="F3" s="57">
        <v>188</v>
      </c>
      <c r="G3" s="57">
        <v>176</v>
      </c>
      <c r="H3" s="57">
        <v>188</v>
      </c>
      <c r="I3" s="58"/>
      <c r="J3" s="58"/>
      <c r="K3" s="59">
        <v>4</v>
      </c>
      <c r="L3" s="59">
        <v>740</v>
      </c>
      <c r="M3" s="60">
        <v>185</v>
      </c>
      <c r="N3" s="61">
        <v>6</v>
      </c>
      <c r="O3" s="62">
        <v>191</v>
      </c>
    </row>
    <row r="4" spans="1:17" x14ac:dyDescent="0.25">
      <c r="A4" s="12" t="s">
        <v>26</v>
      </c>
      <c r="B4" s="13" t="s">
        <v>36</v>
      </c>
      <c r="C4" s="14">
        <v>45062</v>
      </c>
      <c r="D4" s="15" t="s">
        <v>33</v>
      </c>
      <c r="E4" s="73">
        <v>189</v>
      </c>
      <c r="F4" s="73">
        <v>195</v>
      </c>
      <c r="G4" s="73">
        <v>193</v>
      </c>
      <c r="H4" s="73">
        <v>191</v>
      </c>
      <c r="I4" s="16"/>
      <c r="J4" s="16"/>
      <c r="K4" s="17">
        <v>4</v>
      </c>
      <c r="L4" s="17">
        <v>768</v>
      </c>
      <c r="M4" s="18">
        <v>192</v>
      </c>
      <c r="N4" s="19">
        <v>6</v>
      </c>
      <c r="O4" s="20">
        <v>198</v>
      </c>
    </row>
    <row r="5" spans="1:17" x14ac:dyDescent="0.25">
      <c r="A5" s="12" t="s">
        <v>26</v>
      </c>
      <c r="B5" s="42" t="s">
        <v>36</v>
      </c>
      <c r="C5" s="44">
        <v>45074</v>
      </c>
      <c r="D5" s="72" t="s">
        <v>33</v>
      </c>
      <c r="E5" s="73">
        <v>190</v>
      </c>
      <c r="F5" s="73">
        <v>188</v>
      </c>
      <c r="G5" s="73">
        <v>190</v>
      </c>
      <c r="H5" s="73">
        <v>182</v>
      </c>
      <c r="I5" s="73"/>
      <c r="J5" s="73"/>
      <c r="K5" s="74">
        <v>4</v>
      </c>
      <c r="L5" s="74">
        <v>750</v>
      </c>
      <c r="M5" s="75">
        <v>187.5</v>
      </c>
      <c r="N5" s="76">
        <v>9</v>
      </c>
      <c r="O5" s="77">
        <v>196.5</v>
      </c>
    </row>
    <row r="7" spans="1:17" x14ac:dyDescent="0.25">
      <c r="K7" s="8">
        <f>SUM(K2:K6)</f>
        <v>16</v>
      </c>
      <c r="L7" s="8">
        <f>SUM(L2:L6)</f>
        <v>3018</v>
      </c>
      <c r="M7" s="7">
        <f>SUM(L7/K7)</f>
        <v>188.625</v>
      </c>
      <c r="N7" s="8">
        <f>SUM(N2:N6)</f>
        <v>27</v>
      </c>
      <c r="O7" s="11">
        <f>SUM(M7+N7)</f>
        <v>215.625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4:D4 C5:D5" name="Range1_8_1_1"/>
    <protectedRange algorithmName="SHA-512" hashValue="ON39YdpmFHfN9f47KpiRvqrKx0V9+erV1CNkpWzYhW/Qyc6aT8rEyCrvauWSYGZK2ia3o7vd3akF07acHAFpOA==" saltValue="yVW9XmDwTqEnmpSGai0KYg==" spinCount="100000" sqref="E4:J4 B4 B5 E5:J5" name="Range1_9_1"/>
  </protectedRanges>
  <conditionalFormatting sqref="D2:D3">
    <cfRule type="top10" dxfId="543" priority="7" rank="1"/>
  </conditionalFormatting>
  <conditionalFormatting sqref="E2:E3">
    <cfRule type="top10" dxfId="542" priority="8" rank="1"/>
  </conditionalFormatting>
  <conditionalFormatting sqref="F2:F3">
    <cfRule type="top10" dxfId="541" priority="9" rank="1"/>
  </conditionalFormatting>
  <conditionalFormatting sqref="G2:G3">
    <cfRule type="top10" dxfId="540" priority="10" rank="1"/>
  </conditionalFormatting>
  <conditionalFormatting sqref="H2:H3">
    <cfRule type="top10" dxfId="539" priority="11" rank="1"/>
  </conditionalFormatting>
  <conditionalFormatting sqref="I2:I3">
    <cfRule type="top10" dxfId="538" priority="12" rank="1"/>
  </conditionalFormatting>
  <conditionalFormatting sqref="J4:J5">
    <cfRule type="top10" dxfId="537" priority="1" rank="1"/>
  </conditionalFormatting>
  <conditionalFormatting sqref="I4:I5">
    <cfRule type="top10" dxfId="536" priority="2" rank="1"/>
  </conditionalFormatting>
  <conditionalFormatting sqref="H4:H5">
    <cfRule type="top10" dxfId="535" priority="3" rank="1"/>
  </conditionalFormatting>
  <conditionalFormatting sqref="G4:G5">
    <cfRule type="top10" dxfId="534" priority="4" rank="1"/>
  </conditionalFormatting>
  <conditionalFormatting sqref="F4:F5">
    <cfRule type="top10" dxfId="533" priority="5" rank="1"/>
  </conditionalFormatting>
  <conditionalFormatting sqref="E4:E5">
    <cfRule type="top10" dxfId="532" priority="6" rank="1"/>
  </conditionalFormatting>
  <hyperlinks>
    <hyperlink ref="Q1" location="'National Rankings'!A1" display="Back to Ranking" xr:uid="{7B996949-EB99-4BD9-AC9F-C4CADD204B9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70007B-D10C-4630-AA0C-57491EE9322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2D3E5-63C3-4A85-A085-C2CC2B04BC4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125</v>
      </c>
      <c r="C2" s="44">
        <v>45052</v>
      </c>
      <c r="D2" s="72" t="s">
        <v>126</v>
      </c>
      <c r="E2" s="73">
        <v>184</v>
      </c>
      <c r="F2" s="73">
        <v>181</v>
      </c>
      <c r="G2" s="73">
        <v>186</v>
      </c>
      <c r="H2" s="73">
        <v>0</v>
      </c>
      <c r="I2" s="73"/>
      <c r="J2" s="73"/>
      <c r="K2" s="74">
        <v>4</v>
      </c>
      <c r="L2" s="74">
        <v>551</v>
      </c>
      <c r="M2" s="75">
        <v>137.75</v>
      </c>
      <c r="N2" s="76">
        <v>3</v>
      </c>
      <c r="O2" s="77">
        <v>140.75</v>
      </c>
    </row>
    <row r="4" spans="1:17" x14ac:dyDescent="0.25">
      <c r="K4" s="8">
        <f>SUM(K2:K3)</f>
        <v>4</v>
      </c>
      <c r="L4" s="8">
        <f>SUM(L2:L3)</f>
        <v>551</v>
      </c>
      <c r="M4" s="7">
        <f>SUM(L4/K4)</f>
        <v>137.75</v>
      </c>
      <c r="N4" s="8">
        <f>SUM(N2:N3)</f>
        <v>3</v>
      </c>
      <c r="O4" s="11">
        <f>SUM(M4+N4)</f>
        <v>140.75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8"/>
    <protectedRange algorithmName="SHA-512" hashValue="ON39YdpmFHfN9f47KpiRvqrKx0V9+erV1CNkpWzYhW/Qyc6aT8rEyCrvauWSYGZK2ia3o7vd3akF07acHAFpOA==" saltValue="yVW9XmDwTqEnmpSGai0KYg==" spinCount="100000" sqref="D2" name="Range1_1_1_6"/>
    <protectedRange algorithmName="SHA-512" hashValue="ON39YdpmFHfN9f47KpiRvqrKx0V9+erV1CNkpWzYhW/Qyc6aT8rEyCrvauWSYGZK2ia3o7vd3akF07acHAFpOA==" saltValue="yVW9XmDwTqEnmpSGai0KYg==" spinCount="100000" sqref="E2:J2 B2" name="Range1_4_2"/>
  </protectedRanges>
  <conditionalFormatting sqref="J2">
    <cfRule type="top10" dxfId="531" priority="1" rank="1"/>
  </conditionalFormatting>
  <conditionalFormatting sqref="I2">
    <cfRule type="top10" dxfId="530" priority="2" rank="1"/>
  </conditionalFormatting>
  <conditionalFormatting sqref="H2">
    <cfRule type="top10" dxfId="529" priority="3" rank="1"/>
  </conditionalFormatting>
  <conditionalFormatting sqref="G2">
    <cfRule type="top10" dxfId="528" priority="4" rank="1"/>
  </conditionalFormatting>
  <conditionalFormatting sqref="F2">
    <cfRule type="top10" dxfId="527" priority="5" rank="1"/>
  </conditionalFormatting>
  <conditionalFormatting sqref="E2">
    <cfRule type="top10" dxfId="526" priority="6" rank="1"/>
  </conditionalFormatting>
  <hyperlinks>
    <hyperlink ref="Q1" location="'National Rankings'!A1" display="Back to Ranking" xr:uid="{F666D87C-1083-457B-919E-4BF613AA726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3EC8D8-BC3F-4524-817C-D1D7F71D0B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BACB-604D-4A0D-B1DB-AC20C4B9306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69</v>
      </c>
      <c r="C2" s="14">
        <v>44996</v>
      </c>
      <c r="D2" s="15" t="s">
        <v>59</v>
      </c>
      <c r="E2" s="16">
        <v>190.01</v>
      </c>
      <c r="F2" s="16">
        <v>187</v>
      </c>
      <c r="G2" s="16">
        <v>185</v>
      </c>
      <c r="H2" s="16">
        <v>192</v>
      </c>
      <c r="I2" s="16"/>
      <c r="J2" s="16"/>
      <c r="K2" s="17">
        <v>4</v>
      </c>
      <c r="L2" s="17">
        <v>754.01</v>
      </c>
      <c r="M2" s="18">
        <v>188.5025</v>
      </c>
      <c r="N2" s="19">
        <v>4</v>
      </c>
      <c r="O2" s="20">
        <v>192.5025</v>
      </c>
    </row>
    <row r="3" spans="1:17" x14ac:dyDescent="0.25">
      <c r="A3" s="12" t="s">
        <v>26</v>
      </c>
      <c r="B3" s="13" t="s">
        <v>69</v>
      </c>
      <c r="C3" s="14">
        <v>45059</v>
      </c>
      <c r="D3" s="14" t="s">
        <v>140</v>
      </c>
      <c r="E3" s="73">
        <v>185</v>
      </c>
      <c r="F3" s="73">
        <v>186</v>
      </c>
      <c r="G3" s="73">
        <v>193</v>
      </c>
      <c r="H3" s="73">
        <v>188</v>
      </c>
      <c r="I3" s="16"/>
      <c r="J3" s="16"/>
      <c r="K3" s="17">
        <v>4</v>
      </c>
      <c r="L3" s="17">
        <v>752</v>
      </c>
      <c r="M3" s="18">
        <v>188</v>
      </c>
      <c r="N3" s="19">
        <v>2</v>
      </c>
      <c r="O3" s="20">
        <v>190</v>
      </c>
    </row>
    <row r="5" spans="1:17" x14ac:dyDescent="0.25">
      <c r="K5" s="8">
        <f>SUM(K2:K4)</f>
        <v>8</v>
      </c>
      <c r="L5" s="8">
        <f>SUM(L2:L4)</f>
        <v>1506.01</v>
      </c>
      <c r="M5" s="7">
        <f>SUM(L5/K5)</f>
        <v>188.25125</v>
      </c>
      <c r="N5" s="8">
        <f>SUM(N2:N4)</f>
        <v>6</v>
      </c>
      <c r="O5" s="11">
        <f>SUM(M5+N5)</f>
        <v>194.25125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3:D3" name="Range1_8_1"/>
    <protectedRange algorithmName="SHA-512" hashValue="ON39YdpmFHfN9f47KpiRvqrKx0V9+erV1CNkpWzYhW/Qyc6aT8rEyCrvauWSYGZK2ia3o7vd3akF07acHAFpOA==" saltValue="yVW9XmDwTqEnmpSGai0KYg==" spinCount="100000" sqref="E3:J3 B3" name="Range1_9"/>
  </protectedRanges>
  <conditionalFormatting sqref="D2">
    <cfRule type="top10" dxfId="525" priority="7" rank="1"/>
  </conditionalFormatting>
  <conditionalFormatting sqref="E2">
    <cfRule type="top10" dxfId="524" priority="8" rank="1"/>
  </conditionalFormatting>
  <conditionalFormatting sqref="F2">
    <cfRule type="top10" dxfId="523" priority="9" rank="1"/>
  </conditionalFormatting>
  <conditionalFormatting sqref="G2">
    <cfRule type="top10" dxfId="522" priority="10" rank="1"/>
  </conditionalFormatting>
  <conditionalFormatting sqref="H2">
    <cfRule type="top10" dxfId="521" priority="11" rank="1"/>
  </conditionalFormatting>
  <conditionalFormatting sqref="I2">
    <cfRule type="top10" dxfId="520" priority="12" rank="1"/>
  </conditionalFormatting>
  <conditionalFormatting sqref="J3">
    <cfRule type="top10" dxfId="519" priority="1" rank="1"/>
  </conditionalFormatting>
  <conditionalFormatting sqref="I3">
    <cfRule type="top10" dxfId="518" priority="2" rank="1"/>
  </conditionalFormatting>
  <conditionalFormatting sqref="H3">
    <cfRule type="top10" dxfId="517" priority="3" rank="1"/>
  </conditionalFormatting>
  <conditionalFormatting sqref="G3">
    <cfRule type="top10" dxfId="516" priority="4" rank="1"/>
  </conditionalFormatting>
  <conditionalFormatting sqref="F3">
    <cfRule type="top10" dxfId="515" priority="5" rank="1"/>
  </conditionalFormatting>
  <conditionalFormatting sqref="E3">
    <cfRule type="top10" dxfId="514" priority="6" rank="1"/>
  </conditionalFormatting>
  <hyperlinks>
    <hyperlink ref="Q1" location="'National Rankings'!A1" display="Back to Ranking" xr:uid="{8E767A42-4C1C-46E0-A429-3EBE710C77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459D35-C024-4182-B76C-21C6DE0013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057A-A510-4CF0-9025-26952F8BEFC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54" t="s">
        <v>93</v>
      </c>
      <c r="C2" s="55">
        <v>45034</v>
      </c>
      <c r="D2" s="56" t="s">
        <v>33</v>
      </c>
      <c r="E2" s="57">
        <v>181</v>
      </c>
      <c r="F2" s="57">
        <v>172</v>
      </c>
      <c r="G2" s="57">
        <v>168</v>
      </c>
      <c r="H2" s="57">
        <v>157</v>
      </c>
      <c r="I2" s="58"/>
      <c r="J2" s="58"/>
      <c r="K2" s="59">
        <v>4</v>
      </c>
      <c r="L2" s="59">
        <v>678</v>
      </c>
      <c r="M2" s="60">
        <v>169.5</v>
      </c>
      <c r="N2" s="61">
        <v>2</v>
      </c>
      <c r="O2" s="62">
        <v>171.5</v>
      </c>
    </row>
    <row r="4" spans="1:17" x14ac:dyDescent="0.25">
      <c r="K4" s="8">
        <f>SUM(K2:K3)</f>
        <v>4</v>
      </c>
      <c r="L4" s="8">
        <f>SUM(L2:L3)</f>
        <v>678</v>
      </c>
      <c r="M4" s="7">
        <f>SUM(L4/K4)</f>
        <v>169.5</v>
      </c>
      <c r="N4" s="8">
        <f>SUM(N2:N3)</f>
        <v>2</v>
      </c>
      <c r="O4" s="11">
        <f>SUM(M4+N4)</f>
        <v>171.5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639" priority="6" rank="1"/>
  </conditionalFormatting>
  <conditionalFormatting sqref="F2">
    <cfRule type="top10" dxfId="638" priority="1" rank="1"/>
  </conditionalFormatting>
  <conditionalFormatting sqref="G2">
    <cfRule type="top10" dxfId="637" priority="2" rank="1"/>
  </conditionalFormatting>
  <conditionalFormatting sqref="H2">
    <cfRule type="top10" dxfId="636" priority="3" rank="1"/>
  </conditionalFormatting>
  <conditionalFormatting sqref="I2">
    <cfRule type="top10" dxfId="635" priority="4" rank="1"/>
  </conditionalFormatting>
  <conditionalFormatting sqref="J2">
    <cfRule type="top10" dxfId="634" priority="5" rank="1"/>
  </conditionalFormatting>
  <hyperlinks>
    <hyperlink ref="Q1" location="'National Rankings'!A1" display="Back to Ranking" xr:uid="{2BCE6E11-E4B0-4754-A199-5336EAF164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B917DE-4D69-4D38-9A5D-32957741D8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49A28-3D17-4F26-B094-068909B4C50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127</v>
      </c>
      <c r="C2" s="44">
        <v>45053</v>
      </c>
      <c r="D2" s="72" t="s">
        <v>123</v>
      </c>
      <c r="E2" s="73">
        <v>183</v>
      </c>
      <c r="F2" s="73">
        <v>183</v>
      </c>
      <c r="G2" s="73">
        <v>182</v>
      </c>
      <c r="H2" s="73">
        <v>185</v>
      </c>
      <c r="I2" s="73"/>
      <c r="J2" s="73"/>
      <c r="K2" s="74">
        <v>4</v>
      </c>
      <c r="L2" s="74">
        <v>733</v>
      </c>
      <c r="M2" s="75">
        <v>183.25</v>
      </c>
      <c r="N2" s="76">
        <v>2</v>
      </c>
      <c r="O2" s="77">
        <v>185.25</v>
      </c>
    </row>
    <row r="4" spans="1:17" x14ac:dyDescent="0.25">
      <c r="K4" s="8">
        <f>SUM(K2:K3)</f>
        <v>4</v>
      </c>
      <c r="L4" s="8">
        <f>SUM(L2:L3)</f>
        <v>733</v>
      </c>
      <c r="M4" s="7">
        <f>SUM(L4/K4)</f>
        <v>183.25</v>
      </c>
      <c r="N4" s="8">
        <f>SUM(N2:N3)</f>
        <v>2</v>
      </c>
      <c r="O4" s="11">
        <f>SUM(M4+N4)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2_8"/>
    <protectedRange algorithmName="SHA-512" hashValue="ON39YdpmFHfN9f47KpiRvqrKx0V9+erV1CNkpWzYhW/Qyc6aT8rEyCrvauWSYGZK2ia3o7vd3akF07acHAFpOA==" saltValue="yVW9XmDwTqEnmpSGai0KYg==" spinCount="100000" sqref="D2" name="Range1_1_1_6"/>
    <protectedRange algorithmName="SHA-512" hashValue="ON39YdpmFHfN9f47KpiRvqrKx0V9+erV1CNkpWzYhW/Qyc6aT8rEyCrvauWSYGZK2ia3o7vd3akF07acHAFpOA==" saltValue="yVW9XmDwTqEnmpSGai0KYg==" spinCount="100000" sqref="E2:J2 B2" name="Range1_4_2"/>
  </protectedRanges>
  <conditionalFormatting sqref="J2">
    <cfRule type="top10" dxfId="513" priority="1" rank="1"/>
  </conditionalFormatting>
  <conditionalFormatting sqref="I2">
    <cfRule type="top10" dxfId="512" priority="2" rank="1"/>
  </conditionalFormatting>
  <conditionalFormatting sqref="H2">
    <cfRule type="top10" dxfId="511" priority="3" rank="1"/>
  </conditionalFormatting>
  <conditionalFormatting sqref="G2">
    <cfRule type="top10" dxfId="510" priority="4" rank="1"/>
  </conditionalFormatting>
  <conditionalFormatting sqref="F2">
    <cfRule type="top10" dxfId="509" priority="5" rank="1"/>
  </conditionalFormatting>
  <conditionalFormatting sqref="E2">
    <cfRule type="top10" dxfId="508" priority="6" rank="1"/>
  </conditionalFormatting>
  <hyperlinks>
    <hyperlink ref="Q1" location="'National Rankings'!A1" display="Back to Ranking" xr:uid="{B51B7EA0-A36E-4CDD-B36A-94C23BBA0E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BE63C2-2241-460D-A37E-22876BE707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05D4A-DADA-4553-A7D4-D8A9D99E526B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101</v>
      </c>
      <c r="C2" s="44">
        <v>44661</v>
      </c>
      <c r="D2" s="72" t="s">
        <v>99</v>
      </c>
      <c r="E2" s="73">
        <v>181</v>
      </c>
      <c r="F2" s="73">
        <v>184</v>
      </c>
      <c r="G2" s="73">
        <v>185</v>
      </c>
      <c r="H2" s="73">
        <v>173</v>
      </c>
      <c r="I2" s="73"/>
      <c r="J2" s="73"/>
      <c r="K2" s="74">
        <v>4</v>
      </c>
      <c r="L2" s="74">
        <v>723</v>
      </c>
      <c r="M2" s="75">
        <v>180.75</v>
      </c>
      <c r="N2" s="76">
        <v>2</v>
      </c>
      <c r="O2" s="77">
        <v>182.75</v>
      </c>
    </row>
    <row r="3" spans="1:17" x14ac:dyDescent="0.25">
      <c r="A3" s="12" t="s">
        <v>26</v>
      </c>
      <c r="B3" s="13" t="s">
        <v>101</v>
      </c>
      <c r="C3" s="14">
        <v>45046</v>
      </c>
      <c r="D3" s="15" t="s">
        <v>117</v>
      </c>
      <c r="E3" s="16">
        <v>187</v>
      </c>
      <c r="F3" s="16">
        <v>188</v>
      </c>
      <c r="G3" s="16">
        <v>184</v>
      </c>
      <c r="H3" s="16">
        <v>187</v>
      </c>
      <c r="I3" s="16"/>
      <c r="J3" s="16"/>
      <c r="K3" s="17">
        <v>4</v>
      </c>
      <c r="L3" s="17">
        <v>746</v>
      </c>
      <c r="M3" s="18">
        <v>186.5</v>
      </c>
      <c r="N3" s="19">
        <v>2</v>
      </c>
      <c r="O3" s="20">
        <v>188.5</v>
      </c>
    </row>
    <row r="4" spans="1:17" x14ac:dyDescent="0.25">
      <c r="A4" s="43" t="s">
        <v>26</v>
      </c>
      <c r="B4" s="42" t="s">
        <v>101</v>
      </c>
      <c r="C4" s="44">
        <v>45060</v>
      </c>
      <c r="D4" s="72" t="s">
        <v>99</v>
      </c>
      <c r="E4" s="86">
        <v>184</v>
      </c>
      <c r="F4" s="86">
        <v>174</v>
      </c>
      <c r="G4" s="86">
        <v>185</v>
      </c>
      <c r="H4" s="86">
        <v>181</v>
      </c>
      <c r="I4" s="86"/>
      <c r="J4" s="86"/>
      <c r="K4" s="74">
        <v>4</v>
      </c>
      <c r="L4" s="74">
        <v>724</v>
      </c>
      <c r="M4" s="75">
        <v>181</v>
      </c>
      <c r="N4" s="76">
        <v>2</v>
      </c>
      <c r="O4" s="77">
        <v>183</v>
      </c>
    </row>
    <row r="6" spans="1:17" x14ac:dyDescent="0.25">
      <c r="K6" s="8">
        <f>SUM(K2:K5)</f>
        <v>12</v>
      </c>
      <c r="L6" s="8">
        <f>SUM(L2:L5)</f>
        <v>2193</v>
      </c>
      <c r="M6" s="7">
        <f>SUM(L6/K6)</f>
        <v>182.75</v>
      </c>
      <c r="N6" s="8">
        <f>SUM(N2:N5)</f>
        <v>6</v>
      </c>
      <c r="O6" s="11">
        <f>SUM(M6+N6)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12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3"/>
  </protectedRanges>
  <conditionalFormatting sqref="E2:E3">
    <cfRule type="top10" dxfId="507" priority="6" rank="1"/>
  </conditionalFormatting>
  <conditionalFormatting sqref="F2:F3">
    <cfRule type="top10" dxfId="506" priority="1" rank="1"/>
  </conditionalFormatting>
  <conditionalFormatting sqref="G2:G3">
    <cfRule type="top10" dxfId="505" priority="2" rank="1"/>
  </conditionalFormatting>
  <conditionalFormatting sqref="H2:H3">
    <cfRule type="top10" dxfId="504" priority="3" rank="1"/>
  </conditionalFormatting>
  <conditionalFormatting sqref="I2:I3">
    <cfRule type="top10" dxfId="503" priority="4" rank="1"/>
  </conditionalFormatting>
  <conditionalFormatting sqref="J2:J3">
    <cfRule type="top10" dxfId="502" priority="5" rank="1"/>
  </conditionalFormatting>
  <hyperlinks>
    <hyperlink ref="Q1" location="'National Rankings'!A1" display="Back to Ranking" xr:uid="{BEB16338-D4F9-4AEF-90C8-4B0CC8CDF60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CECD8A-B9F4-4B07-B6F9-828DA0C50AF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7E34-4DDB-4B20-B7EA-6B1F5068FD5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70</v>
      </c>
      <c r="C2" s="14">
        <v>44989</v>
      </c>
      <c r="D2" s="15" t="s">
        <v>32</v>
      </c>
      <c r="E2" s="16">
        <v>174</v>
      </c>
      <c r="F2" s="16">
        <v>168</v>
      </c>
      <c r="G2" s="16">
        <v>164</v>
      </c>
      <c r="H2" s="16">
        <v>177</v>
      </c>
      <c r="I2" s="16"/>
      <c r="J2" s="16"/>
      <c r="K2" s="17">
        <v>4</v>
      </c>
      <c r="L2" s="17">
        <v>683</v>
      </c>
      <c r="M2" s="18">
        <v>170.75</v>
      </c>
      <c r="N2" s="19">
        <v>2</v>
      </c>
      <c r="O2" s="20">
        <v>172.75</v>
      </c>
    </row>
    <row r="3" spans="1:17" x14ac:dyDescent="0.25">
      <c r="A3" s="43" t="s">
        <v>26</v>
      </c>
      <c r="B3" s="42" t="s">
        <v>128</v>
      </c>
      <c r="C3" s="44">
        <v>45053</v>
      </c>
      <c r="D3" s="72" t="s">
        <v>32</v>
      </c>
      <c r="E3" s="73">
        <v>182</v>
      </c>
      <c r="F3" s="73">
        <v>174</v>
      </c>
      <c r="G3" s="73">
        <v>181</v>
      </c>
      <c r="H3" s="73">
        <v>180</v>
      </c>
      <c r="I3" s="73"/>
      <c r="J3" s="73"/>
      <c r="K3" s="74">
        <v>4</v>
      </c>
      <c r="L3" s="74">
        <v>717</v>
      </c>
      <c r="M3" s="75">
        <v>179.25</v>
      </c>
      <c r="N3" s="76">
        <v>3</v>
      </c>
      <c r="O3" s="77">
        <v>182.25</v>
      </c>
    </row>
    <row r="5" spans="1:17" x14ac:dyDescent="0.25">
      <c r="K5" s="8">
        <f>SUM(K2:K4)</f>
        <v>8</v>
      </c>
      <c r="L5" s="8">
        <f>SUM(L2:L4)</f>
        <v>1400</v>
      </c>
      <c r="M5" s="7">
        <f>SUM(L5/K5)</f>
        <v>175</v>
      </c>
      <c r="N5" s="8">
        <f>SUM(N2:N4)</f>
        <v>5</v>
      </c>
      <c r="O5" s="11">
        <f>SUM(M5+N5)</f>
        <v>180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D2">
    <cfRule type="top10" dxfId="501" priority="1" rank="1"/>
  </conditionalFormatting>
  <conditionalFormatting sqref="E2">
    <cfRule type="top10" dxfId="500" priority="2" rank="1"/>
  </conditionalFormatting>
  <conditionalFormatting sqref="F2">
    <cfRule type="top10" dxfId="499" priority="3" rank="1"/>
  </conditionalFormatting>
  <conditionalFormatting sqref="G2">
    <cfRule type="top10" dxfId="498" priority="4" rank="1"/>
  </conditionalFormatting>
  <conditionalFormatting sqref="H2">
    <cfRule type="top10" dxfId="497" priority="5" rank="1"/>
  </conditionalFormatting>
  <conditionalFormatting sqref="I2">
    <cfRule type="top10" dxfId="496" priority="6" rank="1"/>
  </conditionalFormatting>
  <hyperlinks>
    <hyperlink ref="Q1" location="'National Rankings'!A1" display="Back to Ranking" xr:uid="{E307FB32-7018-41CF-8C2D-7591630AAF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EC8BD5C-2989-4CD4-ADD8-487653172F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B7CD8-5C03-44A8-85EA-CAD0C34A1A95}">
  <sheetPr codeName="Sheet11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25</v>
      </c>
      <c r="C2" s="14">
        <v>44989</v>
      </c>
      <c r="D2" s="15" t="s">
        <v>32</v>
      </c>
      <c r="E2" s="16">
        <v>195</v>
      </c>
      <c r="F2" s="16">
        <v>197</v>
      </c>
      <c r="G2" s="16">
        <v>193.001</v>
      </c>
      <c r="H2" s="16">
        <v>193</v>
      </c>
      <c r="I2" s="16"/>
      <c r="J2" s="16"/>
      <c r="K2" s="17">
        <v>4</v>
      </c>
      <c r="L2" s="17">
        <v>778.00099999999998</v>
      </c>
      <c r="M2" s="18">
        <v>194.50024999999999</v>
      </c>
      <c r="N2" s="19">
        <v>13</v>
      </c>
      <c r="O2" s="20">
        <v>207.50024999999999</v>
      </c>
    </row>
    <row r="3" spans="1:17" x14ac:dyDescent="0.25">
      <c r="A3" s="12" t="s">
        <v>26</v>
      </c>
      <c r="B3" s="13" t="s">
        <v>25</v>
      </c>
      <c r="C3" s="14">
        <v>45031</v>
      </c>
      <c r="D3" s="15" t="s">
        <v>21</v>
      </c>
      <c r="E3" s="16">
        <v>183</v>
      </c>
      <c r="F3" s="41">
        <v>189</v>
      </c>
      <c r="G3" s="16">
        <v>187</v>
      </c>
      <c r="H3" s="16">
        <v>188</v>
      </c>
      <c r="I3" s="16"/>
      <c r="J3" s="16"/>
      <c r="K3" s="17">
        <v>4</v>
      </c>
      <c r="L3" s="17">
        <v>747</v>
      </c>
      <c r="M3" s="18">
        <v>186.75</v>
      </c>
      <c r="N3" s="19">
        <v>7</v>
      </c>
      <c r="O3" s="20">
        <v>193.75</v>
      </c>
    </row>
    <row r="4" spans="1:17" x14ac:dyDescent="0.25">
      <c r="A4" s="12" t="s">
        <v>26</v>
      </c>
      <c r="B4" s="13" t="s">
        <v>25</v>
      </c>
      <c r="C4" s="14">
        <v>45053</v>
      </c>
      <c r="D4" s="15" t="s">
        <v>32</v>
      </c>
      <c r="E4" s="41">
        <v>191</v>
      </c>
      <c r="F4" s="41">
        <v>194</v>
      </c>
      <c r="G4" s="41">
        <v>190</v>
      </c>
      <c r="H4" s="41">
        <v>193</v>
      </c>
      <c r="I4" s="16"/>
      <c r="J4" s="16"/>
      <c r="K4" s="17">
        <v>4</v>
      </c>
      <c r="L4" s="17">
        <v>768</v>
      </c>
      <c r="M4" s="18">
        <v>192</v>
      </c>
      <c r="N4" s="19">
        <v>13</v>
      </c>
      <c r="O4" s="20">
        <v>205</v>
      </c>
    </row>
    <row r="6" spans="1:17" x14ac:dyDescent="0.25">
      <c r="K6" s="8">
        <f>SUM(K2:K5)</f>
        <v>12</v>
      </c>
      <c r="L6" s="8">
        <f>SUM(L2:L5)</f>
        <v>2293.0010000000002</v>
      </c>
      <c r="M6" s="7">
        <f>SUM(L6/K6)</f>
        <v>191.08341666666669</v>
      </c>
      <c r="N6" s="8">
        <f>SUM(N2:N5)</f>
        <v>33</v>
      </c>
      <c r="O6" s="11">
        <f>SUM(M6+N6)</f>
        <v>224.08341666666669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4" name="Range1_2_8"/>
    <protectedRange algorithmName="SHA-512" hashValue="ON39YdpmFHfN9f47KpiRvqrKx0V9+erV1CNkpWzYhW/Qyc6aT8rEyCrvauWSYGZK2ia3o7vd3akF07acHAFpOA==" saltValue="yVW9XmDwTqEnmpSGai0KYg==" spinCount="100000" sqref="D4" name="Range1_1_1_6"/>
    <protectedRange algorithmName="SHA-512" hashValue="ON39YdpmFHfN9f47KpiRvqrKx0V9+erV1CNkpWzYhW/Qyc6aT8rEyCrvauWSYGZK2ia3o7vd3akF07acHAFpOA==" saltValue="yVW9XmDwTqEnmpSGai0KYg==" spinCount="100000" sqref="E4:J4 B4" name="Range1_4_2"/>
  </protectedRanges>
  <conditionalFormatting sqref="D2:D3">
    <cfRule type="top10" dxfId="495" priority="7" rank="1"/>
  </conditionalFormatting>
  <conditionalFormatting sqref="E2:E3">
    <cfRule type="top10" dxfId="494" priority="8" rank="1"/>
  </conditionalFormatting>
  <conditionalFormatting sqref="F2:F3">
    <cfRule type="top10" dxfId="493" priority="9" rank="1"/>
  </conditionalFormatting>
  <conditionalFormatting sqref="G2:G3">
    <cfRule type="top10" dxfId="492" priority="10" rank="1"/>
  </conditionalFormatting>
  <conditionalFormatting sqref="H2:H3">
    <cfRule type="top10" dxfId="491" priority="11" rank="1"/>
  </conditionalFormatting>
  <conditionalFormatting sqref="I2:I3">
    <cfRule type="top10" dxfId="490" priority="12" rank="1"/>
  </conditionalFormatting>
  <conditionalFormatting sqref="J4">
    <cfRule type="top10" dxfId="489" priority="1" rank="1"/>
  </conditionalFormatting>
  <conditionalFormatting sqref="I4">
    <cfRule type="top10" dxfId="488" priority="2" rank="1"/>
  </conditionalFormatting>
  <conditionalFormatting sqref="H4">
    <cfRule type="top10" dxfId="487" priority="3" rank="1"/>
  </conditionalFormatting>
  <conditionalFormatting sqref="G4">
    <cfRule type="top10" dxfId="486" priority="4" rank="1"/>
  </conditionalFormatting>
  <conditionalFormatting sqref="F4">
    <cfRule type="top10" dxfId="485" priority="5" rank="1"/>
  </conditionalFormatting>
  <conditionalFormatting sqref="E4">
    <cfRule type="top10" dxfId="484" priority="6" rank="1"/>
  </conditionalFormatting>
  <hyperlinks>
    <hyperlink ref="Q1" location="'National Rankings'!A1" display="Back to Ranking" xr:uid="{3BA2B592-FDEF-42BC-A801-B5E8F284E70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921D1A-D4E9-415F-8F70-600F30F6A6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8CBE9-CB94-4D68-B58E-920B6E2B3C2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118</v>
      </c>
      <c r="C2" s="44">
        <v>45046</v>
      </c>
      <c r="D2" s="72" t="s">
        <v>117</v>
      </c>
      <c r="E2" s="73">
        <v>185</v>
      </c>
      <c r="F2" s="73">
        <v>193</v>
      </c>
      <c r="G2" s="73">
        <v>184</v>
      </c>
      <c r="H2" s="73">
        <v>187</v>
      </c>
      <c r="I2" s="73"/>
      <c r="J2" s="73"/>
      <c r="K2" s="74">
        <v>4</v>
      </c>
      <c r="L2" s="74">
        <v>749</v>
      </c>
      <c r="M2" s="75">
        <v>187.25</v>
      </c>
      <c r="N2" s="76">
        <v>2</v>
      </c>
      <c r="O2" s="77">
        <v>189.25</v>
      </c>
    </row>
    <row r="4" spans="1:17" x14ac:dyDescent="0.25">
      <c r="K4" s="8">
        <f>SUM(K2:K3)</f>
        <v>4</v>
      </c>
      <c r="L4" s="8">
        <f>SUM(L2:L3)</f>
        <v>749</v>
      </c>
      <c r="M4" s="7">
        <f>SUM(L4/K4)</f>
        <v>187.25</v>
      </c>
      <c r="N4" s="8">
        <f>SUM(N2:N3)</f>
        <v>2</v>
      </c>
      <c r="O4" s="11">
        <f>SUM(M4+N4)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483" priority="6" rank="1"/>
  </conditionalFormatting>
  <conditionalFormatting sqref="F2">
    <cfRule type="top10" dxfId="482" priority="1" rank="1"/>
  </conditionalFormatting>
  <conditionalFormatting sqref="G2">
    <cfRule type="top10" dxfId="481" priority="2" rank="1"/>
  </conditionalFormatting>
  <conditionalFormatting sqref="H2">
    <cfRule type="top10" dxfId="480" priority="3" rank="1"/>
  </conditionalFormatting>
  <conditionalFormatting sqref="I2">
    <cfRule type="top10" dxfId="479" priority="4" rank="1"/>
  </conditionalFormatting>
  <conditionalFormatting sqref="J2">
    <cfRule type="top10" dxfId="478" priority="5" rank="1"/>
  </conditionalFormatting>
  <hyperlinks>
    <hyperlink ref="Q1" location="'National Rankings'!A1" display="Back to Ranking" xr:uid="{FD05805C-EF67-4D68-ADD4-EA302F3D0D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CC2314-8282-4ED1-88B1-F76EF11E24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94BCA-B7F5-4598-AB4A-815254508E2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54</v>
      </c>
      <c r="C2" s="14">
        <v>44940</v>
      </c>
      <c r="D2" s="15" t="s">
        <v>34</v>
      </c>
      <c r="E2" s="16">
        <v>180</v>
      </c>
      <c r="F2" s="16">
        <v>185</v>
      </c>
      <c r="G2" s="16">
        <v>187</v>
      </c>
      <c r="H2" s="16">
        <v>190</v>
      </c>
      <c r="I2" s="16"/>
      <c r="J2" s="16"/>
      <c r="K2" s="17">
        <v>4</v>
      </c>
      <c r="L2" s="17">
        <v>742</v>
      </c>
      <c r="M2" s="18">
        <v>185.5</v>
      </c>
      <c r="N2" s="19">
        <v>8</v>
      </c>
      <c r="O2" s="20">
        <v>193.5</v>
      </c>
    </row>
    <row r="3" spans="1:17" x14ac:dyDescent="0.25">
      <c r="A3" s="12" t="s">
        <v>26</v>
      </c>
      <c r="B3" s="13" t="s">
        <v>54</v>
      </c>
      <c r="C3" s="14">
        <v>44996</v>
      </c>
      <c r="D3" s="15" t="s">
        <v>47</v>
      </c>
      <c r="E3" s="16">
        <v>177</v>
      </c>
      <c r="F3" s="16">
        <v>162</v>
      </c>
      <c r="G3" s="16">
        <v>170</v>
      </c>
      <c r="H3" s="16">
        <v>174</v>
      </c>
      <c r="I3" s="16"/>
      <c r="J3" s="16"/>
      <c r="K3" s="17">
        <f>COUNT(E3:J3)</f>
        <v>4</v>
      </c>
      <c r="L3" s="17">
        <f>SUM(E3:J3)</f>
        <v>683</v>
      </c>
      <c r="M3" s="18">
        <f>IFERROR(L3/K3,0)</f>
        <v>170.75</v>
      </c>
      <c r="N3" s="19">
        <v>2</v>
      </c>
      <c r="O3" s="20">
        <f>SUM(M3+N3)</f>
        <v>172.75</v>
      </c>
    </row>
    <row r="5" spans="1:17" x14ac:dyDescent="0.25">
      <c r="K5" s="8">
        <f>SUM(K2:K4)</f>
        <v>8</v>
      </c>
      <c r="L5" s="8">
        <f>SUM(L2:L4)</f>
        <v>1425</v>
      </c>
      <c r="M5" s="7">
        <f>SUM(L5/K5)</f>
        <v>178.125</v>
      </c>
      <c r="N5" s="8">
        <f>SUM(N2:N4)</f>
        <v>10</v>
      </c>
      <c r="O5" s="11">
        <f>SUM(M5+N5)</f>
        <v>188.125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D2">
    <cfRule type="top10" dxfId="477" priority="12" rank="1"/>
  </conditionalFormatting>
  <conditionalFormatting sqref="D3">
    <cfRule type="top10" dxfId="476" priority="6" rank="1"/>
  </conditionalFormatting>
  <conditionalFormatting sqref="E2">
    <cfRule type="top10" dxfId="475" priority="11" rank="1"/>
  </conditionalFormatting>
  <conditionalFormatting sqref="E3">
    <cfRule type="top10" dxfId="474" priority="5" rank="1"/>
  </conditionalFormatting>
  <conditionalFormatting sqref="F2">
    <cfRule type="top10" dxfId="473" priority="10" rank="1"/>
  </conditionalFormatting>
  <conditionalFormatting sqref="F3">
    <cfRule type="top10" dxfId="472" priority="4" rank="1"/>
  </conditionalFormatting>
  <conditionalFormatting sqref="G2">
    <cfRule type="top10" dxfId="471" priority="9" rank="1"/>
  </conditionalFormatting>
  <conditionalFormatting sqref="G3">
    <cfRule type="top10" dxfId="470" priority="3" rank="1"/>
  </conditionalFormatting>
  <conditionalFormatting sqref="H2">
    <cfRule type="top10" dxfId="469" priority="8" rank="1"/>
  </conditionalFormatting>
  <conditionalFormatting sqref="H3">
    <cfRule type="top10" dxfId="468" priority="2" rank="1"/>
  </conditionalFormatting>
  <conditionalFormatting sqref="I2">
    <cfRule type="top10" dxfId="467" priority="7" rank="1"/>
  </conditionalFormatting>
  <conditionalFormatting sqref="I3">
    <cfRule type="top10" dxfId="466" priority="1" rank="1"/>
  </conditionalFormatting>
  <hyperlinks>
    <hyperlink ref="Q1" location="'National Rankings'!A1" display="Back to Ranking" xr:uid="{B0DDCA48-03DC-45A0-984A-B8ED30CAB31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03102E-3AA1-4688-B571-2ED01A749F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A853A-FE9D-4046-83E0-55FF4B0A7EA2}">
  <dimension ref="A1:Q4"/>
  <sheetViews>
    <sheetView workbookViewId="0">
      <selection activeCell="B18" sqref="B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55</v>
      </c>
      <c r="C2" s="44">
        <v>45024</v>
      </c>
      <c r="D2" s="15" t="s">
        <v>44</v>
      </c>
      <c r="E2" s="16">
        <v>186</v>
      </c>
      <c r="F2" s="41">
        <v>186</v>
      </c>
      <c r="G2" s="41">
        <v>189</v>
      </c>
      <c r="H2" s="16"/>
      <c r="I2" s="16"/>
      <c r="J2" s="16"/>
      <c r="K2" s="17">
        <v>3</v>
      </c>
      <c r="L2" s="17">
        <v>561.00400000000002</v>
      </c>
      <c r="M2" s="18">
        <v>187.00133333333335</v>
      </c>
      <c r="N2" s="19">
        <v>9</v>
      </c>
      <c r="O2" s="20">
        <v>196.00133333333335</v>
      </c>
    </row>
    <row r="4" spans="1:17" x14ac:dyDescent="0.25">
      <c r="K4" s="8">
        <f>SUM(K2:K3)</f>
        <v>3</v>
      </c>
      <c r="L4" s="8">
        <f>SUM(L2:L3)</f>
        <v>561.00400000000002</v>
      </c>
      <c r="M4" s="7">
        <f>SUM(L4/K4)</f>
        <v>187.00133333333335</v>
      </c>
      <c r="N4" s="8">
        <f>SUM(N2:N3)</f>
        <v>9</v>
      </c>
      <c r="O4" s="11">
        <f>SUM(M4+N4)</f>
        <v>196.00133333333335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D2">
    <cfRule type="top10" dxfId="465" priority="6" rank="1"/>
  </conditionalFormatting>
  <conditionalFormatting sqref="E2">
    <cfRule type="top10" dxfId="464" priority="5" rank="1"/>
  </conditionalFormatting>
  <conditionalFormatting sqref="F2">
    <cfRule type="top10" dxfId="463" priority="4" rank="1"/>
  </conditionalFormatting>
  <conditionalFormatting sqref="G2">
    <cfRule type="top10" dxfId="462" priority="3" rank="1"/>
  </conditionalFormatting>
  <conditionalFormatting sqref="H2">
    <cfRule type="top10" dxfId="461" priority="2" rank="1"/>
  </conditionalFormatting>
  <conditionalFormatting sqref="I2">
    <cfRule type="top10" dxfId="460" priority="1" rank="1"/>
  </conditionalFormatting>
  <hyperlinks>
    <hyperlink ref="Q1" location="'National Rankings'!A1" display="Back to Ranking" xr:uid="{AD0B1B1E-F372-425A-ABC8-31F2F5CB409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E57E73-0D22-41F8-9300-04ED59D0FB6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5E59-9648-4CBD-A727-6E52E0B9F0F1}">
  <sheetPr codeName="Sheet12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30</v>
      </c>
      <c r="C2" s="14">
        <v>44982</v>
      </c>
      <c r="D2" s="15" t="s">
        <v>29</v>
      </c>
      <c r="E2" s="16">
        <v>194</v>
      </c>
      <c r="F2" s="16">
        <v>192</v>
      </c>
      <c r="G2" s="16">
        <v>195</v>
      </c>
      <c r="H2" s="16">
        <v>193</v>
      </c>
      <c r="I2" s="16"/>
      <c r="J2" s="16"/>
      <c r="K2" s="17">
        <v>4</v>
      </c>
      <c r="L2" s="17">
        <v>774</v>
      </c>
      <c r="M2" s="18">
        <v>193.5</v>
      </c>
      <c r="N2" s="19">
        <v>8</v>
      </c>
      <c r="O2" s="20">
        <v>201.5</v>
      </c>
    </row>
    <row r="3" spans="1:17" x14ac:dyDescent="0.25">
      <c r="A3" s="12" t="s">
        <v>26</v>
      </c>
      <c r="B3" s="13" t="s">
        <v>30</v>
      </c>
      <c r="C3" s="14">
        <v>44996</v>
      </c>
      <c r="D3" s="15" t="s">
        <v>29</v>
      </c>
      <c r="E3" s="16">
        <v>186</v>
      </c>
      <c r="F3" s="16">
        <v>189</v>
      </c>
      <c r="G3" s="16">
        <v>190</v>
      </c>
      <c r="H3" s="16">
        <v>174</v>
      </c>
      <c r="I3" s="16"/>
      <c r="J3" s="16"/>
      <c r="K3" s="17">
        <v>4</v>
      </c>
      <c r="L3" s="17">
        <v>739</v>
      </c>
      <c r="M3" s="18">
        <v>184.75</v>
      </c>
      <c r="N3" s="19">
        <v>11</v>
      </c>
      <c r="O3" s="20">
        <v>195.75</v>
      </c>
    </row>
    <row r="4" spans="1:17" x14ac:dyDescent="0.25">
      <c r="A4" s="12" t="s">
        <v>26</v>
      </c>
      <c r="B4" s="13" t="s">
        <v>30</v>
      </c>
      <c r="C4" s="14">
        <v>45010</v>
      </c>
      <c r="D4" s="15" t="s">
        <v>29</v>
      </c>
      <c r="E4" s="16">
        <v>185</v>
      </c>
      <c r="F4" s="16">
        <v>186</v>
      </c>
      <c r="G4" s="16">
        <v>183</v>
      </c>
      <c r="H4" s="16">
        <v>187</v>
      </c>
      <c r="I4" s="16"/>
      <c r="J4" s="16"/>
      <c r="K4" s="17">
        <v>4</v>
      </c>
      <c r="L4" s="17">
        <v>741</v>
      </c>
      <c r="M4" s="18">
        <v>185.25</v>
      </c>
      <c r="N4" s="19">
        <v>6</v>
      </c>
      <c r="O4" s="20">
        <v>191.25</v>
      </c>
    </row>
    <row r="5" spans="1:17" x14ac:dyDescent="0.25">
      <c r="A5" s="12" t="s">
        <v>26</v>
      </c>
      <c r="B5" s="13" t="s">
        <v>30</v>
      </c>
      <c r="C5" s="14">
        <v>45020</v>
      </c>
      <c r="D5" s="15" t="s">
        <v>29</v>
      </c>
      <c r="E5" s="16">
        <v>189</v>
      </c>
      <c r="F5" s="16">
        <v>187</v>
      </c>
      <c r="G5" s="16">
        <v>181</v>
      </c>
      <c r="H5" s="16">
        <v>190</v>
      </c>
      <c r="I5" s="16"/>
      <c r="J5" s="16"/>
      <c r="K5" s="17">
        <v>4</v>
      </c>
      <c r="L5" s="17">
        <v>747</v>
      </c>
      <c r="M5" s="18">
        <v>186.75</v>
      </c>
      <c r="N5" s="19">
        <v>4</v>
      </c>
      <c r="O5" s="20">
        <v>190.75</v>
      </c>
    </row>
    <row r="6" spans="1:17" x14ac:dyDescent="0.25">
      <c r="A6" s="12" t="s">
        <v>26</v>
      </c>
      <c r="B6" s="13" t="s">
        <v>30</v>
      </c>
      <c r="C6" s="14">
        <v>45024</v>
      </c>
      <c r="D6" s="15" t="s">
        <v>29</v>
      </c>
      <c r="E6" s="16">
        <v>188</v>
      </c>
      <c r="F6" s="16">
        <v>188</v>
      </c>
      <c r="G6" s="16">
        <v>179</v>
      </c>
      <c r="H6" s="16">
        <v>181</v>
      </c>
      <c r="I6" s="16"/>
      <c r="J6" s="16"/>
      <c r="K6" s="17">
        <v>4</v>
      </c>
      <c r="L6" s="17">
        <v>736</v>
      </c>
      <c r="M6" s="18">
        <v>184</v>
      </c>
      <c r="N6" s="19">
        <v>2</v>
      </c>
      <c r="O6" s="20">
        <v>186</v>
      </c>
    </row>
    <row r="7" spans="1:17" x14ac:dyDescent="0.25">
      <c r="A7" s="43" t="s">
        <v>26</v>
      </c>
      <c r="B7" s="42" t="s">
        <v>30</v>
      </c>
      <c r="C7" s="44">
        <v>45048</v>
      </c>
      <c r="D7" s="72" t="s">
        <v>29</v>
      </c>
      <c r="E7" s="73">
        <v>193</v>
      </c>
      <c r="F7" s="73">
        <v>189</v>
      </c>
      <c r="G7" s="73">
        <v>194</v>
      </c>
      <c r="H7" s="73">
        <v>190.001</v>
      </c>
      <c r="I7" s="73"/>
      <c r="J7" s="73"/>
      <c r="K7" s="74">
        <v>4</v>
      </c>
      <c r="L7" s="74">
        <v>766.00099999999998</v>
      </c>
      <c r="M7" s="75">
        <v>191.50024999999999</v>
      </c>
      <c r="N7" s="76">
        <v>9</v>
      </c>
      <c r="O7" s="77">
        <v>200.50024999999999</v>
      </c>
    </row>
    <row r="8" spans="1:17" x14ac:dyDescent="0.25">
      <c r="A8" s="12" t="s">
        <v>26</v>
      </c>
      <c r="B8" s="42" t="s">
        <v>30</v>
      </c>
      <c r="C8" s="44">
        <v>45073</v>
      </c>
      <c r="D8" s="72" t="s">
        <v>29</v>
      </c>
      <c r="E8" s="73">
        <v>183</v>
      </c>
      <c r="F8" s="73">
        <v>183</v>
      </c>
      <c r="G8" s="73">
        <v>180</v>
      </c>
      <c r="H8" s="73">
        <v>183</v>
      </c>
      <c r="I8" s="73"/>
      <c r="J8" s="73"/>
      <c r="K8" s="74">
        <v>4</v>
      </c>
      <c r="L8" s="74">
        <v>729</v>
      </c>
      <c r="M8" s="75">
        <v>182.25</v>
      </c>
      <c r="N8" s="76">
        <v>4</v>
      </c>
      <c r="O8" s="77">
        <v>186.25</v>
      </c>
    </row>
    <row r="10" spans="1:17" x14ac:dyDescent="0.25">
      <c r="K10" s="8">
        <f>SUM(K2:K9)</f>
        <v>28</v>
      </c>
      <c r="L10" s="8">
        <f>SUM(L2:L9)</f>
        <v>5232.0010000000002</v>
      </c>
      <c r="M10" s="7">
        <f>SUM(L10/K10)</f>
        <v>186.85717857142859</v>
      </c>
      <c r="N10" s="8">
        <f>SUM(N2:N9)</f>
        <v>44</v>
      </c>
      <c r="O10" s="11">
        <f>SUM(M10+N10)</f>
        <v>230.85717857142859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D2:D3">
    <cfRule type="top10" dxfId="459" priority="12" rank="1"/>
  </conditionalFormatting>
  <conditionalFormatting sqref="D4:D8">
    <cfRule type="top10" dxfId="458" priority="6" rank="1"/>
  </conditionalFormatting>
  <conditionalFormatting sqref="E2:E3">
    <cfRule type="top10" dxfId="457" priority="11" rank="1"/>
  </conditionalFormatting>
  <conditionalFormatting sqref="E4:E8">
    <cfRule type="top10" dxfId="456" priority="5" rank="1"/>
  </conditionalFormatting>
  <conditionalFormatting sqref="F2:F3">
    <cfRule type="top10" dxfId="455" priority="10" rank="1"/>
  </conditionalFormatting>
  <conditionalFormatting sqref="F4:F8">
    <cfRule type="top10" dxfId="454" priority="4" rank="1"/>
  </conditionalFormatting>
  <conditionalFormatting sqref="G2:G3">
    <cfRule type="top10" dxfId="453" priority="9" rank="1"/>
  </conditionalFormatting>
  <conditionalFormatting sqref="G4:G8">
    <cfRule type="top10" dxfId="452" priority="3" rank="1"/>
  </conditionalFormatting>
  <conditionalFormatting sqref="H2:H3">
    <cfRule type="top10" dxfId="451" priority="8" rank="1"/>
  </conditionalFormatting>
  <conditionalFormatting sqref="H4:H8">
    <cfRule type="top10" dxfId="450" priority="2" rank="1"/>
  </conditionalFormatting>
  <conditionalFormatting sqref="I2:I3">
    <cfRule type="top10" dxfId="449" priority="7" rank="1"/>
  </conditionalFormatting>
  <conditionalFormatting sqref="I4:I8">
    <cfRule type="top10" dxfId="448" priority="1" rank="1"/>
  </conditionalFormatting>
  <hyperlinks>
    <hyperlink ref="Q1" location="'National Rankings'!A1" display="Back to Ranking" xr:uid="{01ADE246-7877-4243-9EE0-37093FE5F6E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4484A6-5D9F-4ADE-9187-B254C3585C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A64E1-A73B-49A3-8EE2-36C91E394853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52</v>
      </c>
      <c r="C2" s="14">
        <v>45017</v>
      </c>
      <c r="D2" s="15" t="s">
        <v>53</v>
      </c>
      <c r="E2" s="16">
        <v>191.01</v>
      </c>
      <c r="F2" s="16">
        <v>196</v>
      </c>
      <c r="G2" s="16">
        <v>196</v>
      </c>
      <c r="H2" s="16">
        <v>198</v>
      </c>
      <c r="I2" s="16"/>
      <c r="J2" s="16"/>
      <c r="K2" s="17">
        <v>4</v>
      </c>
      <c r="L2" s="17">
        <v>781.01</v>
      </c>
      <c r="M2" s="18">
        <v>195.2525</v>
      </c>
      <c r="N2" s="19">
        <v>13</v>
      </c>
      <c r="O2" s="20">
        <v>208.2525</v>
      </c>
    </row>
    <row r="3" spans="1:17" x14ac:dyDescent="0.25">
      <c r="A3" s="12" t="s">
        <v>26</v>
      </c>
      <c r="B3" s="42" t="s">
        <v>52</v>
      </c>
      <c r="C3" s="44">
        <v>45052</v>
      </c>
      <c r="D3" s="72" t="s">
        <v>53</v>
      </c>
      <c r="E3" s="73">
        <v>191</v>
      </c>
      <c r="F3" s="73">
        <v>185</v>
      </c>
      <c r="G3" s="73">
        <v>194</v>
      </c>
      <c r="H3" s="73">
        <v>198</v>
      </c>
      <c r="I3" s="16"/>
      <c r="J3" s="16"/>
      <c r="K3" s="17">
        <v>4</v>
      </c>
      <c r="L3" s="17">
        <v>768</v>
      </c>
      <c r="M3" s="18">
        <v>192</v>
      </c>
      <c r="N3" s="19">
        <v>8</v>
      </c>
      <c r="O3" s="20">
        <v>200</v>
      </c>
    </row>
    <row r="5" spans="1:17" x14ac:dyDescent="0.25">
      <c r="K5" s="8">
        <f>SUM(K2:K4)</f>
        <v>8</v>
      </c>
      <c r="L5" s="8">
        <f>SUM(L2:L4)</f>
        <v>1549.01</v>
      </c>
      <c r="M5" s="7">
        <f>SUM(L5/K5)</f>
        <v>193.62625</v>
      </c>
      <c r="N5" s="8">
        <f>SUM(N2:N4)</f>
        <v>21</v>
      </c>
      <c r="O5" s="11">
        <f>SUM(M5+N5)</f>
        <v>214.62625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3:C3 I3:J3" name="Range1_6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D2">
    <cfRule type="top10" dxfId="447" priority="9" rank="1"/>
  </conditionalFormatting>
  <conditionalFormatting sqref="E2">
    <cfRule type="top10" dxfId="446" priority="12" rank="1"/>
  </conditionalFormatting>
  <conditionalFormatting sqref="F2">
    <cfRule type="top10" dxfId="445" priority="13" rank="1"/>
  </conditionalFormatting>
  <conditionalFormatting sqref="G2">
    <cfRule type="top10" dxfId="444" priority="10" rank="1"/>
  </conditionalFormatting>
  <conditionalFormatting sqref="H2">
    <cfRule type="top10" dxfId="443" priority="14" rank="1"/>
  </conditionalFormatting>
  <conditionalFormatting sqref="I2">
    <cfRule type="top10" dxfId="442" priority="11" rank="1"/>
  </conditionalFormatting>
  <conditionalFormatting sqref="F3">
    <cfRule type="top10" dxfId="441" priority="6" rank="1"/>
  </conditionalFormatting>
  <conditionalFormatting sqref="I3">
    <cfRule type="top10" dxfId="440" priority="3" rank="1"/>
    <cfRule type="top10" dxfId="439" priority="8" rank="1"/>
  </conditionalFormatting>
  <conditionalFormatting sqref="E3">
    <cfRule type="top10" dxfId="438" priority="7" rank="1"/>
  </conditionalFormatting>
  <conditionalFormatting sqref="G3">
    <cfRule type="top10" dxfId="437" priority="5" rank="1"/>
  </conditionalFormatting>
  <conditionalFormatting sqref="H3">
    <cfRule type="top10" dxfId="436" priority="4" rank="1"/>
  </conditionalFormatting>
  <conditionalFormatting sqref="J3">
    <cfRule type="top10" dxfId="435" priority="2" rank="1"/>
  </conditionalFormatting>
  <conditionalFormatting sqref="E3:J3">
    <cfRule type="cellIs" dxfId="434" priority="1" operator="greaterThanOrEqual">
      <formula>200</formula>
    </cfRule>
  </conditionalFormatting>
  <hyperlinks>
    <hyperlink ref="Q1" location="'National Rankings'!A1" display="Back to Ranking" xr:uid="{1ADE7A80-B4F2-4411-A227-9BCEDE8A60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0811D0C-2A1B-4CD8-8217-57490BCF76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47D45-2064-459E-8C7B-E8246C9BF60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70" t="s">
        <v>26</v>
      </c>
      <c r="B2" s="54" t="s">
        <v>94</v>
      </c>
      <c r="C2" s="64">
        <v>45039</v>
      </c>
      <c r="D2" s="65" t="s">
        <v>33</v>
      </c>
      <c r="E2" s="57">
        <v>179</v>
      </c>
      <c r="F2" s="57">
        <v>181</v>
      </c>
      <c r="G2" s="57">
        <v>191</v>
      </c>
      <c r="H2" s="57">
        <v>184</v>
      </c>
      <c r="I2" s="57"/>
      <c r="J2" s="57"/>
      <c r="K2" s="66">
        <v>4</v>
      </c>
      <c r="L2" s="66">
        <v>735</v>
      </c>
      <c r="M2" s="67">
        <v>183.75</v>
      </c>
      <c r="N2" s="68">
        <v>13</v>
      </c>
      <c r="O2" s="69">
        <v>196.75</v>
      </c>
    </row>
    <row r="4" spans="1:17" x14ac:dyDescent="0.25">
      <c r="K4" s="8">
        <f>SUM(K2:K3)</f>
        <v>4</v>
      </c>
      <c r="L4" s="8">
        <f>SUM(L2:L3)</f>
        <v>735</v>
      </c>
      <c r="M4" s="7">
        <f>SUM(L4/K4)</f>
        <v>183.75</v>
      </c>
      <c r="N4" s="8">
        <f>SUM(N2:N3)</f>
        <v>13</v>
      </c>
      <c r="O4" s="11">
        <f>SUM(M4+N4)</f>
        <v>196.75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433" priority="6" rank="1"/>
  </conditionalFormatting>
  <conditionalFormatting sqref="F2">
    <cfRule type="top10" dxfId="432" priority="1" rank="1"/>
  </conditionalFormatting>
  <conditionalFormatting sqref="G2">
    <cfRule type="top10" dxfId="431" priority="2" rank="1"/>
  </conditionalFormatting>
  <conditionalFormatting sqref="H2">
    <cfRule type="top10" dxfId="430" priority="3" rank="1"/>
  </conditionalFormatting>
  <conditionalFormatting sqref="I2">
    <cfRule type="top10" dxfId="429" priority="4" rank="1"/>
  </conditionalFormatting>
  <conditionalFormatting sqref="J2">
    <cfRule type="top10" dxfId="428" priority="5" rank="1"/>
  </conditionalFormatting>
  <hyperlinks>
    <hyperlink ref="Q1" location="'National Rankings'!A1" display="Back to Ranking" xr:uid="{AE6AF8E2-C8B2-47C5-B809-22801F6BCF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81706A-8BAA-4D10-9418-CFBF99B35AB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7C24-8F0F-406E-AB4C-91AF89CECE1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142</v>
      </c>
      <c r="C2" s="44">
        <v>45059</v>
      </c>
      <c r="D2" s="44" t="s">
        <v>140</v>
      </c>
      <c r="E2" s="73">
        <v>198</v>
      </c>
      <c r="F2" s="73">
        <v>193</v>
      </c>
      <c r="G2" s="73">
        <v>191</v>
      </c>
      <c r="H2" s="73">
        <v>193</v>
      </c>
      <c r="I2" s="73"/>
      <c r="J2" s="73"/>
      <c r="K2" s="74">
        <v>4</v>
      </c>
      <c r="L2" s="74">
        <v>775</v>
      </c>
      <c r="M2" s="75">
        <v>193.75</v>
      </c>
      <c r="N2" s="76">
        <v>5</v>
      </c>
      <c r="O2" s="77">
        <v>198.75</v>
      </c>
    </row>
    <row r="4" spans="1:17" x14ac:dyDescent="0.25">
      <c r="K4" s="8">
        <f>SUM(K2:K3)</f>
        <v>4</v>
      </c>
      <c r="L4" s="8">
        <f>SUM(L2:L3)</f>
        <v>775</v>
      </c>
      <c r="M4" s="7">
        <f>SUM(L4/K4)</f>
        <v>193.75</v>
      </c>
      <c r="N4" s="8">
        <f>SUM(N2:N3)</f>
        <v>5</v>
      </c>
      <c r="O4" s="11">
        <f>SUM(M4+N4)</f>
        <v>198.75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:D2" name="Range1_8_1"/>
    <protectedRange algorithmName="SHA-512" hashValue="ON39YdpmFHfN9f47KpiRvqrKx0V9+erV1CNkpWzYhW/Qyc6aT8rEyCrvauWSYGZK2ia3o7vd3akF07acHAFpOA==" saltValue="yVW9XmDwTqEnmpSGai0KYg==" spinCount="100000" sqref="E2:J2 B2" name="Range1_9"/>
  </protectedRanges>
  <conditionalFormatting sqref="J2">
    <cfRule type="top10" dxfId="633" priority="1" rank="1"/>
  </conditionalFormatting>
  <conditionalFormatting sqref="I2">
    <cfRule type="top10" dxfId="632" priority="2" rank="1"/>
  </conditionalFormatting>
  <conditionalFormatting sqref="H2">
    <cfRule type="top10" dxfId="631" priority="3" rank="1"/>
  </conditionalFormatting>
  <conditionalFormatting sqref="G2">
    <cfRule type="top10" dxfId="630" priority="4" rank="1"/>
  </conditionalFormatting>
  <conditionalFormatting sqref="F2">
    <cfRule type="top10" dxfId="629" priority="5" rank="1"/>
  </conditionalFormatting>
  <conditionalFormatting sqref="E2">
    <cfRule type="top10" dxfId="628" priority="6" rank="1"/>
  </conditionalFormatting>
  <hyperlinks>
    <hyperlink ref="Q1" location="'National Rankings'!A1" display="Back to Ranking" xr:uid="{34CFEC62-BA72-4C8B-A787-DDE9B9E9184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C704FE-27A2-4BD7-87F5-50620EC72A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9746-0B5C-425E-8731-F0B7DF0283CA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102</v>
      </c>
      <c r="C2" s="44">
        <v>45038</v>
      </c>
      <c r="D2" s="72" t="s">
        <v>97</v>
      </c>
      <c r="E2" s="73">
        <v>28</v>
      </c>
      <c r="F2" s="73">
        <v>107</v>
      </c>
      <c r="G2" s="73">
        <v>163</v>
      </c>
      <c r="H2" s="73">
        <v>139</v>
      </c>
      <c r="I2" s="73"/>
      <c r="J2" s="73"/>
      <c r="K2" s="74">
        <v>4</v>
      </c>
      <c r="L2" s="74">
        <v>437</v>
      </c>
      <c r="M2" s="75">
        <v>109.25</v>
      </c>
      <c r="N2" s="76">
        <v>3</v>
      </c>
      <c r="O2" s="77">
        <v>112.25</v>
      </c>
    </row>
    <row r="3" spans="1:17" x14ac:dyDescent="0.25">
      <c r="A3" s="12" t="s">
        <v>26</v>
      </c>
      <c r="B3" s="42" t="s">
        <v>102</v>
      </c>
      <c r="C3" s="44">
        <v>45066</v>
      </c>
      <c r="D3" s="72" t="s">
        <v>97</v>
      </c>
      <c r="E3" s="73">
        <v>156</v>
      </c>
      <c r="F3" s="73">
        <v>133</v>
      </c>
      <c r="G3" s="73">
        <v>163</v>
      </c>
      <c r="H3" s="73">
        <v>159</v>
      </c>
      <c r="I3" s="73"/>
      <c r="J3" s="73"/>
      <c r="K3" s="74">
        <v>4</v>
      </c>
      <c r="L3" s="74">
        <v>611</v>
      </c>
      <c r="M3" s="75">
        <v>152.75</v>
      </c>
      <c r="N3" s="76">
        <v>3</v>
      </c>
      <c r="O3" s="77">
        <v>155.75</v>
      </c>
    </row>
    <row r="5" spans="1:17" x14ac:dyDescent="0.25">
      <c r="K5" s="8">
        <f>SUM(K2:K4)</f>
        <v>8</v>
      </c>
      <c r="L5" s="8">
        <f>SUM(L2:L4)</f>
        <v>1048</v>
      </c>
      <c r="M5" s="7">
        <f>SUM(L5/K5)</f>
        <v>131</v>
      </c>
      <c r="N5" s="8">
        <f>SUM(N2:N4)</f>
        <v>6</v>
      </c>
      <c r="O5" s="11">
        <f>SUM(M5+N5)</f>
        <v>137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 B3:C3 I3:J3" name="Range1_12"/>
    <protectedRange algorithmName="SHA-512" hashValue="ON39YdpmFHfN9f47KpiRvqrKx0V9+erV1CNkpWzYhW/Qyc6aT8rEyCrvauWSYGZK2ia3o7vd3akF07acHAFpOA==" saltValue="yVW9XmDwTqEnmpSGai0KYg==" spinCount="100000" sqref="D2 D3" name="Range1_1_8"/>
    <protectedRange algorithmName="SHA-512" hashValue="ON39YdpmFHfN9f47KpiRvqrKx0V9+erV1CNkpWzYhW/Qyc6aT8rEyCrvauWSYGZK2ia3o7vd3akF07acHAFpOA==" saltValue="yVW9XmDwTqEnmpSGai0KYg==" spinCount="100000" sqref="E2:H2 E3:H3" name="Range1_3_3"/>
  </protectedRanges>
  <conditionalFormatting sqref="E2:E3">
    <cfRule type="top10" dxfId="427" priority="6" rank="1"/>
  </conditionalFormatting>
  <conditionalFormatting sqref="F2:F3">
    <cfRule type="top10" dxfId="426" priority="1" rank="1"/>
  </conditionalFormatting>
  <conditionalFormatting sqref="G2:G3">
    <cfRule type="top10" dxfId="425" priority="2" rank="1"/>
  </conditionalFormatting>
  <conditionalFormatting sqref="H2:H3">
    <cfRule type="top10" dxfId="424" priority="3" rank="1"/>
  </conditionalFormatting>
  <conditionalFormatting sqref="I2:I3">
    <cfRule type="top10" dxfId="423" priority="4" rank="1"/>
  </conditionalFormatting>
  <conditionalFormatting sqref="J2:J3">
    <cfRule type="top10" dxfId="422" priority="5" rank="1"/>
  </conditionalFormatting>
  <hyperlinks>
    <hyperlink ref="Q1" location="'National Rankings'!A1" display="Back to Ranking" xr:uid="{582346AA-B712-4CED-8394-43D2076E5B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70CCC2-FD9A-4693-8FF9-9DB43407BF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7BB40-B5D8-413A-B665-1511B3CAC8E3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103</v>
      </c>
      <c r="C2" s="44">
        <v>44661</v>
      </c>
      <c r="D2" s="72" t="s">
        <v>99</v>
      </c>
      <c r="E2" s="73">
        <v>188</v>
      </c>
      <c r="F2" s="73">
        <v>194</v>
      </c>
      <c r="G2" s="73">
        <v>194</v>
      </c>
      <c r="H2" s="73">
        <v>193</v>
      </c>
      <c r="I2" s="73"/>
      <c r="J2" s="73"/>
      <c r="K2" s="74">
        <v>4</v>
      </c>
      <c r="L2" s="74">
        <v>769</v>
      </c>
      <c r="M2" s="75">
        <v>192.25</v>
      </c>
      <c r="N2" s="76">
        <v>7</v>
      </c>
      <c r="O2" s="77">
        <v>199.25</v>
      </c>
    </row>
    <row r="3" spans="1:17" x14ac:dyDescent="0.25">
      <c r="A3" s="12" t="s">
        <v>26</v>
      </c>
      <c r="B3" s="13" t="s">
        <v>103</v>
      </c>
      <c r="C3" s="14">
        <v>45046</v>
      </c>
      <c r="D3" s="15" t="s">
        <v>117</v>
      </c>
      <c r="E3" s="16">
        <v>191</v>
      </c>
      <c r="F3" s="16">
        <v>192</v>
      </c>
      <c r="G3" s="16">
        <v>189</v>
      </c>
      <c r="H3" s="16">
        <v>191</v>
      </c>
      <c r="I3" s="16"/>
      <c r="J3" s="16"/>
      <c r="K3" s="17">
        <v>4</v>
      </c>
      <c r="L3" s="17">
        <v>763</v>
      </c>
      <c r="M3" s="18">
        <v>190.75</v>
      </c>
      <c r="N3" s="19">
        <v>4</v>
      </c>
      <c r="O3" s="20">
        <v>194.75</v>
      </c>
    </row>
    <row r="4" spans="1:17" x14ac:dyDescent="0.25">
      <c r="A4" s="43" t="s">
        <v>26</v>
      </c>
      <c r="B4" s="42" t="s">
        <v>103</v>
      </c>
      <c r="C4" s="44">
        <v>45060</v>
      </c>
      <c r="D4" s="72" t="s">
        <v>99</v>
      </c>
      <c r="E4" s="73">
        <v>188</v>
      </c>
      <c r="F4" s="73">
        <v>185</v>
      </c>
      <c r="G4" s="73">
        <v>191</v>
      </c>
      <c r="H4" s="73">
        <v>192</v>
      </c>
      <c r="I4" s="73"/>
      <c r="J4" s="73"/>
      <c r="K4" s="74">
        <v>4</v>
      </c>
      <c r="L4" s="74">
        <v>756</v>
      </c>
      <c r="M4" s="75">
        <v>189</v>
      </c>
      <c r="N4" s="76">
        <v>8</v>
      </c>
      <c r="O4" s="77">
        <v>197</v>
      </c>
    </row>
    <row r="6" spans="1:17" x14ac:dyDescent="0.25">
      <c r="K6" s="8">
        <f>SUM(K2:K5)</f>
        <v>12</v>
      </c>
      <c r="L6" s="8">
        <f>SUM(L2:L5)</f>
        <v>2288</v>
      </c>
      <c r="M6" s="7">
        <f>SUM(L6/K6)</f>
        <v>190.66666666666666</v>
      </c>
      <c r="N6" s="8">
        <f>SUM(N2:N5)</f>
        <v>19</v>
      </c>
      <c r="O6" s="11">
        <f>SUM(M6+N6)</f>
        <v>209.66666666666666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12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3"/>
  </protectedRanges>
  <conditionalFormatting sqref="E2:E3">
    <cfRule type="top10" dxfId="421" priority="6" rank="1"/>
  </conditionalFormatting>
  <conditionalFormatting sqref="F2:F3">
    <cfRule type="top10" dxfId="420" priority="1" rank="1"/>
  </conditionalFormatting>
  <conditionalFormatting sqref="G2:G3">
    <cfRule type="top10" dxfId="419" priority="2" rank="1"/>
  </conditionalFormatting>
  <conditionalFormatting sqref="H2:H3">
    <cfRule type="top10" dxfId="418" priority="3" rank="1"/>
  </conditionalFormatting>
  <conditionalFormatting sqref="I2:I3">
    <cfRule type="top10" dxfId="417" priority="4" rank="1"/>
  </conditionalFormatting>
  <conditionalFormatting sqref="J2:J3">
    <cfRule type="top10" dxfId="416" priority="5" rank="1"/>
  </conditionalFormatting>
  <hyperlinks>
    <hyperlink ref="Q1" location="'National Rankings'!A1" display="Back to Ranking" xr:uid="{58C2B4EB-10E7-438D-91D0-5DF6C18397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FAD76F-A80C-4408-8841-70CC7037E8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E594-3122-4B3A-A7FA-D5A41B620EF2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104</v>
      </c>
      <c r="C2" s="44">
        <v>44661</v>
      </c>
      <c r="D2" s="72" t="s">
        <v>99</v>
      </c>
      <c r="E2" s="73">
        <v>191.1</v>
      </c>
      <c r="F2" s="73">
        <v>186</v>
      </c>
      <c r="G2" s="73">
        <v>182</v>
      </c>
      <c r="H2" s="73">
        <v>181</v>
      </c>
      <c r="I2" s="73"/>
      <c r="J2" s="73"/>
      <c r="K2" s="74">
        <v>4</v>
      </c>
      <c r="L2" s="74">
        <v>740.1</v>
      </c>
      <c r="M2" s="75">
        <v>185.02500000000001</v>
      </c>
      <c r="N2" s="76">
        <v>2</v>
      </c>
      <c r="O2" s="77">
        <v>187.02500000000001</v>
      </c>
    </row>
    <row r="3" spans="1:17" x14ac:dyDescent="0.25">
      <c r="A3" s="43" t="s">
        <v>26</v>
      </c>
      <c r="B3" s="42" t="s">
        <v>104</v>
      </c>
      <c r="C3" s="44">
        <v>45060</v>
      </c>
      <c r="D3" s="72" t="s">
        <v>99</v>
      </c>
      <c r="E3" s="73">
        <v>172</v>
      </c>
      <c r="F3" s="73">
        <v>186</v>
      </c>
      <c r="G3" s="73">
        <v>182</v>
      </c>
      <c r="H3" s="73">
        <v>174</v>
      </c>
      <c r="I3" s="73"/>
      <c r="J3" s="73"/>
      <c r="K3" s="74">
        <v>4</v>
      </c>
      <c r="L3" s="74">
        <v>714</v>
      </c>
      <c r="M3" s="75">
        <v>178.5</v>
      </c>
      <c r="N3" s="76">
        <v>2</v>
      </c>
      <c r="O3" s="77">
        <v>180.5</v>
      </c>
    </row>
    <row r="5" spans="1:17" x14ac:dyDescent="0.25">
      <c r="K5" s="8">
        <f>SUM(K2:K4)</f>
        <v>8</v>
      </c>
      <c r="L5" s="8">
        <f>SUM(L2:L4)</f>
        <v>1454.1</v>
      </c>
      <c r="M5" s="7">
        <f>SUM(L5/K5)</f>
        <v>181.76249999999999</v>
      </c>
      <c r="N5" s="8">
        <f>SUM(N2:N4)</f>
        <v>4</v>
      </c>
      <c r="O5" s="11">
        <f>SUM(M5+N5)</f>
        <v>185.76249999999999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415" priority="6" rank="1"/>
  </conditionalFormatting>
  <conditionalFormatting sqref="F2">
    <cfRule type="top10" dxfId="414" priority="1" rank="1"/>
  </conditionalFormatting>
  <conditionalFormatting sqref="G2">
    <cfRule type="top10" dxfId="413" priority="2" rank="1"/>
  </conditionalFormatting>
  <conditionalFormatting sqref="H2">
    <cfRule type="top10" dxfId="412" priority="3" rank="1"/>
  </conditionalFormatting>
  <conditionalFormatting sqref="I2">
    <cfRule type="top10" dxfId="411" priority="4" rank="1"/>
  </conditionalFormatting>
  <conditionalFormatting sqref="J2">
    <cfRule type="top10" dxfId="410" priority="5" rank="1"/>
  </conditionalFormatting>
  <hyperlinks>
    <hyperlink ref="Q1" location="'National Rankings'!A1" display="Back to Ranking" xr:uid="{B6F11B19-D709-44B0-A9BA-82A690163C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648114-9A81-479E-B896-A39BBA90F5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E3D96-AA4B-4026-88CF-6291BD927449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40</v>
      </c>
      <c r="C2" s="14">
        <v>8493</v>
      </c>
      <c r="D2" s="15" t="s">
        <v>42</v>
      </c>
      <c r="E2" s="41">
        <v>193</v>
      </c>
      <c r="F2" s="41">
        <v>190</v>
      </c>
      <c r="G2" s="41">
        <v>190</v>
      </c>
      <c r="H2" s="41">
        <v>188</v>
      </c>
      <c r="I2" s="16"/>
      <c r="J2" s="16"/>
      <c r="K2" s="17">
        <v>4</v>
      </c>
      <c r="L2" s="17">
        <v>761</v>
      </c>
      <c r="M2" s="18">
        <v>190.25</v>
      </c>
      <c r="N2" s="19">
        <v>13</v>
      </c>
      <c r="O2" s="20">
        <v>203.25</v>
      </c>
    </row>
    <row r="3" spans="1:17" x14ac:dyDescent="0.25">
      <c r="A3" s="12" t="s">
        <v>26</v>
      </c>
      <c r="B3" s="42" t="s">
        <v>40</v>
      </c>
      <c r="C3" s="14">
        <v>45052</v>
      </c>
      <c r="D3" s="15" t="s">
        <v>121</v>
      </c>
      <c r="E3" s="41">
        <v>186</v>
      </c>
      <c r="F3" s="41">
        <v>187</v>
      </c>
      <c r="G3" s="41">
        <v>192</v>
      </c>
      <c r="H3" s="41">
        <v>194</v>
      </c>
      <c r="I3" s="16"/>
      <c r="J3" s="16"/>
      <c r="K3" s="17">
        <v>4</v>
      </c>
      <c r="L3" s="17">
        <v>759</v>
      </c>
      <c r="M3" s="18">
        <v>189.75</v>
      </c>
      <c r="N3" s="19">
        <v>5</v>
      </c>
      <c r="O3" s="20">
        <v>194.75</v>
      </c>
    </row>
    <row r="5" spans="1:17" x14ac:dyDescent="0.25">
      <c r="K5" s="8">
        <f>SUM(K2:K4)</f>
        <v>8</v>
      </c>
      <c r="L5" s="8">
        <f>SUM(L2:L4)</f>
        <v>1520</v>
      </c>
      <c r="M5" s="7">
        <f>SUM(L5/K5)</f>
        <v>190</v>
      </c>
      <c r="N5" s="8">
        <f>SUM(N2:N4)</f>
        <v>18</v>
      </c>
      <c r="O5" s="11">
        <f>SUM(M5+N5)</f>
        <v>208</v>
      </c>
    </row>
  </sheetData>
  <protectedRanges>
    <protectedRange algorithmName="SHA-512" hashValue="ON39YdpmFHfN9f47KpiRvqrKx0V9+erV1CNkpWzYhW/Qyc6aT8rEyCrvauWSYGZK2ia3o7vd3akF07acHAFpOA==" saltValue="yVW9XmDwTqEnmpSGai0KYg==" spinCount="100000" sqref="B3:C3 I3:J3" name="Range1_6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D2">
    <cfRule type="top10" dxfId="409" priority="9" rank="1"/>
  </conditionalFormatting>
  <conditionalFormatting sqref="E2">
    <cfRule type="top10" dxfId="408" priority="12" rank="1"/>
  </conditionalFormatting>
  <conditionalFormatting sqref="F2">
    <cfRule type="top10" dxfId="407" priority="13" rank="1"/>
  </conditionalFormatting>
  <conditionalFormatting sqref="G2">
    <cfRule type="top10" dxfId="406" priority="10" rank="1"/>
  </conditionalFormatting>
  <conditionalFormatting sqref="H2">
    <cfRule type="top10" dxfId="405" priority="14" rank="1"/>
  </conditionalFormatting>
  <conditionalFormatting sqref="I2">
    <cfRule type="top10" dxfId="404" priority="11" rank="1"/>
  </conditionalFormatting>
  <conditionalFormatting sqref="F3">
    <cfRule type="top10" dxfId="403" priority="6" rank="1"/>
  </conditionalFormatting>
  <conditionalFormatting sqref="I3">
    <cfRule type="top10" dxfId="402" priority="3" rank="1"/>
    <cfRule type="top10" dxfId="401" priority="8" rank="1"/>
  </conditionalFormatting>
  <conditionalFormatting sqref="E3">
    <cfRule type="top10" dxfId="400" priority="7" rank="1"/>
  </conditionalFormatting>
  <conditionalFormatting sqref="G3">
    <cfRule type="top10" dxfId="399" priority="5" rank="1"/>
  </conditionalFormatting>
  <conditionalFormatting sqref="H3">
    <cfRule type="top10" dxfId="398" priority="4" rank="1"/>
  </conditionalFormatting>
  <conditionalFormatting sqref="J3">
    <cfRule type="top10" dxfId="397" priority="2" rank="1"/>
  </conditionalFormatting>
  <conditionalFormatting sqref="E3:J3">
    <cfRule type="cellIs" dxfId="396" priority="1" operator="greaterThanOrEqual">
      <formula>200</formula>
    </cfRule>
  </conditionalFormatting>
  <hyperlinks>
    <hyperlink ref="Q1" location="'National Rankings'!A1" display="Back to Ranking" xr:uid="{9C9E40CE-0BA8-4ACB-808C-D8A00E53BD0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4DE1D0-38F5-4D59-827C-EC833285EC9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85222-1684-4A32-9027-E6F48C7AAA95}">
  <dimension ref="A1:Q4"/>
  <sheetViews>
    <sheetView workbookViewId="0">
      <selection activeCell="B2" sqref="B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38" t="s">
        <v>26</v>
      </c>
      <c r="B2" s="39" t="s">
        <v>56</v>
      </c>
      <c r="C2" s="14">
        <v>45011</v>
      </c>
      <c r="D2" s="38" t="s">
        <v>33</v>
      </c>
      <c r="E2" s="38">
        <v>190</v>
      </c>
      <c r="F2" s="40">
        <v>199</v>
      </c>
      <c r="G2" s="40">
        <v>197</v>
      </c>
      <c r="H2" s="40">
        <v>198</v>
      </c>
      <c r="I2" s="38"/>
      <c r="J2" s="38"/>
      <c r="K2" s="38">
        <v>4</v>
      </c>
      <c r="L2" s="38">
        <v>784</v>
      </c>
      <c r="M2" s="38">
        <v>196</v>
      </c>
      <c r="N2" s="38">
        <v>11</v>
      </c>
      <c r="O2" s="38">
        <v>207</v>
      </c>
    </row>
    <row r="4" spans="1:17" x14ac:dyDescent="0.25">
      <c r="K4" s="8">
        <f>SUM(K2:K3)</f>
        <v>4</v>
      </c>
      <c r="L4" s="8">
        <f>SUM(L2:L3)</f>
        <v>784</v>
      </c>
      <c r="M4" s="7">
        <f>SUM(L4/K4)</f>
        <v>196</v>
      </c>
      <c r="N4" s="8">
        <f>SUM(N2:N3)</f>
        <v>11</v>
      </c>
      <c r="O4" s="11">
        <f>SUM(M4+N4)</f>
        <v>207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conditionalFormatting sqref="D2">
    <cfRule type="top10" dxfId="395" priority="1" rank="1"/>
  </conditionalFormatting>
  <conditionalFormatting sqref="E2">
    <cfRule type="top10" dxfId="394" priority="4" rank="1"/>
  </conditionalFormatting>
  <conditionalFormatting sqref="F2">
    <cfRule type="top10" dxfId="393" priority="5" rank="1"/>
  </conditionalFormatting>
  <conditionalFormatting sqref="G2">
    <cfRule type="top10" dxfId="392" priority="2" rank="1"/>
  </conditionalFormatting>
  <conditionalFormatting sqref="H2">
    <cfRule type="top10" dxfId="391" priority="6" rank="1"/>
  </conditionalFormatting>
  <conditionalFormatting sqref="I2">
    <cfRule type="top10" dxfId="390" priority="3" rank="1"/>
  </conditionalFormatting>
  <hyperlinks>
    <hyperlink ref="Q1" location="'National Rankings'!A1" display="Back to Ranking" xr:uid="{79979F17-8956-4F53-AD5B-32481805398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89395B-2159-4D38-9D72-56F068CFAE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AF44-9225-47DB-8C05-64906C420B1F}">
  <sheetPr codeName="Sheet90"/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ht="21.6" customHeight="1" x14ac:dyDescent="0.25">
      <c r="A2" s="12" t="s">
        <v>26</v>
      </c>
      <c r="B2" s="13" t="s">
        <v>39</v>
      </c>
      <c r="C2" s="14">
        <v>45024</v>
      </c>
      <c r="D2" s="15" t="s">
        <v>44</v>
      </c>
      <c r="E2" s="41">
        <v>187</v>
      </c>
      <c r="F2" s="16">
        <v>183</v>
      </c>
      <c r="G2" s="16">
        <v>183</v>
      </c>
      <c r="H2" s="16"/>
      <c r="I2" s="16"/>
      <c r="J2" s="16"/>
      <c r="K2" s="17">
        <v>3</v>
      </c>
      <c r="L2" s="17">
        <v>553.00300000000004</v>
      </c>
      <c r="M2" s="18">
        <v>184.33433333333335</v>
      </c>
      <c r="N2" s="19">
        <v>6</v>
      </c>
      <c r="O2" s="20">
        <v>190.33433333333335</v>
      </c>
    </row>
    <row r="4" spans="1:17" x14ac:dyDescent="0.25">
      <c r="K4" s="8">
        <f>SUM(K2:K3)</f>
        <v>3</v>
      </c>
      <c r="L4" s="8">
        <f>SUM(L2:L3)</f>
        <v>553.00300000000004</v>
      </c>
      <c r="M4" s="7">
        <f>SUM(L4/K4)</f>
        <v>184.33433333333335</v>
      </c>
      <c r="N4" s="8">
        <f>SUM(N2:N3)</f>
        <v>6</v>
      </c>
      <c r="O4" s="11">
        <f>SUM(M4+N4)</f>
        <v>190.33433333333335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6_4"/>
    <protectedRange algorithmName="SHA-512" hashValue="ON39YdpmFHfN9f47KpiRvqrKx0V9+erV1CNkpWzYhW/Qyc6aT8rEyCrvauWSYGZK2ia3o7vd3akF07acHAFpOA==" saltValue="yVW9XmDwTqEnmpSGai0KYg==" spinCount="100000" sqref="D2" name="Range1_1_4_4"/>
    <protectedRange algorithmName="SHA-512" hashValue="ON39YdpmFHfN9f47KpiRvqrKx0V9+erV1CNkpWzYhW/Qyc6aT8rEyCrvauWSYGZK2ia3o7vd3akF07acHAFpOA==" saltValue="yVW9XmDwTqEnmpSGai0KYg==" spinCount="100000" sqref="E2:H2" name="Range1_3_1_4"/>
  </protectedRanges>
  <conditionalFormatting sqref="E2">
    <cfRule type="top10" dxfId="389" priority="6" rank="1"/>
  </conditionalFormatting>
  <conditionalFormatting sqref="F2">
    <cfRule type="top10" dxfId="388" priority="5" rank="1"/>
  </conditionalFormatting>
  <conditionalFormatting sqref="G2">
    <cfRule type="top10" dxfId="387" priority="4" rank="1"/>
  </conditionalFormatting>
  <conditionalFormatting sqref="H2">
    <cfRule type="top10" dxfId="386" priority="3" rank="1"/>
  </conditionalFormatting>
  <conditionalFormatting sqref="I2">
    <cfRule type="top10" dxfId="385" priority="1" rank="1"/>
  </conditionalFormatting>
  <conditionalFormatting sqref="J2">
    <cfRule type="top10" dxfId="384" priority="2" rank="1"/>
  </conditionalFormatting>
  <hyperlinks>
    <hyperlink ref="Q1" location="'National Rankings'!A1" display="Back to Ranking" xr:uid="{77BD6804-B3C7-467C-9848-9A219F085B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5732050-96F9-4DA5-B467-5B93DCD8E8F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202C7-39AA-43CE-88A6-A1A13B45958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129</v>
      </c>
      <c r="C2" s="44">
        <v>45053</v>
      </c>
      <c r="D2" s="72" t="s">
        <v>123</v>
      </c>
      <c r="E2" s="73">
        <v>176</v>
      </c>
      <c r="F2" s="73">
        <v>182</v>
      </c>
      <c r="G2" s="73">
        <v>179</v>
      </c>
      <c r="H2" s="73">
        <v>173</v>
      </c>
      <c r="I2" s="73"/>
      <c r="J2" s="73"/>
      <c r="K2" s="74">
        <v>4</v>
      </c>
      <c r="L2" s="74">
        <v>710</v>
      </c>
      <c r="M2" s="75">
        <v>177.5</v>
      </c>
      <c r="N2" s="76">
        <v>2</v>
      </c>
      <c r="O2" s="77">
        <v>179.5</v>
      </c>
    </row>
    <row r="4" spans="1:17" x14ac:dyDescent="0.25">
      <c r="K4" s="8">
        <f>SUM(K2:K3)</f>
        <v>4</v>
      </c>
      <c r="L4" s="8">
        <f>SUM(L2:L3)</f>
        <v>710</v>
      </c>
      <c r="M4" s="7">
        <f>SUM(L4/K4)</f>
        <v>177.5</v>
      </c>
      <c r="N4" s="8">
        <f>SUM(N2:N3)</f>
        <v>2</v>
      </c>
      <c r="O4" s="11">
        <f>SUM(M4+N4)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383" priority="6" rank="1"/>
  </conditionalFormatting>
  <conditionalFormatting sqref="I2">
    <cfRule type="top10" dxfId="382" priority="3" rank="1"/>
    <cfRule type="top10" dxfId="381" priority="8" rank="1"/>
  </conditionalFormatting>
  <conditionalFormatting sqref="E2">
    <cfRule type="top10" dxfId="380" priority="7" rank="1"/>
  </conditionalFormatting>
  <conditionalFormatting sqref="G2">
    <cfRule type="top10" dxfId="379" priority="5" rank="1"/>
  </conditionalFormatting>
  <conditionalFormatting sqref="H2">
    <cfRule type="top10" dxfId="378" priority="4" rank="1"/>
  </conditionalFormatting>
  <conditionalFormatting sqref="J2">
    <cfRule type="top10" dxfId="377" priority="2" rank="1"/>
  </conditionalFormatting>
  <conditionalFormatting sqref="E2:J2">
    <cfRule type="cellIs" dxfId="376" priority="1" operator="greaterThanOrEqual">
      <formula>200</formula>
    </cfRule>
  </conditionalFormatting>
  <hyperlinks>
    <hyperlink ref="Q1" location="'National Rankings'!A1" display="Back to Ranking" xr:uid="{DD9ED7DA-9E36-4171-B7FA-BDF734CE8D4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07D206-7DFD-478D-A9BE-C1E1611633B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73F4-C443-4555-9CC2-C820A64A9D5E}">
  <sheetPr codeName="Sheet15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31</v>
      </c>
      <c r="C2" s="14">
        <v>44982</v>
      </c>
      <c r="D2" s="15" t="s">
        <v>29</v>
      </c>
      <c r="E2" s="16">
        <v>161</v>
      </c>
      <c r="F2" s="16">
        <v>174</v>
      </c>
      <c r="G2" s="16">
        <v>169</v>
      </c>
      <c r="H2" s="16">
        <v>182</v>
      </c>
      <c r="I2" s="16"/>
      <c r="J2" s="16"/>
      <c r="K2" s="17">
        <v>4</v>
      </c>
      <c r="L2" s="17">
        <v>686</v>
      </c>
      <c r="M2" s="18">
        <v>171.5</v>
      </c>
      <c r="N2" s="19">
        <v>2</v>
      </c>
      <c r="O2" s="20">
        <v>173.5</v>
      </c>
    </row>
    <row r="3" spans="1:17" x14ac:dyDescent="0.25">
      <c r="A3" s="12" t="s">
        <v>26</v>
      </c>
      <c r="B3" s="13" t="s">
        <v>31</v>
      </c>
      <c r="C3" s="14">
        <v>44996</v>
      </c>
      <c r="D3" s="15" t="s">
        <v>29</v>
      </c>
      <c r="E3" s="16">
        <v>177</v>
      </c>
      <c r="F3" s="16">
        <v>173</v>
      </c>
      <c r="G3" s="16">
        <v>174</v>
      </c>
      <c r="H3" s="16">
        <v>170</v>
      </c>
      <c r="I3" s="16"/>
      <c r="J3" s="16"/>
      <c r="K3" s="17">
        <v>4</v>
      </c>
      <c r="L3" s="17">
        <v>694</v>
      </c>
      <c r="M3" s="18">
        <v>173.5</v>
      </c>
      <c r="N3" s="19">
        <v>2</v>
      </c>
      <c r="O3" s="20">
        <v>175.5</v>
      </c>
    </row>
    <row r="4" spans="1:17" x14ac:dyDescent="0.25">
      <c r="A4" s="12" t="s">
        <v>26</v>
      </c>
      <c r="B4" s="13" t="s">
        <v>31</v>
      </c>
      <c r="C4" s="14">
        <v>45010</v>
      </c>
      <c r="D4" s="15" t="s">
        <v>29</v>
      </c>
      <c r="E4" s="16">
        <v>151</v>
      </c>
      <c r="F4" s="16">
        <v>158</v>
      </c>
      <c r="G4" s="16">
        <v>179</v>
      </c>
      <c r="H4" s="16">
        <v>173</v>
      </c>
      <c r="I4" s="16"/>
      <c r="J4" s="16"/>
      <c r="K4" s="17">
        <v>4</v>
      </c>
      <c r="L4" s="17">
        <v>661</v>
      </c>
      <c r="M4" s="18">
        <v>165.25</v>
      </c>
      <c r="N4" s="19">
        <v>2</v>
      </c>
      <c r="O4" s="20">
        <v>167.25</v>
      </c>
    </row>
    <row r="5" spans="1:17" x14ac:dyDescent="0.25">
      <c r="A5" s="12" t="s">
        <v>26</v>
      </c>
      <c r="B5" s="13" t="s">
        <v>31</v>
      </c>
      <c r="C5" s="14">
        <v>45024</v>
      </c>
      <c r="D5" s="15" t="s">
        <v>29</v>
      </c>
      <c r="E5" s="16">
        <v>173</v>
      </c>
      <c r="F5" s="16">
        <v>179</v>
      </c>
      <c r="G5" s="16">
        <v>177</v>
      </c>
      <c r="H5" s="16">
        <v>170</v>
      </c>
      <c r="I5" s="16"/>
      <c r="J5" s="16"/>
      <c r="K5" s="17">
        <v>4</v>
      </c>
      <c r="L5" s="17">
        <v>699</v>
      </c>
      <c r="M5" s="18">
        <v>174.75</v>
      </c>
      <c r="N5" s="19">
        <v>2</v>
      </c>
      <c r="O5" s="20">
        <v>176.75</v>
      </c>
    </row>
    <row r="6" spans="1:17" x14ac:dyDescent="0.25">
      <c r="A6" s="63" t="s">
        <v>26</v>
      </c>
      <c r="B6" s="54" t="s">
        <v>31</v>
      </c>
      <c r="C6" s="64">
        <v>45038</v>
      </c>
      <c r="D6" s="65" t="s">
        <v>29</v>
      </c>
      <c r="E6" s="57">
        <v>161</v>
      </c>
      <c r="F6" s="57">
        <v>169</v>
      </c>
      <c r="G6" s="57">
        <v>169</v>
      </c>
      <c r="H6" s="57">
        <v>173</v>
      </c>
      <c r="I6" s="57"/>
      <c r="J6" s="57"/>
      <c r="K6" s="66">
        <v>4</v>
      </c>
      <c r="L6" s="66">
        <v>672</v>
      </c>
      <c r="M6" s="67">
        <v>168</v>
      </c>
      <c r="N6" s="68">
        <v>3</v>
      </c>
      <c r="O6" s="69">
        <v>171</v>
      </c>
    </row>
    <row r="7" spans="1:17" x14ac:dyDescent="0.25">
      <c r="A7" s="43" t="s">
        <v>26</v>
      </c>
      <c r="B7" s="42" t="s">
        <v>31</v>
      </c>
      <c r="C7" s="44">
        <v>45073</v>
      </c>
      <c r="D7" s="72" t="s">
        <v>29</v>
      </c>
      <c r="E7" s="73">
        <v>173</v>
      </c>
      <c r="F7" s="73">
        <v>168</v>
      </c>
      <c r="G7" s="73">
        <v>165</v>
      </c>
      <c r="H7" s="73">
        <v>163</v>
      </c>
      <c r="I7" s="73"/>
      <c r="J7" s="73"/>
      <c r="K7" s="74">
        <v>4</v>
      </c>
      <c r="L7" s="74">
        <v>669</v>
      </c>
      <c r="M7" s="75">
        <v>167.25</v>
      </c>
      <c r="N7" s="76">
        <v>3</v>
      </c>
      <c r="O7" s="77">
        <v>170.25</v>
      </c>
    </row>
    <row r="9" spans="1:17" x14ac:dyDescent="0.25">
      <c r="K9" s="8">
        <f>SUM(K2:K8)</f>
        <v>24</v>
      </c>
      <c r="L9" s="8">
        <f>SUM(L2:L8)</f>
        <v>4081</v>
      </c>
      <c r="M9" s="7">
        <f>SUM(L9/K9)</f>
        <v>170.04166666666666</v>
      </c>
      <c r="N9" s="8">
        <f>SUM(N2:N8)</f>
        <v>14</v>
      </c>
      <c r="O9" s="11">
        <f>SUM(M9+N9)</f>
        <v>184.04166666666666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2:C6 I2:J6 I7:J7 B7:C7" name="Range1_6_4_1"/>
    <protectedRange algorithmName="SHA-512" hashValue="ON39YdpmFHfN9f47KpiRvqrKx0V9+erV1CNkpWzYhW/Qyc6aT8rEyCrvauWSYGZK2ia3o7vd3akF07acHAFpOA==" saltValue="yVW9XmDwTqEnmpSGai0KYg==" spinCount="100000" sqref="D2:D6 D7" name="Range1_1_4_4_1"/>
    <protectedRange algorithmName="SHA-512" hashValue="ON39YdpmFHfN9f47KpiRvqrKx0V9+erV1CNkpWzYhW/Qyc6aT8rEyCrvauWSYGZK2ia3o7vd3akF07acHAFpOA==" saltValue="yVW9XmDwTqEnmpSGai0KYg==" spinCount="100000" sqref="E2:H6 E7:H7" name="Range1_3_1_4_1"/>
  </protectedRanges>
  <conditionalFormatting sqref="E2:E7">
    <cfRule type="top10" dxfId="375" priority="6" rank="1"/>
  </conditionalFormatting>
  <conditionalFormatting sqref="F2:F7">
    <cfRule type="top10" dxfId="374" priority="5" rank="1"/>
  </conditionalFormatting>
  <conditionalFormatting sqref="G2:G7">
    <cfRule type="top10" dxfId="373" priority="4" rank="1"/>
  </conditionalFormatting>
  <conditionalFormatting sqref="H2:H7">
    <cfRule type="top10" dxfId="372" priority="3" rank="1"/>
  </conditionalFormatting>
  <conditionalFormatting sqref="I2:I7">
    <cfRule type="top10" dxfId="371" priority="1" rank="1"/>
  </conditionalFormatting>
  <conditionalFormatting sqref="J2:J7">
    <cfRule type="top10" dxfId="370" priority="2" rank="1"/>
  </conditionalFormatting>
  <hyperlinks>
    <hyperlink ref="Q1" location="'National Rankings'!A1" display="Back to Ranking" xr:uid="{03E3E61E-2A25-4618-BAC4-4D17517C4C9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0C7528-2EA8-4C33-8C71-755201F75D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0BC35-5C77-4DF9-A85A-04C8D547837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57</v>
      </c>
      <c r="C2" s="14">
        <v>45006</v>
      </c>
      <c r="D2" s="15" t="s">
        <v>33</v>
      </c>
      <c r="E2" s="16">
        <v>167</v>
      </c>
      <c r="F2" s="16">
        <v>170</v>
      </c>
      <c r="G2" s="16">
        <v>166</v>
      </c>
      <c r="H2" s="16">
        <v>162</v>
      </c>
      <c r="I2" s="16"/>
      <c r="J2" s="16"/>
      <c r="K2" s="17">
        <v>4</v>
      </c>
      <c r="L2" s="17">
        <v>665</v>
      </c>
      <c r="M2" s="18">
        <v>166.25</v>
      </c>
      <c r="N2" s="19">
        <v>3</v>
      </c>
      <c r="O2" s="20">
        <v>169.25</v>
      </c>
    </row>
    <row r="4" spans="1:17" x14ac:dyDescent="0.25">
      <c r="K4" s="8">
        <f>SUM(K2:K3)</f>
        <v>4</v>
      </c>
      <c r="L4" s="8">
        <f>SUM(L2:L3)</f>
        <v>665</v>
      </c>
      <c r="M4" s="7">
        <f>SUM(L4/K4)</f>
        <v>166.25</v>
      </c>
      <c r="N4" s="8">
        <f>SUM(N2:N3)</f>
        <v>3</v>
      </c>
      <c r="O4" s="11">
        <f>SUM(M4+N4)</f>
        <v>169.25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_1"/>
    <protectedRange algorithmName="SHA-512" hashValue="ON39YdpmFHfN9f47KpiRvqrKx0V9+erV1CNkpWzYhW/Qyc6aT8rEyCrvauWSYGZK2ia3o7vd3akF07acHAFpOA==" saltValue="yVW9XmDwTqEnmpSGai0KYg==" spinCount="100000" sqref="D2" name="Range1_1_1_2_2"/>
  </protectedRanges>
  <conditionalFormatting sqref="E2">
    <cfRule type="top10" dxfId="369" priority="6" rank="1"/>
  </conditionalFormatting>
  <conditionalFormatting sqref="F2">
    <cfRule type="top10" dxfId="368" priority="5" rank="1"/>
  </conditionalFormatting>
  <conditionalFormatting sqref="G2">
    <cfRule type="top10" dxfId="367" priority="4" rank="1"/>
  </conditionalFormatting>
  <conditionalFormatting sqref="H2">
    <cfRule type="top10" dxfId="366" priority="3" rank="1"/>
  </conditionalFormatting>
  <conditionalFormatting sqref="I2">
    <cfRule type="top10" dxfId="365" priority="2" rank="1"/>
  </conditionalFormatting>
  <conditionalFormatting sqref="J2">
    <cfRule type="top10" dxfId="364" priority="1" rank="1"/>
  </conditionalFormatting>
  <hyperlinks>
    <hyperlink ref="Q1" location="'National Rankings'!A1" display="Back to Ranking" xr:uid="{DC5149F0-BD73-4632-82F0-10B73C336F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5B3054-B52C-4E02-B85B-50A4CB5B5C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A446C-C09E-45D6-9CEA-FDC23069349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58</v>
      </c>
      <c r="C2" s="14">
        <v>44996</v>
      </c>
      <c r="D2" s="15" t="s">
        <v>59</v>
      </c>
      <c r="E2" s="16">
        <v>188</v>
      </c>
      <c r="F2" s="16">
        <v>183</v>
      </c>
      <c r="G2" s="16">
        <v>185</v>
      </c>
      <c r="H2" s="16">
        <v>187</v>
      </c>
      <c r="I2" s="16"/>
      <c r="J2" s="16"/>
      <c r="K2" s="17">
        <v>4</v>
      </c>
      <c r="L2" s="17">
        <v>743</v>
      </c>
      <c r="M2" s="18">
        <v>185.75</v>
      </c>
      <c r="N2" s="19">
        <v>2</v>
      </c>
      <c r="O2" s="20">
        <v>187.75</v>
      </c>
    </row>
    <row r="3" spans="1:17" x14ac:dyDescent="0.25">
      <c r="A3" s="12" t="s">
        <v>26</v>
      </c>
      <c r="B3" s="13" t="s">
        <v>58</v>
      </c>
      <c r="C3" s="14">
        <v>45059</v>
      </c>
      <c r="D3" s="14" t="s">
        <v>140</v>
      </c>
      <c r="E3" s="73">
        <v>190</v>
      </c>
      <c r="F3" s="73">
        <v>189</v>
      </c>
      <c r="G3" s="73">
        <v>184</v>
      </c>
      <c r="H3" s="73">
        <v>185</v>
      </c>
      <c r="I3" s="16"/>
      <c r="J3" s="16"/>
      <c r="K3" s="17">
        <v>4</v>
      </c>
      <c r="L3" s="17">
        <v>748</v>
      </c>
      <c r="M3" s="18">
        <v>187</v>
      </c>
      <c r="N3" s="19">
        <v>2</v>
      </c>
      <c r="O3" s="20">
        <v>189</v>
      </c>
    </row>
    <row r="5" spans="1:17" x14ac:dyDescent="0.25">
      <c r="K5" s="8">
        <f>SUM(K2:K4)</f>
        <v>8</v>
      </c>
      <c r="L5" s="8">
        <f>SUM(L2:L4)</f>
        <v>1491</v>
      </c>
      <c r="M5" s="7">
        <f>SUM(L5/K5)</f>
        <v>186.375</v>
      </c>
      <c r="N5" s="8">
        <f>SUM(N2:N4)</f>
        <v>4</v>
      </c>
      <c r="O5" s="11">
        <f>SUM(M5+N5)</f>
        <v>190.375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2_1_1"/>
    <protectedRange algorithmName="SHA-512" hashValue="ON39YdpmFHfN9f47KpiRvqrKx0V9+erV1CNkpWzYhW/Qyc6aT8rEyCrvauWSYGZK2ia3o7vd3akF07acHAFpOA==" saltValue="yVW9XmDwTqEnmpSGai0KYg==" spinCount="100000" sqref="D2" name="Range1_1_1_2_2_1"/>
    <protectedRange algorithmName="SHA-512" hashValue="ON39YdpmFHfN9f47KpiRvqrKx0V9+erV1CNkpWzYhW/Qyc6aT8rEyCrvauWSYGZK2ia3o7vd3akF07acHAFpOA==" saltValue="yVW9XmDwTqEnmpSGai0KYg==" spinCount="100000" sqref="C3:D3" name="Range1_8_1"/>
    <protectedRange algorithmName="SHA-512" hashValue="ON39YdpmFHfN9f47KpiRvqrKx0V9+erV1CNkpWzYhW/Qyc6aT8rEyCrvauWSYGZK2ia3o7vd3akF07acHAFpOA==" saltValue="yVW9XmDwTqEnmpSGai0KYg==" spinCount="100000" sqref="E3:J3 B3" name="Range1_9"/>
  </protectedRanges>
  <conditionalFormatting sqref="E2">
    <cfRule type="top10" dxfId="363" priority="12" rank="1"/>
  </conditionalFormatting>
  <conditionalFormatting sqref="F2">
    <cfRule type="top10" dxfId="362" priority="11" rank="1"/>
  </conditionalFormatting>
  <conditionalFormatting sqref="G2">
    <cfRule type="top10" dxfId="361" priority="10" rank="1"/>
  </conditionalFormatting>
  <conditionalFormatting sqref="H2">
    <cfRule type="top10" dxfId="360" priority="9" rank="1"/>
  </conditionalFormatting>
  <conditionalFormatting sqref="I2">
    <cfRule type="top10" dxfId="359" priority="8" rank="1"/>
  </conditionalFormatting>
  <conditionalFormatting sqref="J2">
    <cfRule type="top10" dxfId="358" priority="7" rank="1"/>
  </conditionalFormatting>
  <conditionalFormatting sqref="J3">
    <cfRule type="top10" dxfId="357" priority="1" rank="1"/>
  </conditionalFormatting>
  <conditionalFormatting sqref="I3">
    <cfRule type="top10" dxfId="356" priority="2" rank="1"/>
  </conditionalFormatting>
  <conditionalFormatting sqref="H3">
    <cfRule type="top10" dxfId="355" priority="3" rank="1"/>
  </conditionalFormatting>
  <conditionalFormatting sqref="G3">
    <cfRule type="top10" dxfId="354" priority="4" rank="1"/>
  </conditionalFormatting>
  <conditionalFormatting sqref="F3">
    <cfRule type="top10" dxfId="353" priority="5" rank="1"/>
  </conditionalFormatting>
  <conditionalFormatting sqref="E3">
    <cfRule type="top10" dxfId="352" priority="6" rank="1"/>
  </conditionalFormatting>
  <hyperlinks>
    <hyperlink ref="Q1" location="'National Rankings'!A1" display="Back to Ranking" xr:uid="{E44B406D-D1CE-439B-A900-3797DC3AE39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631ABD6-51A4-4418-B542-284DD4B530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8014-9CA6-4D06-ACB9-2802AB45B76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96</v>
      </c>
      <c r="C2" s="44">
        <v>45038</v>
      </c>
      <c r="D2" s="72" t="s">
        <v>97</v>
      </c>
      <c r="E2" s="73">
        <v>189</v>
      </c>
      <c r="F2" s="73">
        <v>188</v>
      </c>
      <c r="G2" s="73">
        <v>180</v>
      </c>
      <c r="H2" s="73">
        <v>188</v>
      </c>
      <c r="I2" s="73"/>
      <c r="J2" s="73"/>
      <c r="K2" s="74">
        <v>4</v>
      </c>
      <c r="L2" s="74">
        <v>745</v>
      </c>
      <c r="M2" s="75">
        <v>186.25</v>
      </c>
      <c r="N2" s="76">
        <v>11</v>
      </c>
      <c r="O2" s="77">
        <v>197.25</v>
      </c>
    </row>
    <row r="4" spans="1:17" x14ac:dyDescent="0.25">
      <c r="K4" s="8">
        <f>SUM(K2:K3)</f>
        <v>4</v>
      </c>
      <c r="L4" s="8">
        <f>SUM(L2:L3)</f>
        <v>745</v>
      </c>
      <c r="M4" s="7">
        <f>SUM(L4/K4)</f>
        <v>186.25</v>
      </c>
      <c r="N4" s="8">
        <f>SUM(N2:N3)</f>
        <v>11</v>
      </c>
      <c r="O4" s="11">
        <f>SUM(M4+N4)</f>
        <v>197.25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627" priority="6" rank="1"/>
  </conditionalFormatting>
  <conditionalFormatting sqref="F2">
    <cfRule type="top10" dxfId="626" priority="1" rank="1"/>
  </conditionalFormatting>
  <conditionalFormatting sqref="G2">
    <cfRule type="top10" dxfId="625" priority="2" rank="1"/>
  </conditionalFormatting>
  <conditionalFormatting sqref="H2">
    <cfRule type="top10" dxfId="624" priority="3" rank="1"/>
  </conditionalFormatting>
  <conditionalFormatting sqref="I2">
    <cfRule type="top10" dxfId="623" priority="4" rank="1"/>
  </conditionalFormatting>
  <conditionalFormatting sqref="J2">
    <cfRule type="top10" dxfId="622" priority="5" rank="1"/>
  </conditionalFormatting>
  <hyperlinks>
    <hyperlink ref="Q1" location="'National Rankings'!A1" display="Back to Ranking" xr:uid="{23E7DCDE-8B92-473D-BACB-693BDAE126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CC3AB47-B58C-48D3-929E-4A511B6C80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4AD6-F3CD-4108-AE6D-9CBC0D097505}">
  <dimension ref="A1:Q4"/>
  <sheetViews>
    <sheetView workbookViewId="0">
      <selection activeCell="C20" sqref="C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60</v>
      </c>
      <c r="C2" s="14">
        <v>8493</v>
      </c>
      <c r="D2" s="15" t="s">
        <v>42</v>
      </c>
      <c r="E2" s="16">
        <v>184</v>
      </c>
      <c r="F2" s="16">
        <v>186</v>
      </c>
      <c r="G2" s="16">
        <v>171</v>
      </c>
      <c r="H2" s="16">
        <v>178</v>
      </c>
      <c r="I2" s="16"/>
      <c r="J2" s="16"/>
      <c r="K2" s="17">
        <v>4</v>
      </c>
      <c r="L2" s="17">
        <v>719</v>
      </c>
      <c r="M2" s="18">
        <v>179.75</v>
      </c>
      <c r="N2" s="19">
        <v>4</v>
      </c>
      <c r="O2" s="20">
        <v>183.75</v>
      </c>
    </row>
    <row r="4" spans="1:17" x14ac:dyDescent="0.25">
      <c r="K4" s="8">
        <f>SUM(K2:K3)</f>
        <v>4</v>
      </c>
      <c r="L4" s="8">
        <f>SUM(L2:L3)</f>
        <v>719</v>
      </c>
      <c r="M4" s="7">
        <f>SUM(L4/K4)</f>
        <v>179.75</v>
      </c>
      <c r="N4" s="8">
        <f>SUM(N2:N3)</f>
        <v>4</v>
      </c>
      <c r="O4" s="11">
        <f>SUM(M4+N4)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2_2_1_1"/>
    <protectedRange algorithmName="SHA-512" hashValue="ON39YdpmFHfN9f47KpiRvqrKx0V9+erV1CNkpWzYhW/Qyc6aT8rEyCrvauWSYGZK2ia3o7vd3akF07acHAFpOA==" saltValue="yVW9XmDwTqEnmpSGai0KYg==" spinCount="100000" sqref="D2" name="Range1_1_1_2_2_1"/>
  </protectedRanges>
  <conditionalFormatting sqref="E2">
    <cfRule type="top10" dxfId="351" priority="6" rank="1"/>
  </conditionalFormatting>
  <conditionalFormatting sqref="F2">
    <cfRule type="top10" dxfId="350" priority="5" rank="1"/>
  </conditionalFormatting>
  <conditionalFormatting sqref="G2">
    <cfRule type="top10" dxfId="349" priority="4" rank="1"/>
  </conditionalFormatting>
  <conditionalFormatting sqref="H2">
    <cfRule type="top10" dxfId="348" priority="3" rank="1"/>
  </conditionalFormatting>
  <conditionalFormatting sqref="I2">
    <cfRule type="top10" dxfId="347" priority="2" rank="1"/>
  </conditionalFormatting>
  <conditionalFormatting sqref="J2">
    <cfRule type="top10" dxfId="346" priority="1" rank="1"/>
  </conditionalFormatting>
  <hyperlinks>
    <hyperlink ref="Q1" location="'National Rankings'!A1" display="Back to Ranking" xr:uid="{86FDFA63-C801-4FE3-9614-F0F2E30CB2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2D5146-1CC6-41E6-88E2-61AB41B76D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3A5EB-0A19-488D-82DD-50B089A3756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130</v>
      </c>
      <c r="C2" s="44">
        <v>45053</v>
      </c>
      <c r="D2" s="72" t="s">
        <v>123</v>
      </c>
      <c r="E2" s="73">
        <v>169</v>
      </c>
      <c r="F2" s="73">
        <v>176</v>
      </c>
      <c r="G2" s="73">
        <v>184</v>
      </c>
      <c r="H2" s="73">
        <v>184</v>
      </c>
      <c r="I2" s="73"/>
      <c r="J2" s="73"/>
      <c r="K2" s="74">
        <v>4</v>
      </c>
      <c r="L2" s="74">
        <v>713</v>
      </c>
      <c r="M2" s="75">
        <v>178.25</v>
      </c>
      <c r="N2" s="76">
        <v>2</v>
      </c>
      <c r="O2" s="77">
        <v>180.25</v>
      </c>
    </row>
    <row r="4" spans="1:17" x14ac:dyDescent="0.25">
      <c r="K4" s="8">
        <f>SUM(K2:K3)</f>
        <v>4</v>
      </c>
      <c r="L4" s="8">
        <f>SUM(L2:L3)</f>
        <v>713</v>
      </c>
      <c r="M4" s="7">
        <f>SUM(L4/K4)</f>
        <v>178.25</v>
      </c>
      <c r="N4" s="8">
        <f>SUM(N2:N3)</f>
        <v>2</v>
      </c>
      <c r="O4" s="11">
        <f>SUM(M4+N4)</f>
        <v>180.25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345" priority="6" rank="1"/>
  </conditionalFormatting>
  <conditionalFormatting sqref="I2">
    <cfRule type="top10" dxfId="344" priority="3" rank="1"/>
    <cfRule type="top10" dxfId="343" priority="8" rank="1"/>
  </conditionalFormatting>
  <conditionalFormatting sqref="E2">
    <cfRule type="top10" dxfId="342" priority="7" rank="1"/>
  </conditionalFormatting>
  <conditionalFormatting sqref="G2">
    <cfRule type="top10" dxfId="341" priority="5" rank="1"/>
  </conditionalFormatting>
  <conditionalFormatting sqref="H2">
    <cfRule type="top10" dxfId="340" priority="4" rank="1"/>
  </conditionalFormatting>
  <conditionalFormatting sqref="J2">
    <cfRule type="top10" dxfId="339" priority="2" rank="1"/>
  </conditionalFormatting>
  <conditionalFormatting sqref="E2:J2">
    <cfRule type="cellIs" dxfId="338" priority="1" operator="greaterThanOrEqual">
      <formula>200</formula>
    </cfRule>
  </conditionalFormatting>
  <hyperlinks>
    <hyperlink ref="Q1" location="'National Rankings'!A1" display="Back to Ranking" xr:uid="{5D85BDE5-566B-4471-AEC6-C07A74898D2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5C635A9-0CE0-4F86-A416-D05B77A524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9E8A2-B0A4-453E-9755-DA9589347D0D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105</v>
      </c>
      <c r="C2" s="44">
        <v>44661</v>
      </c>
      <c r="D2" s="72" t="s">
        <v>99</v>
      </c>
      <c r="E2" s="73">
        <v>183</v>
      </c>
      <c r="F2" s="73">
        <v>185</v>
      </c>
      <c r="G2" s="73">
        <v>189</v>
      </c>
      <c r="H2" s="73">
        <v>188</v>
      </c>
      <c r="I2" s="73"/>
      <c r="J2" s="73"/>
      <c r="K2" s="74">
        <v>4</v>
      </c>
      <c r="L2" s="74">
        <v>745</v>
      </c>
      <c r="M2" s="75">
        <v>186.25</v>
      </c>
      <c r="N2" s="76">
        <v>2</v>
      </c>
      <c r="O2" s="77">
        <v>188.25</v>
      </c>
    </row>
    <row r="3" spans="1:17" x14ac:dyDescent="0.25">
      <c r="A3" s="43" t="s">
        <v>26</v>
      </c>
      <c r="B3" s="42" t="s">
        <v>105</v>
      </c>
      <c r="C3" s="44">
        <v>45060</v>
      </c>
      <c r="D3" s="72" t="s">
        <v>99</v>
      </c>
      <c r="E3" s="73">
        <v>169</v>
      </c>
      <c r="F3" s="73">
        <v>186</v>
      </c>
      <c r="G3" s="73">
        <v>178</v>
      </c>
      <c r="H3" s="73">
        <v>183</v>
      </c>
      <c r="I3" s="73"/>
      <c r="J3" s="73"/>
      <c r="K3" s="74">
        <v>4</v>
      </c>
      <c r="L3" s="74">
        <v>716</v>
      </c>
      <c r="M3" s="75">
        <v>179</v>
      </c>
      <c r="N3" s="76">
        <v>2</v>
      </c>
      <c r="O3" s="77">
        <v>181</v>
      </c>
    </row>
    <row r="5" spans="1:17" x14ac:dyDescent="0.25">
      <c r="K5" s="8">
        <f>SUM(K2:K4)</f>
        <v>8</v>
      </c>
      <c r="L5" s="8">
        <f>SUM(L2:L4)</f>
        <v>1461</v>
      </c>
      <c r="M5" s="7">
        <f>SUM(L5/K5)</f>
        <v>182.625</v>
      </c>
      <c r="N5" s="8">
        <f>SUM(N2:N4)</f>
        <v>4</v>
      </c>
      <c r="O5" s="11">
        <f>SUM(M5+N5)</f>
        <v>186.625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337" priority="6" rank="1"/>
  </conditionalFormatting>
  <conditionalFormatting sqref="F2">
    <cfRule type="top10" dxfId="336" priority="1" rank="1"/>
  </conditionalFormatting>
  <conditionalFormatting sqref="G2">
    <cfRule type="top10" dxfId="335" priority="2" rank="1"/>
  </conditionalFormatting>
  <conditionalFormatting sqref="H2">
    <cfRule type="top10" dxfId="334" priority="3" rank="1"/>
  </conditionalFormatting>
  <conditionalFormatting sqref="I2">
    <cfRule type="top10" dxfId="333" priority="4" rank="1"/>
  </conditionalFormatting>
  <conditionalFormatting sqref="J2">
    <cfRule type="top10" dxfId="332" priority="5" rank="1"/>
  </conditionalFormatting>
  <hyperlinks>
    <hyperlink ref="Q1" location="'National Rankings'!A1" display="Back to Ranking" xr:uid="{74C8B1B0-AA3C-4DD7-9A5A-1D945B757D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FAE77D3-32EE-4E06-AD5B-5B237657A8F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0DFE4-A5B2-4831-9FF2-AD60E981DF1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106</v>
      </c>
      <c r="C2" s="44">
        <v>44661</v>
      </c>
      <c r="D2" s="72" t="s">
        <v>99</v>
      </c>
      <c r="E2" s="73">
        <v>188</v>
      </c>
      <c r="F2" s="73">
        <v>184</v>
      </c>
      <c r="G2" s="73">
        <v>183</v>
      </c>
      <c r="H2" s="73">
        <v>183</v>
      </c>
      <c r="I2" s="73"/>
      <c r="J2" s="73"/>
      <c r="K2" s="74">
        <v>4</v>
      </c>
      <c r="L2" s="74">
        <v>738</v>
      </c>
      <c r="M2" s="75">
        <v>184.5</v>
      </c>
      <c r="N2" s="76">
        <v>2</v>
      </c>
      <c r="O2" s="77">
        <v>186.5</v>
      </c>
    </row>
    <row r="4" spans="1:17" x14ac:dyDescent="0.25">
      <c r="K4" s="8">
        <f>SUM(K2:K3)</f>
        <v>4</v>
      </c>
      <c r="L4" s="8">
        <f>SUM(L2:L3)</f>
        <v>738</v>
      </c>
      <c r="M4" s="7">
        <f>SUM(L4/K4)</f>
        <v>184.5</v>
      </c>
      <c r="N4" s="8">
        <f>SUM(N2:N3)</f>
        <v>2</v>
      </c>
      <c r="O4" s="11">
        <f>SUM(M4+N4)</f>
        <v>186.5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331" priority="6" rank="1"/>
  </conditionalFormatting>
  <conditionalFormatting sqref="F2">
    <cfRule type="top10" dxfId="330" priority="1" rank="1"/>
  </conditionalFormatting>
  <conditionalFormatting sqref="G2">
    <cfRule type="top10" dxfId="329" priority="2" rank="1"/>
  </conditionalFormatting>
  <conditionalFormatting sqref="H2">
    <cfRule type="top10" dxfId="328" priority="3" rank="1"/>
  </conditionalFormatting>
  <conditionalFormatting sqref="I2">
    <cfRule type="top10" dxfId="327" priority="4" rank="1"/>
  </conditionalFormatting>
  <conditionalFormatting sqref="J2">
    <cfRule type="top10" dxfId="326" priority="5" rank="1"/>
  </conditionalFormatting>
  <hyperlinks>
    <hyperlink ref="Q1" location="'National Rankings'!A1" display="Back to Ranking" xr:uid="{87DCADED-158C-4B07-8388-332EE1525CA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31E20A-64BD-4873-8AAF-904726A0462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F27E4-F5EB-4943-8A27-7483D184805F}">
  <dimension ref="A1:Q5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61</v>
      </c>
      <c r="C2" s="14">
        <v>44996</v>
      </c>
      <c r="D2" s="15" t="s">
        <v>59</v>
      </c>
      <c r="E2" s="16">
        <v>185</v>
      </c>
      <c r="F2" s="16">
        <v>193</v>
      </c>
      <c r="G2" s="16">
        <v>187</v>
      </c>
      <c r="H2" s="16">
        <v>178</v>
      </c>
      <c r="I2" s="16"/>
      <c r="J2" s="16"/>
      <c r="K2" s="17">
        <v>4</v>
      </c>
      <c r="L2" s="17">
        <v>743</v>
      </c>
      <c r="M2" s="18">
        <v>185.75</v>
      </c>
      <c r="N2" s="19">
        <v>2</v>
      </c>
      <c r="O2" s="20">
        <v>187.75</v>
      </c>
    </row>
    <row r="3" spans="1:17" x14ac:dyDescent="0.25">
      <c r="A3" s="12" t="s">
        <v>26</v>
      </c>
      <c r="B3" s="13" t="s">
        <v>61</v>
      </c>
      <c r="C3" s="14">
        <v>45059</v>
      </c>
      <c r="D3" s="14" t="s">
        <v>140</v>
      </c>
      <c r="E3" s="73">
        <v>194</v>
      </c>
      <c r="F3" s="73">
        <v>195</v>
      </c>
      <c r="G3" s="73">
        <v>193</v>
      </c>
      <c r="H3" s="73">
        <v>193</v>
      </c>
      <c r="I3" s="16"/>
      <c r="J3" s="16"/>
      <c r="K3" s="17">
        <v>4</v>
      </c>
      <c r="L3" s="17">
        <v>775</v>
      </c>
      <c r="M3" s="18">
        <v>193.75</v>
      </c>
      <c r="N3" s="19">
        <v>5</v>
      </c>
      <c r="O3" s="20">
        <v>198.75</v>
      </c>
    </row>
    <row r="5" spans="1:17" x14ac:dyDescent="0.25">
      <c r="K5" s="8">
        <f>SUM(K2:K4)</f>
        <v>8</v>
      </c>
      <c r="L5" s="8">
        <f>SUM(L2:L4)</f>
        <v>1518</v>
      </c>
      <c r="M5" s="7">
        <f>SUM(L5/K5)</f>
        <v>189.75</v>
      </c>
      <c r="N5" s="8">
        <f>SUM(N2:N4)</f>
        <v>7</v>
      </c>
      <c r="O5" s="11">
        <f>SUM(M5+N5)</f>
        <v>196.75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2_1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C3:D3" name="Range1_8_1"/>
    <protectedRange algorithmName="SHA-512" hashValue="ON39YdpmFHfN9f47KpiRvqrKx0V9+erV1CNkpWzYhW/Qyc6aT8rEyCrvauWSYGZK2ia3o7vd3akF07acHAFpOA==" saltValue="yVW9XmDwTqEnmpSGai0KYg==" spinCount="100000" sqref="E3:J3 B3" name="Range1_9"/>
  </protectedRanges>
  <conditionalFormatting sqref="E2">
    <cfRule type="top10" dxfId="325" priority="12" rank="1"/>
  </conditionalFormatting>
  <conditionalFormatting sqref="F2">
    <cfRule type="top10" dxfId="324" priority="11" rank="1"/>
  </conditionalFormatting>
  <conditionalFormatting sqref="G2">
    <cfRule type="top10" dxfId="323" priority="10" rank="1"/>
  </conditionalFormatting>
  <conditionalFormatting sqref="H2">
    <cfRule type="top10" dxfId="322" priority="9" rank="1"/>
  </conditionalFormatting>
  <conditionalFormatting sqref="I2">
    <cfRule type="top10" dxfId="321" priority="8" rank="1"/>
  </conditionalFormatting>
  <conditionalFormatting sqref="J2">
    <cfRule type="top10" dxfId="320" priority="7" rank="1"/>
  </conditionalFormatting>
  <conditionalFormatting sqref="J3">
    <cfRule type="top10" dxfId="319" priority="1" rank="1"/>
  </conditionalFormatting>
  <conditionalFormatting sqref="I3">
    <cfRule type="top10" dxfId="318" priority="2" rank="1"/>
  </conditionalFormatting>
  <conditionalFormatting sqref="H3">
    <cfRule type="top10" dxfId="317" priority="3" rank="1"/>
  </conditionalFormatting>
  <conditionalFormatting sqref="G3">
    <cfRule type="top10" dxfId="316" priority="4" rank="1"/>
  </conditionalFormatting>
  <conditionalFormatting sqref="F3">
    <cfRule type="top10" dxfId="315" priority="5" rank="1"/>
  </conditionalFormatting>
  <conditionalFormatting sqref="E3">
    <cfRule type="top10" dxfId="314" priority="6" rank="1"/>
  </conditionalFormatting>
  <hyperlinks>
    <hyperlink ref="Q1" location="'National Rankings'!A1" display="Back to Ranking" xr:uid="{53D8E93C-25E0-41B2-82B4-8925523853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AF0A3C-40E2-4D11-B280-54B1A22EC2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B33B0-AF8A-4E05-A4AB-09192B02BBEE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147</v>
      </c>
      <c r="C2" s="44">
        <v>45066</v>
      </c>
      <c r="D2" s="72" t="s">
        <v>150</v>
      </c>
      <c r="E2" s="73">
        <v>185</v>
      </c>
      <c r="F2" s="73">
        <v>194</v>
      </c>
      <c r="G2" s="73">
        <v>196</v>
      </c>
      <c r="H2" s="73">
        <v>196</v>
      </c>
      <c r="I2" s="73"/>
      <c r="J2" s="73"/>
      <c r="K2" s="74">
        <v>4</v>
      </c>
      <c r="L2" s="74">
        <v>771</v>
      </c>
      <c r="M2" s="75">
        <v>192.75</v>
      </c>
      <c r="N2" s="76">
        <v>11</v>
      </c>
      <c r="O2" s="77">
        <v>203.75</v>
      </c>
    </row>
    <row r="4" spans="1:17" x14ac:dyDescent="0.25">
      <c r="K4" s="8">
        <f>SUM(K2:K3)</f>
        <v>4</v>
      </c>
      <c r="L4" s="8">
        <f>SUM(L2:L3)</f>
        <v>771</v>
      </c>
      <c r="M4" s="7">
        <f>SUM(L4/K4)</f>
        <v>192.75</v>
      </c>
      <c r="N4" s="8">
        <f>SUM(N2:N3)</f>
        <v>11</v>
      </c>
      <c r="O4" s="11">
        <f>SUM(M4+N4)</f>
        <v>203.75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2_2_1"/>
  </protectedRanges>
  <conditionalFormatting sqref="J2">
    <cfRule type="top10" dxfId="313" priority="1" rank="1"/>
  </conditionalFormatting>
  <conditionalFormatting sqref="I2">
    <cfRule type="top10" dxfId="312" priority="2" rank="1"/>
  </conditionalFormatting>
  <conditionalFormatting sqref="H2">
    <cfRule type="top10" dxfId="311" priority="3" rank="1"/>
  </conditionalFormatting>
  <conditionalFormatting sqref="G2">
    <cfRule type="top10" dxfId="310" priority="4" rank="1"/>
  </conditionalFormatting>
  <conditionalFormatting sqref="F2">
    <cfRule type="top10" dxfId="309" priority="5" rank="1"/>
  </conditionalFormatting>
  <conditionalFormatting sqref="E2">
    <cfRule type="top10" dxfId="308" priority="6" rank="1"/>
  </conditionalFormatting>
  <hyperlinks>
    <hyperlink ref="Q1" location="'National Rankings'!A1" display="Back to Ranking" xr:uid="{76415303-CE7B-44B3-9B9E-C2FC6553AD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DA9CE8-3029-4843-9C15-1407F4B11E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AB83-13C4-46FC-AEB7-45C35DE14A5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62</v>
      </c>
      <c r="C2" s="14">
        <v>45003</v>
      </c>
      <c r="D2" s="15" t="s">
        <v>21</v>
      </c>
      <c r="E2" s="16">
        <v>173</v>
      </c>
      <c r="F2" s="16">
        <v>168</v>
      </c>
      <c r="G2" s="16">
        <v>169</v>
      </c>
      <c r="H2" s="16">
        <v>151</v>
      </c>
      <c r="I2" s="16"/>
      <c r="J2" s="16"/>
      <c r="K2" s="17">
        <v>4</v>
      </c>
      <c r="L2" s="17">
        <v>661</v>
      </c>
      <c r="M2" s="18">
        <v>165.25</v>
      </c>
      <c r="N2" s="19">
        <v>4</v>
      </c>
      <c r="O2" s="20">
        <v>169.25</v>
      </c>
    </row>
    <row r="3" spans="1:17" x14ac:dyDescent="0.25">
      <c r="A3" s="12" t="s">
        <v>26</v>
      </c>
      <c r="B3" s="13" t="s">
        <v>62</v>
      </c>
      <c r="C3" s="14">
        <v>45031</v>
      </c>
      <c r="D3" s="15" t="s">
        <v>21</v>
      </c>
      <c r="E3" s="16">
        <v>164</v>
      </c>
      <c r="F3" s="16">
        <v>171</v>
      </c>
      <c r="G3" s="16">
        <v>157</v>
      </c>
      <c r="H3" s="16">
        <v>164</v>
      </c>
      <c r="I3" s="16"/>
      <c r="J3" s="16"/>
      <c r="K3" s="17">
        <v>4</v>
      </c>
      <c r="L3" s="17">
        <v>656</v>
      </c>
      <c r="M3" s="18">
        <v>164</v>
      </c>
      <c r="N3" s="19">
        <v>2</v>
      </c>
      <c r="O3" s="20">
        <v>166</v>
      </c>
    </row>
    <row r="5" spans="1:17" x14ac:dyDescent="0.25">
      <c r="K5" s="8">
        <f>SUM(K2:K4)</f>
        <v>8</v>
      </c>
      <c r="L5" s="8">
        <f>SUM(L2:L4)</f>
        <v>1317</v>
      </c>
      <c r="M5" s="7">
        <f>SUM(L5/K5)</f>
        <v>164.625</v>
      </c>
      <c r="N5" s="8">
        <f>SUM(N2:N4)</f>
        <v>6</v>
      </c>
      <c r="O5" s="11">
        <f>SUM(M5+N5)</f>
        <v>170.625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 B3:C3 E3:J3" name="Range1_2_2_1"/>
    <protectedRange algorithmName="SHA-512" hashValue="ON39YdpmFHfN9f47KpiRvqrKx0V9+erV1CNkpWzYhW/Qyc6aT8rEyCrvauWSYGZK2ia3o7vd3akF07acHAFpOA==" saltValue="yVW9XmDwTqEnmpSGai0KYg==" spinCount="100000" sqref="D2 D3" name="Range1_1_1_2_2"/>
  </protectedRanges>
  <conditionalFormatting sqref="E2:E3">
    <cfRule type="top10" dxfId="307" priority="6" rank="1"/>
  </conditionalFormatting>
  <conditionalFormatting sqref="F2:F3">
    <cfRule type="top10" dxfId="306" priority="5" rank="1"/>
  </conditionalFormatting>
  <conditionalFormatting sqref="G2:G3">
    <cfRule type="top10" dxfId="305" priority="4" rank="1"/>
  </conditionalFormatting>
  <conditionalFormatting sqref="H2:H3">
    <cfRule type="top10" dxfId="304" priority="3" rank="1"/>
  </conditionalFormatting>
  <conditionalFormatting sqref="I2:I3">
    <cfRule type="top10" dxfId="303" priority="2" rank="1"/>
  </conditionalFormatting>
  <conditionalFormatting sqref="J2:J3">
    <cfRule type="top10" dxfId="302" priority="1" rank="1"/>
  </conditionalFormatting>
  <hyperlinks>
    <hyperlink ref="Q1" location="'National Rankings'!A1" display="Back to Ranking" xr:uid="{9CAD05FA-E076-490F-AAF3-A9CFC7B068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1C702F-A09E-49EC-885F-89D83B846E2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3AD1-D665-427A-A81E-12B43DB730BB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107</v>
      </c>
      <c r="C2" s="44">
        <v>44661</v>
      </c>
      <c r="D2" s="72" t="s">
        <v>99</v>
      </c>
      <c r="E2" s="73">
        <v>185</v>
      </c>
      <c r="F2" s="73">
        <v>184</v>
      </c>
      <c r="G2" s="73">
        <v>188</v>
      </c>
      <c r="H2" s="73">
        <v>183</v>
      </c>
      <c r="I2" s="73"/>
      <c r="J2" s="73"/>
      <c r="K2" s="74">
        <v>4</v>
      </c>
      <c r="L2" s="74">
        <v>740</v>
      </c>
      <c r="M2" s="75">
        <v>185</v>
      </c>
      <c r="N2" s="76">
        <v>2</v>
      </c>
      <c r="O2" s="77">
        <v>187</v>
      </c>
    </row>
    <row r="3" spans="1:17" x14ac:dyDescent="0.25">
      <c r="A3" s="43" t="s">
        <v>26</v>
      </c>
      <c r="B3" s="42" t="s">
        <v>107</v>
      </c>
      <c r="C3" s="44">
        <v>45060</v>
      </c>
      <c r="D3" s="72" t="s">
        <v>99</v>
      </c>
      <c r="E3" s="73">
        <v>181</v>
      </c>
      <c r="F3" s="73">
        <v>187</v>
      </c>
      <c r="G3" s="73">
        <v>182</v>
      </c>
      <c r="H3" s="73">
        <v>183</v>
      </c>
      <c r="I3" s="73"/>
      <c r="J3" s="73"/>
      <c r="K3" s="74">
        <v>4</v>
      </c>
      <c r="L3" s="74">
        <v>733</v>
      </c>
      <c r="M3" s="75">
        <v>183.25</v>
      </c>
      <c r="N3" s="76">
        <v>2</v>
      </c>
      <c r="O3" s="77">
        <v>185.25</v>
      </c>
    </row>
    <row r="5" spans="1:17" x14ac:dyDescent="0.25">
      <c r="K5" s="8">
        <f>SUM(K2:K4)</f>
        <v>8</v>
      </c>
      <c r="L5" s="8">
        <f>SUM(L2:L4)</f>
        <v>1473</v>
      </c>
      <c r="M5" s="7">
        <f>SUM(L5/K5)</f>
        <v>184.125</v>
      </c>
      <c r="N5" s="8">
        <f>SUM(N2:N4)</f>
        <v>4</v>
      </c>
      <c r="O5" s="11">
        <f>SUM(M5+N5)</f>
        <v>188.125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301" priority="6" rank="1"/>
  </conditionalFormatting>
  <conditionalFormatting sqref="F2">
    <cfRule type="top10" dxfId="300" priority="1" rank="1"/>
  </conditionalFormatting>
  <conditionalFormatting sqref="G2">
    <cfRule type="top10" dxfId="299" priority="2" rank="1"/>
  </conditionalFormatting>
  <conditionalFormatting sqref="H2">
    <cfRule type="top10" dxfId="298" priority="3" rank="1"/>
  </conditionalFormatting>
  <conditionalFormatting sqref="I2">
    <cfRule type="top10" dxfId="297" priority="4" rank="1"/>
  </conditionalFormatting>
  <conditionalFormatting sqref="J2">
    <cfRule type="top10" dxfId="296" priority="5" rank="1"/>
  </conditionalFormatting>
  <hyperlinks>
    <hyperlink ref="Q1" location="'National Rankings'!A1" display="Back to Ranking" xr:uid="{A889E54F-AE36-46BE-8166-5D008F5249A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5967B8-AA47-482B-9A4D-93794A75A6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A8247-5AC1-4C67-A415-D96D720E9E50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41</v>
      </c>
      <c r="C2" s="14">
        <v>44996</v>
      </c>
      <c r="D2" s="15" t="s">
        <v>47</v>
      </c>
      <c r="E2" s="16">
        <v>176</v>
      </c>
      <c r="F2" s="16">
        <v>184</v>
      </c>
      <c r="G2" s="16">
        <v>184</v>
      </c>
      <c r="H2" s="16">
        <v>184</v>
      </c>
      <c r="I2" s="16"/>
      <c r="J2" s="16"/>
      <c r="K2" s="17">
        <f>COUNT(E2:J2)</f>
        <v>4</v>
      </c>
      <c r="L2" s="17">
        <f>SUM(E2:J2)</f>
        <v>728</v>
      </c>
      <c r="M2" s="18">
        <f>IFERROR(L2/K2,0)</f>
        <v>182</v>
      </c>
      <c r="N2" s="19">
        <v>9</v>
      </c>
      <c r="O2" s="20">
        <f>SUM(M2+N2)</f>
        <v>191</v>
      </c>
    </row>
    <row r="3" spans="1:17" x14ac:dyDescent="0.25">
      <c r="A3" s="12" t="s">
        <v>26</v>
      </c>
      <c r="B3" s="13" t="s">
        <v>41</v>
      </c>
      <c r="C3" s="14">
        <v>45024</v>
      </c>
      <c r="D3" s="15" t="s">
        <v>34</v>
      </c>
      <c r="E3" s="41">
        <v>189</v>
      </c>
      <c r="F3" s="41">
        <v>193</v>
      </c>
      <c r="G3" s="16">
        <v>190</v>
      </c>
      <c r="H3" s="16">
        <v>190</v>
      </c>
      <c r="I3" s="16"/>
      <c r="J3" s="16"/>
      <c r="K3" s="17">
        <v>4</v>
      </c>
      <c r="L3" s="17">
        <v>762</v>
      </c>
      <c r="M3" s="18">
        <v>190.5</v>
      </c>
      <c r="N3" s="19">
        <v>9</v>
      </c>
      <c r="O3" s="20">
        <v>199.5</v>
      </c>
    </row>
    <row r="5" spans="1:17" x14ac:dyDescent="0.25">
      <c r="K5" s="8">
        <f>SUM(K2:K4)</f>
        <v>8</v>
      </c>
      <c r="L5" s="8">
        <f>SUM(L2:L4)</f>
        <v>1490</v>
      </c>
      <c r="M5" s="7">
        <f>SUM(L5/K5)</f>
        <v>186.25</v>
      </c>
      <c r="N5" s="8">
        <f>SUM(N2:N4)</f>
        <v>18</v>
      </c>
      <c r="O5" s="11">
        <f>SUM(M5+N5)</f>
        <v>204.25</v>
      </c>
    </row>
  </sheetData>
  <protectedRanges>
    <protectedRange algorithmName="SHA-512" hashValue="ON39YdpmFHfN9f47KpiRvqrKx0V9+erV1CNkpWzYhW/Qyc6aT8rEyCrvauWSYGZK2ia3o7vd3akF07acHAFpOA==" saltValue="yVW9XmDwTqEnmpSGai0KYg==" spinCount="100000" sqref="E2:J3 B2:C3" name="Range1_4_1_1"/>
    <protectedRange algorithmName="SHA-512" hashValue="ON39YdpmFHfN9f47KpiRvqrKx0V9+erV1CNkpWzYhW/Qyc6aT8rEyCrvauWSYGZK2ia3o7vd3akF07acHAFpOA==" saltValue="yVW9XmDwTqEnmpSGai0KYg==" spinCount="100000" sqref="D2:D3" name="Range1_1_2_2_1"/>
  </protectedRanges>
  <conditionalFormatting sqref="E2:E3">
    <cfRule type="top10" dxfId="295" priority="6" rank="1"/>
  </conditionalFormatting>
  <conditionalFormatting sqref="F2:F3">
    <cfRule type="top10" dxfId="294" priority="5" rank="1"/>
  </conditionalFormatting>
  <conditionalFormatting sqref="G2:G3">
    <cfRule type="top10" dxfId="293" priority="4" rank="1"/>
  </conditionalFormatting>
  <conditionalFormatting sqref="H2:H3">
    <cfRule type="top10" dxfId="292" priority="3" rank="1"/>
  </conditionalFormatting>
  <conditionalFormatting sqref="I2:I3">
    <cfRule type="top10" dxfId="291" priority="2" rank="1"/>
  </conditionalFormatting>
  <conditionalFormatting sqref="J2:J3">
    <cfRule type="top10" dxfId="290" priority="1" rank="1"/>
  </conditionalFormatting>
  <hyperlinks>
    <hyperlink ref="Q1" location="'National Rankings'!A1" display="Back to Ranking" xr:uid="{AA344E98-47BB-463D-A9DE-6DA3F14706F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CAB6283-1E28-4230-86F4-9D20FB42AF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22AA3-8961-41DF-8432-386884F42A62}">
  <dimension ref="A1:Q6"/>
  <sheetViews>
    <sheetView workbookViewId="0">
      <selection activeCell="A3" sqref="A3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63</v>
      </c>
      <c r="C2" s="14">
        <v>44940</v>
      </c>
      <c r="D2" s="15" t="s">
        <v>34</v>
      </c>
      <c r="E2" s="16">
        <v>180</v>
      </c>
      <c r="F2" s="16">
        <v>178</v>
      </c>
      <c r="G2" s="16">
        <v>176</v>
      </c>
      <c r="H2" s="16">
        <v>176</v>
      </c>
      <c r="I2" s="16"/>
      <c r="J2" s="16"/>
      <c r="K2" s="17">
        <v>4</v>
      </c>
      <c r="L2" s="17">
        <v>710</v>
      </c>
      <c r="M2" s="18">
        <v>177.5</v>
      </c>
      <c r="N2" s="19">
        <v>2</v>
      </c>
      <c r="O2" s="20">
        <v>179.5</v>
      </c>
    </row>
    <row r="3" spans="1:17" x14ac:dyDescent="0.25">
      <c r="A3" s="12" t="s">
        <v>26</v>
      </c>
      <c r="B3" s="13" t="s">
        <v>63</v>
      </c>
      <c r="C3" s="14" t="s">
        <v>64</v>
      </c>
      <c r="D3" s="15" t="s">
        <v>34</v>
      </c>
      <c r="E3" s="22">
        <v>174</v>
      </c>
      <c r="F3" s="22">
        <v>161</v>
      </c>
      <c r="G3" s="22">
        <v>177</v>
      </c>
      <c r="H3" s="22">
        <v>184</v>
      </c>
      <c r="I3" s="22"/>
      <c r="J3" s="22"/>
      <c r="K3" s="17">
        <v>4</v>
      </c>
      <c r="L3" s="17">
        <v>696</v>
      </c>
      <c r="M3" s="18">
        <v>174</v>
      </c>
      <c r="N3" s="19">
        <v>11</v>
      </c>
      <c r="O3" s="20">
        <v>185</v>
      </c>
    </row>
    <row r="4" spans="1:17" x14ac:dyDescent="0.25">
      <c r="A4" s="12" t="s">
        <v>26</v>
      </c>
      <c r="B4" s="13" t="s">
        <v>63</v>
      </c>
      <c r="C4" s="14">
        <v>44996</v>
      </c>
      <c r="D4" s="15" t="s">
        <v>47</v>
      </c>
      <c r="E4" s="16">
        <v>167</v>
      </c>
      <c r="F4" s="16">
        <v>174</v>
      </c>
      <c r="G4" s="16">
        <v>176</v>
      </c>
      <c r="H4" s="16">
        <v>184</v>
      </c>
      <c r="I4" s="16"/>
      <c r="J4" s="16"/>
      <c r="K4" s="17">
        <f>COUNT(E4:J4)</f>
        <v>4</v>
      </c>
      <c r="L4" s="17">
        <f>SUM(E4:J4)</f>
        <v>701</v>
      </c>
      <c r="M4" s="18">
        <f>IFERROR(L4/K4,0)</f>
        <v>175.25</v>
      </c>
      <c r="N4" s="19">
        <v>4</v>
      </c>
      <c r="O4" s="20">
        <f>SUM(M4+N4)</f>
        <v>179.25</v>
      </c>
    </row>
    <row r="6" spans="1:17" x14ac:dyDescent="0.25">
      <c r="K6" s="8">
        <f>SUM(K2:K5)</f>
        <v>12</v>
      </c>
      <c r="L6" s="8">
        <f>SUM(L2:L5)</f>
        <v>2107</v>
      </c>
      <c r="M6" s="7">
        <f>SUM(L6/K6)</f>
        <v>175.58333333333334</v>
      </c>
      <c r="N6" s="8">
        <f>SUM(N2:N5)</f>
        <v>17</v>
      </c>
      <c r="O6" s="11">
        <f>SUM(M6+N6)</f>
        <v>192.58333333333334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1_1"/>
    <protectedRange algorithmName="SHA-512" hashValue="ON39YdpmFHfN9f47KpiRvqrKx0V9+erV1CNkpWzYhW/Qyc6aT8rEyCrvauWSYGZK2ia3o7vd3akF07acHAFpOA==" saltValue="yVW9XmDwTqEnmpSGai0KYg==" spinCount="100000" sqref="D2" name="Range1_1_2_2_1"/>
    <protectedRange algorithmName="SHA-512" hashValue="ON39YdpmFHfN9f47KpiRvqrKx0V9+erV1CNkpWzYhW/Qyc6aT8rEyCrvauWSYGZK2ia3o7vd3akF07acHAFpOA==" saltValue="yVW9XmDwTqEnmpSGai0KYg==" spinCount="100000" sqref="E3:J4 B3:C4" name="Range1_4_1_1_1"/>
    <protectedRange algorithmName="SHA-512" hashValue="ON39YdpmFHfN9f47KpiRvqrKx0V9+erV1CNkpWzYhW/Qyc6aT8rEyCrvauWSYGZK2ia3o7vd3akF07acHAFpOA==" saltValue="yVW9XmDwTqEnmpSGai0KYg==" spinCount="100000" sqref="D3:D4" name="Range1_1_2_2_1_1"/>
  </protectedRanges>
  <conditionalFormatting sqref="E2">
    <cfRule type="top10" dxfId="289" priority="12" rank="1"/>
  </conditionalFormatting>
  <conditionalFormatting sqref="E3:E4">
    <cfRule type="top10" dxfId="288" priority="6" rank="1"/>
  </conditionalFormatting>
  <conditionalFormatting sqref="F2">
    <cfRule type="top10" dxfId="287" priority="11" rank="1"/>
  </conditionalFormatting>
  <conditionalFormatting sqref="F3:F4">
    <cfRule type="top10" dxfId="286" priority="5" rank="1"/>
  </conditionalFormatting>
  <conditionalFormatting sqref="G2">
    <cfRule type="top10" dxfId="285" priority="10" rank="1"/>
  </conditionalFormatting>
  <conditionalFormatting sqref="G3:G4">
    <cfRule type="top10" dxfId="284" priority="4" rank="1"/>
  </conditionalFormatting>
  <conditionalFormatting sqref="H2">
    <cfRule type="top10" dxfId="283" priority="9" rank="1"/>
  </conditionalFormatting>
  <conditionalFormatting sqref="H3:H4">
    <cfRule type="top10" dxfId="282" priority="3" rank="1"/>
  </conditionalFormatting>
  <conditionalFormatting sqref="I2">
    <cfRule type="top10" dxfId="281" priority="8" rank="1"/>
  </conditionalFormatting>
  <conditionalFormatting sqref="I3:I4">
    <cfRule type="top10" dxfId="280" priority="2" rank="1"/>
  </conditionalFormatting>
  <conditionalFormatting sqref="J2">
    <cfRule type="top10" dxfId="279" priority="7" rank="1"/>
  </conditionalFormatting>
  <conditionalFormatting sqref="J3:J4">
    <cfRule type="top10" dxfId="278" priority="1" rank="1"/>
  </conditionalFormatting>
  <hyperlinks>
    <hyperlink ref="Q1" location="'National Rankings'!A1" display="Back to Ranking" xr:uid="{8F9C3FB7-270A-4B71-8442-27566DD12E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8FFC5E7-5760-47D8-84EF-2FA2ED47F0C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3FA51-16B5-4A39-8C57-47E4A6CE5167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145</v>
      </c>
      <c r="C2" s="44">
        <v>45066</v>
      </c>
      <c r="D2" s="72" t="s">
        <v>150</v>
      </c>
      <c r="E2" s="73">
        <v>196</v>
      </c>
      <c r="F2" s="73">
        <v>193</v>
      </c>
      <c r="G2" s="73">
        <v>187</v>
      </c>
      <c r="H2" s="73">
        <v>189</v>
      </c>
      <c r="I2" s="73"/>
      <c r="J2" s="73"/>
      <c r="K2" s="74">
        <v>4</v>
      </c>
      <c r="L2" s="74">
        <v>765</v>
      </c>
      <c r="M2" s="75">
        <v>191.25</v>
      </c>
      <c r="N2" s="76">
        <v>6</v>
      </c>
      <c r="O2" s="77">
        <v>197.25</v>
      </c>
    </row>
    <row r="4" spans="1:17" x14ac:dyDescent="0.25">
      <c r="K4" s="8">
        <f>SUM(K2:K3)</f>
        <v>4</v>
      </c>
      <c r="L4" s="8">
        <f>SUM(L2:L3)</f>
        <v>765</v>
      </c>
      <c r="M4" s="7">
        <f>SUM(L4/K4)</f>
        <v>191.25</v>
      </c>
      <c r="N4" s="8">
        <f>SUM(N2:N3)</f>
        <v>6</v>
      </c>
      <c r="O4" s="11">
        <f>SUM(M4+N4)</f>
        <v>197.25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" name="Range1_2_2_1"/>
  </protectedRanges>
  <conditionalFormatting sqref="J2">
    <cfRule type="top10" dxfId="621" priority="1" rank="1"/>
  </conditionalFormatting>
  <conditionalFormatting sqref="I2">
    <cfRule type="top10" dxfId="620" priority="2" rank="1"/>
  </conditionalFormatting>
  <conditionalFormatting sqref="H2">
    <cfRule type="top10" dxfId="619" priority="3" rank="1"/>
  </conditionalFormatting>
  <conditionalFormatting sqref="G2">
    <cfRule type="top10" dxfId="618" priority="4" rank="1"/>
  </conditionalFormatting>
  <conditionalFormatting sqref="F2">
    <cfRule type="top10" dxfId="617" priority="5" rank="1"/>
  </conditionalFormatting>
  <conditionalFormatting sqref="E2">
    <cfRule type="top10" dxfId="616" priority="6" rank="1"/>
  </conditionalFormatting>
  <hyperlinks>
    <hyperlink ref="Q1" location="'National Rankings'!A1" display="Back to Ranking" xr:uid="{58BE8107-AACA-48B6-91FD-8378D1D1C0C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296687-10B8-4F39-95F4-DB9794964F8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5FA5-52CE-48D4-A299-70FA39321255}">
  <sheetPr codeName="Sheet2"/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35</v>
      </c>
      <c r="C2" s="14">
        <v>44996</v>
      </c>
      <c r="D2" s="15" t="s">
        <v>47</v>
      </c>
      <c r="E2" s="16">
        <v>182</v>
      </c>
      <c r="F2" s="16">
        <v>179</v>
      </c>
      <c r="G2" s="16">
        <v>179</v>
      </c>
      <c r="H2" s="16">
        <v>176</v>
      </c>
      <c r="I2" s="16"/>
      <c r="J2" s="16"/>
      <c r="K2" s="17">
        <f>COUNT(E2:J2)</f>
        <v>4</v>
      </c>
      <c r="L2" s="17">
        <f>SUM(E2:J2)</f>
        <v>716</v>
      </c>
      <c r="M2" s="18">
        <f>IFERROR(L2/K2,0)</f>
        <v>179</v>
      </c>
      <c r="N2" s="19">
        <v>2</v>
      </c>
      <c r="O2" s="20">
        <f>SUM(M2+N2)</f>
        <v>181</v>
      </c>
    </row>
    <row r="3" spans="1:17" x14ac:dyDescent="0.25">
      <c r="A3" s="12" t="s">
        <v>26</v>
      </c>
      <c r="B3" s="13" t="s">
        <v>35</v>
      </c>
      <c r="C3" s="14">
        <v>45024</v>
      </c>
      <c r="D3" s="15" t="s">
        <v>34</v>
      </c>
      <c r="E3" s="16">
        <v>188</v>
      </c>
      <c r="F3" s="16">
        <v>179</v>
      </c>
      <c r="G3" s="41">
        <v>194</v>
      </c>
      <c r="H3" s="41">
        <v>192</v>
      </c>
      <c r="I3" s="16"/>
      <c r="J3" s="16"/>
      <c r="K3" s="17">
        <v>4</v>
      </c>
      <c r="L3" s="17">
        <v>753</v>
      </c>
      <c r="M3" s="18">
        <v>188.25</v>
      </c>
      <c r="N3" s="19">
        <v>8</v>
      </c>
      <c r="O3" s="20">
        <v>196.25</v>
      </c>
    </row>
    <row r="4" spans="1:17" x14ac:dyDescent="0.25">
      <c r="A4" s="43" t="s">
        <v>26</v>
      </c>
      <c r="B4" s="42" t="s">
        <v>35</v>
      </c>
      <c r="C4" s="44">
        <v>45073</v>
      </c>
      <c r="D4" s="72" t="s">
        <v>34</v>
      </c>
      <c r="E4" s="73">
        <v>178</v>
      </c>
      <c r="F4" s="73">
        <v>177</v>
      </c>
      <c r="G4" s="73">
        <v>179</v>
      </c>
      <c r="H4" s="73">
        <v>183</v>
      </c>
      <c r="I4" s="73"/>
      <c r="J4" s="73"/>
      <c r="K4" s="74">
        <v>4</v>
      </c>
      <c r="L4" s="74">
        <v>717</v>
      </c>
      <c r="M4" s="75">
        <v>179.25</v>
      </c>
      <c r="N4" s="76">
        <v>7</v>
      </c>
      <c r="O4" s="77">
        <v>186.25</v>
      </c>
    </row>
    <row r="6" spans="1:17" x14ac:dyDescent="0.25">
      <c r="K6" s="8">
        <f>SUM(K2:K5)</f>
        <v>12</v>
      </c>
      <c r="L6" s="8">
        <f>SUM(L2:L5)</f>
        <v>2186</v>
      </c>
      <c r="M6" s="7">
        <f>SUM(L6/K6)</f>
        <v>182.16666666666666</v>
      </c>
      <c r="N6" s="8">
        <f>SUM(N2:N5)</f>
        <v>17</v>
      </c>
      <c r="O6" s="11">
        <f>SUM(M6+N6)</f>
        <v>199.16666666666666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 B4:C4 E4:J4" name="Range1_5_1_1_1"/>
    <protectedRange algorithmName="SHA-512" hashValue="ON39YdpmFHfN9f47KpiRvqrKx0V9+erV1CNkpWzYhW/Qyc6aT8rEyCrvauWSYGZK2ia3o7vd3akF07acHAFpOA==" saltValue="yVW9XmDwTqEnmpSGai0KYg==" spinCount="100000" sqref="D2:D3 D4" name="Range1_1_3_2_1_1"/>
  </protectedRanges>
  <conditionalFormatting sqref="E2:E4">
    <cfRule type="top10" dxfId="277" priority="1" rank="1"/>
  </conditionalFormatting>
  <conditionalFormatting sqref="F2:F4">
    <cfRule type="top10" dxfId="276" priority="4" rank="1"/>
  </conditionalFormatting>
  <conditionalFormatting sqref="G2:G4">
    <cfRule type="top10" dxfId="275" priority="5" rank="1"/>
  </conditionalFormatting>
  <conditionalFormatting sqref="H2:H4">
    <cfRule type="top10" dxfId="274" priority="2" rank="1"/>
  </conditionalFormatting>
  <conditionalFormatting sqref="I2:I4">
    <cfRule type="top10" dxfId="273" priority="6" rank="1"/>
  </conditionalFormatting>
  <conditionalFormatting sqref="J2:J4">
    <cfRule type="top10" dxfId="272" priority="3" rank="1"/>
  </conditionalFormatting>
  <hyperlinks>
    <hyperlink ref="Q1" location="'National Rankings'!A1" display="Back to Ranking" xr:uid="{BC70C092-E153-4850-B33F-6F2ADC805B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C9B349-EF35-4A3D-9451-95CEA1B7F5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C5BB-2A21-4DB5-89F4-5BCD03B9CD0E}">
  <sheetPr codeName="Sheet20"/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24</v>
      </c>
      <c r="C2" s="14">
        <v>44975</v>
      </c>
      <c r="D2" s="15" t="s">
        <v>21</v>
      </c>
      <c r="E2" s="16">
        <v>185</v>
      </c>
      <c r="F2" s="16">
        <v>181</v>
      </c>
      <c r="G2" s="16">
        <v>191</v>
      </c>
      <c r="H2" s="16">
        <v>192</v>
      </c>
      <c r="I2" s="16"/>
      <c r="J2" s="16"/>
      <c r="K2" s="17">
        <v>4</v>
      </c>
      <c r="L2" s="17">
        <v>749</v>
      </c>
      <c r="M2" s="18">
        <v>187.25</v>
      </c>
      <c r="N2" s="19">
        <v>2</v>
      </c>
      <c r="O2" s="20">
        <v>189.25</v>
      </c>
    </row>
    <row r="3" spans="1:17" x14ac:dyDescent="0.25">
      <c r="A3" s="12" t="s">
        <v>26</v>
      </c>
      <c r="B3" s="13" t="s">
        <v>24</v>
      </c>
      <c r="C3" s="14">
        <v>44976</v>
      </c>
      <c r="D3" s="15" t="s">
        <v>22</v>
      </c>
      <c r="E3" s="16">
        <v>182</v>
      </c>
      <c r="F3" s="16">
        <v>187</v>
      </c>
      <c r="G3" s="16">
        <v>191</v>
      </c>
      <c r="H3" s="16">
        <v>192</v>
      </c>
      <c r="I3" s="16"/>
      <c r="J3" s="16"/>
      <c r="K3" s="17">
        <v>4</v>
      </c>
      <c r="L3" s="17">
        <v>752</v>
      </c>
      <c r="M3" s="18">
        <v>188</v>
      </c>
      <c r="N3" s="19">
        <v>7</v>
      </c>
      <c r="O3" s="20">
        <v>195</v>
      </c>
    </row>
    <row r="4" spans="1:17" x14ac:dyDescent="0.25">
      <c r="A4" s="12" t="s">
        <v>26</v>
      </c>
      <c r="B4" s="13" t="s">
        <v>24</v>
      </c>
      <c r="C4" s="14">
        <v>45031</v>
      </c>
      <c r="D4" s="15" t="s">
        <v>21</v>
      </c>
      <c r="E4" s="16">
        <v>182</v>
      </c>
      <c r="F4" s="16">
        <v>186</v>
      </c>
      <c r="G4" s="41">
        <v>187.001</v>
      </c>
      <c r="H4" s="16">
        <v>187</v>
      </c>
      <c r="I4" s="16"/>
      <c r="J4" s="16"/>
      <c r="K4" s="17">
        <v>4</v>
      </c>
      <c r="L4" s="17">
        <v>742.00099999999998</v>
      </c>
      <c r="M4" s="18">
        <v>185.50024999999999</v>
      </c>
      <c r="N4" s="19">
        <v>6</v>
      </c>
      <c r="O4" s="20">
        <v>191.50024999999999</v>
      </c>
    </row>
    <row r="5" spans="1:17" x14ac:dyDescent="0.25">
      <c r="A5" s="12" t="s">
        <v>26</v>
      </c>
      <c r="B5" s="13" t="s">
        <v>24</v>
      </c>
      <c r="C5" s="14">
        <v>45032</v>
      </c>
      <c r="D5" s="15" t="s">
        <v>22</v>
      </c>
      <c r="E5" s="16">
        <v>170</v>
      </c>
      <c r="F5" s="16">
        <v>185</v>
      </c>
      <c r="G5" s="16">
        <v>188</v>
      </c>
      <c r="H5" s="16">
        <v>187</v>
      </c>
      <c r="I5" s="16"/>
      <c r="J5" s="16"/>
      <c r="K5" s="17">
        <v>4</v>
      </c>
      <c r="L5" s="17">
        <v>730</v>
      </c>
      <c r="M5" s="18">
        <v>182.5</v>
      </c>
      <c r="N5" s="19">
        <v>4</v>
      </c>
      <c r="O5" s="20">
        <v>186.5</v>
      </c>
    </row>
    <row r="6" spans="1:17" x14ac:dyDescent="0.25">
      <c r="A6" s="43" t="s">
        <v>26</v>
      </c>
      <c r="B6" s="42" t="s">
        <v>24</v>
      </c>
      <c r="C6" s="44">
        <v>45066</v>
      </c>
      <c r="D6" s="72" t="s">
        <v>21</v>
      </c>
      <c r="E6" s="73">
        <v>187</v>
      </c>
      <c r="F6" s="73">
        <v>185</v>
      </c>
      <c r="G6" s="73">
        <v>183</v>
      </c>
      <c r="H6" s="73">
        <v>186</v>
      </c>
      <c r="I6" s="73"/>
      <c r="J6" s="73"/>
      <c r="K6" s="74">
        <v>4</v>
      </c>
      <c r="L6" s="74">
        <v>741</v>
      </c>
      <c r="M6" s="75">
        <v>185.25</v>
      </c>
      <c r="N6" s="76">
        <v>3</v>
      </c>
      <c r="O6" s="77">
        <v>188.25</v>
      </c>
    </row>
    <row r="7" spans="1:17" x14ac:dyDescent="0.25">
      <c r="A7" s="12" t="s">
        <v>26</v>
      </c>
      <c r="B7" s="42" t="s">
        <v>24</v>
      </c>
      <c r="C7" s="44">
        <v>45067</v>
      </c>
      <c r="D7" s="72" t="s">
        <v>22</v>
      </c>
      <c r="E7" s="73">
        <v>184</v>
      </c>
      <c r="F7" s="73">
        <v>188</v>
      </c>
      <c r="G7" s="73">
        <v>183</v>
      </c>
      <c r="H7" s="73">
        <v>180</v>
      </c>
      <c r="I7" s="73"/>
      <c r="J7" s="73"/>
      <c r="K7" s="74">
        <v>4</v>
      </c>
      <c r="L7" s="74">
        <v>735</v>
      </c>
      <c r="M7" s="75">
        <v>183.75</v>
      </c>
      <c r="N7" s="76">
        <v>6</v>
      </c>
      <c r="O7" s="77">
        <v>189.75</v>
      </c>
    </row>
    <row r="9" spans="1:17" x14ac:dyDescent="0.25">
      <c r="K9" s="8">
        <f>SUM(K2:K8)</f>
        <v>24</v>
      </c>
      <c r="L9" s="8">
        <f>SUM(L2:L8)</f>
        <v>4449.0010000000002</v>
      </c>
      <c r="M9" s="7">
        <f>SUM(L9/K9)</f>
        <v>185.37504166666668</v>
      </c>
      <c r="N9" s="8">
        <f>SUM(N2:N8)</f>
        <v>28</v>
      </c>
      <c r="O9" s="11">
        <f>SUM(M9+N9)</f>
        <v>213.37504166666668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 E4:J5 B4:C5" name="Range1_5_1_1_1"/>
    <protectedRange algorithmName="SHA-512" hashValue="ON39YdpmFHfN9f47KpiRvqrKx0V9+erV1CNkpWzYhW/Qyc6aT8rEyCrvauWSYGZK2ia3o7vd3akF07acHAFpOA==" saltValue="yVW9XmDwTqEnmpSGai0KYg==" spinCount="100000" sqref="D2:D3 D4:D5" name="Range1_1_3_2_1_1"/>
  </protectedRanges>
  <conditionalFormatting sqref="E2:E5">
    <cfRule type="top10" dxfId="271" priority="7" rank="1"/>
  </conditionalFormatting>
  <conditionalFormatting sqref="F2:F5">
    <cfRule type="top10" dxfId="270" priority="10" rank="1"/>
  </conditionalFormatting>
  <conditionalFormatting sqref="G2:G5">
    <cfRule type="top10" dxfId="269" priority="11" rank="1"/>
  </conditionalFormatting>
  <conditionalFormatting sqref="H2:H5">
    <cfRule type="top10" dxfId="268" priority="8" rank="1"/>
  </conditionalFormatting>
  <conditionalFormatting sqref="I2:I5">
    <cfRule type="top10" dxfId="267" priority="12" rank="1"/>
  </conditionalFormatting>
  <conditionalFormatting sqref="J2:J5">
    <cfRule type="top10" dxfId="266" priority="9" rank="1"/>
  </conditionalFormatting>
  <conditionalFormatting sqref="J6">
    <cfRule type="top10" dxfId="265" priority="1" rank="1"/>
  </conditionalFormatting>
  <conditionalFormatting sqref="I6">
    <cfRule type="top10" dxfId="264" priority="2" rank="1"/>
  </conditionalFormatting>
  <conditionalFormatting sqref="H6">
    <cfRule type="top10" dxfId="263" priority="3" rank="1"/>
  </conditionalFormatting>
  <conditionalFormatting sqref="G6">
    <cfRule type="top10" dxfId="262" priority="4" rank="1"/>
  </conditionalFormatting>
  <conditionalFormatting sqref="F6">
    <cfRule type="top10" dxfId="261" priority="5" rank="1"/>
  </conditionalFormatting>
  <conditionalFormatting sqref="E6">
    <cfRule type="top10" dxfId="260" priority="6" rank="1"/>
  </conditionalFormatting>
  <hyperlinks>
    <hyperlink ref="Q1" location="'National Rankings'!A1" display="Back to Ranking" xr:uid="{31AB2AF1-0EB8-4B2B-8D58-A465FAE30B0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7F3999-552B-41F6-8B36-03F7E0FE32A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4C5D4-92D5-4D41-AD26-D22A913082CC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65</v>
      </c>
      <c r="C2" s="14">
        <v>44982</v>
      </c>
      <c r="D2" s="15" t="s">
        <v>29</v>
      </c>
      <c r="E2" s="16">
        <v>187</v>
      </c>
      <c r="F2" s="16">
        <v>187</v>
      </c>
      <c r="G2" s="16">
        <v>186</v>
      </c>
      <c r="H2" s="16">
        <v>188</v>
      </c>
      <c r="I2" s="16"/>
      <c r="J2" s="16"/>
      <c r="K2" s="17">
        <v>4</v>
      </c>
      <c r="L2" s="17">
        <v>748</v>
      </c>
      <c r="M2" s="18">
        <v>187</v>
      </c>
      <c r="N2" s="19">
        <v>2</v>
      </c>
      <c r="O2" s="20">
        <v>189</v>
      </c>
    </row>
    <row r="3" spans="1:17" x14ac:dyDescent="0.25">
      <c r="A3" s="12" t="s">
        <v>26</v>
      </c>
      <c r="B3" s="13" t="s">
        <v>65</v>
      </c>
      <c r="C3" s="14">
        <v>44996</v>
      </c>
      <c r="D3" s="15" t="s">
        <v>29</v>
      </c>
      <c r="E3" s="16">
        <v>179</v>
      </c>
      <c r="F3" s="16">
        <v>184</v>
      </c>
      <c r="G3" s="16">
        <v>175</v>
      </c>
      <c r="H3" s="16">
        <v>182</v>
      </c>
      <c r="I3" s="16"/>
      <c r="J3" s="16"/>
      <c r="K3" s="17">
        <v>4</v>
      </c>
      <c r="L3" s="17">
        <v>720</v>
      </c>
      <c r="M3" s="18">
        <v>180</v>
      </c>
      <c r="N3" s="19">
        <v>3</v>
      </c>
      <c r="O3" s="20">
        <v>183</v>
      </c>
    </row>
    <row r="4" spans="1:17" x14ac:dyDescent="0.25">
      <c r="A4" s="12" t="s">
        <v>26</v>
      </c>
      <c r="B4" s="13" t="s">
        <v>65</v>
      </c>
      <c r="C4" s="14">
        <v>45010</v>
      </c>
      <c r="D4" s="15" t="s">
        <v>29</v>
      </c>
      <c r="E4" s="16">
        <v>189</v>
      </c>
      <c r="F4" s="16">
        <v>181</v>
      </c>
      <c r="G4" s="16">
        <v>182</v>
      </c>
      <c r="H4" s="16">
        <v>187.001</v>
      </c>
      <c r="I4" s="16"/>
      <c r="J4" s="16"/>
      <c r="K4" s="17">
        <v>4</v>
      </c>
      <c r="L4" s="17">
        <v>739.00099999999998</v>
      </c>
      <c r="M4" s="18">
        <v>184.75024999999999</v>
      </c>
      <c r="N4" s="19">
        <v>5</v>
      </c>
      <c r="O4" s="20">
        <v>189.75024999999999</v>
      </c>
    </row>
    <row r="5" spans="1:17" x14ac:dyDescent="0.25">
      <c r="A5" s="12" t="s">
        <v>26</v>
      </c>
      <c r="B5" s="13" t="s">
        <v>65</v>
      </c>
      <c r="C5" s="14">
        <v>45020</v>
      </c>
      <c r="D5" s="15" t="s">
        <v>29</v>
      </c>
      <c r="E5" s="41">
        <v>192</v>
      </c>
      <c r="F5" s="16">
        <v>186</v>
      </c>
      <c r="G5" s="41">
        <v>187</v>
      </c>
      <c r="H5" s="16">
        <v>190.001</v>
      </c>
      <c r="I5" s="16"/>
      <c r="J5" s="16"/>
      <c r="K5" s="17">
        <v>4</v>
      </c>
      <c r="L5" s="17">
        <v>755.00099999999998</v>
      </c>
      <c r="M5" s="18">
        <v>188.75024999999999</v>
      </c>
      <c r="N5" s="19">
        <v>9</v>
      </c>
      <c r="O5" s="20">
        <v>197.75024999999999</v>
      </c>
    </row>
    <row r="6" spans="1:17" x14ac:dyDescent="0.25">
      <c r="A6" s="12" t="s">
        <v>26</v>
      </c>
      <c r="B6" s="13" t="s">
        <v>65</v>
      </c>
      <c r="C6" s="14">
        <v>45024</v>
      </c>
      <c r="D6" s="15" t="s">
        <v>29</v>
      </c>
      <c r="E6" s="41">
        <v>192</v>
      </c>
      <c r="F6" s="16">
        <v>186</v>
      </c>
      <c r="G6" s="16">
        <v>181</v>
      </c>
      <c r="H6" s="41">
        <v>190</v>
      </c>
      <c r="I6" s="16"/>
      <c r="J6" s="16"/>
      <c r="K6" s="17">
        <v>4</v>
      </c>
      <c r="L6" s="17">
        <v>749</v>
      </c>
      <c r="M6" s="18">
        <v>187.25</v>
      </c>
      <c r="N6" s="19">
        <v>8</v>
      </c>
      <c r="O6" s="20">
        <v>195.25</v>
      </c>
    </row>
    <row r="7" spans="1:17" x14ac:dyDescent="0.25">
      <c r="A7" s="43" t="s">
        <v>26</v>
      </c>
      <c r="B7" s="42" t="s">
        <v>65</v>
      </c>
      <c r="C7" s="44">
        <v>45038</v>
      </c>
      <c r="D7" s="72" t="s">
        <v>29</v>
      </c>
      <c r="E7" s="73">
        <v>173</v>
      </c>
      <c r="F7" s="73">
        <v>175</v>
      </c>
      <c r="G7" s="73">
        <v>176</v>
      </c>
      <c r="H7" s="73">
        <v>172</v>
      </c>
      <c r="I7" s="73"/>
      <c r="J7" s="73"/>
      <c r="K7" s="74">
        <v>4</v>
      </c>
      <c r="L7" s="74">
        <v>696</v>
      </c>
      <c r="M7" s="75">
        <v>174</v>
      </c>
      <c r="N7" s="76">
        <v>6</v>
      </c>
      <c r="O7" s="77">
        <v>180</v>
      </c>
    </row>
    <row r="8" spans="1:17" x14ac:dyDescent="0.25">
      <c r="A8" s="43" t="s">
        <v>26</v>
      </c>
      <c r="B8" s="42" t="s">
        <v>65</v>
      </c>
      <c r="C8" s="44">
        <v>45048</v>
      </c>
      <c r="D8" s="72" t="s">
        <v>29</v>
      </c>
      <c r="E8" s="73">
        <v>194</v>
      </c>
      <c r="F8" s="73">
        <v>191</v>
      </c>
      <c r="G8" s="73">
        <v>189</v>
      </c>
      <c r="H8" s="73">
        <v>189</v>
      </c>
      <c r="I8" s="73"/>
      <c r="J8" s="73"/>
      <c r="K8" s="74">
        <v>4</v>
      </c>
      <c r="L8" s="74">
        <v>763</v>
      </c>
      <c r="M8" s="75">
        <v>190.75</v>
      </c>
      <c r="N8" s="76">
        <v>8</v>
      </c>
      <c r="O8" s="77">
        <v>198.75</v>
      </c>
    </row>
    <row r="10" spans="1:17" x14ac:dyDescent="0.25">
      <c r="K10" s="8">
        <f>SUM(K2:K9)</f>
        <v>28</v>
      </c>
      <c r="L10" s="8">
        <f>SUM(L2:L9)</f>
        <v>5170.0020000000004</v>
      </c>
      <c r="M10" s="7">
        <f>SUM(L10/K10)</f>
        <v>184.6429285714286</v>
      </c>
      <c r="N10" s="8">
        <f>SUM(N2:N9)</f>
        <v>41</v>
      </c>
      <c r="O10" s="11">
        <f>SUM(M10+N10)</f>
        <v>225.6429285714286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" name="Range1_5_1_1_4"/>
    <protectedRange algorithmName="SHA-512" hashValue="ON39YdpmFHfN9f47KpiRvqrKx0V9+erV1CNkpWzYhW/Qyc6aT8rEyCrvauWSYGZK2ia3o7vd3akF07acHAFpOA==" saltValue="yVW9XmDwTqEnmpSGai0KYg==" spinCount="100000" sqref="D2:D3" name="Range1_1_3_2_1_4"/>
    <protectedRange algorithmName="SHA-512" hashValue="ON39YdpmFHfN9f47KpiRvqrKx0V9+erV1CNkpWzYhW/Qyc6aT8rEyCrvauWSYGZK2ia3o7vd3akF07acHAFpOA==" saltValue="yVW9XmDwTqEnmpSGai0KYg==" spinCount="100000" sqref="E4:J8 B4:B8" name="Range1_8_1_1"/>
    <protectedRange algorithmName="SHA-512" hashValue="ON39YdpmFHfN9f47KpiRvqrKx0V9+erV1CNkpWzYhW/Qyc6aT8rEyCrvauWSYGZK2ia3o7vd3akF07acHAFpOA==" saltValue="yVW9XmDwTqEnmpSGai0KYg==" spinCount="100000" sqref="D4:D8" name="Range1_1_6_1_1"/>
    <protectedRange algorithmName="SHA-512" hashValue="ON39YdpmFHfN9f47KpiRvqrKx0V9+erV1CNkpWzYhW/Qyc6aT8rEyCrvauWSYGZK2ia3o7vd3akF07acHAFpOA==" saltValue="yVW9XmDwTqEnmpSGai0KYg==" spinCount="100000" sqref="C4:C8" name="Range1_9_1_1"/>
  </protectedRanges>
  <conditionalFormatting sqref="E2:E3">
    <cfRule type="top10" dxfId="259" priority="7" rank="1"/>
  </conditionalFormatting>
  <conditionalFormatting sqref="E4:E8">
    <cfRule type="top10" dxfId="258" priority="1" rank="1"/>
  </conditionalFormatting>
  <conditionalFormatting sqref="F2:F3">
    <cfRule type="top10" dxfId="257" priority="10" rank="1"/>
  </conditionalFormatting>
  <conditionalFormatting sqref="F4:F8">
    <cfRule type="top10" dxfId="256" priority="2" rank="1"/>
  </conditionalFormatting>
  <conditionalFormatting sqref="G2:G3">
    <cfRule type="top10" dxfId="255" priority="11" rank="1"/>
  </conditionalFormatting>
  <conditionalFormatting sqref="G4:G8">
    <cfRule type="top10" dxfId="254" priority="3" rank="1"/>
  </conditionalFormatting>
  <conditionalFormatting sqref="H2:H3">
    <cfRule type="top10" dxfId="253" priority="8" rank="1"/>
  </conditionalFormatting>
  <conditionalFormatting sqref="H4:H8">
    <cfRule type="top10" dxfId="252" priority="4" rank="1"/>
  </conditionalFormatting>
  <conditionalFormatting sqref="I2:I3">
    <cfRule type="top10" dxfId="251" priority="12" rank="1"/>
  </conditionalFormatting>
  <conditionalFormatting sqref="I4:I8">
    <cfRule type="top10" dxfId="250" priority="5" rank="1"/>
  </conditionalFormatting>
  <conditionalFormatting sqref="J2:J3">
    <cfRule type="top10" dxfId="249" priority="9" rank="1"/>
  </conditionalFormatting>
  <conditionalFormatting sqref="J4:J8">
    <cfRule type="top10" dxfId="248" priority="6" rank="1"/>
  </conditionalFormatting>
  <hyperlinks>
    <hyperlink ref="Q1" location="'National Rankings'!A1" display="Back to Ranking" xr:uid="{A26A2032-F13A-4722-8F67-90B78CDF3D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BB240BB-9E5E-4F49-9EB4-ACD8C7777C6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DA453-BC49-4B45-8E20-1D2480EBABC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148</v>
      </c>
      <c r="C2" s="44">
        <v>45066</v>
      </c>
      <c r="D2" s="72" t="s">
        <v>150</v>
      </c>
      <c r="E2" s="73">
        <v>191</v>
      </c>
      <c r="F2" s="73">
        <v>187</v>
      </c>
      <c r="G2" s="73">
        <v>190</v>
      </c>
      <c r="H2" s="73">
        <v>194</v>
      </c>
      <c r="I2" s="73"/>
      <c r="J2" s="73"/>
      <c r="K2" s="74">
        <v>4</v>
      </c>
      <c r="L2" s="74">
        <v>762</v>
      </c>
      <c r="M2" s="75">
        <v>190.5</v>
      </c>
      <c r="N2" s="76">
        <v>3</v>
      </c>
      <c r="O2" s="77">
        <v>193.5</v>
      </c>
    </row>
    <row r="4" spans="1:17" x14ac:dyDescent="0.25">
      <c r="K4" s="8">
        <f>SUM(K2:K3)</f>
        <v>4</v>
      </c>
      <c r="L4" s="8">
        <f>SUM(L2:L3)</f>
        <v>762</v>
      </c>
      <c r="M4" s="7">
        <f>SUM(L4/K4)</f>
        <v>190.5</v>
      </c>
      <c r="N4" s="8">
        <f>SUM(N2:N3)</f>
        <v>3</v>
      </c>
      <c r="O4" s="11">
        <f>SUM(M4+N4)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925EFB0-4EB4-4AA2-9981-62589CDACD7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A5A056-EFA4-44A3-AA68-2CC3572EC7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47948-D1F7-44AA-8AF0-5AC63DC62DA7}">
  <dimension ref="A1:Q4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152</v>
      </c>
      <c r="C2" s="44">
        <v>45074</v>
      </c>
      <c r="D2" s="72" t="s">
        <v>33</v>
      </c>
      <c r="E2" s="73">
        <v>177</v>
      </c>
      <c r="F2" s="73">
        <v>164</v>
      </c>
      <c r="G2" s="73">
        <v>178</v>
      </c>
      <c r="H2" s="73">
        <v>175</v>
      </c>
      <c r="I2" s="73"/>
      <c r="J2" s="73"/>
      <c r="K2" s="74">
        <v>4</v>
      </c>
      <c r="L2" s="74">
        <v>694</v>
      </c>
      <c r="M2" s="75">
        <v>173.5</v>
      </c>
      <c r="N2" s="76">
        <v>2</v>
      </c>
      <c r="O2" s="77">
        <v>175.5</v>
      </c>
    </row>
    <row r="4" spans="1:17" x14ac:dyDescent="0.25">
      <c r="K4" s="8">
        <f>SUM(K2:K3)</f>
        <v>4</v>
      </c>
      <c r="L4" s="8">
        <f>SUM(L2:L3)</f>
        <v>694</v>
      </c>
      <c r="M4" s="7">
        <f>SUM(L4/K4)</f>
        <v>173.5</v>
      </c>
      <c r="N4" s="8">
        <f>SUM(N2:N3)</f>
        <v>2</v>
      </c>
      <c r="O4" s="11">
        <f>SUM(M4+N4)</f>
        <v>175.5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247" priority="6" rank="1"/>
  </conditionalFormatting>
  <conditionalFormatting sqref="F2">
    <cfRule type="top10" dxfId="246" priority="1" rank="1"/>
  </conditionalFormatting>
  <conditionalFormatting sqref="G2">
    <cfRule type="top10" dxfId="245" priority="2" rank="1"/>
  </conditionalFormatting>
  <conditionalFormatting sqref="H2">
    <cfRule type="top10" dxfId="244" priority="3" rank="1"/>
  </conditionalFormatting>
  <conditionalFormatting sqref="I2">
    <cfRule type="top10" dxfId="243" priority="4" rank="1"/>
  </conditionalFormatting>
  <conditionalFormatting sqref="J2">
    <cfRule type="top10" dxfId="242" priority="5" rank="1"/>
  </conditionalFormatting>
  <hyperlinks>
    <hyperlink ref="Q1" location="'National Rankings'!A1" display="Back to Ranking" xr:uid="{E432E2D2-E78D-41C1-8CDA-7FDE670787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310C1F-B98B-41C7-AC57-324258C997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A56AE-9D63-4F07-A486-C22855F11F75}">
  <sheetPr codeName="Sheet49"/>
  <dimension ref="A1:Q4"/>
  <sheetViews>
    <sheetView workbookViewId="0">
      <selection activeCell="A2" sqref="A2:O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38" t="s">
        <v>26</v>
      </c>
      <c r="B2" s="39" t="s">
        <v>37</v>
      </c>
      <c r="C2" s="14">
        <v>45011</v>
      </c>
      <c r="D2" s="38" t="s">
        <v>33</v>
      </c>
      <c r="E2" s="38">
        <v>182</v>
      </c>
      <c r="F2" s="38">
        <v>178</v>
      </c>
      <c r="G2" s="38">
        <v>182</v>
      </c>
      <c r="H2" s="38">
        <v>166</v>
      </c>
      <c r="I2" s="38"/>
      <c r="J2" s="38"/>
      <c r="K2" s="38">
        <v>4</v>
      </c>
      <c r="L2" s="38">
        <v>708</v>
      </c>
      <c r="M2" s="38">
        <v>177</v>
      </c>
      <c r="N2" s="38">
        <v>2</v>
      </c>
      <c r="O2" s="38">
        <v>179</v>
      </c>
    </row>
    <row r="4" spans="1:17" x14ac:dyDescent="0.25">
      <c r="K4" s="8">
        <f>SUM(K2:K3)</f>
        <v>4</v>
      </c>
      <c r="L4" s="8">
        <f>SUM(L2:L3)</f>
        <v>708</v>
      </c>
      <c r="M4" s="7">
        <f>SUM(L4/K4)</f>
        <v>177</v>
      </c>
      <c r="N4" s="8">
        <f>SUM(N2:N3)</f>
        <v>2</v>
      </c>
      <c r="O4" s="11">
        <f>SUM(M4+N4)</f>
        <v>179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C2" name="Range1_9_1"/>
  </protectedRanges>
  <conditionalFormatting sqref="E2">
    <cfRule type="top10" dxfId="241" priority="1" rank="1"/>
  </conditionalFormatting>
  <conditionalFormatting sqref="F2">
    <cfRule type="top10" dxfId="240" priority="2" rank="1"/>
  </conditionalFormatting>
  <conditionalFormatting sqref="G2">
    <cfRule type="top10" dxfId="239" priority="3" rank="1"/>
  </conditionalFormatting>
  <conditionalFormatting sqref="H2">
    <cfRule type="top10" dxfId="238" priority="4" rank="1"/>
  </conditionalFormatting>
  <conditionalFormatting sqref="I2">
    <cfRule type="top10" dxfId="237" priority="5" rank="1"/>
  </conditionalFormatting>
  <conditionalFormatting sqref="J2">
    <cfRule type="top10" dxfId="236" priority="6" rank="1"/>
  </conditionalFormatting>
  <hyperlinks>
    <hyperlink ref="Q1" location="'National Rankings'!A1" display="Back to Ranking" xr:uid="{8AAC4346-737C-4D7D-89C7-CC160A6178E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E05D12-0155-4F20-BBF7-D002A4519FC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BB5B-0113-4967-905C-08775A006BB9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149</v>
      </c>
      <c r="C2" s="44">
        <v>45067</v>
      </c>
      <c r="D2" s="72" t="s">
        <v>151</v>
      </c>
      <c r="E2" s="73">
        <v>185</v>
      </c>
      <c r="F2" s="73">
        <v>177</v>
      </c>
      <c r="G2" s="73">
        <v>185</v>
      </c>
      <c r="H2" s="73">
        <v>188</v>
      </c>
      <c r="I2" s="73"/>
      <c r="J2" s="73"/>
      <c r="K2" s="74">
        <v>4</v>
      </c>
      <c r="L2" s="74">
        <v>735</v>
      </c>
      <c r="M2" s="75">
        <v>183.75</v>
      </c>
      <c r="N2" s="76">
        <v>5</v>
      </c>
      <c r="O2" s="77">
        <v>188.75</v>
      </c>
    </row>
    <row r="4" spans="1:17" x14ac:dyDescent="0.25">
      <c r="K4" s="8">
        <f>SUM(K2:K3)</f>
        <v>4</v>
      </c>
      <c r="L4" s="8">
        <f>SUM(L2:L3)</f>
        <v>735</v>
      </c>
      <c r="M4" s="7">
        <f>SUM(L4/K4)</f>
        <v>183.75</v>
      </c>
      <c r="N4" s="8">
        <f>SUM(N2:N3)</f>
        <v>5</v>
      </c>
      <c r="O4" s="11">
        <f>SUM(M4+N4)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16B7B953-608D-4994-8816-1854ABBDEC1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C7A9BB-B05B-4000-8D6D-B91DED6EBA8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03BB5-A5BB-49EB-88E9-4D6B491D45CE}">
  <sheetPr codeName="Sheet21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27</v>
      </c>
      <c r="C2" s="14">
        <v>44940</v>
      </c>
      <c r="D2" s="15" t="s">
        <v>34</v>
      </c>
      <c r="E2" s="16">
        <v>180</v>
      </c>
      <c r="F2" s="16">
        <v>190</v>
      </c>
      <c r="G2" s="16">
        <v>186</v>
      </c>
      <c r="H2" s="16">
        <v>184</v>
      </c>
      <c r="I2" s="16"/>
      <c r="J2" s="16"/>
      <c r="K2" s="17">
        <v>4</v>
      </c>
      <c r="L2" s="17">
        <v>740</v>
      </c>
      <c r="M2" s="18">
        <v>185</v>
      </c>
      <c r="N2" s="19">
        <v>5</v>
      </c>
      <c r="O2" s="20">
        <v>190</v>
      </c>
    </row>
    <row r="3" spans="1:17" x14ac:dyDescent="0.25">
      <c r="A3" s="12" t="s">
        <v>26</v>
      </c>
      <c r="B3" s="13" t="s">
        <v>27</v>
      </c>
      <c r="C3" s="14" t="s">
        <v>64</v>
      </c>
      <c r="D3" s="15" t="s">
        <v>34</v>
      </c>
      <c r="E3" s="16">
        <v>170</v>
      </c>
      <c r="F3" s="16">
        <v>162</v>
      </c>
      <c r="G3" s="16">
        <v>171</v>
      </c>
      <c r="H3" s="16">
        <v>164</v>
      </c>
      <c r="I3" s="16"/>
      <c r="J3" s="16"/>
      <c r="K3" s="17">
        <v>4</v>
      </c>
      <c r="L3" s="17">
        <v>667</v>
      </c>
      <c r="M3" s="18">
        <v>166.75</v>
      </c>
      <c r="N3" s="19">
        <v>6</v>
      </c>
      <c r="O3" s="20">
        <v>172.75</v>
      </c>
    </row>
    <row r="4" spans="1:17" x14ac:dyDescent="0.25">
      <c r="A4" s="12" t="s">
        <v>26</v>
      </c>
      <c r="B4" s="13" t="s">
        <v>27</v>
      </c>
      <c r="C4" s="14">
        <v>44996</v>
      </c>
      <c r="D4" s="15" t="s">
        <v>47</v>
      </c>
      <c r="E4" s="16">
        <v>153</v>
      </c>
      <c r="F4" s="16">
        <v>154</v>
      </c>
      <c r="G4" s="16">
        <v>171</v>
      </c>
      <c r="H4" s="16">
        <v>169</v>
      </c>
      <c r="I4" s="16"/>
      <c r="J4" s="16"/>
      <c r="K4" s="17">
        <f>COUNT(E4:J4)</f>
        <v>4</v>
      </c>
      <c r="L4" s="17">
        <f>SUM(E4:J4)</f>
        <v>647</v>
      </c>
      <c r="M4" s="18">
        <f>IFERROR(L4/K4,0)</f>
        <v>161.75</v>
      </c>
      <c r="N4" s="19">
        <v>2</v>
      </c>
      <c r="O4" s="20">
        <f>SUM(M4+N4)</f>
        <v>163.75</v>
      </c>
    </row>
    <row r="5" spans="1:17" x14ac:dyDescent="0.25">
      <c r="A5" s="12" t="s">
        <v>26</v>
      </c>
      <c r="B5" s="13" t="s">
        <v>27</v>
      </c>
      <c r="C5" s="14">
        <v>45024</v>
      </c>
      <c r="D5" s="15" t="s">
        <v>34</v>
      </c>
      <c r="E5" s="16">
        <v>179</v>
      </c>
      <c r="F5" s="16">
        <v>172</v>
      </c>
      <c r="G5" s="16">
        <v>179</v>
      </c>
      <c r="H5" s="16">
        <v>184</v>
      </c>
      <c r="I5" s="16"/>
      <c r="J5" s="16"/>
      <c r="K5" s="17">
        <v>4</v>
      </c>
      <c r="L5" s="17">
        <v>714</v>
      </c>
      <c r="M5" s="18">
        <v>178.5</v>
      </c>
      <c r="N5" s="19">
        <v>2</v>
      </c>
      <c r="O5" s="20">
        <v>180.5</v>
      </c>
    </row>
    <row r="6" spans="1:17" x14ac:dyDescent="0.25">
      <c r="A6" s="43" t="s">
        <v>26</v>
      </c>
      <c r="B6" s="42" t="s">
        <v>27</v>
      </c>
      <c r="C6" s="44">
        <v>45073</v>
      </c>
      <c r="D6" s="72" t="s">
        <v>34</v>
      </c>
      <c r="E6" s="73">
        <v>161</v>
      </c>
      <c r="F6" s="73">
        <v>179</v>
      </c>
      <c r="G6" s="73">
        <v>182</v>
      </c>
      <c r="H6" s="73">
        <v>173</v>
      </c>
      <c r="I6" s="73"/>
      <c r="J6" s="73"/>
      <c r="K6" s="74">
        <v>4</v>
      </c>
      <c r="L6" s="74">
        <v>695</v>
      </c>
      <c r="M6" s="75">
        <v>173.75</v>
      </c>
      <c r="N6" s="76">
        <v>2</v>
      </c>
      <c r="O6" s="77">
        <v>175.75</v>
      </c>
    </row>
    <row r="8" spans="1:17" x14ac:dyDescent="0.25">
      <c r="K8" s="8">
        <f>SUM(K2:K7)</f>
        <v>20</v>
      </c>
      <c r="L8" s="8">
        <f>SUM(L2:L7)</f>
        <v>3463</v>
      </c>
      <c r="M8" s="7">
        <f>SUM(L8/K8)</f>
        <v>173.15</v>
      </c>
      <c r="N8" s="8">
        <f>SUM(N2:N7)</f>
        <v>17</v>
      </c>
      <c r="O8" s="11">
        <f>SUM(M8+N8)</f>
        <v>190.15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5 B2:B5 B6 E6:J6" name="Range1_8_1_2"/>
    <protectedRange algorithmName="SHA-512" hashValue="ON39YdpmFHfN9f47KpiRvqrKx0V9+erV1CNkpWzYhW/Qyc6aT8rEyCrvauWSYGZK2ia3o7vd3akF07acHAFpOA==" saltValue="yVW9XmDwTqEnmpSGai0KYg==" spinCount="100000" sqref="D2:D5 D6" name="Range1_1_6_1_2"/>
    <protectedRange algorithmName="SHA-512" hashValue="ON39YdpmFHfN9f47KpiRvqrKx0V9+erV1CNkpWzYhW/Qyc6aT8rEyCrvauWSYGZK2ia3o7vd3akF07acHAFpOA==" saltValue="yVW9XmDwTqEnmpSGai0KYg==" spinCount="100000" sqref="C2:C5 C6" name="Range1_9_1_1"/>
  </protectedRanges>
  <conditionalFormatting sqref="E2:E6">
    <cfRule type="top10" dxfId="235" priority="1" rank="1"/>
  </conditionalFormatting>
  <conditionalFormatting sqref="F2:F6">
    <cfRule type="top10" dxfId="234" priority="2" rank="1"/>
  </conditionalFormatting>
  <conditionalFormatting sqref="G2:G6">
    <cfRule type="top10" dxfId="233" priority="3" rank="1"/>
  </conditionalFormatting>
  <conditionalFormatting sqref="H2:H6">
    <cfRule type="top10" dxfId="232" priority="4" rank="1"/>
  </conditionalFormatting>
  <conditionalFormatting sqref="I2:I6">
    <cfRule type="top10" dxfId="231" priority="5" rank="1"/>
  </conditionalFormatting>
  <conditionalFormatting sqref="J2:J6">
    <cfRule type="top10" dxfId="230" priority="6" rank="1"/>
  </conditionalFormatting>
  <hyperlinks>
    <hyperlink ref="Q1" location="'National Rankings'!A1" display="Back to Ranking" xr:uid="{78FC8C23-A76D-4513-9E4E-4B75FAB45B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39BE47-3518-448B-AD95-FA56447154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6C18-F954-46DC-883A-E55E90438926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131</v>
      </c>
      <c r="C2" s="44">
        <v>45053</v>
      </c>
      <c r="D2" s="72" t="s">
        <v>32</v>
      </c>
      <c r="E2" s="73">
        <v>157</v>
      </c>
      <c r="F2" s="73">
        <v>158</v>
      </c>
      <c r="G2" s="73">
        <v>155</v>
      </c>
      <c r="H2" s="73">
        <v>157</v>
      </c>
      <c r="I2" s="73"/>
      <c r="J2" s="73"/>
      <c r="K2" s="74">
        <v>4</v>
      </c>
      <c r="L2" s="74">
        <v>627</v>
      </c>
      <c r="M2" s="75">
        <v>156.75</v>
      </c>
      <c r="N2" s="76">
        <v>2</v>
      </c>
      <c r="O2" s="77">
        <v>158.75</v>
      </c>
    </row>
    <row r="4" spans="1:17" x14ac:dyDescent="0.25">
      <c r="K4" s="8">
        <f>SUM(K2:K3)</f>
        <v>4</v>
      </c>
      <c r="L4" s="8">
        <f>SUM(L2:L3)</f>
        <v>627</v>
      </c>
      <c r="M4" s="7">
        <f>SUM(L4/K4)</f>
        <v>156.75</v>
      </c>
      <c r="N4" s="8">
        <f>SUM(N2:N3)</f>
        <v>2</v>
      </c>
      <c r="O4" s="11">
        <f>SUM(M4+N4)</f>
        <v>158.75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229" priority="6" rank="1"/>
  </conditionalFormatting>
  <conditionalFormatting sqref="I2">
    <cfRule type="top10" dxfId="228" priority="3" rank="1"/>
    <cfRule type="top10" dxfId="227" priority="8" rank="1"/>
  </conditionalFormatting>
  <conditionalFormatting sqref="E2">
    <cfRule type="top10" dxfId="226" priority="7" rank="1"/>
  </conditionalFormatting>
  <conditionalFormatting sqref="G2">
    <cfRule type="top10" dxfId="225" priority="5" rank="1"/>
  </conditionalFormatting>
  <conditionalFormatting sqref="H2">
    <cfRule type="top10" dxfId="224" priority="4" rank="1"/>
  </conditionalFormatting>
  <conditionalFormatting sqref="J2">
    <cfRule type="top10" dxfId="223" priority="2" rank="1"/>
  </conditionalFormatting>
  <conditionalFormatting sqref="E2:J2">
    <cfRule type="cellIs" dxfId="222" priority="1" operator="greaterThanOrEqual">
      <formula>200</formula>
    </cfRule>
  </conditionalFormatting>
  <hyperlinks>
    <hyperlink ref="Q1" location="'National Rankings'!A1" display="Back to Ranking" xr:uid="{D210D010-6C62-4B91-9543-3D4AB9BF77C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D5A463-C60D-4BC9-A368-DC050A3E05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24AE-CD95-4CDE-850A-0CF80BFBA95B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108</v>
      </c>
      <c r="C2" s="44">
        <v>45038</v>
      </c>
      <c r="D2" s="72" t="s">
        <v>97</v>
      </c>
      <c r="E2" s="73">
        <v>178</v>
      </c>
      <c r="F2" s="73">
        <v>175</v>
      </c>
      <c r="G2" s="73">
        <v>180.001</v>
      </c>
      <c r="H2" s="73">
        <v>176</v>
      </c>
      <c r="I2" s="73"/>
      <c r="J2" s="73"/>
      <c r="K2" s="74">
        <v>4</v>
      </c>
      <c r="L2" s="74">
        <v>709.00099999999998</v>
      </c>
      <c r="M2" s="75">
        <v>177.25024999999999</v>
      </c>
      <c r="N2" s="76">
        <v>6</v>
      </c>
      <c r="O2" s="77">
        <v>183.25024999999999</v>
      </c>
    </row>
    <row r="3" spans="1:17" x14ac:dyDescent="0.25">
      <c r="A3" s="12" t="s">
        <v>26</v>
      </c>
      <c r="B3" s="42" t="s">
        <v>108</v>
      </c>
      <c r="C3" s="44">
        <v>45039</v>
      </c>
      <c r="D3" s="72" t="s">
        <v>97</v>
      </c>
      <c r="E3" s="73">
        <v>183</v>
      </c>
      <c r="F3" s="73">
        <v>180</v>
      </c>
      <c r="G3" s="73">
        <v>184</v>
      </c>
      <c r="H3" s="73">
        <v>180</v>
      </c>
      <c r="I3" s="73"/>
      <c r="J3" s="73"/>
      <c r="K3" s="74">
        <v>4</v>
      </c>
      <c r="L3" s="74">
        <v>727</v>
      </c>
      <c r="M3" s="75">
        <v>181.75</v>
      </c>
      <c r="N3" s="76">
        <v>5</v>
      </c>
      <c r="O3" s="77">
        <v>186.75</v>
      </c>
    </row>
    <row r="4" spans="1:17" x14ac:dyDescent="0.25">
      <c r="A4" s="43" t="s">
        <v>26</v>
      </c>
      <c r="B4" s="42" t="s">
        <v>108</v>
      </c>
      <c r="C4" s="44">
        <v>45066</v>
      </c>
      <c r="D4" s="72" t="s">
        <v>97</v>
      </c>
      <c r="E4" s="73">
        <v>191</v>
      </c>
      <c r="F4" s="73">
        <v>193</v>
      </c>
      <c r="G4" s="73">
        <v>191</v>
      </c>
      <c r="H4" s="73">
        <v>184</v>
      </c>
      <c r="I4" s="73"/>
      <c r="J4" s="73"/>
      <c r="K4" s="74">
        <v>4</v>
      </c>
      <c r="L4" s="74">
        <v>759</v>
      </c>
      <c r="M4" s="75">
        <v>189.75</v>
      </c>
      <c r="N4" s="76">
        <v>11</v>
      </c>
      <c r="O4" s="77">
        <v>200.75</v>
      </c>
    </row>
    <row r="5" spans="1:17" x14ac:dyDescent="0.25">
      <c r="A5" s="43" t="s">
        <v>26</v>
      </c>
      <c r="B5" s="42" t="s">
        <v>108</v>
      </c>
      <c r="C5" s="44">
        <v>45067</v>
      </c>
      <c r="D5" s="72" t="s">
        <v>97</v>
      </c>
      <c r="E5" s="73">
        <v>184</v>
      </c>
      <c r="F5" s="73">
        <v>184</v>
      </c>
      <c r="G5" s="73">
        <v>183</v>
      </c>
      <c r="H5" s="73">
        <v>183</v>
      </c>
      <c r="I5" s="73"/>
      <c r="J5" s="73"/>
      <c r="K5" s="74">
        <v>4</v>
      </c>
      <c r="L5" s="74">
        <v>734</v>
      </c>
      <c r="M5" s="75">
        <v>183.5</v>
      </c>
      <c r="N5" s="76">
        <v>5</v>
      </c>
      <c r="O5" s="77">
        <v>188.5</v>
      </c>
    </row>
    <row r="6" spans="1:17" x14ac:dyDescent="0.25">
      <c r="A6" s="71"/>
      <c r="B6" s="85"/>
      <c r="C6" s="78"/>
      <c r="D6" s="79"/>
      <c r="E6" s="80"/>
      <c r="F6" s="80"/>
      <c r="G6" s="80"/>
      <c r="H6" s="80"/>
      <c r="I6" s="80"/>
      <c r="J6" s="80"/>
      <c r="K6" s="81"/>
      <c r="L6" s="81"/>
      <c r="M6" s="82"/>
      <c r="N6" s="83"/>
      <c r="O6" s="84"/>
    </row>
    <row r="7" spans="1:17" x14ac:dyDescent="0.25">
      <c r="K7" s="8">
        <f>SUM(K2:K5)</f>
        <v>16</v>
      </c>
      <c r="L7" s="8">
        <f>SUM(L2:L5)</f>
        <v>2929.0010000000002</v>
      </c>
      <c r="M7" s="7">
        <f>SUM(L7/K7)</f>
        <v>183.06256250000001</v>
      </c>
      <c r="N7" s="8">
        <f>SUM(N2:N5)</f>
        <v>27</v>
      </c>
      <c r="O7" s="11">
        <f>SUM(M7+N7)</f>
        <v>210.06256250000001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221" priority="6" rank="1"/>
  </conditionalFormatting>
  <conditionalFormatting sqref="F2">
    <cfRule type="top10" dxfId="220" priority="1" rank="1"/>
  </conditionalFormatting>
  <conditionalFormatting sqref="G2">
    <cfRule type="top10" dxfId="219" priority="2" rank="1"/>
  </conditionalFormatting>
  <conditionalFormatting sqref="H2">
    <cfRule type="top10" dxfId="218" priority="3" rank="1"/>
  </conditionalFormatting>
  <conditionalFormatting sqref="I2">
    <cfRule type="top10" dxfId="217" priority="4" rank="1"/>
  </conditionalFormatting>
  <conditionalFormatting sqref="J2">
    <cfRule type="top10" dxfId="216" priority="5" rank="1"/>
  </conditionalFormatting>
  <hyperlinks>
    <hyperlink ref="Q1" location="'National Rankings'!A1" display="Back to Ranking" xr:uid="{97D48260-DCD5-4E86-A5B9-A91FAEE5E0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EE47F3-7CE9-4B8D-9FFE-673FFEFA734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C5F49-ABE0-47C7-93A2-3CFFB8567548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116</v>
      </c>
      <c r="C2" s="44">
        <v>45046</v>
      </c>
      <c r="D2" s="72" t="s">
        <v>117</v>
      </c>
      <c r="E2" s="73">
        <v>186</v>
      </c>
      <c r="F2" s="73">
        <v>191</v>
      </c>
      <c r="G2" s="73">
        <v>190</v>
      </c>
      <c r="H2" s="73">
        <v>190</v>
      </c>
      <c r="I2" s="73"/>
      <c r="J2" s="73"/>
      <c r="K2" s="74">
        <v>4</v>
      </c>
      <c r="L2" s="74">
        <v>757</v>
      </c>
      <c r="M2" s="75">
        <v>189.25</v>
      </c>
      <c r="N2" s="76">
        <v>2</v>
      </c>
      <c r="O2" s="77">
        <v>191.25</v>
      </c>
    </row>
    <row r="3" spans="1:17" x14ac:dyDescent="0.25">
      <c r="A3" s="43" t="s">
        <v>26</v>
      </c>
      <c r="B3" s="42" t="s">
        <v>116</v>
      </c>
      <c r="C3" s="44">
        <v>45060</v>
      </c>
      <c r="D3" s="72" t="s">
        <v>99</v>
      </c>
      <c r="E3" s="73">
        <v>190</v>
      </c>
      <c r="F3" s="73">
        <v>186</v>
      </c>
      <c r="G3" s="73">
        <v>186</v>
      </c>
      <c r="H3" s="73">
        <v>189</v>
      </c>
      <c r="I3" s="73"/>
      <c r="J3" s="73"/>
      <c r="K3" s="74">
        <v>4</v>
      </c>
      <c r="L3" s="74">
        <v>751</v>
      </c>
      <c r="M3" s="75">
        <v>187.75</v>
      </c>
      <c r="N3" s="76">
        <v>5</v>
      </c>
      <c r="O3" s="77">
        <v>192.75</v>
      </c>
    </row>
    <row r="5" spans="1:17" x14ac:dyDescent="0.25">
      <c r="K5" s="8">
        <f>SUM(K2:K4)</f>
        <v>8</v>
      </c>
      <c r="L5" s="8">
        <f>SUM(L2:L4)</f>
        <v>1508</v>
      </c>
      <c r="M5" s="7">
        <f>SUM(L5/K5)</f>
        <v>188.5</v>
      </c>
      <c r="N5" s="8">
        <f>SUM(N2:N4)</f>
        <v>7</v>
      </c>
      <c r="O5" s="11">
        <f>SUM(M5+N5)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615" priority="6" rank="1"/>
  </conditionalFormatting>
  <conditionalFormatting sqref="F2">
    <cfRule type="top10" dxfId="614" priority="1" rank="1"/>
  </conditionalFormatting>
  <conditionalFormatting sqref="G2">
    <cfRule type="top10" dxfId="613" priority="2" rank="1"/>
  </conditionalFormatting>
  <conditionalFormatting sqref="H2">
    <cfRule type="top10" dxfId="612" priority="3" rank="1"/>
  </conditionalFormatting>
  <conditionalFormatting sqref="I2">
    <cfRule type="top10" dxfId="611" priority="4" rank="1"/>
  </conditionalFormatting>
  <conditionalFormatting sqref="J2">
    <cfRule type="top10" dxfId="610" priority="5" rank="1"/>
  </conditionalFormatting>
  <hyperlinks>
    <hyperlink ref="Q1" location="'National Rankings'!A1" display="Back to Ranking" xr:uid="{13AFF453-71CE-4C53-97A8-44032AA16A1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337CA0-7DF3-47CD-9736-9058AE6EEB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765A4-3120-45ED-A9A9-E240F732B808}">
  <dimension ref="A1:Q5"/>
  <sheetViews>
    <sheetView workbookViewId="0"/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5" t="s">
        <v>66</v>
      </c>
      <c r="C2" s="14">
        <v>45000</v>
      </c>
      <c r="D2" s="15" t="s">
        <v>38</v>
      </c>
      <c r="E2" s="16">
        <v>191</v>
      </c>
      <c r="F2" s="16">
        <v>192</v>
      </c>
      <c r="G2" s="16">
        <v>190</v>
      </c>
      <c r="H2" s="16">
        <v>192</v>
      </c>
      <c r="I2" s="16"/>
      <c r="J2" s="16"/>
      <c r="K2" s="17">
        <v>4</v>
      </c>
      <c r="L2" s="17">
        <v>765</v>
      </c>
      <c r="M2" s="18">
        <v>191.25</v>
      </c>
      <c r="N2" s="19">
        <v>5</v>
      </c>
      <c r="O2" s="20">
        <v>196.25</v>
      </c>
    </row>
    <row r="3" spans="1:17" x14ac:dyDescent="0.25">
      <c r="A3" s="12" t="s">
        <v>26</v>
      </c>
      <c r="B3" s="13" t="s">
        <v>66</v>
      </c>
      <c r="C3" s="14">
        <v>45063</v>
      </c>
      <c r="D3" s="15" t="s">
        <v>38</v>
      </c>
      <c r="E3" s="73">
        <v>184</v>
      </c>
      <c r="F3" s="73">
        <v>189</v>
      </c>
      <c r="G3" s="73">
        <v>193</v>
      </c>
      <c r="H3" s="73">
        <v>191</v>
      </c>
      <c r="I3" s="16"/>
      <c r="J3" s="16"/>
      <c r="K3" s="17">
        <v>4</v>
      </c>
      <c r="L3" s="17">
        <v>757</v>
      </c>
      <c r="M3" s="18">
        <v>189.25</v>
      </c>
      <c r="N3" s="19">
        <v>11</v>
      </c>
      <c r="O3" s="20">
        <v>200.25</v>
      </c>
    </row>
    <row r="5" spans="1:17" x14ac:dyDescent="0.25">
      <c r="K5" s="8">
        <f>SUM(K2:K4)</f>
        <v>8</v>
      </c>
      <c r="L5" s="8">
        <f>SUM(L2:L4)</f>
        <v>1522</v>
      </c>
      <c r="M5" s="7">
        <f>SUM(L5/K5)</f>
        <v>190.25</v>
      </c>
      <c r="N5" s="8">
        <f>SUM(N2:N4)</f>
        <v>16</v>
      </c>
      <c r="O5" s="11">
        <f>SUM(M5+N5)</f>
        <v>206.25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8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C2" name="Range1_9_1"/>
  </protectedRanges>
  <conditionalFormatting sqref="E2">
    <cfRule type="top10" dxfId="215" priority="1" rank="1"/>
  </conditionalFormatting>
  <conditionalFormatting sqref="F2">
    <cfRule type="top10" dxfId="214" priority="2" rank="1"/>
  </conditionalFormatting>
  <conditionalFormatting sqref="G2">
    <cfRule type="top10" dxfId="213" priority="3" rank="1"/>
  </conditionalFormatting>
  <conditionalFormatting sqref="H2">
    <cfRule type="top10" dxfId="212" priority="4" rank="1"/>
  </conditionalFormatting>
  <conditionalFormatting sqref="I2">
    <cfRule type="top10" dxfId="211" priority="5" rank="1"/>
  </conditionalFormatting>
  <conditionalFormatting sqref="J2">
    <cfRule type="top10" dxfId="210" priority="6" rank="1"/>
  </conditionalFormatting>
  <hyperlinks>
    <hyperlink ref="Q1" location="'National Rankings'!A1" display="Back to Ranking" xr:uid="{1C3DE4B0-78F5-4AAB-959F-C5876DCF4DF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768DA2-1599-4943-94AB-9FA0339141D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572B8-3383-4659-B16E-10E2195DC7A5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67</v>
      </c>
      <c r="C2" s="14">
        <v>44965</v>
      </c>
      <c r="D2" s="15" t="s">
        <v>38</v>
      </c>
      <c r="E2" s="16">
        <v>196</v>
      </c>
      <c r="F2" s="16">
        <v>198</v>
      </c>
      <c r="G2" s="16">
        <v>198</v>
      </c>
      <c r="H2" s="16">
        <v>197</v>
      </c>
      <c r="I2" s="16"/>
      <c r="J2" s="16"/>
      <c r="K2" s="17">
        <v>4</v>
      </c>
      <c r="L2" s="17">
        <v>789</v>
      </c>
      <c r="M2" s="18">
        <v>197.25</v>
      </c>
      <c r="N2" s="19">
        <v>5</v>
      </c>
      <c r="O2" s="20">
        <v>202.25</v>
      </c>
    </row>
    <row r="4" spans="1:17" x14ac:dyDescent="0.25">
      <c r="K4" s="8">
        <f>SUM(K2:K3)</f>
        <v>4</v>
      </c>
      <c r="L4" s="8">
        <f>SUM(L2:L3)</f>
        <v>789</v>
      </c>
      <c r="M4" s="7">
        <f>SUM(L4/K4)</f>
        <v>197.25</v>
      </c>
      <c r="N4" s="8">
        <f>SUM(N2:N3)</f>
        <v>5</v>
      </c>
      <c r="O4" s="11">
        <f>SUM(M4+N4)</f>
        <v>202.25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0_1"/>
    <protectedRange algorithmName="SHA-512" hashValue="ON39YdpmFHfN9f47KpiRvqrKx0V9+erV1CNkpWzYhW/Qyc6aT8rEyCrvauWSYGZK2ia3o7vd3akF07acHAFpOA==" saltValue="yVW9XmDwTqEnmpSGai0KYg==" spinCount="100000" sqref="D2" name="Range1_1_7_1"/>
    <protectedRange algorithmName="SHA-512" hashValue="ON39YdpmFHfN9f47KpiRvqrKx0V9+erV1CNkpWzYhW/Qyc6aT8rEyCrvauWSYGZK2ia3o7vd3akF07acHAFpOA==" saltValue="yVW9XmDwTqEnmpSGai0KYg==" spinCount="100000" sqref="E2:H2" name="Range1_3_3_1"/>
  </protectedRanges>
  <conditionalFormatting sqref="E2">
    <cfRule type="top10" dxfId="209" priority="6" rank="1"/>
  </conditionalFormatting>
  <conditionalFormatting sqref="F2">
    <cfRule type="top10" dxfId="208" priority="5" rank="1"/>
  </conditionalFormatting>
  <conditionalFormatting sqref="G2">
    <cfRule type="top10" dxfId="207" priority="4" rank="1"/>
  </conditionalFormatting>
  <conditionalFormatting sqref="H2">
    <cfRule type="top10" dxfId="206" priority="3" rank="1"/>
  </conditionalFormatting>
  <conditionalFormatting sqref="I2">
    <cfRule type="top10" dxfId="205" priority="1" rank="1"/>
  </conditionalFormatting>
  <conditionalFormatting sqref="J2">
    <cfRule type="top10" dxfId="204" priority="2" rank="1"/>
  </conditionalFormatting>
  <hyperlinks>
    <hyperlink ref="Q1" location="'National Rankings'!A1" display="Back to Ranking" xr:uid="{F92BBC9A-C3EA-48D2-AB56-5562416E2B4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B23DAE-F036-4987-88F8-3FE38E40A1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12C10-0086-487D-B0CB-45EA8FEE5A64}">
  <dimension ref="A1:Q5"/>
  <sheetViews>
    <sheetView workbookViewId="0">
      <selection activeCell="A3" sqref="A3:O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5" t="s">
        <v>68</v>
      </c>
      <c r="C2" s="14">
        <v>45007</v>
      </c>
      <c r="D2" s="15" t="s">
        <v>38</v>
      </c>
      <c r="E2" s="16">
        <v>184</v>
      </c>
      <c r="F2" s="16">
        <v>193</v>
      </c>
      <c r="G2" s="16">
        <v>183</v>
      </c>
      <c r="H2" s="16">
        <v>189</v>
      </c>
      <c r="I2" s="16"/>
      <c r="J2" s="16"/>
      <c r="K2" s="17">
        <v>4</v>
      </c>
      <c r="L2" s="17">
        <v>749</v>
      </c>
      <c r="M2" s="18">
        <v>187.25</v>
      </c>
      <c r="N2" s="19">
        <v>5</v>
      </c>
      <c r="O2" s="20">
        <v>192.25</v>
      </c>
    </row>
    <row r="3" spans="1:17" x14ac:dyDescent="0.25">
      <c r="A3" s="12" t="s">
        <v>26</v>
      </c>
      <c r="B3" s="13" t="s">
        <v>68</v>
      </c>
      <c r="C3" s="14">
        <v>45014</v>
      </c>
      <c r="D3" s="15" t="s">
        <v>38</v>
      </c>
      <c r="E3" s="16">
        <v>190</v>
      </c>
      <c r="F3" s="16">
        <v>192</v>
      </c>
      <c r="G3" s="16">
        <v>188</v>
      </c>
      <c r="H3" s="16">
        <v>188</v>
      </c>
      <c r="I3" s="16"/>
      <c r="J3" s="16"/>
      <c r="K3" s="17">
        <v>4</v>
      </c>
      <c r="L3" s="17">
        <v>758</v>
      </c>
      <c r="M3" s="18">
        <v>189.5</v>
      </c>
      <c r="N3" s="19">
        <v>5</v>
      </c>
      <c r="O3" s="20">
        <v>194.5</v>
      </c>
    </row>
    <row r="5" spans="1:17" x14ac:dyDescent="0.25">
      <c r="K5" s="8">
        <f>SUM(K2:K4)</f>
        <v>8</v>
      </c>
      <c r="L5" s="8">
        <f>SUM(L2:L4)</f>
        <v>1507</v>
      </c>
      <c r="M5" s="7">
        <f>SUM(L5/K5)</f>
        <v>188.375</v>
      </c>
      <c r="N5" s="8">
        <f>SUM(N2:N4)</f>
        <v>10</v>
      </c>
      <c r="O5" s="11">
        <f>SUM(M5+N5)</f>
        <v>198.375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B3:C3 E3:J3" name="Range1_11_1_1"/>
    <protectedRange algorithmName="SHA-512" hashValue="ON39YdpmFHfN9f47KpiRvqrKx0V9+erV1CNkpWzYhW/Qyc6aT8rEyCrvauWSYGZK2ia3o7vd3akF07acHAFpOA==" saltValue="yVW9XmDwTqEnmpSGai0KYg==" spinCount="100000" sqref="D3" name="Range1_1_8_1_1"/>
  </protectedRanges>
  <conditionalFormatting sqref="E2">
    <cfRule type="top10" dxfId="203" priority="12" rank="1"/>
  </conditionalFormatting>
  <conditionalFormatting sqref="E3">
    <cfRule type="top10" dxfId="202" priority="6" rank="1"/>
  </conditionalFormatting>
  <conditionalFormatting sqref="F2">
    <cfRule type="top10" dxfId="201" priority="11" rank="1"/>
  </conditionalFormatting>
  <conditionalFormatting sqref="F3">
    <cfRule type="top10" dxfId="200" priority="5" rank="1"/>
  </conditionalFormatting>
  <conditionalFormatting sqref="G2">
    <cfRule type="top10" dxfId="199" priority="10" rank="1"/>
  </conditionalFormatting>
  <conditionalFormatting sqref="G3">
    <cfRule type="top10" dxfId="198" priority="4" rank="1"/>
  </conditionalFormatting>
  <conditionalFormatting sqref="H2">
    <cfRule type="top10" dxfId="197" priority="9" rank="1"/>
  </conditionalFormatting>
  <conditionalFormatting sqref="H3">
    <cfRule type="top10" dxfId="196" priority="3" rank="1"/>
  </conditionalFormatting>
  <conditionalFormatting sqref="I2">
    <cfRule type="top10" dxfId="195" priority="8" rank="1"/>
  </conditionalFormatting>
  <conditionalFormatting sqref="I3">
    <cfRule type="top10" dxfId="194" priority="2" rank="1"/>
  </conditionalFormatting>
  <conditionalFormatting sqref="J2">
    <cfRule type="top10" dxfId="193" priority="7" rank="1"/>
  </conditionalFormatting>
  <conditionalFormatting sqref="J3">
    <cfRule type="top10" dxfId="192" priority="1" rank="1"/>
  </conditionalFormatting>
  <hyperlinks>
    <hyperlink ref="Q1" location="'National Rankings'!A1" display="Back to Ranking" xr:uid="{16848B51-33F2-40A8-AE71-D706982954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F640E7-79B0-4224-9870-87969ECBD05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CCEF5-9C7E-46BB-A9B8-36AE73D8350B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45</v>
      </c>
      <c r="C2" s="14">
        <v>44940</v>
      </c>
      <c r="D2" s="15" t="s">
        <v>34</v>
      </c>
      <c r="E2" s="16">
        <v>173</v>
      </c>
      <c r="F2" s="16">
        <v>172</v>
      </c>
      <c r="G2" s="16">
        <v>167</v>
      </c>
      <c r="H2" s="16">
        <v>180</v>
      </c>
      <c r="I2" s="16"/>
      <c r="J2" s="16"/>
      <c r="K2" s="17">
        <v>4</v>
      </c>
      <c r="L2" s="17">
        <v>692</v>
      </c>
      <c r="M2" s="18">
        <v>173</v>
      </c>
      <c r="N2" s="19">
        <v>2</v>
      </c>
      <c r="O2" s="20">
        <v>175</v>
      </c>
    </row>
    <row r="3" spans="1:17" x14ac:dyDescent="0.25">
      <c r="A3" s="12" t="s">
        <v>26</v>
      </c>
      <c r="B3" s="13" t="s">
        <v>45</v>
      </c>
      <c r="C3" s="14">
        <v>44996</v>
      </c>
      <c r="D3" s="15" t="s">
        <v>47</v>
      </c>
      <c r="E3" s="16">
        <v>166</v>
      </c>
      <c r="F3" s="16">
        <v>173</v>
      </c>
      <c r="G3" s="16">
        <v>169</v>
      </c>
      <c r="H3" s="16">
        <v>168</v>
      </c>
      <c r="I3" s="16"/>
      <c r="J3" s="16"/>
      <c r="K3" s="17">
        <f>COUNT(E3:J3)</f>
        <v>4</v>
      </c>
      <c r="L3" s="17">
        <f>SUM(E3:J3)</f>
        <v>676</v>
      </c>
      <c r="M3" s="18">
        <f>IFERROR(L3/K3,0)</f>
        <v>169</v>
      </c>
      <c r="N3" s="19">
        <v>2</v>
      </c>
      <c r="O3" s="20">
        <f>SUM(M3+N3)</f>
        <v>171</v>
      </c>
    </row>
    <row r="4" spans="1:17" x14ac:dyDescent="0.25">
      <c r="A4" s="43" t="s">
        <v>26</v>
      </c>
      <c r="B4" s="42" t="s">
        <v>45</v>
      </c>
      <c r="C4" s="44">
        <v>45073</v>
      </c>
      <c r="D4" s="72" t="s">
        <v>34</v>
      </c>
      <c r="E4" s="73">
        <v>177</v>
      </c>
      <c r="F4" s="73">
        <v>184</v>
      </c>
      <c r="G4" s="73">
        <v>185</v>
      </c>
      <c r="H4" s="73">
        <v>182</v>
      </c>
      <c r="I4" s="73"/>
      <c r="J4" s="73"/>
      <c r="K4" s="74">
        <v>4</v>
      </c>
      <c r="L4" s="74">
        <v>728</v>
      </c>
      <c r="M4" s="75">
        <v>182</v>
      </c>
      <c r="N4" s="76">
        <v>7</v>
      </c>
      <c r="O4" s="77">
        <v>189</v>
      </c>
    </row>
    <row r="6" spans="1:17" x14ac:dyDescent="0.25">
      <c r="K6" s="8">
        <f>SUM(K2:K5)</f>
        <v>12</v>
      </c>
      <c r="L6" s="8">
        <f>SUM(L2:L5)</f>
        <v>2096</v>
      </c>
      <c r="M6" s="7">
        <f>SUM(L6/K6)</f>
        <v>174.66666666666666</v>
      </c>
      <c r="N6" s="8">
        <f>SUM(N2:N5)</f>
        <v>11</v>
      </c>
      <c r="O6" s="11">
        <f>SUM(M6+N6)</f>
        <v>185.66666666666666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1_1"/>
    <protectedRange algorithmName="SHA-512" hashValue="ON39YdpmFHfN9f47KpiRvqrKx0V9+erV1CNkpWzYhW/Qyc6aT8rEyCrvauWSYGZK2ia3o7vd3akF07acHAFpOA==" saltValue="yVW9XmDwTqEnmpSGai0KYg==" spinCount="100000" sqref="D2" name="Range1_1_8_1"/>
    <protectedRange algorithmName="SHA-512" hashValue="ON39YdpmFHfN9f47KpiRvqrKx0V9+erV1CNkpWzYhW/Qyc6aT8rEyCrvauWSYGZK2ia3o7vd3akF07acHAFpOA==" saltValue="yVW9XmDwTqEnmpSGai0KYg==" spinCount="100000" sqref="E3:J3 B3:C3 B4:C4 E4:J4" name="Range1_12_1"/>
    <protectedRange algorithmName="SHA-512" hashValue="ON39YdpmFHfN9f47KpiRvqrKx0V9+erV1CNkpWzYhW/Qyc6aT8rEyCrvauWSYGZK2ia3o7vd3akF07acHAFpOA==" saltValue="yVW9XmDwTqEnmpSGai0KYg==" spinCount="100000" sqref="D3 D4" name="Range1_1_9_1"/>
  </protectedRanges>
  <conditionalFormatting sqref="E2">
    <cfRule type="top10" dxfId="191" priority="12" rank="1"/>
  </conditionalFormatting>
  <conditionalFormatting sqref="E3:E4">
    <cfRule type="top10" dxfId="190" priority="6" rank="1"/>
  </conditionalFormatting>
  <conditionalFormatting sqref="F2">
    <cfRule type="top10" dxfId="189" priority="11" rank="1"/>
  </conditionalFormatting>
  <conditionalFormatting sqref="F3:F4">
    <cfRule type="top10" dxfId="188" priority="5" rank="1"/>
  </conditionalFormatting>
  <conditionalFormatting sqref="G2">
    <cfRule type="top10" dxfId="187" priority="10" rank="1"/>
  </conditionalFormatting>
  <conditionalFormatting sqref="G3:G4">
    <cfRule type="top10" dxfId="186" priority="4" rank="1"/>
  </conditionalFormatting>
  <conditionalFormatting sqref="H2">
    <cfRule type="top10" dxfId="185" priority="9" rank="1"/>
  </conditionalFormatting>
  <conditionalFormatting sqref="H3:H4">
    <cfRule type="top10" dxfId="184" priority="3" rank="1"/>
  </conditionalFormatting>
  <conditionalFormatting sqref="I2">
    <cfRule type="top10" dxfId="183" priority="8" rank="1"/>
  </conditionalFormatting>
  <conditionalFormatting sqref="I3:I4">
    <cfRule type="top10" dxfId="182" priority="2" rank="1"/>
  </conditionalFormatting>
  <conditionalFormatting sqref="J2">
    <cfRule type="top10" dxfId="181" priority="7" rank="1"/>
  </conditionalFormatting>
  <conditionalFormatting sqref="J3:J4">
    <cfRule type="top10" dxfId="180" priority="1" rank="1"/>
  </conditionalFormatting>
  <hyperlinks>
    <hyperlink ref="Q1" location="'National Rankings'!A1" display="Back to Ranking" xr:uid="{987CFB9C-D2B7-4DCC-B2A0-19FEC6165F9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3CF4A6F-D292-4EA3-839F-F15692A7D9E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39110-2ACC-4AB0-A720-C658221A658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132</v>
      </c>
      <c r="C2" s="44">
        <v>45052</v>
      </c>
      <c r="D2" s="72" t="s">
        <v>126</v>
      </c>
      <c r="E2" s="73">
        <v>190</v>
      </c>
      <c r="F2" s="73">
        <v>190</v>
      </c>
      <c r="G2" s="73">
        <v>193</v>
      </c>
      <c r="H2" s="73">
        <v>194</v>
      </c>
      <c r="I2" s="73"/>
      <c r="J2" s="73"/>
      <c r="K2" s="74">
        <v>4</v>
      </c>
      <c r="L2" s="74">
        <v>767</v>
      </c>
      <c r="M2" s="75">
        <v>191.75</v>
      </c>
      <c r="N2" s="76">
        <v>13</v>
      </c>
      <c r="O2" s="77">
        <v>204.75</v>
      </c>
    </row>
    <row r="3" spans="1:17" x14ac:dyDescent="0.25">
      <c r="A3" s="12" t="s">
        <v>26</v>
      </c>
      <c r="B3" s="13" t="s">
        <v>132</v>
      </c>
      <c r="C3" s="14">
        <v>45065</v>
      </c>
      <c r="D3" s="15" t="s">
        <v>141</v>
      </c>
      <c r="E3" s="16">
        <v>185</v>
      </c>
      <c r="F3" s="16">
        <v>190</v>
      </c>
      <c r="G3" s="16">
        <v>191</v>
      </c>
      <c r="H3" s="16">
        <v>192</v>
      </c>
      <c r="I3" s="16"/>
      <c r="J3" s="16"/>
      <c r="K3" s="17">
        <v>4</v>
      </c>
      <c r="L3" s="17">
        <v>758</v>
      </c>
      <c r="M3" s="18">
        <v>189.5</v>
      </c>
      <c r="N3" s="19">
        <v>5</v>
      </c>
      <c r="O3" s="20">
        <v>194.5</v>
      </c>
    </row>
    <row r="5" spans="1:17" x14ac:dyDescent="0.25">
      <c r="K5" s="8">
        <f>SUM(K2:K4)</f>
        <v>8</v>
      </c>
      <c r="L5" s="8">
        <f>SUM(L2:L4)</f>
        <v>1525</v>
      </c>
      <c r="M5" s="7">
        <f>SUM(L5/K5)</f>
        <v>190.625</v>
      </c>
      <c r="N5" s="8">
        <f>SUM(N2:N4)</f>
        <v>18</v>
      </c>
      <c r="O5" s="11">
        <f>SUM(M5+N5)</f>
        <v>208.625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79" priority="6" rank="1"/>
  </conditionalFormatting>
  <conditionalFormatting sqref="I2">
    <cfRule type="top10" dxfId="178" priority="3" rank="1"/>
    <cfRule type="top10" dxfId="177" priority="8" rank="1"/>
  </conditionalFormatting>
  <conditionalFormatting sqref="E2">
    <cfRule type="top10" dxfId="176" priority="7" rank="1"/>
  </conditionalFormatting>
  <conditionalFormatting sqref="G2">
    <cfRule type="top10" dxfId="175" priority="5" rank="1"/>
  </conditionalFormatting>
  <conditionalFormatting sqref="H2">
    <cfRule type="top10" dxfId="174" priority="4" rank="1"/>
  </conditionalFormatting>
  <conditionalFormatting sqref="J2">
    <cfRule type="top10" dxfId="173" priority="2" rank="1"/>
  </conditionalFormatting>
  <conditionalFormatting sqref="E2:J2">
    <cfRule type="cellIs" dxfId="172" priority="1" operator="greaterThanOrEqual">
      <formula>200</formula>
    </cfRule>
  </conditionalFormatting>
  <hyperlinks>
    <hyperlink ref="Q1" location="'National Rankings'!A1" display="Back to Ranking" xr:uid="{B40243EC-7397-4CF5-A9FF-9B770E3042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FC9638-335A-4FA0-8943-BC55DBBB337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0FA0-1A53-4E23-9EDD-2BAF31ADBCD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109</v>
      </c>
      <c r="C2" s="44">
        <v>44661</v>
      </c>
      <c r="D2" s="72" t="s">
        <v>99</v>
      </c>
      <c r="E2" s="73">
        <v>191</v>
      </c>
      <c r="F2" s="73">
        <v>185</v>
      </c>
      <c r="G2" s="73">
        <v>186</v>
      </c>
      <c r="H2" s="73">
        <v>189</v>
      </c>
      <c r="I2" s="73"/>
      <c r="J2" s="73"/>
      <c r="K2" s="74">
        <v>4</v>
      </c>
      <c r="L2" s="74">
        <v>751</v>
      </c>
      <c r="M2" s="75">
        <v>187.75</v>
      </c>
      <c r="N2" s="76">
        <v>2</v>
      </c>
      <c r="O2" s="77">
        <v>189.75</v>
      </c>
    </row>
    <row r="3" spans="1:17" x14ac:dyDescent="0.25">
      <c r="A3" s="43" t="s">
        <v>26</v>
      </c>
      <c r="B3" s="42" t="s">
        <v>109</v>
      </c>
      <c r="C3" s="44">
        <v>45060</v>
      </c>
      <c r="D3" s="72" t="s">
        <v>99</v>
      </c>
      <c r="E3" s="73">
        <v>176</v>
      </c>
      <c r="F3" s="73">
        <v>171</v>
      </c>
      <c r="G3" s="73">
        <v>177</v>
      </c>
      <c r="H3" s="73">
        <v>177</v>
      </c>
      <c r="I3" s="73"/>
      <c r="J3" s="73"/>
      <c r="K3" s="74">
        <v>4</v>
      </c>
      <c r="L3" s="74">
        <v>701</v>
      </c>
      <c r="M3" s="75">
        <v>175.25</v>
      </c>
      <c r="N3" s="76">
        <v>2</v>
      </c>
      <c r="O3" s="77">
        <v>177.25</v>
      </c>
    </row>
    <row r="5" spans="1:17" x14ac:dyDescent="0.25">
      <c r="K5" s="8">
        <f>SUM(K2:K4)</f>
        <v>8</v>
      </c>
      <c r="L5" s="8">
        <f>SUM(L2:L4)</f>
        <v>1452</v>
      </c>
      <c r="M5" s="7">
        <f>SUM(L5/K5)</f>
        <v>181.5</v>
      </c>
      <c r="N5" s="8">
        <f>SUM(N2:N4)</f>
        <v>4</v>
      </c>
      <c r="O5" s="11">
        <f>SUM(M5+N5)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171" priority="6" rank="1"/>
  </conditionalFormatting>
  <conditionalFormatting sqref="F2">
    <cfRule type="top10" dxfId="170" priority="1" rank="1"/>
  </conditionalFormatting>
  <conditionalFormatting sqref="G2">
    <cfRule type="top10" dxfId="169" priority="2" rank="1"/>
  </conditionalFormatting>
  <conditionalFormatting sqref="H2">
    <cfRule type="top10" dxfId="168" priority="3" rank="1"/>
  </conditionalFormatting>
  <conditionalFormatting sqref="I2">
    <cfRule type="top10" dxfId="167" priority="4" rank="1"/>
  </conditionalFormatting>
  <conditionalFormatting sqref="J2">
    <cfRule type="top10" dxfId="166" priority="5" rank="1"/>
  </conditionalFormatting>
  <hyperlinks>
    <hyperlink ref="Q1" location="'National Rankings'!A1" display="Back to Ranking" xr:uid="{309B89BC-5E0C-47A8-99B2-C71646B2336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0BB104-7849-4B54-814D-FAC14ACAF71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0F36A-1486-4735-A35D-3F6DCC3BC6F8}">
  <sheetPr codeName="Sheet24"/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23</v>
      </c>
      <c r="C2" s="14">
        <v>44975</v>
      </c>
      <c r="D2" s="15" t="s">
        <v>21</v>
      </c>
      <c r="E2" s="16">
        <v>190</v>
      </c>
      <c r="F2" s="16">
        <v>190</v>
      </c>
      <c r="G2" s="16">
        <v>194</v>
      </c>
      <c r="H2" s="16">
        <v>192</v>
      </c>
      <c r="I2" s="16"/>
      <c r="J2" s="16"/>
      <c r="K2" s="17">
        <v>4</v>
      </c>
      <c r="L2" s="17">
        <v>766</v>
      </c>
      <c r="M2" s="18">
        <v>191.5</v>
      </c>
      <c r="N2" s="19">
        <v>9</v>
      </c>
      <c r="O2" s="20">
        <v>200.5</v>
      </c>
    </row>
    <row r="3" spans="1:17" x14ac:dyDescent="0.25">
      <c r="A3" s="12" t="s">
        <v>26</v>
      </c>
      <c r="B3" s="13" t="s">
        <v>23</v>
      </c>
      <c r="C3" s="14">
        <v>45027</v>
      </c>
      <c r="D3" s="15" t="s">
        <v>21</v>
      </c>
      <c r="E3" s="16">
        <v>193</v>
      </c>
      <c r="F3" s="41">
        <v>193</v>
      </c>
      <c r="G3" s="16">
        <v>192</v>
      </c>
      <c r="H3" s="16"/>
      <c r="I3" s="16"/>
      <c r="J3" s="16"/>
      <c r="K3" s="17">
        <v>3</v>
      </c>
      <c r="L3" s="17">
        <v>578</v>
      </c>
      <c r="M3" s="18">
        <v>192.66666666666666</v>
      </c>
      <c r="N3" s="19">
        <v>6</v>
      </c>
      <c r="O3" s="20">
        <v>198.66666666666666</v>
      </c>
    </row>
    <row r="4" spans="1:17" x14ac:dyDescent="0.25">
      <c r="A4" s="12" t="s">
        <v>26</v>
      </c>
      <c r="B4" s="13" t="s">
        <v>23</v>
      </c>
      <c r="C4" s="14">
        <v>45032</v>
      </c>
      <c r="D4" s="15" t="s">
        <v>22</v>
      </c>
      <c r="E4" s="41">
        <v>189</v>
      </c>
      <c r="F4" s="41">
        <v>195</v>
      </c>
      <c r="G4" s="41">
        <v>196</v>
      </c>
      <c r="H4" s="41">
        <v>190</v>
      </c>
      <c r="I4" s="16"/>
      <c r="J4" s="16"/>
      <c r="K4" s="17">
        <v>4</v>
      </c>
      <c r="L4" s="17">
        <v>770</v>
      </c>
      <c r="M4" s="18">
        <v>192.5</v>
      </c>
      <c r="N4" s="19">
        <v>13</v>
      </c>
      <c r="O4" s="20">
        <v>205.5</v>
      </c>
    </row>
    <row r="5" spans="1:17" x14ac:dyDescent="0.25">
      <c r="A5" s="43" t="s">
        <v>26</v>
      </c>
      <c r="B5" s="42" t="s">
        <v>23</v>
      </c>
      <c r="C5" s="44">
        <v>45055</v>
      </c>
      <c r="D5" s="72" t="s">
        <v>21</v>
      </c>
      <c r="E5" s="73">
        <v>192</v>
      </c>
      <c r="F5" s="73">
        <v>190</v>
      </c>
      <c r="G5" s="73">
        <v>195</v>
      </c>
      <c r="H5" s="73"/>
      <c r="I5" s="73"/>
      <c r="J5" s="73"/>
      <c r="K5" s="74">
        <v>3</v>
      </c>
      <c r="L5" s="74">
        <v>577</v>
      </c>
      <c r="M5" s="75">
        <v>192.33333333333334</v>
      </c>
      <c r="N5" s="76">
        <v>11</v>
      </c>
      <c r="O5" s="77">
        <v>203.33333333333334</v>
      </c>
    </row>
    <row r="6" spans="1:17" x14ac:dyDescent="0.25">
      <c r="A6" s="12" t="s">
        <v>26</v>
      </c>
      <c r="B6" s="42" t="s">
        <v>23</v>
      </c>
      <c r="C6" s="44">
        <v>45066</v>
      </c>
      <c r="D6" s="72" t="s">
        <v>21</v>
      </c>
      <c r="E6" s="73">
        <v>194</v>
      </c>
      <c r="F6" s="73">
        <v>190</v>
      </c>
      <c r="G6" s="73">
        <v>189</v>
      </c>
      <c r="H6" s="73">
        <v>189</v>
      </c>
      <c r="I6" s="73"/>
      <c r="J6" s="73"/>
      <c r="K6" s="74">
        <v>4</v>
      </c>
      <c r="L6" s="74">
        <v>762</v>
      </c>
      <c r="M6" s="75">
        <v>190.5</v>
      </c>
      <c r="N6" s="76">
        <v>9</v>
      </c>
      <c r="O6" s="77">
        <v>199.5</v>
      </c>
    </row>
    <row r="8" spans="1:17" x14ac:dyDescent="0.25">
      <c r="K8" s="8">
        <f>SUM(K2:K7)</f>
        <v>18</v>
      </c>
      <c r="L8" s="8">
        <f>SUM(L2:L7)</f>
        <v>3453</v>
      </c>
      <c r="M8" s="7">
        <f>SUM(L8/K8)</f>
        <v>191.83333333333334</v>
      </c>
      <c r="N8" s="8">
        <f>SUM(N2:N7)</f>
        <v>48</v>
      </c>
      <c r="O8" s="11">
        <f>SUM(M8+N8)</f>
        <v>239.83333333333334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 B4:C4 E4:J4" name="Range1_13"/>
    <protectedRange algorithmName="SHA-512" hashValue="ON39YdpmFHfN9f47KpiRvqrKx0V9+erV1CNkpWzYhW/Qyc6aT8rEyCrvauWSYGZK2ia3o7vd3akF07acHAFpOA==" saltValue="yVW9XmDwTqEnmpSGai0KYg==" spinCount="100000" sqref="D2:D3 D4" name="Range1_1_10_1"/>
  </protectedRanges>
  <conditionalFormatting sqref="E2:E4">
    <cfRule type="top10" dxfId="165" priority="31" rank="1"/>
  </conditionalFormatting>
  <conditionalFormatting sqref="F2:F4">
    <cfRule type="top10" dxfId="164" priority="33" rank="1"/>
  </conditionalFormatting>
  <conditionalFormatting sqref="G2:G4">
    <cfRule type="top10" dxfId="163" priority="35" rank="1"/>
  </conditionalFormatting>
  <conditionalFormatting sqref="H2:H4">
    <cfRule type="top10" dxfId="162" priority="37" rank="1"/>
  </conditionalFormatting>
  <conditionalFormatting sqref="I2:I4">
    <cfRule type="top10" dxfId="161" priority="39" rank="1"/>
  </conditionalFormatting>
  <conditionalFormatting sqref="J2:J4">
    <cfRule type="top10" dxfId="160" priority="41" rank="1"/>
  </conditionalFormatting>
  <hyperlinks>
    <hyperlink ref="Q1" location="'National Rankings'!A1" display="Back to Ranking" xr:uid="{D4FE179B-0E66-48C9-8D65-C633AC7381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AD17FB4-4724-4620-A5F8-06A42DD13E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BDA62-3001-4F28-ACE1-C8E474CE34B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95</v>
      </c>
      <c r="C2" s="44">
        <v>45038</v>
      </c>
      <c r="D2" s="72" t="s">
        <v>29</v>
      </c>
      <c r="E2" s="73">
        <v>165</v>
      </c>
      <c r="F2" s="73">
        <v>161</v>
      </c>
      <c r="G2" s="73">
        <v>171</v>
      </c>
      <c r="H2" s="73">
        <v>155</v>
      </c>
      <c r="I2" s="73"/>
      <c r="J2" s="73"/>
      <c r="K2" s="74">
        <v>4</v>
      </c>
      <c r="L2" s="74">
        <v>652</v>
      </c>
      <c r="M2" s="75">
        <v>163</v>
      </c>
      <c r="N2" s="76">
        <v>2</v>
      </c>
      <c r="O2" s="77">
        <v>165</v>
      </c>
    </row>
    <row r="4" spans="1:17" x14ac:dyDescent="0.25">
      <c r="K4" s="8">
        <f>SUM(K2:K3)</f>
        <v>4</v>
      </c>
      <c r="L4" s="8">
        <f>SUM(L2:L3)</f>
        <v>652</v>
      </c>
      <c r="M4" s="7">
        <f>SUM(L4/K4)</f>
        <v>163</v>
      </c>
      <c r="N4" s="8">
        <f>SUM(N2:N3)</f>
        <v>2</v>
      </c>
      <c r="O4" s="11">
        <f>SUM(M4+N4)</f>
        <v>165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159" priority="6" rank="1"/>
  </conditionalFormatting>
  <conditionalFormatting sqref="F2">
    <cfRule type="top10" dxfId="158" priority="1" rank="1"/>
  </conditionalFormatting>
  <conditionalFormatting sqref="G2">
    <cfRule type="top10" dxfId="157" priority="2" rank="1"/>
  </conditionalFormatting>
  <conditionalFormatting sqref="H2">
    <cfRule type="top10" dxfId="156" priority="3" rank="1"/>
  </conditionalFormatting>
  <conditionalFormatting sqref="I2">
    <cfRule type="top10" dxfId="155" priority="4" rank="1"/>
  </conditionalFormatting>
  <conditionalFormatting sqref="J2">
    <cfRule type="top10" dxfId="154" priority="5" rank="1"/>
  </conditionalFormatting>
  <hyperlinks>
    <hyperlink ref="Q1" location="'National Rankings'!A1" display="Back to Ranking" xr:uid="{445E37C6-A421-4B0C-A164-384695E616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AF393B-5C50-4405-AC95-20D2BCDAA16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A64F-0AA4-459D-A66F-5E765BEA123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5" t="s">
        <v>71</v>
      </c>
      <c r="C2" s="14">
        <v>44972</v>
      </c>
      <c r="D2" s="15" t="s">
        <v>38</v>
      </c>
      <c r="E2" s="16">
        <v>136</v>
      </c>
      <c r="F2" s="16">
        <v>149</v>
      </c>
      <c r="G2" s="16"/>
      <c r="H2" s="16"/>
      <c r="I2" s="16"/>
      <c r="J2" s="16"/>
      <c r="K2" s="17">
        <v>2</v>
      </c>
      <c r="L2" s="17">
        <v>285</v>
      </c>
      <c r="M2" s="18">
        <v>142.5</v>
      </c>
      <c r="N2" s="19">
        <v>5</v>
      </c>
      <c r="O2" s="20">
        <v>147.5</v>
      </c>
    </row>
    <row r="4" spans="1:17" x14ac:dyDescent="0.25">
      <c r="K4" s="8">
        <f>SUM(K2:K3)</f>
        <v>2</v>
      </c>
      <c r="L4" s="8">
        <f>SUM(L2:L3)</f>
        <v>285</v>
      </c>
      <c r="M4" s="7">
        <f>SUM(L4/K4)</f>
        <v>142.5</v>
      </c>
      <c r="N4" s="8">
        <f>SUM(N2:N3)</f>
        <v>5</v>
      </c>
      <c r="O4" s="11">
        <f>SUM(M4+N4)</f>
        <v>147.5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E2">
    <cfRule type="top10" dxfId="153" priority="6" rank="1"/>
  </conditionalFormatting>
  <conditionalFormatting sqref="F2">
    <cfRule type="top10" dxfId="152" priority="5" rank="1"/>
  </conditionalFormatting>
  <conditionalFormatting sqref="G2">
    <cfRule type="top10" dxfId="151" priority="4" rank="1"/>
  </conditionalFormatting>
  <conditionalFormatting sqref="H2">
    <cfRule type="top10" dxfId="150" priority="3" rank="1"/>
  </conditionalFormatting>
  <conditionalFormatting sqref="I2">
    <cfRule type="top10" dxfId="149" priority="1" rank="1"/>
  </conditionalFormatting>
  <conditionalFormatting sqref="J2">
    <cfRule type="top10" dxfId="148" priority="2" rank="1"/>
  </conditionalFormatting>
  <hyperlinks>
    <hyperlink ref="Q1" location="'National Rankings'!A1" display="Back to Ranking" xr:uid="{B43CC923-3ED8-4BCE-8C19-6898FE6E5D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BB446E6-151B-4FC7-B3A3-E6FE699DE20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FCBD9-4C0D-41D8-AEFA-A3F0D9950AE1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110</v>
      </c>
      <c r="C2" s="44">
        <v>44661</v>
      </c>
      <c r="D2" s="72" t="s">
        <v>99</v>
      </c>
      <c r="E2" s="73">
        <v>177</v>
      </c>
      <c r="F2" s="73">
        <v>182</v>
      </c>
      <c r="G2" s="73">
        <v>163</v>
      </c>
      <c r="H2" s="73">
        <v>177</v>
      </c>
      <c r="I2" s="73"/>
      <c r="J2" s="73"/>
      <c r="K2" s="74">
        <v>4</v>
      </c>
      <c r="L2" s="74">
        <v>699</v>
      </c>
      <c r="M2" s="75">
        <v>174.75</v>
      </c>
      <c r="N2" s="76">
        <v>2</v>
      </c>
      <c r="O2" s="77">
        <v>176.75</v>
      </c>
    </row>
    <row r="4" spans="1:17" x14ac:dyDescent="0.25">
      <c r="K4" s="8">
        <f>SUM(K2:K3)</f>
        <v>4</v>
      </c>
      <c r="L4" s="8">
        <f>SUM(L2:L3)</f>
        <v>699</v>
      </c>
      <c r="M4" s="7">
        <f>SUM(L4/K4)</f>
        <v>174.75</v>
      </c>
      <c r="N4" s="8">
        <f>SUM(N2:N3)</f>
        <v>2</v>
      </c>
      <c r="O4" s="11">
        <f>SUM(M4+N4)</f>
        <v>176.75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147" priority="6" rank="1"/>
  </conditionalFormatting>
  <conditionalFormatting sqref="F2">
    <cfRule type="top10" dxfId="146" priority="1" rank="1"/>
  </conditionalFormatting>
  <conditionalFormatting sqref="G2">
    <cfRule type="top10" dxfId="145" priority="2" rank="1"/>
  </conditionalFormatting>
  <conditionalFormatting sqref="H2">
    <cfRule type="top10" dxfId="144" priority="3" rank="1"/>
  </conditionalFormatting>
  <conditionalFormatting sqref="I2">
    <cfRule type="top10" dxfId="143" priority="4" rank="1"/>
  </conditionalFormatting>
  <conditionalFormatting sqref="J2">
    <cfRule type="top10" dxfId="142" priority="5" rank="1"/>
  </conditionalFormatting>
  <hyperlinks>
    <hyperlink ref="Q1" location="'National Rankings'!A1" display="Back to Ranking" xr:uid="{3319632C-9566-42F1-A185-D3AC728A645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CB4637-AE1A-4965-B919-C4B8FD63A7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8AEF2-4CCE-48C4-86CD-CEE5CBB20ABB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98</v>
      </c>
      <c r="C2" s="44">
        <v>44661</v>
      </c>
      <c r="D2" s="72" t="s">
        <v>99</v>
      </c>
      <c r="E2" s="73">
        <v>192</v>
      </c>
      <c r="F2" s="73">
        <v>186</v>
      </c>
      <c r="G2" s="73">
        <v>188</v>
      </c>
      <c r="H2" s="73">
        <v>192</v>
      </c>
      <c r="I2" s="73"/>
      <c r="J2" s="73"/>
      <c r="K2" s="74">
        <v>4</v>
      </c>
      <c r="L2" s="74">
        <v>758</v>
      </c>
      <c r="M2" s="75">
        <v>189.5</v>
      </c>
      <c r="N2" s="76">
        <v>4</v>
      </c>
      <c r="O2" s="77">
        <v>193.5</v>
      </c>
    </row>
    <row r="3" spans="1:17" x14ac:dyDescent="0.25">
      <c r="A3" s="43" t="s">
        <v>26</v>
      </c>
      <c r="B3" s="42" t="s">
        <v>98</v>
      </c>
      <c r="C3" s="44">
        <v>45060</v>
      </c>
      <c r="D3" s="72" t="s">
        <v>99</v>
      </c>
      <c r="E3" s="73">
        <v>189</v>
      </c>
      <c r="F3" s="73">
        <v>185</v>
      </c>
      <c r="G3" s="73">
        <v>188</v>
      </c>
      <c r="H3" s="73">
        <v>187</v>
      </c>
      <c r="I3" s="73"/>
      <c r="J3" s="73"/>
      <c r="K3" s="74">
        <v>4</v>
      </c>
      <c r="L3" s="74">
        <v>749</v>
      </c>
      <c r="M3" s="75">
        <v>187.25</v>
      </c>
      <c r="N3" s="76">
        <v>2</v>
      </c>
      <c r="O3" s="77">
        <v>189.25</v>
      </c>
    </row>
    <row r="5" spans="1:17" x14ac:dyDescent="0.25">
      <c r="K5" s="8">
        <f>SUM(K2:K4)</f>
        <v>8</v>
      </c>
      <c r="L5" s="8">
        <f>SUM(L2:L4)</f>
        <v>1507</v>
      </c>
      <c r="M5" s="7">
        <f>SUM(L5/K5)</f>
        <v>188.375</v>
      </c>
      <c r="N5" s="8">
        <f>SUM(N2:N4)</f>
        <v>6</v>
      </c>
      <c r="O5" s="11">
        <f>SUM(M5+N5)</f>
        <v>194.375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609" priority="6" rank="1"/>
  </conditionalFormatting>
  <conditionalFormatting sqref="F2">
    <cfRule type="top10" dxfId="608" priority="1" rank="1"/>
  </conditionalFormatting>
  <conditionalFormatting sqref="G2">
    <cfRule type="top10" dxfId="607" priority="2" rank="1"/>
  </conditionalFormatting>
  <conditionalFormatting sqref="H2">
    <cfRule type="top10" dxfId="606" priority="3" rank="1"/>
  </conditionalFormatting>
  <conditionalFormatting sqref="I2">
    <cfRule type="top10" dxfId="605" priority="4" rank="1"/>
  </conditionalFormatting>
  <conditionalFormatting sqref="J2">
    <cfRule type="top10" dxfId="604" priority="5" rank="1"/>
  </conditionalFormatting>
  <hyperlinks>
    <hyperlink ref="Q1" location="'National Rankings'!A1" display="Back to Ranking" xr:uid="{0F15B2C1-4DE5-42CF-AA3A-12E5BE43DE9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A1CA1D-2833-49F1-A728-5339688BC5E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332E4-A394-470F-B295-2E815C660FDB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111</v>
      </c>
      <c r="C2" s="44">
        <v>44661</v>
      </c>
      <c r="D2" s="72" t="s">
        <v>99</v>
      </c>
      <c r="E2" s="73">
        <v>187</v>
      </c>
      <c r="F2" s="73">
        <v>192</v>
      </c>
      <c r="G2" s="73">
        <v>191</v>
      </c>
      <c r="H2" s="73">
        <v>185</v>
      </c>
      <c r="I2" s="73"/>
      <c r="J2" s="73"/>
      <c r="K2" s="74">
        <v>4</v>
      </c>
      <c r="L2" s="74">
        <v>755</v>
      </c>
      <c r="M2" s="75">
        <v>188.75</v>
      </c>
      <c r="N2" s="76">
        <v>2</v>
      </c>
      <c r="O2" s="77">
        <v>190.75</v>
      </c>
    </row>
    <row r="3" spans="1:17" x14ac:dyDescent="0.25">
      <c r="A3" s="43" t="s">
        <v>26</v>
      </c>
      <c r="B3" s="42" t="s">
        <v>111</v>
      </c>
      <c r="C3" s="44">
        <v>45060</v>
      </c>
      <c r="D3" s="72" t="s">
        <v>99</v>
      </c>
      <c r="E3" s="73">
        <v>179</v>
      </c>
      <c r="F3" s="73">
        <v>183</v>
      </c>
      <c r="G3" s="73">
        <v>182</v>
      </c>
      <c r="H3" s="73">
        <v>181</v>
      </c>
      <c r="I3" s="73"/>
      <c r="J3" s="73"/>
      <c r="K3" s="74">
        <v>4</v>
      </c>
      <c r="L3" s="74">
        <v>725</v>
      </c>
      <c r="M3" s="75">
        <v>181.25</v>
      </c>
      <c r="N3" s="76">
        <v>2</v>
      </c>
      <c r="O3" s="77">
        <v>183.25</v>
      </c>
    </row>
    <row r="5" spans="1:17" x14ac:dyDescent="0.25">
      <c r="K5" s="8">
        <f>SUM(K2:K4)</f>
        <v>8</v>
      </c>
      <c r="L5" s="8">
        <f>SUM(L2:L4)</f>
        <v>1480</v>
      </c>
      <c r="M5" s="7">
        <f>SUM(L5/K5)</f>
        <v>185</v>
      </c>
      <c r="N5" s="8">
        <f>SUM(N2:N4)</f>
        <v>4</v>
      </c>
      <c r="O5" s="11">
        <f>SUM(M5+N5)</f>
        <v>189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141" priority="6" rank="1"/>
  </conditionalFormatting>
  <conditionalFormatting sqref="F2">
    <cfRule type="top10" dxfId="140" priority="1" rank="1"/>
  </conditionalFormatting>
  <conditionalFormatting sqref="G2">
    <cfRule type="top10" dxfId="139" priority="2" rank="1"/>
  </conditionalFormatting>
  <conditionalFormatting sqref="H2">
    <cfRule type="top10" dxfId="138" priority="3" rank="1"/>
  </conditionalFormatting>
  <conditionalFormatting sqref="I2">
    <cfRule type="top10" dxfId="137" priority="4" rank="1"/>
  </conditionalFormatting>
  <conditionalFormatting sqref="J2">
    <cfRule type="top10" dxfId="136" priority="5" rank="1"/>
  </conditionalFormatting>
  <hyperlinks>
    <hyperlink ref="Q1" location="'National Rankings'!A1" display="Back to Ranking" xr:uid="{4E0E9665-2210-4D99-BA47-50DB7FE107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05551C-3140-49A1-B365-958E58BA957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1A4CD-E179-4E7A-87A4-64DB5541A3D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112</v>
      </c>
      <c r="C2" s="44">
        <v>44661</v>
      </c>
      <c r="D2" s="72" t="s">
        <v>99</v>
      </c>
      <c r="E2" s="73">
        <v>188</v>
      </c>
      <c r="F2" s="73">
        <v>190</v>
      </c>
      <c r="G2" s="73">
        <v>189</v>
      </c>
      <c r="H2" s="73">
        <v>198</v>
      </c>
      <c r="I2" s="73"/>
      <c r="J2" s="73"/>
      <c r="K2" s="74">
        <v>4</v>
      </c>
      <c r="L2" s="74">
        <v>765</v>
      </c>
      <c r="M2" s="75">
        <v>191.25</v>
      </c>
      <c r="N2" s="76">
        <v>6</v>
      </c>
      <c r="O2" s="77">
        <v>197.25</v>
      </c>
    </row>
    <row r="3" spans="1:17" x14ac:dyDescent="0.25">
      <c r="A3" s="12" t="s">
        <v>26</v>
      </c>
      <c r="B3" s="13" t="s">
        <v>112</v>
      </c>
      <c r="C3" s="14">
        <v>45046</v>
      </c>
      <c r="D3" s="15" t="s">
        <v>117</v>
      </c>
      <c r="E3" s="73">
        <v>195</v>
      </c>
      <c r="F3" s="73">
        <v>193.001</v>
      </c>
      <c r="G3" s="73">
        <v>194</v>
      </c>
      <c r="H3" s="73">
        <v>193</v>
      </c>
      <c r="I3" s="16"/>
      <c r="J3" s="16"/>
      <c r="K3" s="17">
        <v>4</v>
      </c>
      <c r="L3" s="17">
        <v>775.00099999999998</v>
      </c>
      <c r="M3" s="18">
        <v>193.75024999999999</v>
      </c>
      <c r="N3" s="19">
        <v>13</v>
      </c>
      <c r="O3" s="20">
        <v>206.75024999999999</v>
      </c>
    </row>
    <row r="5" spans="1:17" x14ac:dyDescent="0.25">
      <c r="K5" s="8">
        <f>SUM(K2:K4)</f>
        <v>8</v>
      </c>
      <c r="L5" s="8">
        <f>SUM(L2:L4)</f>
        <v>1540.001</v>
      </c>
      <c r="M5" s="7">
        <f>SUM(L5/K5)</f>
        <v>192.500125</v>
      </c>
      <c r="N5" s="8">
        <f>SUM(N2:N4)</f>
        <v>19</v>
      </c>
      <c r="O5" s="11">
        <f>SUM(M5+N5)</f>
        <v>211.500125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12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3"/>
  </protectedRanges>
  <conditionalFormatting sqref="E2:E3">
    <cfRule type="top10" dxfId="135" priority="6" rank="1"/>
  </conditionalFormatting>
  <conditionalFormatting sqref="F2:F3">
    <cfRule type="top10" dxfId="134" priority="1" rank="1"/>
  </conditionalFormatting>
  <conditionalFormatting sqref="G2:G3">
    <cfRule type="top10" dxfId="133" priority="2" rank="1"/>
  </conditionalFormatting>
  <conditionalFormatting sqref="H2:H3">
    <cfRule type="top10" dxfId="132" priority="3" rank="1"/>
  </conditionalFormatting>
  <conditionalFormatting sqref="I2:I3">
    <cfRule type="top10" dxfId="131" priority="4" rank="1"/>
  </conditionalFormatting>
  <conditionalFormatting sqref="J2:J3">
    <cfRule type="top10" dxfId="130" priority="5" rank="1"/>
  </conditionalFormatting>
  <hyperlinks>
    <hyperlink ref="Q1" location="'National Rankings'!A1" display="Back to Ranking" xr:uid="{10C998F3-F467-4BEF-AD5B-533C44A7D8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5BB9CAD-7795-4195-919C-B380A8F4C85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5995F-FB1D-473C-8E04-2162BCA90A3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72</v>
      </c>
      <c r="C2" s="14">
        <v>44940</v>
      </c>
      <c r="D2" s="15" t="s">
        <v>34</v>
      </c>
      <c r="E2" s="16">
        <v>179</v>
      </c>
      <c r="F2" s="16">
        <v>181</v>
      </c>
      <c r="G2" s="16">
        <v>178</v>
      </c>
      <c r="H2" s="16">
        <v>172</v>
      </c>
      <c r="I2" s="16"/>
      <c r="J2" s="16"/>
      <c r="K2" s="17">
        <v>4</v>
      </c>
      <c r="L2" s="17">
        <v>710</v>
      </c>
      <c r="M2" s="18">
        <v>177.5</v>
      </c>
      <c r="N2" s="19">
        <v>2</v>
      </c>
      <c r="O2" s="20">
        <v>179.5</v>
      </c>
    </row>
    <row r="4" spans="1:17" x14ac:dyDescent="0.25">
      <c r="K4" s="8">
        <f>SUM(K2:K3)</f>
        <v>4</v>
      </c>
      <c r="L4" s="8">
        <f>SUM(L2:L3)</f>
        <v>710</v>
      </c>
      <c r="M4" s="7">
        <f>SUM(L4/K4)</f>
        <v>177.5</v>
      </c>
      <c r="N4" s="8">
        <f>SUM(N2:N3)</f>
        <v>2</v>
      </c>
      <c r="O4" s="11">
        <f>SUM(M4+N4)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5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5_1_1"/>
  </protectedRanges>
  <conditionalFormatting sqref="E2">
    <cfRule type="top10" dxfId="129" priority="6" rank="1"/>
  </conditionalFormatting>
  <conditionalFormatting sqref="F2">
    <cfRule type="top10" dxfId="128" priority="5" rank="1"/>
  </conditionalFormatting>
  <conditionalFormatting sqref="G2">
    <cfRule type="top10" dxfId="127" priority="4" rank="1"/>
  </conditionalFormatting>
  <conditionalFormatting sqref="H2">
    <cfRule type="top10" dxfId="126" priority="3" rank="1"/>
  </conditionalFormatting>
  <conditionalFormatting sqref="I2">
    <cfRule type="top10" dxfId="125" priority="1" rank="1"/>
  </conditionalFormatting>
  <conditionalFormatting sqref="J2">
    <cfRule type="top10" dxfId="124" priority="2" rank="1"/>
  </conditionalFormatting>
  <hyperlinks>
    <hyperlink ref="Q1" location="'National Rankings'!A1" display="Back to Ranking" xr:uid="{EFF9F934-AE22-4EEE-8BAF-5962D7C75D1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098513-E499-47E2-9647-1F7DC65B5B5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1B564-C07C-452A-9168-DA64A9336114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119</v>
      </c>
      <c r="C2" s="44">
        <v>45046</v>
      </c>
      <c r="D2" s="72" t="s">
        <v>117</v>
      </c>
      <c r="E2" s="73">
        <v>191</v>
      </c>
      <c r="F2" s="73">
        <v>186</v>
      </c>
      <c r="G2" s="73">
        <v>191</v>
      </c>
      <c r="H2" s="73">
        <v>190</v>
      </c>
      <c r="I2" s="73"/>
      <c r="J2" s="73"/>
      <c r="K2" s="74">
        <v>4</v>
      </c>
      <c r="L2" s="74">
        <v>758</v>
      </c>
      <c r="M2" s="75">
        <v>189.5</v>
      </c>
      <c r="N2" s="76">
        <v>3</v>
      </c>
      <c r="O2" s="77">
        <v>192.5</v>
      </c>
    </row>
    <row r="4" spans="1:17" x14ac:dyDescent="0.25">
      <c r="K4" s="8">
        <f>SUM(K2:K3)</f>
        <v>4</v>
      </c>
      <c r="L4" s="8">
        <f>SUM(L2:L3)</f>
        <v>758</v>
      </c>
      <c r="M4" s="7">
        <f>SUM(L4/K4)</f>
        <v>189.5</v>
      </c>
      <c r="N4" s="8">
        <f>SUM(N2:N3)</f>
        <v>3</v>
      </c>
      <c r="O4" s="11">
        <f>SUM(M4+N4)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123" priority="6" rank="1"/>
  </conditionalFormatting>
  <conditionalFormatting sqref="F2">
    <cfRule type="top10" dxfId="122" priority="1" rank="1"/>
  </conditionalFormatting>
  <conditionalFormatting sqref="G2">
    <cfRule type="top10" dxfId="121" priority="2" rank="1"/>
  </conditionalFormatting>
  <conditionalFormatting sqref="H2">
    <cfRule type="top10" dxfId="120" priority="3" rank="1"/>
  </conditionalFormatting>
  <conditionalFormatting sqref="I2">
    <cfRule type="top10" dxfId="119" priority="4" rank="1"/>
  </conditionalFormatting>
  <conditionalFormatting sqref="J2">
    <cfRule type="top10" dxfId="118" priority="5" rank="1"/>
  </conditionalFormatting>
  <hyperlinks>
    <hyperlink ref="Q1" location="'National Rankings'!A1" display="Back to Ranking" xr:uid="{0BBE605D-66AB-4915-AB22-8FDD045CE89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F6873B0-614A-4B32-B7CD-09B33A61D8F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A3DA0-9E03-46BD-B230-46176F116FB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153</v>
      </c>
      <c r="C2" s="44">
        <v>45066</v>
      </c>
      <c r="D2" s="72" t="s">
        <v>97</v>
      </c>
      <c r="E2" s="73">
        <v>182</v>
      </c>
      <c r="F2" s="73">
        <v>191</v>
      </c>
      <c r="G2" s="73">
        <v>182</v>
      </c>
      <c r="H2" s="73">
        <v>187</v>
      </c>
      <c r="I2" s="73"/>
      <c r="J2" s="73"/>
      <c r="K2" s="74">
        <v>4</v>
      </c>
      <c r="L2" s="74">
        <v>742</v>
      </c>
      <c r="M2" s="75">
        <v>185.5</v>
      </c>
      <c r="N2" s="76">
        <v>6</v>
      </c>
      <c r="O2" s="77">
        <v>191.5</v>
      </c>
    </row>
    <row r="4" spans="1:17" x14ac:dyDescent="0.25">
      <c r="K4" s="8">
        <f>SUM(K2:K3)</f>
        <v>4</v>
      </c>
      <c r="L4" s="8">
        <f>SUM(L2:L3)</f>
        <v>742</v>
      </c>
      <c r="M4" s="7">
        <f>SUM(L4/K4)</f>
        <v>185.5</v>
      </c>
      <c r="N4" s="8">
        <f>SUM(N2:N3)</f>
        <v>6</v>
      </c>
      <c r="O4" s="11">
        <f>SUM(M4+N4)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117" priority="6" rank="1"/>
  </conditionalFormatting>
  <conditionalFormatting sqref="F2">
    <cfRule type="top10" dxfId="116" priority="1" rank="1"/>
  </conditionalFormatting>
  <conditionalFormatting sqref="G2">
    <cfRule type="top10" dxfId="115" priority="2" rank="1"/>
  </conditionalFormatting>
  <conditionalFormatting sqref="H2">
    <cfRule type="top10" dxfId="114" priority="3" rank="1"/>
  </conditionalFormatting>
  <conditionalFormatting sqref="I2">
    <cfRule type="top10" dxfId="113" priority="4" rank="1"/>
  </conditionalFormatting>
  <conditionalFormatting sqref="J2">
    <cfRule type="top10" dxfId="112" priority="5" rank="1"/>
  </conditionalFormatting>
  <hyperlinks>
    <hyperlink ref="Q1" location="'National Rankings'!A1" display="Back to Ranking" xr:uid="{7176FCC7-C1E5-4D2E-839C-FF72AE67B5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ED133C-DD1A-4188-87FE-2F2D23D64AD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910A-6F68-4ED5-A15F-F887A5D1744B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134</v>
      </c>
      <c r="C2" s="44">
        <v>45052</v>
      </c>
      <c r="D2" s="72" t="s">
        <v>126</v>
      </c>
      <c r="E2" s="73">
        <v>181</v>
      </c>
      <c r="F2" s="73">
        <v>173</v>
      </c>
      <c r="G2" s="73">
        <v>173</v>
      </c>
      <c r="H2" s="73">
        <v>185</v>
      </c>
      <c r="I2" s="73"/>
      <c r="J2" s="73"/>
      <c r="K2" s="74">
        <v>4</v>
      </c>
      <c r="L2" s="74">
        <v>712</v>
      </c>
      <c r="M2" s="75">
        <v>178</v>
      </c>
      <c r="N2" s="76">
        <v>4</v>
      </c>
      <c r="O2" s="77">
        <v>182</v>
      </c>
    </row>
    <row r="4" spans="1:17" x14ac:dyDescent="0.25">
      <c r="K4" s="8">
        <f>SUM(K2:K3)</f>
        <v>4</v>
      </c>
      <c r="L4" s="8">
        <f>SUM(L2:L3)</f>
        <v>712</v>
      </c>
      <c r="M4" s="7">
        <f>SUM(L4/K4)</f>
        <v>178</v>
      </c>
      <c r="N4" s="8">
        <f>SUM(N2:N3)</f>
        <v>4</v>
      </c>
      <c r="O4" s="11">
        <f>SUM(M4+N4)</f>
        <v>182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6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F2">
    <cfRule type="top10" dxfId="111" priority="6" rank="1"/>
  </conditionalFormatting>
  <conditionalFormatting sqref="I2">
    <cfRule type="top10" dxfId="110" priority="3" rank="1"/>
    <cfRule type="top10" dxfId="109" priority="8" rank="1"/>
  </conditionalFormatting>
  <conditionalFormatting sqref="E2">
    <cfRule type="top10" dxfId="108" priority="7" rank="1"/>
  </conditionalFormatting>
  <conditionalFormatting sqref="G2">
    <cfRule type="top10" dxfId="107" priority="5" rank="1"/>
  </conditionalFormatting>
  <conditionalFormatting sqref="H2">
    <cfRule type="top10" dxfId="106" priority="4" rank="1"/>
  </conditionalFormatting>
  <conditionalFormatting sqref="J2">
    <cfRule type="top10" dxfId="105" priority="2" rank="1"/>
  </conditionalFormatting>
  <conditionalFormatting sqref="E2:J2">
    <cfRule type="cellIs" dxfId="104" priority="1" operator="greaterThanOrEqual">
      <formula>200</formula>
    </cfRule>
  </conditionalFormatting>
  <hyperlinks>
    <hyperlink ref="Q1" location="'National Rankings'!A1" display="Back to Ranking" xr:uid="{9BBD0F64-A66F-4A3D-8B4B-141A1E5366D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18C835-706B-483C-8068-3F69F56C5E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63B73-049D-4707-9FDA-6CECE23548D8}">
  <dimension ref="A1:Q4"/>
  <sheetViews>
    <sheetView workbookViewId="0">
      <selection activeCell="B19" sqref="B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73</v>
      </c>
      <c r="C2" s="14">
        <v>44996</v>
      </c>
      <c r="D2" s="15" t="s">
        <v>59</v>
      </c>
      <c r="E2" s="16">
        <v>188</v>
      </c>
      <c r="F2" s="16">
        <v>186</v>
      </c>
      <c r="G2" s="16">
        <v>189</v>
      </c>
      <c r="H2" s="16">
        <v>191</v>
      </c>
      <c r="I2" s="16"/>
      <c r="J2" s="16"/>
      <c r="K2" s="17">
        <v>4</v>
      </c>
      <c r="L2" s="17">
        <v>754</v>
      </c>
      <c r="M2" s="18">
        <v>188.5</v>
      </c>
      <c r="N2" s="19">
        <v>3</v>
      </c>
      <c r="O2" s="20">
        <v>191.5</v>
      </c>
    </row>
    <row r="4" spans="1:17" x14ac:dyDescent="0.25">
      <c r="K4" s="8">
        <f>SUM(K2:K3)</f>
        <v>4</v>
      </c>
      <c r="L4" s="8">
        <f>SUM(L2:L3)</f>
        <v>754</v>
      </c>
      <c r="M4" s="7">
        <f>SUM(L4/K4)</f>
        <v>188.5</v>
      </c>
      <c r="N4" s="8">
        <f>SUM(N2:N3)</f>
        <v>3</v>
      </c>
      <c r="O4" s="11">
        <f>SUM(M4+N4)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5"/>
    <protectedRange algorithmName="SHA-512" hashValue="ON39YdpmFHfN9f47KpiRvqrKx0V9+erV1CNkpWzYhW/Qyc6aT8rEyCrvauWSYGZK2ia3o7vd3akF07acHAFpOA==" saltValue="yVW9XmDwTqEnmpSGai0KYg==" spinCount="100000" sqref="D2" name="Range1_1_12"/>
    <protectedRange algorithmName="SHA-512" hashValue="ON39YdpmFHfN9f47KpiRvqrKx0V9+erV1CNkpWzYhW/Qyc6aT8rEyCrvauWSYGZK2ia3o7vd3akF07acHAFpOA==" saltValue="yVW9XmDwTqEnmpSGai0KYg==" spinCount="100000" sqref="E2:H2" name="Range1_3_5_1"/>
  </protectedRanges>
  <conditionalFormatting sqref="E2">
    <cfRule type="top10" dxfId="103" priority="6" rank="1"/>
  </conditionalFormatting>
  <conditionalFormatting sqref="F2">
    <cfRule type="top10" dxfId="102" priority="5" rank="1"/>
  </conditionalFormatting>
  <conditionalFormatting sqref="G2">
    <cfRule type="top10" dxfId="101" priority="4" rank="1"/>
  </conditionalFormatting>
  <conditionalFormatting sqref="H2">
    <cfRule type="top10" dxfId="100" priority="3" rank="1"/>
  </conditionalFormatting>
  <conditionalFormatting sqref="I2">
    <cfRule type="top10" dxfId="99" priority="1" rank="1"/>
  </conditionalFormatting>
  <conditionalFormatting sqref="J2">
    <cfRule type="top10" dxfId="98" priority="2" rank="1"/>
  </conditionalFormatting>
  <hyperlinks>
    <hyperlink ref="Q1" location="'National Rankings'!A1" display="Back to Ranking" xr:uid="{26FE953F-5239-45FF-AB5F-C3ED1BE739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4A65D0-F4EC-464E-AAF8-E7ADA84BC89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21A30-1149-4F77-9877-EF43C1A0D046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74</v>
      </c>
      <c r="C2" s="14">
        <v>44989</v>
      </c>
      <c r="D2" s="15" t="s">
        <v>32</v>
      </c>
      <c r="E2" s="16">
        <v>174</v>
      </c>
      <c r="F2" s="16">
        <v>180</v>
      </c>
      <c r="G2" s="16">
        <v>172</v>
      </c>
      <c r="H2" s="16">
        <v>126</v>
      </c>
      <c r="I2" s="16"/>
      <c r="J2" s="16"/>
      <c r="K2" s="17">
        <v>4</v>
      </c>
      <c r="L2" s="17">
        <v>652</v>
      </c>
      <c r="M2" s="18">
        <v>163</v>
      </c>
      <c r="N2" s="19">
        <v>2</v>
      </c>
      <c r="O2" s="20">
        <v>165</v>
      </c>
    </row>
    <row r="3" spans="1:17" x14ac:dyDescent="0.25">
      <c r="A3" s="12" t="s">
        <v>26</v>
      </c>
      <c r="B3" s="13" t="s">
        <v>74</v>
      </c>
      <c r="C3" s="14">
        <v>45053</v>
      </c>
      <c r="D3" s="15" t="s">
        <v>32</v>
      </c>
      <c r="E3" s="16">
        <v>181</v>
      </c>
      <c r="F3" s="16">
        <v>177</v>
      </c>
      <c r="G3" s="16">
        <v>180</v>
      </c>
      <c r="H3" s="16">
        <v>178</v>
      </c>
      <c r="I3" s="16"/>
      <c r="J3" s="16"/>
      <c r="K3" s="17">
        <v>4</v>
      </c>
      <c r="L3" s="17">
        <v>716</v>
      </c>
      <c r="M3" s="18">
        <v>179</v>
      </c>
      <c r="N3" s="19">
        <v>2</v>
      </c>
      <c r="O3" s="20">
        <v>181</v>
      </c>
    </row>
    <row r="5" spans="1:17" x14ac:dyDescent="0.25">
      <c r="K5" s="8">
        <f>SUM(K2:K4)</f>
        <v>8</v>
      </c>
      <c r="L5" s="8">
        <f>SUM(L2:L4)</f>
        <v>1368</v>
      </c>
      <c r="M5" s="7">
        <f>SUM(L5/K5)</f>
        <v>171</v>
      </c>
      <c r="N5" s="8">
        <f>SUM(N2:N4)</f>
        <v>4</v>
      </c>
      <c r="O5" s="11">
        <f>SUM(M5+N5)</f>
        <v>175</v>
      </c>
    </row>
  </sheetData>
  <protectedRanges>
    <protectedRange algorithmName="SHA-512" hashValue="ON39YdpmFHfN9f47KpiRvqrKx0V9+erV1CNkpWzYhW/Qyc6aT8rEyCrvauWSYGZK2ia3o7vd3akF07acHAFpOA==" saltValue="yVW9XmDwTqEnmpSGai0KYg==" spinCount="100000" sqref="B2:C2 I2:J2" name="Range1_15_1"/>
    <protectedRange algorithmName="SHA-512" hashValue="ON39YdpmFHfN9f47KpiRvqrKx0V9+erV1CNkpWzYhW/Qyc6aT8rEyCrvauWSYGZK2ia3o7vd3akF07acHAFpOA==" saltValue="yVW9XmDwTqEnmpSGai0KYg==" spinCount="100000" sqref="D2" name="Range1_1_12_1"/>
    <protectedRange algorithmName="SHA-512" hashValue="ON39YdpmFHfN9f47KpiRvqrKx0V9+erV1CNkpWzYhW/Qyc6aT8rEyCrvauWSYGZK2ia3o7vd3akF07acHAFpOA==" saltValue="yVW9XmDwTqEnmpSGai0KYg==" spinCount="100000" sqref="E2:H2" name="Range1_3_5_1_1"/>
    <protectedRange algorithmName="SHA-512" hashValue="ON39YdpmFHfN9f47KpiRvqrKx0V9+erV1CNkpWzYhW/Qyc6aT8rEyCrvauWSYGZK2ia3o7vd3akF07acHAFpOA==" saltValue="yVW9XmDwTqEnmpSGai0KYg==" spinCount="100000" sqref="B3:C3 I3:J3" name="Range1_6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3:H3" name="Range1_3_2"/>
  </protectedRanges>
  <conditionalFormatting sqref="E2">
    <cfRule type="top10" dxfId="97" priority="14" rank="1"/>
  </conditionalFormatting>
  <conditionalFormatting sqref="F2">
    <cfRule type="top10" dxfId="96" priority="13" rank="1"/>
  </conditionalFormatting>
  <conditionalFormatting sqref="G2">
    <cfRule type="top10" dxfId="95" priority="12" rank="1"/>
  </conditionalFormatting>
  <conditionalFormatting sqref="H2">
    <cfRule type="top10" dxfId="94" priority="11" rank="1"/>
  </conditionalFormatting>
  <conditionalFormatting sqref="I2">
    <cfRule type="top10" dxfId="93" priority="9" rank="1"/>
  </conditionalFormatting>
  <conditionalFormatting sqref="J2">
    <cfRule type="top10" dxfId="92" priority="10" rank="1"/>
  </conditionalFormatting>
  <conditionalFormatting sqref="F3">
    <cfRule type="top10" dxfId="91" priority="6" rank="1"/>
  </conditionalFormatting>
  <conditionalFormatting sqref="I3">
    <cfRule type="top10" dxfId="90" priority="3" rank="1"/>
    <cfRule type="top10" dxfId="89" priority="8" rank="1"/>
  </conditionalFormatting>
  <conditionalFormatting sqref="E3">
    <cfRule type="top10" dxfId="88" priority="7" rank="1"/>
  </conditionalFormatting>
  <conditionalFormatting sqref="G3">
    <cfRule type="top10" dxfId="87" priority="5" rank="1"/>
  </conditionalFormatting>
  <conditionalFormatting sqref="H3">
    <cfRule type="top10" dxfId="86" priority="4" rank="1"/>
  </conditionalFormatting>
  <conditionalFormatting sqref="J3">
    <cfRule type="top10" dxfId="85" priority="2" rank="1"/>
  </conditionalFormatting>
  <conditionalFormatting sqref="E3:J3">
    <cfRule type="cellIs" dxfId="84" priority="1" operator="greaterThanOrEqual">
      <formula>200</formula>
    </cfRule>
  </conditionalFormatting>
  <hyperlinks>
    <hyperlink ref="Q1" location="'National Rankings'!A1" display="Back to Ranking" xr:uid="{ECCAC4BD-3284-4D36-B518-464A0CC1586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84B53F-4822-41F0-90A0-F590C4D30B3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73B62-3ED3-44E6-AA29-6789CC82D28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143</v>
      </c>
      <c r="C2" s="44">
        <v>45062</v>
      </c>
      <c r="D2" s="72" t="s">
        <v>33</v>
      </c>
      <c r="E2" s="73">
        <v>187</v>
      </c>
      <c r="F2" s="73">
        <v>176</v>
      </c>
      <c r="G2" s="73">
        <v>179</v>
      </c>
      <c r="H2" s="73">
        <v>179</v>
      </c>
      <c r="I2" s="73"/>
      <c r="J2" s="73"/>
      <c r="K2" s="74">
        <v>4</v>
      </c>
      <c r="L2" s="74">
        <v>721</v>
      </c>
      <c r="M2" s="75">
        <v>180.25</v>
      </c>
      <c r="N2" s="76">
        <v>3</v>
      </c>
      <c r="O2" s="77">
        <v>183.25</v>
      </c>
    </row>
    <row r="4" spans="1:17" x14ac:dyDescent="0.25">
      <c r="K4" s="8">
        <f>SUM(K2:K3)</f>
        <v>4</v>
      </c>
      <c r="L4" s="8">
        <f>SUM(L2:L3)</f>
        <v>721</v>
      </c>
      <c r="M4" s="7">
        <f>SUM(L4/K4)</f>
        <v>180.25</v>
      </c>
      <c r="N4" s="8">
        <f>SUM(N2:N3)</f>
        <v>3</v>
      </c>
      <c r="O4" s="11">
        <f>SUM(M4+N4)</f>
        <v>183.25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8284657A-1983-4444-A9C0-02782001988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526257-0B22-45A9-A0CB-41921F3E19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E6856-5272-479B-9DC2-FFDD18D447C3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113</v>
      </c>
      <c r="C2" s="44">
        <v>44661</v>
      </c>
      <c r="D2" s="72" t="s">
        <v>99</v>
      </c>
      <c r="E2" s="86">
        <v>188</v>
      </c>
      <c r="F2" s="86">
        <v>192</v>
      </c>
      <c r="G2" s="86">
        <v>193</v>
      </c>
      <c r="H2" s="86">
        <v>186</v>
      </c>
      <c r="I2" s="86"/>
      <c r="J2" s="86"/>
      <c r="K2" s="74">
        <v>4</v>
      </c>
      <c r="L2" s="74">
        <v>759</v>
      </c>
      <c r="M2" s="75">
        <v>189.75</v>
      </c>
      <c r="N2" s="76">
        <v>2</v>
      </c>
      <c r="O2" s="77">
        <v>191.75</v>
      </c>
    </row>
    <row r="3" spans="1:17" x14ac:dyDescent="0.25">
      <c r="A3" s="12" t="s">
        <v>26</v>
      </c>
      <c r="B3" s="42" t="s">
        <v>113</v>
      </c>
      <c r="C3" s="14">
        <v>45046</v>
      </c>
      <c r="D3" s="15" t="s">
        <v>117</v>
      </c>
      <c r="E3" s="16">
        <v>188</v>
      </c>
      <c r="F3" s="16">
        <v>191</v>
      </c>
      <c r="G3" s="16">
        <v>187</v>
      </c>
      <c r="H3" s="16">
        <v>191</v>
      </c>
      <c r="I3" s="16"/>
      <c r="J3" s="16"/>
      <c r="K3" s="17">
        <v>4</v>
      </c>
      <c r="L3" s="17">
        <v>757</v>
      </c>
      <c r="M3" s="18">
        <v>189.25</v>
      </c>
      <c r="N3" s="19">
        <v>2</v>
      </c>
      <c r="O3" s="20">
        <v>191.25</v>
      </c>
    </row>
    <row r="4" spans="1:17" x14ac:dyDescent="0.25">
      <c r="A4" s="43" t="s">
        <v>26</v>
      </c>
      <c r="B4" s="42" t="s">
        <v>139</v>
      </c>
      <c r="C4" s="44">
        <v>45060</v>
      </c>
      <c r="D4" s="72" t="s">
        <v>99</v>
      </c>
      <c r="E4" s="73">
        <v>189</v>
      </c>
      <c r="F4" s="73">
        <v>192</v>
      </c>
      <c r="G4" s="73">
        <v>190</v>
      </c>
      <c r="H4" s="73">
        <v>185</v>
      </c>
      <c r="I4" s="73"/>
      <c r="J4" s="73"/>
      <c r="K4" s="74">
        <v>4</v>
      </c>
      <c r="L4" s="74">
        <v>756</v>
      </c>
      <c r="M4" s="75">
        <v>189</v>
      </c>
      <c r="N4" s="76">
        <v>7</v>
      </c>
      <c r="O4" s="77">
        <v>196</v>
      </c>
    </row>
    <row r="6" spans="1:17" x14ac:dyDescent="0.25">
      <c r="K6" s="8">
        <f>SUM(K2:K5)</f>
        <v>12</v>
      </c>
      <c r="L6" s="8">
        <f>SUM(L2:L5)</f>
        <v>2272</v>
      </c>
      <c r="M6" s="7">
        <f>SUM(L6/K6)</f>
        <v>189.33333333333334</v>
      </c>
      <c r="N6" s="8">
        <f>SUM(N2:N5)</f>
        <v>11</v>
      </c>
      <c r="O6" s="11">
        <f>SUM(M6+N6)</f>
        <v>200.33333333333334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3 B2:C3" name="Range1_12"/>
    <protectedRange algorithmName="SHA-512" hashValue="ON39YdpmFHfN9f47KpiRvqrKx0V9+erV1CNkpWzYhW/Qyc6aT8rEyCrvauWSYGZK2ia3o7vd3akF07acHAFpOA==" saltValue="yVW9XmDwTqEnmpSGai0KYg==" spinCount="100000" sqref="D2:D3" name="Range1_1_8"/>
    <protectedRange algorithmName="SHA-512" hashValue="ON39YdpmFHfN9f47KpiRvqrKx0V9+erV1CNkpWzYhW/Qyc6aT8rEyCrvauWSYGZK2ia3o7vd3akF07acHAFpOA==" saltValue="yVW9XmDwTqEnmpSGai0KYg==" spinCount="100000" sqref="E2:H3" name="Range1_3_3"/>
  </protectedRanges>
  <conditionalFormatting sqref="E2:E3">
    <cfRule type="top10" dxfId="83" priority="6" rank="1"/>
  </conditionalFormatting>
  <conditionalFormatting sqref="F2:F3">
    <cfRule type="top10" dxfId="82" priority="1" rank="1"/>
  </conditionalFormatting>
  <conditionalFormatting sqref="G2:G3">
    <cfRule type="top10" dxfId="81" priority="2" rank="1"/>
  </conditionalFormatting>
  <conditionalFormatting sqref="H2:H3">
    <cfRule type="top10" dxfId="80" priority="3" rank="1"/>
  </conditionalFormatting>
  <conditionalFormatting sqref="I2:I3">
    <cfRule type="top10" dxfId="79" priority="4" rank="1"/>
  </conditionalFormatting>
  <conditionalFormatting sqref="J2:J3">
    <cfRule type="top10" dxfId="78" priority="5" rank="1"/>
  </conditionalFormatting>
  <hyperlinks>
    <hyperlink ref="Q1" location="'National Rankings'!A1" display="Back to Ranking" xr:uid="{CCC34252-5023-40A6-802C-973C9141966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FFF2576-E8BA-4948-BB5A-F2F3BF649B1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83C0-7437-46DA-93C1-FE87B369ED14}">
  <dimension ref="A1:Q4"/>
  <sheetViews>
    <sheetView workbookViewId="0">
      <selection activeCell="B28" sqref="B2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48</v>
      </c>
      <c r="C2" s="14">
        <v>44976</v>
      </c>
      <c r="D2" s="15" t="s">
        <v>22</v>
      </c>
      <c r="E2" s="16">
        <v>192</v>
      </c>
      <c r="F2" s="16">
        <v>193</v>
      </c>
      <c r="G2" s="16">
        <v>190</v>
      </c>
      <c r="H2" s="16">
        <v>191</v>
      </c>
      <c r="I2" s="16"/>
      <c r="J2" s="16"/>
      <c r="K2" s="17">
        <v>4</v>
      </c>
      <c r="L2" s="17">
        <v>766</v>
      </c>
      <c r="M2" s="18">
        <v>191.5</v>
      </c>
      <c r="N2" s="19">
        <v>9</v>
      </c>
      <c r="O2" s="20">
        <v>200.5</v>
      </c>
    </row>
    <row r="4" spans="1:17" x14ac:dyDescent="0.25">
      <c r="K4" s="8">
        <f>SUM(K2:K3)</f>
        <v>4</v>
      </c>
      <c r="L4" s="8">
        <f>SUM(L2:L3)</f>
        <v>766</v>
      </c>
      <c r="M4" s="7">
        <f>SUM(L4/K4)</f>
        <v>191.5</v>
      </c>
      <c r="N4" s="8">
        <f>SUM(N2:N3)</f>
        <v>9</v>
      </c>
      <c r="O4" s="11">
        <f>SUM(M4+N4)</f>
        <v>200.5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603" priority="6" rank="1"/>
  </conditionalFormatting>
  <conditionalFormatting sqref="F2">
    <cfRule type="top10" dxfId="602" priority="1" rank="1"/>
  </conditionalFormatting>
  <conditionalFormatting sqref="G2">
    <cfRule type="top10" dxfId="601" priority="2" rank="1"/>
  </conditionalFormatting>
  <conditionalFormatting sqref="H2">
    <cfRule type="top10" dxfId="600" priority="3" rank="1"/>
  </conditionalFormatting>
  <conditionalFormatting sqref="I2">
    <cfRule type="top10" dxfId="599" priority="4" rank="1"/>
  </conditionalFormatting>
  <conditionalFormatting sqref="J2">
    <cfRule type="top10" dxfId="598" priority="5" rank="1"/>
  </conditionalFormatting>
  <hyperlinks>
    <hyperlink ref="Q1" location="'National Rankings'!A1" display="Back to Ranking" xr:uid="{8D9CE02F-E875-4E1B-87FF-BE47B65E81C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E38A149-286C-4753-B5CA-3BFF8987118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2EE40-E027-4DD9-BD52-8F859790401D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135</v>
      </c>
      <c r="C2" s="44">
        <v>45053</v>
      </c>
      <c r="D2" s="72" t="s">
        <v>123</v>
      </c>
      <c r="E2" s="87">
        <v>191</v>
      </c>
      <c r="F2" s="73">
        <v>183</v>
      </c>
      <c r="G2" s="73">
        <v>179.1</v>
      </c>
      <c r="H2" s="73">
        <v>185</v>
      </c>
      <c r="I2" s="73"/>
      <c r="J2" s="73"/>
      <c r="K2" s="74">
        <v>4</v>
      </c>
      <c r="L2" s="74">
        <v>738.1</v>
      </c>
      <c r="M2" s="75">
        <v>184.52500000000001</v>
      </c>
      <c r="N2" s="76">
        <v>6</v>
      </c>
      <c r="O2" s="77">
        <v>190.52500000000001</v>
      </c>
    </row>
    <row r="4" spans="1:17" x14ac:dyDescent="0.25">
      <c r="K4" s="8">
        <f>SUM(K2:K3)</f>
        <v>4</v>
      </c>
      <c r="L4" s="8">
        <f>SUM(L2:L3)</f>
        <v>738.1</v>
      </c>
      <c r="M4" s="7">
        <f>SUM(L4/K4)</f>
        <v>184.52500000000001</v>
      </c>
      <c r="N4" s="8">
        <f>SUM(N2:N3)</f>
        <v>6</v>
      </c>
      <c r="O4" s="11">
        <f>SUM(M4+N4)</f>
        <v>190.52500000000001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41BCBED8-D6E2-41FC-99E3-ED559F1F65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5D2D653-C282-4479-8C3A-2346ED49E8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45861-DCBD-40EB-9524-0D9A899A553F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6" t="s">
        <v>75</v>
      </c>
      <c r="C2" s="47">
        <v>45004</v>
      </c>
      <c r="D2" s="46" t="s">
        <v>76</v>
      </c>
      <c r="E2" s="48">
        <v>192</v>
      </c>
      <c r="F2" s="48">
        <v>188</v>
      </c>
      <c r="G2" s="46"/>
      <c r="H2" s="46"/>
      <c r="I2" s="46"/>
      <c r="J2" s="46"/>
      <c r="K2" s="46">
        <v>2</v>
      </c>
      <c r="L2" s="46">
        <v>380</v>
      </c>
      <c r="M2" s="49">
        <v>190</v>
      </c>
      <c r="N2" s="46">
        <v>5</v>
      </c>
      <c r="O2" s="49">
        <v>195</v>
      </c>
    </row>
    <row r="3" spans="1:17" x14ac:dyDescent="0.25">
      <c r="A3" s="43" t="s">
        <v>26</v>
      </c>
      <c r="B3" s="42" t="s">
        <v>75</v>
      </c>
      <c r="C3" s="14">
        <v>45039</v>
      </c>
      <c r="D3" s="15" t="s">
        <v>76</v>
      </c>
      <c r="E3" s="73">
        <v>181</v>
      </c>
      <c r="F3" s="73">
        <v>173</v>
      </c>
      <c r="G3" s="16"/>
      <c r="H3" s="16"/>
      <c r="I3" s="16"/>
      <c r="J3" s="16"/>
      <c r="K3" s="17">
        <v>2</v>
      </c>
      <c r="L3" s="17">
        <v>354</v>
      </c>
      <c r="M3" s="18">
        <v>177</v>
      </c>
      <c r="N3" s="19">
        <v>5</v>
      </c>
      <c r="O3" s="20">
        <v>182</v>
      </c>
    </row>
    <row r="5" spans="1:17" x14ac:dyDescent="0.25">
      <c r="K5" s="8">
        <f>SUM(K2:K4)</f>
        <v>4</v>
      </c>
      <c r="L5" s="8">
        <f>SUM(L2:L4)</f>
        <v>734</v>
      </c>
      <c r="M5" s="7">
        <f>SUM(L5/K5)</f>
        <v>183.5</v>
      </c>
      <c r="N5" s="8">
        <f>SUM(N2:N4)</f>
        <v>10</v>
      </c>
      <c r="O5" s="11">
        <f>SUM(M5+N5)</f>
        <v>193.5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3 B2:C3" name="Range1_2_4_1"/>
    <protectedRange algorithmName="SHA-512" hashValue="ON39YdpmFHfN9f47KpiRvqrKx0V9+erV1CNkpWzYhW/Qyc6aT8rEyCrvauWSYGZK2ia3o7vd3akF07acHAFpOA==" saltValue="yVW9XmDwTqEnmpSGai0KYg==" spinCount="100000" sqref="D2:D3" name="Range1_1_1_4_1"/>
  </protectedRanges>
  <conditionalFormatting sqref="E2:E3">
    <cfRule type="top10" dxfId="77" priority="6" rank="1"/>
  </conditionalFormatting>
  <conditionalFormatting sqref="F2:F3">
    <cfRule type="top10" dxfId="76" priority="5" rank="1"/>
  </conditionalFormatting>
  <conditionalFormatting sqref="G2:G3">
    <cfRule type="top10" dxfId="75" priority="4" rank="1"/>
  </conditionalFormatting>
  <conditionalFormatting sqref="H2:H3">
    <cfRule type="top10" dxfId="74" priority="3" rank="1"/>
  </conditionalFormatting>
  <conditionalFormatting sqref="I2:I3">
    <cfRule type="top10" dxfId="73" priority="2" rank="1"/>
  </conditionalFormatting>
  <conditionalFormatting sqref="J2:J3">
    <cfRule type="top10" dxfId="72" priority="1" rank="1"/>
  </conditionalFormatting>
  <hyperlinks>
    <hyperlink ref="Q1" location="'National Rankings'!A1" display="Back to Ranking" xr:uid="{D7B56049-DCB8-4D0C-9153-05FC9660D9B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DCAF1D0-4AAE-418B-815E-0DFD4931C71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ED053-9E9A-49FE-AAA6-732374D47226}">
  <dimension ref="A1:Q8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77</v>
      </c>
      <c r="C2" s="14">
        <v>44982</v>
      </c>
      <c r="D2" s="15" t="s">
        <v>29</v>
      </c>
      <c r="E2" s="16">
        <v>189</v>
      </c>
      <c r="F2" s="16">
        <v>184</v>
      </c>
      <c r="G2" s="16">
        <v>192</v>
      </c>
      <c r="H2" s="16">
        <v>190</v>
      </c>
      <c r="I2" s="16"/>
      <c r="J2" s="16"/>
      <c r="K2" s="17">
        <v>4</v>
      </c>
      <c r="L2" s="17">
        <v>755</v>
      </c>
      <c r="M2" s="18">
        <v>188.75</v>
      </c>
      <c r="N2" s="19">
        <v>3</v>
      </c>
      <c r="O2" s="20">
        <v>191.75</v>
      </c>
    </row>
    <row r="3" spans="1:17" x14ac:dyDescent="0.25">
      <c r="A3" s="12" t="s">
        <v>26</v>
      </c>
      <c r="B3" s="13" t="s">
        <v>77</v>
      </c>
      <c r="C3" s="14">
        <v>44996</v>
      </c>
      <c r="D3" s="15" t="s">
        <v>29</v>
      </c>
      <c r="E3" s="16">
        <v>185</v>
      </c>
      <c r="F3" s="16">
        <v>177</v>
      </c>
      <c r="G3" s="16">
        <v>180.001</v>
      </c>
      <c r="H3" s="16">
        <v>176</v>
      </c>
      <c r="I3" s="16"/>
      <c r="J3" s="16"/>
      <c r="K3" s="17">
        <v>4</v>
      </c>
      <c r="L3" s="17">
        <v>718.00099999999998</v>
      </c>
      <c r="M3" s="18">
        <v>179.50024999999999</v>
      </c>
      <c r="N3" s="19">
        <v>2</v>
      </c>
      <c r="O3" s="20">
        <v>181.50024999999999</v>
      </c>
    </row>
    <row r="4" spans="1:17" x14ac:dyDescent="0.25">
      <c r="A4" s="12" t="s">
        <v>26</v>
      </c>
      <c r="B4" s="13" t="s">
        <v>77</v>
      </c>
      <c r="C4" s="14">
        <v>45010</v>
      </c>
      <c r="D4" s="15" t="s">
        <v>29</v>
      </c>
      <c r="E4" s="16">
        <v>184</v>
      </c>
      <c r="F4" s="16">
        <v>186.001</v>
      </c>
      <c r="G4" s="16">
        <v>181</v>
      </c>
      <c r="H4" s="16">
        <v>190</v>
      </c>
      <c r="I4" s="16"/>
      <c r="J4" s="16"/>
      <c r="K4" s="17">
        <v>4</v>
      </c>
      <c r="L4" s="17">
        <v>741.00099999999998</v>
      </c>
      <c r="M4" s="18">
        <v>185.25024999999999</v>
      </c>
      <c r="N4" s="19">
        <v>9</v>
      </c>
      <c r="O4" s="20">
        <v>194.25024999999999</v>
      </c>
    </row>
    <row r="5" spans="1:17" x14ac:dyDescent="0.25">
      <c r="A5" s="12" t="s">
        <v>26</v>
      </c>
      <c r="B5" s="13" t="s">
        <v>77</v>
      </c>
      <c r="C5" s="14">
        <v>45024</v>
      </c>
      <c r="D5" s="15" t="s">
        <v>29</v>
      </c>
      <c r="E5" s="16">
        <v>190</v>
      </c>
      <c r="F5" s="16">
        <v>183</v>
      </c>
      <c r="G5" s="41">
        <v>192</v>
      </c>
      <c r="H5" s="16">
        <v>189</v>
      </c>
      <c r="I5" s="16"/>
      <c r="J5" s="16"/>
      <c r="K5" s="17">
        <v>4</v>
      </c>
      <c r="L5" s="17">
        <v>754</v>
      </c>
      <c r="M5" s="18">
        <v>188.5</v>
      </c>
      <c r="N5" s="19">
        <v>7</v>
      </c>
      <c r="O5" s="20">
        <v>195.5</v>
      </c>
    </row>
    <row r="6" spans="1:17" x14ac:dyDescent="0.25">
      <c r="A6" s="43" t="s">
        <v>26</v>
      </c>
      <c r="B6" s="42" t="s">
        <v>77</v>
      </c>
      <c r="C6" s="44">
        <v>45038</v>
      </c>
      <c r="D6" s="72" t="s">
        <v>29</v>
      </c>
      <c r="E6" s="73">
        <v>177</v>
      </c>
      <c r="F6" s="73">
        <v>175.001</v>
      </c>
      <c r="G6" s="73">
        <v>174</v>
      </c>
      <c r="H6" s="73">
        <v>175</v>
      </c>
      <c r="I6" s="73"/>
      <c r="J6" s="73"/>
      <c r="K6" s="74">
        <v>4</v>
      </c>
      <c r="L6" s="74">
        <v>701.00099999999998</v>
      </c>
      <c r="M6" s="75">
        <v>175.25024999999999</v>
      </c>
      <c r="N6" s="76">
        <v>11</v>
      </c>
      <c r="O6" s="77">
        <v>186.25024999999999</v>
      </c>
    </row>
    <row r="8" spans="1:17" x14ac:dyDescent="0.25">
      <c r="K8" s="8">
        <f>SUM(K2:K7)</f>
        <v>20</v>
      </c>
      <c r="L8" s="8">
        <f>SUM(L2:L7)</f>
        <v>3669.0029999999997</v>
      </c>
      <c r="M8" s="7">
        <f>SUM(L8/K8)</f>
        <v>183.45014999999998</v>
      </c>
      <c r="N8" s="8">
        <f>SUM(N2:N7)</f>
        <v>32</v>
      </c>
      <c r="O8" s="11">
        <f>SUM(M8+N8)</f>
        <v>215.45014999999998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2_4_1_1"/>
    <protectedRange algorithmName="SHA-512" hashValue="ON39YdpmFHfN9f47KpiRvqrKx0V9+erV1CNkpWzYhW/Qyc6aT8rEyCrvauWSYGZK2ia3o7vd3akF07acHAFpOA==" saltValue="yVW9XmDwTqEnmpSGai0KYg==" spinCount="100000" sqref="D2" name="Range1_1_1_4_1_1"/>
    <protectedRange algorithmName="SHA-512" hashValue="ON39YdpmFHfN9f47KpiRvqrKx0V9+erV1CNkpWzYhW/Qyc6aT8rEyCrvauWSYGZK2ia3o7vd3akF07acHAFpOA==" saltValue="yVW9XmDwTqEnmpSGai0KYg==" spinCount="100000" sqref="E3:J4 B3:C4" name="Range1_2_4_1_2"/>
    <protectedRange algorithmName="SHA-512" hashValue="ON39YdpmFHfN9f47KpiRvqrKx0V9+erV1CNkpWzYhW/Qyc6aT8rEyCrvauWSYGZK2ia3o7vd3akF07acHAFpOA==" saltValue="yVW9XmDwTqEnmpSGai0KYg==" spinCount="100000" sqref="D3:D4" name="Range1_1_1_4_1_2"/>
    <protectedRange algorithmName="SHA-512" hashValue="ON39YdpmFHfN9f47KpiRvqrKx0V9+erV1CNkpWzYhW/Qyc6aT8rEyCrvauWSYGZK2ia3o7vd3akF07acHAFpOA==" saltValue="yVW9XmDwTqEnmpSGai0KYg==" spinCount="100000" sqref="E5:J6 B5:C6" name="Range1_4_4"/>
    <protectedRange algorithmName="SHA-512" hashValue="ON39YdpmFHfN9f47KpiRvqrKx0V9+erV1CNkpWzYhW/Qyc6aT8rEyCrvauWSYGZK2ia3o7vd3akF07acHAFpOA==" saltValue="yVW9XmDwTqEnmpSGai0KYg==" spinCount="100000" sqref="D5:D6" name="Range1_1_2_5"/>
  </protectedRanges>
  <conditionalFormatting sqref="E2">
    <cfRule type="top10" dxfId="71" priority="18" rank="1"/>
  </conditionalFormatting>
  <conditionalFormatting sqref="E3:E4">
    <cfRule type="top10" dxfId="70" priority="12" rank="1"/>
  </conditionalFormatting>
  <conditionalFormatting sqref="E5:E6">
    <cfRule type="top10" dxfId="69" priority="6" rank="1"/>
  </conditionalFormatting>
  <conditionalFormatting sqref="F2">
    <cfRule type="top10" dxfId="68" priority="17" rank="1"/>
  </conditionalFormatting>
  <conditionalFormatting sqref="F3:F4">
    <cfRule type="top10" dxfId="67" priority="11" rank="1"/>
  </conditionalFormatting>
  <conditionalFormatting sqref="F5:F6">
    <cfRule type="top10" dxfId="66" priority="5" rank="1"/>
  </conditionalFormatting>
  <conditionalFormatting sqref="G2">
    <cfRule type="top10" dxfId="65" priority="16" rank="1"/>
  </conditionalFormatting>
  <conditionalFormatting sqref="G3:G4">
    <cfRule type="top10" dxfId="64" priority="10" rank="1"/>
  </conditionalFormatting>
  <conditionalFormatting sqref="G5:G6">
    <cfRule type="top10" dxfId="63" priority="4" rank="1"/>
  </conditionalFormatting>
  <conditionalFormatting sqref="H2">
    <cfRule type="top10" dxfId="62" priority="15" rank="1"/>
  </conditionalFormatting>
  <conditionalFormatting sqref="H3:H4">
    <cfRule type="top10" dxfId="61" priority="9" rank="1"/>
  </conditionalFormatting>
  <conditionalFormatting sqref="H5:H6">
    <cfRule type="top10" dxfId="60" priority="3" rank="1"/>
  </conditionalFormatting>
  <conditionalFormatting sqref="I2">
    <cfRule type="top10" dxfId="59" priority="14" rank="1"/>
  </conditionalFormatting>
  <conditionalFormatting sqref="I3:I4">
    <cfRule type="top10" dxfId="58" priority="8" rank="1"/>
  </conditionalFormatting>
  <conditionalFormatting sqref="I5:I6">
    <cfRule type="top10" dxfId="57" priority="2" rank="1"/>
  </conditionalFormatting>
  <conditionalFormatting sqref="J2">
    <cfRule type="top10" dxfId="56" priority="13" rank="1"/>
  </conditionalFormatting>
  <conditionalFormatting sqref="J3:J4">
    <cfRule type="top10" dxfId="55" priority="7" rank="1"/>
  </conditionalFormatting>
  <conditionalFormatting sqref="J5:J6">
    <cfRule type="top10" dxfId="54" priority="1" rank="1"/>
  </conditionalFormatting>
  <hyperlinks>
    <hyperlink ref="Q1" location="'National Rankings'!A1" display="Back to Ranking" xr:uid="{0B0BA599-66E7-47E6-8768-D908F64F21E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ACCAD6-737E-49F5-B78F-6EE83355F1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7C01E-2959-4CCE-840D-FB638ACE9E3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78</v>
      </c>
      <c r="C2" s="14">
        <v>44996</v>
      </c>
      <c r="D2" s="15" t="s">
        <v>47</v>
      </c>
      <c r="E2" s="16">
        <v>172</v>
      </c>
      <c r="F2" s="16">
        <v>177</v>
      </c>
      <c r="G2" s="16">
        <v>181</v>
      </c>
      <c r="H2" s="16">
        <v>173</v>
      </c>
      <c r="I2" s="16"/>
      <c r="J2" s="16"/>
      <c r="K2" s="17">
        <f>COUNT(E2:J2)</f>
        <v>4</v>
      </c>
      <c r="L2" s="17">
        <f>SUM(E2:J2)</f>
        <v>703</v>
      </c>
      <c r="M2" s="18">
        <f>IFERROR(L2/K2,0)</f>
        <v>175.75</v>
      </c>
      <c r="N2" s="19">
        <v>2</v>
      </c>
      <c r="O2" s="20">
        <f>SUM(M2+N2)</f>
        <v>177.75</v>
      </c>
    </row>
    <row r="4" spans="1:17" x14ac:dyDescent="0.25">
      <c r="K4" s="8">
        <f>SUM(K2:K3)</f>
        <v>4</v>
      </c>
      <c r="L4" s="8">
        <f>SUM(L2:L3)</f>
        <v>703</v>
      </c>
      <c r="M4" s="7">
        <f>SUM(L4/K4)</f>
        <v>175.75</v>
      </c>
      <c r="N4" s="8">
        <f>SUM(N2:N3)</f>
        <v>2</v>
      </c>
      <c r="O4" s="11">
        <f>SUM(M4+N4)</f>
        <v>177.75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4"/>
    <protectedRange algorithmName="SHA-512" hashValue="ON39YdpmFHfN9f47KpiRvqrKx0V9+erV1CNkpWzYhW/Qyc6aT8rEyCrvauWSYGZK2ia3o7vd3akF07acHAFpOA==" saltValue="yVW9XmDwTqEnmpSGai0KYg==" spinCount="100000" sqref="D2" name="Range1_1_2_5"/>
  </protectedRanges>
  <conditionalFormatting sqref="E2">
    <cfRule type="top10" dxfId="53" priority="6" rank="1"/>
  </conditionalFormatting>
  <conditionalFormatting sqref="F2">
    <cfRule type="top10" dxfId="52" priority="5" rank="1"/>
  </conditionalFormatting>
  <conditionalFormatting sqref="G2">
    <cfRule type="top10" dxfId="51" priority="4" rank="1"/>
  </conditionalFormatting>
  <conditionalFormatting sqref="H2">
    <cfRule type="top10" dxfId="50" priority="3" rank="1"/>
  </conditionalFormatting>
  <conditionalFormatting sqref="I2">
    <cfRule type="top10" dxfId="49" priority="2" rank="1"/>
  </conditionalFormatting>
  <conditionalFormatting sqref="J2">
    <cfRule type="top10" dxfId="48" priority="1" rank="1"/>
  </conditionalFormatting>
  <hyperlinks>
    <hyperlink ref="Q1" location="'National Rankings'!A1" display="Back to Ranking" xr:uid="{E4248F15-738D-47F4-B510-8B6C89DBC8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8A6C410-6A07-49D3-9D5E-46E3412CF9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4F494-8CC8-4AC1-AF1A-8417CE86D544}">
  <dimension ref="A1:Q12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79</v>
      </c>
      <c r="C2" s="14">
        <v>44975</v>
      </c>
      <c r="D2" s="15" t="s">
        <v>21</v>
      </c>
      <c r="E2" s="16">
        <v>181</v>
      </c>
      <c r="F2" s="16">
        <v>170</v>
      </c>
      <c r="G2" s="16">
        <v>176</v>
      </c>
      <c r="H2" s="16">
        <v>171</v>
      </c>
      <c r="I2" s="16"/>
      <c r="J2" s="16"/>
      <c r="K2" s="17">
        <v>4</v>
      </c>
      <c r="L2" s="17">
        <v>698</v>
      </c>
      <c r="M2" s="18">
        <v>174.5</v>
      </c>
      <c r="N2" s="19">
        <v>2</v>
      </c>
      <c r="O2" s="20">
        <v>176.5</v>
      </c>
    </row>
    <row r="3" spans="1:17" x14ac:dyDescent="0.25">
      <c r="A3" s="12" t="s">
        <v>26</v>
      </c>
      <c r="B3" s="13" t="s">
        <v>79</v>
      </c>
      <c r="C3" s="14">
        <v>44976</v>
      </c>
      <c r="D3" s="15" t="s">
        <v>22</v>
      </c>
      <c r="E3" s="16">
        <v>185</v>
      </c>
      <c r="F3" s="16">
        <v>191</v>
      </c>
      <c r="G3" s="16">
        <v>187</v>
      </c>
      <c r="H3" s="16">
        <v>190</v>
      </c>
      <c r="I3" s="16"/>
      <c r="J3" s="16"/>
      <c r="K3" s="17">
        <v>4</v>
      </c>
      <c r="L3" s="17">
        <v>753</v>
      </c>
      <c r="M3" s="18">
        <v>188.25</v>
      </c>
      <c r="N3" s="19">
        <v>4</v>
      </c>
      <c r="O3" s="20">
        <v>192.25</v>
      </c>
    </row>
    <row r="4" spans="1:17" x14ac:dyDescent="0.25">
      <c r="A4" s="12" t="s">
        <v>26</v>
      </c>
      <c r="B4" s="13" t="s">
        <v>79</v>
      </c>
      <c r="C4" s="14">
        <v>44989</v>
      </c>
      <c r="D4" s="15" t="s">
        <v>32</v>
      </c>
      <c r="E4" s="16">
        <v>191</v>
      </c>
      <c r="F4" s="16">
        <v>185</v>
      </c>
      <c r="G4" s="16">
        <v>187</v>
      </c>
      <c r="H4" s="16">
        <v>183</v>
      </c>
      <c r="I4" s="16"/>
      <c r="J4" s="16"/>
      <c r="K4" s="17">
        <v>4</v>
      </c>
      <c r="L4" s="17">
        <v>746</v>
      </c>
      <c r="M4" s="18">
        <v>186.5</v>
      </c>
      <c r="N4" s="19">
        <v>4</v>
      </c>
      <c r="O4" s="20">
        <v>190.5</v>
      </c>
    </row>
    <row r="5" spans="1:17" x14ac:dyDescent="0.25">
      <c r="A5" s="12" t="s">
        <v>26</v>
      </c>
      <c r="B5" s="13" t="s">
        <v>79</v>
      </c>
      <c r="C5" s="14">
        <v>45003</v>
      </c>
      <c r="D5" s="15" t="s">
        <v>21</v>
      </c>
      <c r="E5" s="16">
        <v>184</v>
      </c>
      <c r="F5" s="16">
        <v>186</v>
      </c>
      <c r="G5" s="16">
        <v>187</v>
      </c>
      <c r="H5" s="16">
        <v>193</v>
      </c>
      <c r="I5" s="16"/>
      <c r="J5" s="16"/>
      <c r="K5" s="17">
        <v>4</v>
      </c>
      <c r="L5" s="17">
        <v>750</v>
      </c>
      <c r="M5" s="18">
        <v>187.5</v>
      </c>
      <c r="N5" s="19">
        <v>13</v>
      </c>
      <c r="O5" s="20">
        <v>200.5</v>
      </c>
    </row>
    <row r="6" spans="1:17" x14ac:dyDescent="0.25">
      <c r="A6" s="12" t="s">
        <v>26</v>
      </c>
      <c r="B6" s="13" t="s">
        <v>79</v>
      </c>
      <c r="C6" s="14">
        <v>45004</v>
      </c>
      <c r="D6" s="15" t="s">
        <v>22</v>
      </c>
      <c r="E6" s="16">
        <v>180</v>
      </c>
      <c r="F6" s="16">
        <v>186</v>
      </c>
      <c r="G6" s="16">
        <v>187</v>
      </c>
      <c r="H6" s="16">
        <v>184</v>
      </c>
      <c r="I6" s="16"/>
      <c r="J6" s="16"/>
      <c r="K6" s="17">
        <v>4</v>
      </c>
      <c r="L6" s="17">
        <v>737</v>
      </c>
      <c r="M6" s="18">
        <v>184.25</v>
      </c>
      <c r="N6" s="19">
        <v>5</v>
      </c>
      <c r="O6" s="20">
        <v>189.25</v>
      </c>
    </row>
    <row r="7" spans="1:17" x14ac:dyDescent="0.25">
      <c r="A7" s="12" t="s">
        <v>26</v>
      </c>
      <c r="B7" s="13" t="s">
        <v>79</v>
      </c>
      <c r="C7" s="14">
        <v>45031</v>
      </c>
      <c r="D7" s="15" t="s">
        <v>21</v>
      </c>
      <c r="E7" s="41">
        <v>186</v>
      </c>
      <c r="F7" s="16">
        <v>183</v>
      </c>
      <c r="G7" s="16">
        <v>180</v>
      </c>
      <c r="H7" s="41">
        <v>189</v>
      </c>
      <c r="I7" s="16"/>
      <c r="J7" s="16"/>
      <c r="K7" s="17">
        <v>4</v>
      </c>
      <c r="L7" s="17">
        <v>738</v>
      </c>
      <c r="M7" s="18">
        <v>184.5</v>
      </c>
      <c r="N7" s="19">
        <v>7</v>
      </c>
      <c r="O7" s="20">
        <v>191.5</v>
      </c>
    </row>
    <row r="8" spans="1:17" x14ac:dyDescent="0.25">
      <c r="A8" s="12" t="s">
        <v>26</v>
      </c>
      <c r="B8" s="13" t="s">
        <v>79</v>
      </c>
      <c r="C8" s="14">
        <v>45032</v>
      </c>
      <c r="D8" s="15" t="s">
        <v>22</v>
      </c>
      <c r="E8" s="16">
        <v>176</v>
      </c>
      <c r="F8" s="16">
        <v>182</v>
      </c>
      <c r="G8" s="16">
        <v>178</v>
      </c>
      <c r="H8" s="16">
        <v>186</v>
      </c>
      <c r="I8" s="16"/>
      <c r="J8" s="16"/>
      <c r="K8" s="17">
        <v>4</v>
      </c>
      <c r="L8" s="17">
        <v>722</v>
      </c>
      <c r="M8" s="18">
        <v>180.5</v>
      </c>
      <c r="N8" s="19">
        <v>3</v>
      </c>
      <c r="O8" s="20">
        <v>183.5</v>
      </c>
    </row>
    <row r="9" spans="1:17" x14ac:dyDescent="0.25">
      <c r="A9" s="12" t="s">
        <v>26</v>
      </c>
      <c r="B9" s="42" t="s">
        <v>79</v>
      </c>
      <c r="C9" s="44">
        <v>45066</v>
      </c>
      <c r="D9" s="72" t="s">
        <v>21</v>
      </c>
      <c r="E9" s="73">
        <v>187</v>
      </c>
      <c r="F9" s="73">
        <v>185</v>
      </c>
      <c r="G9" s="73">
        <v>193</v>
      </c>
      <c r="H9" s="73">
        <v>191</v>
      </c>
      <c r="I9" s="73"/>
      <c r="J9" s="73"/>
      <c r="K9" s="74">
        <v>4</v>
      </c>
      <c r="L9" s="74">
        <v>756</v>
      </c>
      <c r="M9" s="75">
        <v>189</v>
      </c>
      <c r="N9" s="76">
        <v>8</v>
      </c>
      <c r="O9" s="77">
        <v>197</v>
      </c>
    </row>
    <row r="10" spans="1:17" x14ac:dyDescent="0.25">
      <c r="A10" s="43" t="s">
        <v>26</v>
      </c>
      <c r="B10" s="42" t="s">
        <v>79</v>
      </c>
      <c r="C10" s="44">
        <v>45067</v>
      </c>
      <c r="D10" s="72" t="s">
        <v>22</v>
      </c>
      <c r="E10" s="73">
        <v>185</v>
      </c>
      <c r="F10" s="73">
        <v>185</v>
      </c>
      <c r="G10" s="73">
        <v>183.001</v>
      </c>
      <c r="H10" s="73">
        <v>183</v>
      </c>
      <c r="I10" s="73"/>
      <c r="J10" s="73"/>
      <c r="K10" s="74">
        <v>4</v>
      </c>
      <c r="L10" s="74">
        <v>736.00099999999998</v>
      </c>
      <c r="M10" s="75">
        <v>184.00024999999999</v>
      </c>
      <c r="N10" s="76">
        <v>11</v>
      </c>
      <c r="O10" s="77">
        <v>195.00024999999999</v>
      </c>
    </row>
    <row r="12" spans="1:17" x14ac:dyDescent="0.25">
      <c r="K12" s="8">
        <f>SUM(K2:K11)</f>
        <v>36</v>
      </c>
      <c r="L12" s="8">
        <f>SUM(L2:L11)</f>
        <v>6636.0010000000002</v>
      </c>
      <c r="M12" s="7">
        <f>SUM(L12/K12)</f>
        <v>184.33336111111112</v>
      </c>
      <c r="N12" s="8">
        <f>SUM(N2:N11)</f>
        <v>57</v>
      </c>
      <c r="O12" s="11">
        <f>SUM(M12+N12)</f>
        <v>241.33336111111112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4"/>
    <protectedRange algorithmName="SHA-512" hashValue="ON39YdpmFHfN9f47KpiRvqrKx0V9+erV1CNkpWzYhW/Qyc6aT8rEyCrvauWSYGZK2ia3o7vd3akF07acHAFpOA==" saltValue="yVW9XmDwTqEnmpSGai0KYg==" spinCount="100000" sqref="D2" name="Range1_1_2_5"/>
    <protectedRange algorithmName="SHA-512" hashValue="ON39YdpmFHfN9f47KpiRvqrKx0V9+erV1CNkpWzYhW/Qyc6aT8rEyCrvauWSYGZK2ia3o7vd3akF07acHAFpOA==" saltValue="yVW9XmDwTqEnmpSGai0KYg==" spinCount="100000" sqref="B3:C3 E3:J3" name="Range1_4_4_1"/>
    <protectedRange algorithmName="SHA-512" hashValue="ON39YdpmFHfN9f47KpiRvqrKx0V9+erV1CNkpWzYhW/Qyc6aT8rEyCrvauWSYGZK2ia3o7vd3akF07acHAFpOA==" saltValue="yVW9XmDwTqEnmpSGai0KYg==" spinCount="100000" sqref="D3" name="Range1_1_2_5_1"/>
    <protectedRange algorithmName="SHA-512" hashValue="ON39YdpmFHfN9f47KpiRvqrKx0V9+erV1CNkpWzYhW/Qyc6aT8rEyCrvauWSYGZK2ia3o7vd3akF07acHAFpOA==" saltValue="yVW9XmDwTqEnmpSGai0KYg==" spinCount="100000" sqref="E4:J6 B4:C6 B7:C8 E7:J8" name="Range1_5_3_1"/>
    <protectedRange algorithmName="SHA-512" hashValue="ON39YdpmFHfN9f47KpiRvqrKx0V9+erV1CNkpWzYhW/Qyc6aT8rEyCrvauWSYGZK2ia3o7vd3akF07acHAFpOA==" saltValue="yVW9XmDwTqEnmpSGai0KYg==" spinCount="100000" sqref="D4:D6 D7:D8" name="Range1_1_3_4_1"/>
  </protectedRanges>
  <sortState xmlns:xlrd2="http://schemas.microsoft.com/office/spreadsheetml/2017/richdata2" ref="A2:O8">
    <sortCondition ref="C2:C8"/>
  </sortState>
  <conditionalFormatting sqref="E2">
    <cfRule type="top10" dxfId="47" priority="18" rank="1"/>
  </conditionalFormatting>
  <conditionalFormatting sqref="E3">
    <cfRule type="top10" dxfId="46" priority="12" rank="1"/>
  </conditionalFormatting>
  <conditionalFormatting sqref="E4:E8">
    <cfRule type="top10" dxfId="45" priority="1" rank="1"/>
  </conditionalFormatting>
  <conditionalFormatting sqref="F2">
    <cfRule type="top10" dxfId="44" priority="17" rank="1"/>
  </conditionalFormatting>
  <conditionalFormatting sqref="F3">
    <cfRule type="top10" dxfId="43" priority="11" rank="1"/>
  </conditionalFormatting>
  <conditionalFormatting sqref="F4:F8">
    <cfRule type="top10" dxfId="42" priority="4" rank="1"/>
  </conditionalFormatting>
  <conditionalFormatting sqref="G2">
    <cfRule type="top10" dxfId="41" priority="16" rank="1"/>
  </conditionalFormatting>
  <conditionalFormatting sqref="G3">
    <cfRule type="top10" dxfId="40" priority="10" rank="1"/>
  </conditionalFormatting>
  <conditionalFormatting sqref="G4:G8">
    <cfRule type="top10" dxfId="39" priority="5" rank="1"/>
  </conditionalFormatting>
  <conditionalFormatting sqref="H2">
    <cfRule type="top10" dxfId="38" priority="15" rank="1"/>
  </conditionalFormatting>
  <conditionalFormatting sqref="H3">
    <cfRule type="top10" dxfId="37" priority="9" rank="1"/>
  </conditionalFormatting>
  <conditionalFormatting sqref="H4:H8">
    <cfRule type="top10" dxfId="36" priority="2" rank="1"/>
  </conditionalFormatting>
  <conditionalFormatting sqref="I2">
    <cfRule type="top10" dxfId="35" priority="14" rank="1"/>
  </conditionalFormatting>
  <conditionalFormatting sqref="I3">
    <cfRule type="top10" dxfId="34" priority="8" rank="1"/>
  </conditionalFormatting>
  <conditionalFormatting sqref="I4:I8">
    <cfRule type="top10" dxfId="33" priority="6" rank="1"/>
  </conditionalFormatting>
  <conditionalFormatting sqref="J2">
    <cfRule type="top10" dxfId="32" priority="13" rank="1"/>
  </conditionalFormatting>
  <conditionalFormatting sqref="J3">
    <cfRule type="top10" dxfId="31" priority="7" rank="1"/>
  </conditionalFormatting>
  <conditionalFormatting sqref="J4:J8">
    <cfRule type="top10" dxfId="30" priority="3" rank="1"/>
  </conditionalFormatting>
  <hyperlinks>
    <hyperlink ref="Q1" location="'National Rankings'!A1" display="Back to Ranking" xr:uid="{521715AB-7D88-4394-97C1-2E372FEDF7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F31724-B42B-41ED-A0DD-BB4B2EFCE8D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243C-DE64-46E6-9D53-A47C2C763B85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80</v>
      </c>
      <c r="C2" s="14">
        <v>45006</v>
      </c>
      <c r="D2" s="15" t="s">
        <v>33</v>
      </c>
      <c r="E2" s="16">
        <v>185</v>
      </c>
      <c r="F2" s="16">
        <v>190</v>
      </c>
      <c r="G2" s="16">
        <v>185</v>
      </c>
      <c r="H2" s="16">
        <v>179</v>
      </c>
      <c r="I2" s="16"/>
      <c r="J2" s="16"/>
      <c r="K2" s="17">
        <v>4</v>
      </c>
      <c r="L2" s="17">
        <v>739</v>
      </c>
      <c r="M2" s="18">
        <v>184.75</v>
      </c>
      <c r="N2" s="19">
        <v>6</v>
      </c>
      <c r="O2" s="20">
        <v>190.75</v>
      </c>
    </row>
    <row r="3" spans="1:17" x14ac:dyDescent="0.25">
      <c r="A3" s="43" t="s">
        <v>26</v>
      </c>
      <c r="B3" s="42" t="s">
        <v>80</v>
      </c>
      <c r="C3" s="14">
        <v>45034</v>
      </c>
      <c r="D3" s="15" t="s">
        <v>33</v>
      </c>
      <c r="E3" s="73">
        <v>182</v>
      </c>
      <c r="F3" s="73">
        <v>179</v>
      </c>
      <c r="G3" s="73">
        <v>179</v>
      </c>
      <c r="H3" s="73">
        <v>176</v>
      </c>
      <c r="I3" s="16"/>
      <c r="J3" s="16"/>
      <c r="K3" s="17">
        <v>4</v>
      </c>
      <c r="L3" s="17">
        <v>716</v>
      </c>
      <c r="M3" s="18">
        <v>179</v>
      </c>
      <c r="N3" s="19">
        <v>3</v>
      </c>
      <c r="O3" s="20">
        <v>182</v>
      </c>
    </row>
    <row r="4" spans="1:17" x14ac:dyDescent="0.25">
      <c r="A4" s="12" t="s">
        <v>26</v>
      </c>
      <c r="B4" s="13" t="s">
        <v>80</v>
      </c>
      <c r="C4" s="14">
        <v>45062</v>
      </c>
      <c r="D4" s="15" t="s">
        <v>33</v>
      </c>
      <c r="E4" s="73">
        <v>171</v>
      </c>
      <c r="F4" s="73">
        <v>178</v>
      </c>
      <c r="G4" s="73">
        <v>161</v>
      </c>
      <c r="H4" s="73">
        <v>169</v>
      </c>
      <c r="I4" s="16"/>
      <c r="J4" s="16"/>
      <c r="K4" s="17">
        <v>4</v>
      </c>
      <c r="L4" s="17">
        <v>679</v>
      </c>
      <c r="M4" s="18">
        <v>169.75</v>
      </c>
      <c r="N4" s="19">
        <v>2</v>
      </c>
      <c r="O4" s="20">
        <v>171.75</v>
      </c>
    </row>
    <row r="5" spans="1:17" x14ac:dyDescent="0.25">
      <c r="A5" s="12" t="s">
        <v>26</v>
      </c>
      <c r="B5" s="42" t="s">
        <v>80</v>
      </c>
      <c r="C5" s="44">
        <v>45074</v>
      </c>
      <c r="D5" s="72" t="s">
        <v>33</v>
      </c>
      <c r="E5" s="73">
        <v>182</v>
      </c>
      <c r="F5" s="73">
        <v>179</v>
      </c>
      <c r="G5" s="73">
        <v>183</v>
      </c>
      <c r="H5" s="73">
        <v>185</v>
      </c>
      <c r="I5" s="73"/>
      <c r="J5" s="73"/>
      <c r="K5" s="74">
        <v>4</v>
      </c>
      <c r="L5" s="74">
        <v>729</v>
      </c>
      <c r="M5" s="75">
        <v>182.25</v>
      </c>
      <c r="N5" s="76">
        <v>3</v>
      </c>
      <c r="O5" s="77">
        <v>185.25</v>
      </c>
    </row>
    <row r="7" spans="1:17" x14ac:dyDescent="0.25">
      <c r="K7" s="8">
        <f>SUM(K2:K6)</f>
        <v>16</v>
      </c>
      <c r="L7" s="8">
        <f>SUM(L2:L6)</f>
        <v>2863</v>
      </c>
      <c r="M7" s="7">
        <f>SUM(L7/K7)</f>
        <v>178.9375</v>
      </c>
      <c r="N7" s="8">
        <f>SUM(N2:N6)</f>
        <v>14</v>
      </c>
      <c r="O7" s="11">
        <f>SUM(M7+N7)</f>
        <v>192.9375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3 E2:J3" name="Range1_5_3_1"/>
    <protectedRange algorithmName="SHA-512" hashValue="ON39YdpmFHfN9f47KpiRvqrKx0V9+erV1CNkpWzYhW/Qyc6aT8rEyCrvauWSYGZK2ia3o7vd3akF07acHAFpOA==" saltValue="yVW9XmDwTqEnmpSGai0KYg==" spinCount="100000" sqref="D2:D3" name="Range1_1_3_4_1"/>
  </protectedRanges>
  <conditionalFormatting sqref="E2:E3">
    <cfRule type="top10" dxfId="29" priority="1" rank="1"/>
  </conditionalFormatting>
  <conditionalFormatting sqref="F2:F3">
    <cfRule type="top10" dxfId="28" priority="4" rank="1"/>
  </conditionalFormatting>
  <conditionalFormatting sqref="G2:G3">
    <cfRule type="top10" dxfId="27" priority="5" rank="1"/>
  </conditionalFormatting>
  <conditionalFormatting sqref="H2:H3">
    <cfRule type="top10" dxfId="26" priority="2" rank="1"/>
  </conditionalFormatting>
  <conditionalFormatting sqref="I2:I3">
    <cfRule type="top10" dxfId="25" priority="6" rank="1"/>
  </conditionalFormatting>
  <conditionalFormatting sqref="J2:J3">
    <cfRule type="top10" dxfId="24" priority="3" rank="1"/>
  </conditionalFormatting>
  <hyperlinks>
    <hyperlink ref="Q1" location="'National Rankings'!A1" display="Back to Ranking" xr:uid="{682B721D-662B-458A-B98F-C770E22EF3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7308DC-A6E1-4473-AB56-91F143F35D6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C10D-195F-4F83-A0A4-28350E84CCCC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81</v>
      </c>
      <c r="C2" s="14">
        <v>44940</v>
      </c>
      <c r="D2" s="15" t="s">
        <v>34</v>
      </c>
      <c r="E2" s="22">
        <v>188</v>
      </c>
      <c r="F2" s="22">
        <v>186</v>
      </c>
      <c r="G2" s="22">
        <v>185</v>
      </c>
      <c r="H2" s="22">
        <v>189</v>
      </c>
      <c r="I2" s="22"/>
      <c r="J2" s="22"/>
      <c r="K2" s="17">
        <v>4</v>
      </c>
      <c r="L2" s="17">
        <v>748</v>
      </c>
      <c r="M2" s="18">
        <v>187</v>
      </c>
      <c r="N2" s="19">
        <v>7</v>
      </c>
      <c r="O2" s="20">
        <v>194</v>
      </c>
    </row>
    <row r="3" spans="1:17" x14ac:dyDescent="0.25">
      <c r="A3" s="12" t="s">
        <v>26</v>
      </c>
      <c r="B3" s="13" t="s">
        <v>81</v>
      </c>
      <c r="C3" s="14">
        <v>44996</v>
      </c>
      <c r="D3" s="15" t="s">
        <v>47</v>
      </c>
      <c r="E3" s="22">
        <v>176</v>
      </c>
      <c r="F3" s="22">
        <v>180</v>
      </c>
      <c r="G3" s="22">
        <v>183</v>
      </c>
      <c r="H3" s="22">
        <v>178</v>
      </c>
      <c r="I3" s="22"/>
      <c r="J3" s="22"/>
      <c r="K3" s="17">
        <f>COUNT(E3:J3)</f>
        <v>4</v>
      </c>
      <c r="L3" s="17">
        <f>SUM(E3:J3)</f>
        <v>717</v>
      </c>
      <c r="M3" s="18">
        <f>IFERROR(L3/K3,0)</f>
        <v>179.25</v>
      </c>
      <c r="N3" s="19">
        <v>3</v>
      </c>
      <c r="O3" s="20">
        <f>SUM(M3+N3)</f>
        <v>182.25</v>
      </c>
    </row>
    <row r="5" spans="1:17" x14ac:dyDescent="0.25">
      <c r="K5" s="8">
        <f>SUM(K2:K4)</f>
        <v>8</v>
      </c>
      <c r="L5" s="8">
        <f>SUM(L2:L4)</f>
        <v>1465</v>
      </c>
      <c r="M5" s="7">
        <f>SUM(L5/K5)</f>
        <v>183.125</v>
      </c>
      <c r="N5" s="8">
        <f>SUM(N2:N4)</f>
        <v>10</v>
      </c>
      <c r="O5" s="11">
        <f>SUM(M5+N5)</f>
        <v>193.125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3_1"/>
    <protectedRange algorithmName="SHA-512" hashValue="ON39YdpmFHfN9f47KpiRvqrKx0V9+erV1CNkpWzYhW/Qyc6aT8rEyCrvauWSYGZK2ia3o7vd3akF07acHAFpOA==" saltValue="yVW9XmDwTqEnmpSGai0KYg==" spinCount="100000" sqref="D2" name="Range1_1_3_4_1"/>
    <protectedRange algorithmName="SHA-512" hashValue="ON39YdpmFHfN9f47KpiRvqrKx0V9+erV1CNkpWzYhW/Qyc6aT8rEyCrvauWSYGZK2ia3o7vd3akF07acHAFpOA==" saltValue="yVW9XmDwTqEnmpSGai0KYg==" spinCount="100000" sqref="B3:C3 E3:J3" name="Range1_5_3_1_1"/>
    <protectedRange algorithmName="SHA-512" hashValue="ON39YdpmFHfN9f47KpiRvqrKx0V9+erV1CNkpWzYhW/Qyc6aT8rEyCrvauWSYGZK2ia3o7vd3akF07acHAFpOA==" saltValue="yVW9XmDwTqEnmpSGai0KYg==" spinCount="100000" sqref="D3" name="Range1_1_3_4_1_1"/>
  </protectedRanges>
  <conditionalFormatting sqref="E2">
    <cfRule type="top10" dxfId="23" priority="7" rank="1"/>
  </conditionalFormatting>
  <conditionalFormatting sqref="E3">
    <cfRule type="top10" dxfId="22" priority="1" rank="1"/>
  </conditionalFormatting>
  <conditionalFormatting sqref="F2">
    <cfRule type="top10" dxfId="21" priority="10" rank="1"/>
  </conditionalFormatting>
  <conditionalFormatting sqref="F3">
    <cfRule type="top10" dxfId="20" priority="4" rank="1"/>
  </conditionalFormatting>
  <conditionalFormatting sqref="G2">
    <cfRule type="top10" dxfId="19" priority="11" rank="1"/>
  </conditionalFormatting>
  <conditionalFormatting sqref="G3">
    <cfRule type="top10" dxfId="18" priority="5" rank="1"/>
  </conditionalFormatting>
  <conditionalFormatting sqref="H2">
    <cfRule type="top10" dxfId="17" priority="8" rank="1"/>
  </conditionalFormatting>
  <conditionalFormatting sqref="H3">
    <cfRule type="top10" dxfId="16" priority="2" rank="1"/>
  </conditionalFormatting>
  <conditionalFormatting sqref="I2">
    <cfRule type="top10" dxfId="15" priority="12" rank="1"/>
  </conditionalFormatting>
  <conditionalFormatting sqref="I3">
    <cfRule type="top10" dxfId="14" priority="6" rank="1"/>
  </conditionalFormatting>
  <conditionalFormatting sqref="J2">
    <cfRule type="top10" dxfId="13" priority="9" rank="1"/>
  </conditionalFormatting>
  <conditionalFormatting sqref="J3">
    <cfRule type="top10" dxfId="12" priority="3" rank="1"/>
  </conditionalFormatting>
  <hyperlinks>
    <hyperlink ref="Q1" location="'National Rankings'!A1" display="Back to Ranking" xr:uid="{D3B0C241-59C9-40EE-8478-190DD8F081B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23D05B-A0E3-4EA6-9840-CA9A211A35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11DBC-1D1A-49E0-AC32-99DC27A41C9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38" t="s">
        <v>26</v>
      </c>
      <c r="B2" s="39" t="s">
        <v>83</v>
      </c>
      <c r="C2" s="14">
        <v>45011</v>
      </c>
      <c r="D2" s="38" t="s">
        <v>33</v>
      </c>
      <c r="E2" s="40">
        <v>166</v>
      </c>
      <c r="F2" s="40">
        <v>173</v>
      </c>
      <c r="G2" s="40">
        <v>176</v>
      </c>
      <c r="H2" s="40">
        <v>179</v>
      </c>
      <c r="I2" s="38"/>
      <c r="J2" s="38"/>
      <c r="K2" s="38">
        <v>4</v>
      </c>
      <c r="L2" s="38">
        <v>694</v>
      </c>
      <c r="M2" s="38">
        <v>173.5</v>
      </c>
      <c r="N2" s="38">
        <v>5</v>
      </c>
      <c r="O2" s="38">
        <v>178.5</v>
      </c>
    </row>
    <row r="4" spans="1:17" x14ac:dyDescent="0.25">
      <c r="K4" s="8">
        <f>SUM(K2:K3)</f>
        <v>4</v>
      </c>
      <c r="L4" s="8">
        <f>SUM(L2:L3)</f>
        <v>694</v>
      </c>
      <c r="M4" s="7">
        <f>SUM(L4/K4)</f>
        <v>173.5</v>
      </c>
      <c r="N4" s="8">
        <f>SUM(N2:N3)</f>
        <v>5</v>
      </c>
      <c r="O4" s="11">
        <f>SUM(M4+N4)</f>
        <v>178.5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4DF91133-BC39-45CD-BE54-A7219ADA517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5FBFD2-EC3D-471C-93E8-E67D7D73AF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A606B-70D6-4963-97C8-80BD0003548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115</v>
      </c>
      <c r="C2" s="44">
        <v>44661</v>
      </c>
      <c r="D2" s="72" t="s">
        <v>99</v>
      </c>
      <c r="E2" s="73">
        <v>190</v>
      </c>
      <c r="F2" s="73">
        <v>195</v>
      </c>
      <c r="G2" s="73">
        <v>188</v>
      </c>
      <c r="H2" s="73">
        <v>187</v>
      </c>
      <c r="I2" s="73"/>
      <c r="J2" s="73"/>
      <c r="K2" s="74">
        <v>4</v>
      </c>
      <c r="L2" s="74">
        <v>760</v>
      </c>
      <c r="M2" s="75">
        <v>190</v>
      </c>
      <c r="N2" s="76">
        <v>5</v>
      </c>
      <c r="O2" s="77">
        <v>195</v>
      </c>
    </row>
    <row r="4" spans="1:17" x14ac:dyDescent="0.25">
      <c r="K4" s="8">
        <f>SUM(K2:K3)</f>
        <v>4</v>
      </c>
      <c r="L4" s="8">
        <f>SUM(L2:L3)</f>
        <v>760</v>
      </c>
      <c r="M4" s="7">
        <f>SUM(L4/K4)</f>
        <v>190</v>
      </c>
      <c r="N4" s="8">
        <f>SUM(N2:N3)</f>
        <v>5</v>
      </c>
      <c r="O4" s="11">
        <f>SUM(M4+N4)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11" priority="6" rank="1"/>
  </conditionalFormatting>
  <conditionalFormatting sqref="F2">
    <cfRule type="top10" dxfId="10" priority="1" rank="1"/>
  </conditionalFormatting>
  <conditionalFormatting sqref="G2">
    <cfRule type="top10" dxfId="9" priority="2" rank="1"/>
  </conditionalFormatting>
  <conditionalFormatting sqref="H2">
    <cfRule type="top10" dxfId="8" priority="3" rank="1"/>
  </conditionalFormatting>
  <conditionalFormatting sqref="I2">
    <cfRule type="top10" dxfId="7" priority="4" rank="1"/>
  </conditionalFormatting>
  <conditionalFormatting sqref="J2">
    <cfRule type="top10" dxfId="6" priority="5" rank="1"/>
  </conditionalFormatting>
  <hyperlinks>
    <hyperlink ref="Q1" location="'National Rankings'!A1" display="Back to Ranking" xr:uid="{C9E93951-7431-41BE-88D4-E5920BD955D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AEA7825-B380-4B66-A3B7-F138321810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0D612-1071-4F03-AA93-E5C2E6DE2BD2}"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84</v>
      </c>
      <c r="C2" s="14">
        <v>44982</v>
      </c>
      <c r="D2" s="15" t="s">
        <v>29</v>
      </c>
      <c r="E2" s="16">
        <v>192</v>
      </c>
      <c r="F2" s="16">
        <v>196</v>
      </c>
      <c r="G2" s="16">
        <v>194</v>
      </c>
      <c r="H2" s="16">
        <v>195</v>
      </c>
      <c r="I2" s="16"/>
      <c r="J2" s="16"/>
      <c r="K2" s="17">
        <v>4</v>
      </c>
      <c r="L2" s="17">
        <v>777</v>
      </c>
      <c r="M2" s="18">
        <v>194.25</v>
      </c>
      <c r="N2" s="19">
        <v>9</v>
      </c>
      <c r="O2" s="20">
        <v>203.25</v>
      </c>
    </row>
    <row r="3" spans="1:17" x14ac:dyDescent="0.25">
      <c r="A3" s="12" t="s">
        <v>26</v>
      </c>
      <c r="B3" s="13" t="s">
        <v>84</v>
      </c>
      <c r="C3" s="14">
        <v>44996</v>
      </c>
      <c r="D3" s="15" t="s">
        <v>29</v>
      </c>
      <c r="E3" s="16">
        <v>184</v>
      </c>
      <c r="F3" s="16">
        <v>185</v>
      </c>
      <c r="G3" s="16">
        <v>180</v>
      </c>
      <c r="H3" s="16">
        <v>185</v>
      </c>
      <c r="I3" s="16"/>
      <c r="J3" s="16"/>
      <c r="K3" s="17">
        <v>4</v>
      </c>
      <c r="L3" s="17">
        <v>734</v>
      </c>
      <c r="M3" s="18">
        <v>183.5</v>
      </c>
      <c r="N3" s="19">
        <v>6</v>
      </c>
      <c r="O3" s="20">
        <v>189.5</v>
      </c>
    </row>
    <row r="4" spans="1:17" x14ac:dyDescent="0.25">
      <c r="A4" s="12" t="s">
        <v>26</v>
      </c>
      <c r="B4" s="13" t="s">
        <v>84</v>
      </c>
      <c r="C4" s="14">
        <v>45006</v>
      </c>
      <c r="D4" s="15" t="s">
        <v>33</v>
      </c>
      <c r="E4" s="22">
        <v>192</v>
      </c>
      <c r="F4" s="22">
        <v>188</v>
      </c>
      <c r="G4" s="22">
        <v>191</v>
      </c>
      <c r="H4" s="22">
        <v>188</v>
      </c>
      <c r="I4" s="22"/>
      <c r="J4" s="22"/>
      <c r="K4" s="17">
        <v>4</v>
      </c>
      <c r="L4" s="17">
        <v>759</v>
      </c>
      <c r="M4" s="18">
        <v>189.75</v>
      </c>
      <c r="N4" s="19">
        <v>11</v>
      </c>
      <c r="O4" s="20">
        <v>200.75</v>
      </c>
    </row>
    <row r="5" spans="1:17" x14ac:dyDescent="0.25">
      <c r="A5" s="38" t="s">
        <v>26</v>
      </c>
      <c r="B5" s="38" t="s">
        <v>84</v>
      </c>
      <c r="C5" s="14">
        <v>45011</v>
      </c>
      <c r="D5" s="38" t="s">
        <v>33</v>
      </c>
      <c r="E5" s="38">
        <v>192</v>
      </c>
      <c r="F5" s="38">
        <v>186</v>
      </c>
      <c r="G5" s="38">
        <v>194</v>
      </c>
      <c r="H5" s="38">
        <v>176</v>
      </c>
      <c r="I5" s="38"/>
      <c r="J5" s="38"/>
      <c r="K5" s="38">
        <v>4</v>
      </c>
      <c r="L5" s="38">
        <v>748</v>
      </c>
      <c r="M5" s="38">
        <v>187</v>
      </c>
      <c r="N5" s="38">
        <v>3</v>
      </c>
      <c r="O5" s="38">
        <v>190</v>
      </c>
    </row>
    <row r="6" spans="1:17" x14ac:dyDescent="0.25">
      <c r="A6" s="12" t="s">
        <v>26</v>
      </c>
      <c r="B6" s="13" t="s">
        <v>84</v>
      </c>
      <c r="C6" s="14">
        <v>45020</v>
      </c>
      <c r="D6" s="15" t="s">
        <v>29</v>
      </c>
      <c r="E6" s="16">
        <v>179</v>
      </c>
      <c r="F6" s="41">
        <v>188</v>
      </c>
      <c r="G6" s="16">
        <v>185</v>
      </c>
      <c r="H6" s="41">
        <v>193</v>
      </c>
      <c r="I6" s="16"/>
      <c r="J6" s="16"/>
      <c r="K6" s="17">
        <v>4</v>
      </c>
      <c r="L6" s="17">
        <v>745</v>
      </c>
      <c r="M6" s="18">
        <v>186.25</v>
      </c>
      <c r="N6" s="19">
        <v>7</v>
      </c>
      <c r="O6" s="20">
        <v>193.25</v>
      </c>
    </row>
    <row r="7" spans="1:17" x14ac:dyDescent="0.25">
      <c r="A7" s="12" t="s">
        <v>26</v>
      </c>
      <c r="B7" s="13" t="s">
        <v>84</v>
      </c>
      <c r="C7" s="14">
        <v>45024</v>
      </c>
      <c r="D7" s="15" t="s">
        <v>29</v>
      </c>
      <c r="E7" s="16">
        <v>188.001</v>
      </c>
      <c r="F7" s="41">
        <v>190</v>
      </c>
      <c r="G7" s="16">
        <v>186</v>
      </c>
      <c r="H7" s="16">
        <v>178</v>
      </c>
      <c r="I7" s="16"/>
      <c r="J7" s="16"/>
      <c r="K7" s="17">
        <v>4</v>
      </c>
      <c r="L7" s="17">
        <v>742.00099999999998</v>
      </c>
      <c r="M7" s="18">
        <v>185.50024999999999</v>
      </c>
      <c r="N7" s="19">
        <v>5</v>
      </c>
      <c r="O7" s="20">
        <v>190.50024999999999</v>
      </c>
    </row>
    <row r="8" spans="1:17" x14ac:dyDescent="0.25">
      <c r="A8" s="43" t="s">
        <v>26</v>
      </c>
      <c r="B8" s="42" t="s">
        <v>84</v>
      </c>
      <c r="C8" s="14">
        <v>45034</v>
      </c>
      <c r="D8" s="15" t="s">
        <v>33</v>
      </c>
      <c r="E8" s="73">
        <v>191</v>
      </c>
      <c r="F8" s="73">
        <v>187</v>
      </c>
      <c r="G8" s="73">
        <v>186</v>
      </c>
      <c r="H8" s="73">
        <v>192</v>
      </c>
      <c r="I8" s="16"/>
      <c r="J8" s="16"/>
      <c r="K8" s="17">
        <v>4</v>
      </c>
      <c r="L8" s="17">
        <v>756</v>
      </c>
      <c r="M8" s="18">
        <v>189</v>
      </c>
      <c r="N8" s="19">
        <v>11</v>
      </c>
      <c r="O8" s="20">
        <v>200</v>
      </c>
    </row>
    <row r="9" spans="1:17" x14ac:dyDescent="0.25">
      <c r="A9" s="43" t="s">
        <v>26</v>
      </c>
      <c r="B9" s="42" t="s">
        <v>84</v>
      </c>
      <c r="C9" s="44">
        <v>45048</v>
      </c>
      <c r="D9" s="72" t="s">
        <v>29</v>
      </c>
      <c r="E9" s="73">
        <v>189</v>
      </c>
      <c r="F9" s="73">
        <v>184</v>
      </c>
      <c r="G9" s="73">
        <v>183</v>
      </c>
      <c r="H9" s="73">
        <v>190</v>
      </c>
      <c r="I9" s="73"/>
      <c r="J9" s="73"/>
      <c r="K9" s="74">
        <v>4</v>
      </c>
      <c r="L9" s="74">
        <v>746</v>
      </c>
      <c r="M9" s="75">
        <v>186.5</v>
      </c>
      <c r="N9" s="76">
        <v>3</v>
      </c>
      <c r="O9" s="77">
        <v>189.5</v>
      </c>
    </row>
    <row r="10" spans="1:17" x14ac:dyDescent="0.25">
      <c r="A10" s="12" t="s">
        <v>26</v>
      </c>
      <c r="B10" s="13" t="s">
        <v>84</v>
      </c>
      <c r="C10" s="14">
        <v>45062</v>
      </c>
      <c r="D10" s="15" t="s">
        <v>33</v>
      </c>
      <c r="E10" s="73">
        <v>193</v>
      </c>
      <c r="F10" s="73">
        <v>191</v>
      </c>
      <c r="G10" s="73">
        <v>194</v>
      </c>
      <c r="H10" s="73">
        <v>194</v>
      </c>
      <c r="I10" s="16"/>
      <c r="J10" s="16"/>
      <c r="K10" s="17">
        <v>4</v>
      </c>
      <c r="L10" s="17">
        <v>772</v>
      </c>
      <c r="M10" s="18">
        <v>193</v>
      </c>
      <c r="N10" s="19">
        <v>11</v>
      </c>
      <c r="O10" s="20">
        <v>204</v>
      </c>
    </row>
    <row r="11" spans="1:17" x14ac:dyDescent="0.25">
      <c r="A11" s="12" t="s">
        <v>26</v>
      </c>
      <c r="B11" s="42" t="s">
        <v>84</v>
      </c>
      <c r="C11" s="44">
        <v>45073</v>
      </c>
      <c r="D11" s="72" t="s">
        <v>29</v>
      </c>
      <c r="E11" s="73">
        <v>189</v>
      </c>
      <c r="F11" s="73">
        <v>189</v>
      </c>
      <c r="G11" s="73">
        <v>187</v>
      </c>
      <c r="H11" s="73">
        <v>189</v>
      </c>
      <c r="I11" s="73"/>
      <c r="J11" s="73"/>
      <c r="K11" s="74">
        <v>4</v>
      </c>
      <c r="L11" s="74">
        <v>754</v>
      </c>
      <c r="M11" s="75">
        <v>188.5</v>
      </c>
      <c r="N11" s="76">
        <v>13</v>
      </c>
      <c r="O11" s="77">
        <v>201.5</v>
      </c>
    </row>
    <row r="12" spans="1:17" x14ac:dyDescent="0.25">
      <c r="A12" s="12" t="s">
        <v>26</v>
      </c>
      <c r="B12" s="42" t="s">
        <v>84</v>
      </c>
      <c r="C12" s="44">
        <v>45074</v>
      </c>
      <c r="D12" s="72" t="s">
        <v>33</v>
      </c>
      <c r="E12" s="73">
        <v>187</v>
      </c>
      <c r="F12" s="73">
        <v>185</v>
      </c>
      <c r="G12" s="73">
        <v>191</v>
      </c>
      <c r="H12" s="73">
        <v>186</v>
      </c>
      <c r="I12" s="73"/>
      <c r="J12" s="73"/>
      <c r="K12" s="74">
        <v>4</v>
      </c>
      <c r="L12" s="74">
        <v>749</v>
      </c>
      <c r="M12" s="75">
        <v>187.25</v>
      </c>
      <c r="N12" s="76">
        <v>8</v>
      </c>
      <c r="O12" s="77">
        <v>195.25</v>
      </c>
    </row>
    <row r="14" spans="1:17" x14ac:dyDescent="0.25">
      <c r="K14" s="8">
        <f>SUM(K2:K13)</f>
        <v>44</v>
      </c>
      <c r="L14" s="8">
        <f>SUM(L2:L13)</f>
        <v>8282.0010000000002</v>
      </c>
      <c r="M14" s="7">
        <f>SUM(L14/K14)</f>
        <v>188.22729545454547</v>
      </c>
      <c r="N14" s="8">
        <f>SUM(N2:N13)</f>
        <v>87</v>
      </c>
      <c r="O14" s="11">
        <f>SUM(M14+N14)</f>
        <v>275.22729545454547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D3D2D36-7C46-4BF2-BF4C-8257D91C58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1AEDCC8-6721-440B-A091-BE8E358FF54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48302-5D4D-4C73-95A5-1C48855503AF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49</v>
      </c>
      <c r="C2" s="14">
        <v>44940</v>
      </c>
      <c r="D2" s="15" t="s">
        <v>34</v>
      </c>
      <c r="E2" s="16">
        <v>141</v>
      </c>
      <c r="F2" s="16">
        <v>113</v>
      </c>
      <c r="G2" s="16">
        <v>148</v>
      </c>
      <c r="H2" s="16">
        <v>119</v>
      </c>
      <c r="I2" s="16"/>
      <c r="J2" s="16"/>
      <c r="K2" s="17">
        <v>4</v>
      </c>
      <c r="L2" s="17">
        <v>521</v>
      </c>
      <c r="M2" s="18">
        <v>130.25</v>
      </c>
      <c r="N2" s="19">
        <v>2</v>
      </c>
      <c r="O2" s="20">
        <v>132.25</v>
      </c>
    </row>
    <row r="4" spans="1:17" x14ac:dyDescent="0.25">
      <c r="K4" s="8">
        <f>SUM(K2:K3)</f>
        <v>4</v>
      </c>
      <c r="L4" s="8">
        <f>SUM(L2:L3)</f>
        <v>521</v>
      </c>
      <c r="M4" s="7">
        <f>SUM(L4/K4)</f>
        <v>130.25</v>
      </c>
      <c r="N4" s="8">
        <f>SUM(N2:N3)</f>
        <v>2</v>
      </c>
      <c r="O4" s="11">
        <f>SUM(M4+N4)</f>
        <v>132.25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I2:J2 B2:C2" name="Range1_12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E2">
    <cfRule type="top10" dxfId="597" priority="6" rank="1"/>
  </conditionalFormatting>
  <conditionalFormatting sqref="F2">
    <cfRule type="top10" dxfId="596" priority="1" rank="1"/>
  </conditionalFormatting>
  <conditionalFormatting sqref="G2">
    <cfRule type="top10" dxfId="595" priority="2" rank="1"/>
  </conditionalFormatting>
  <conditionalFormatting sqref="H2">
    <cfRule type="top10" dxfId="594" priority="3" rank="1"/>
  </conditionalFormatting>
  <conditionalFormatting sqref="I2">
    <cfRule type="top10" dxfId="593" priority="4" rank="1"/>
  </conditionalFormatting>
  <conditionalFormatting sqref="J2">
    <cfRule type="top10" dxfId="592" priority="5" rank="1"/>
  </conditionalFormatting>
  <hyperlinks>
    <hyperlink ref="Q1" location="'National Rankings'!A1" display="Back to Ranking" xr:uid="{1A625090-814F-46CF-BB42-22ADF298234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A3E51D-C7C9-4784-9130-6186913836A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9451-6514-4315-8AEA-F71CF86806A3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144</v>
      </c>
      <c r="C2" s="44">
        <v>45063</v>
      </c>
      <c r="D2" s="72" t="s">
        <v>38</v>
      </c>
      <c r="E2" s="73">
        <v>192</v>
      </c>
      <c r="F2" s="73">
        <v>186</v>
      </c>
      <c r="G2" s="73">
        <v>187</v>
      </c>
      <c r="H2" s="73">
        <v>187</v>
      </c>
      <c r="I2" s="73"/>
      <c r="J2" s="73"/>
      <c r="K2" s="74">
        <v>4</v>
      </c>
      <c r="L2" s="74">
        <v>752</v>
      </c>
      <c r="M2" s="75">
        <v>188</v>
      </c>
      <c r="N2" s="76">
        <v>6</v>
      </c>
      <c r="O2" s="77">
        <v>194</v>
      </c>
    </row>
    <row r="4" spans="1:17" x14ac:dyDescent="0.25">
      <c r="K4" s="8">
        <f>SUM(K2:K3)</f>
        <v>4</v>
      </c>
      <c r="L4" s="8">
        <f>SUM(L2:L3)</f>
        <v>752</v>
      </c>
      <c r="M4" s="7">
        <f>SUM(L4/K4)</f>
        <v>188</v>
      </c>
      <c r="N4" s="8">
        <f>SUM(N2:N3)</f>
        <v>6</v>
      </c>
      <c r="O4" s="11">
        <f>SUM(M4+N4)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ED40A23F-9B0F-47DE-91EE-1214A69D2B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159283-A364-4FFF-BE66-7F47E9B4F3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6C2C8-CF6C-4BEE-B142-72EA6A078D08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85</v>
      </c>
      <c r="C2" s="14">
        <v>45024</v>
      </c>
      <c r="D2" s="15" t="s">
        <v>34</v>
      </c>
      <c r="E2" s="22">
        <v>174</v>
      </c>
      <c r="F2" s="22">
        <v>158</v>
      </c>
      <c r="G2" s="22">
        <v>140</v>
      </c>
      <c r="H2" s="22">
        <v>178</v>
      </c>
      <c r="I2" s="22"/>
      <c r="J2" s="22"/>
      <c r="K2" s="17">
        <v>4</v>
      </c>
      <c r="L2" s="17">
        <v>650</v>
      </c>
      <c r="M2" s="18">
        <v>162.5</v>
      </c>
      <c r="N2" s="19">
        <v>2</v>
      </c>
      <c r="O2" s="20">
        <v>164.5</v>
      </c>
    </row>
    <row r="4" spans="1:17" x14ac:dyDescent="0.25">
      <c r="K4" s="8">
        <f>SUM(K2:K3)</f>
        <v>4</v>
      </c>
      <c r="L4" s="8">
        <f>SUM(L2:L3)</f>
        <v>650</v>
      </c>
      <c r="M4" s="7">
        <f>SUM(L4/K4)</f>
        <v>162.5</v>
      </c>
      <c r="N4" s="8">
        <f>SUM(N2:N3)</f>
        <v>2</v>
      </c>
      <c r="O4" s="11">
        <f>SUM(M4+N4)</f>
        <v>164.5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60A7BD3-899E-4F64-9C1A-C1BDD728D3B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E66F7A-047A-4E31-8442-F409ACEFEC6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4F0E0-CDEA-486F-BFBD-36928057F070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20.42578125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137</v>
      </c>
      <c r="C2" s="44">
        <v>45053</v>
      </c>
      <c r="D2" s="72" t="s">
        <v>123</v>
      </c>
      <c r="E2" s="73">
        <v>171</v>
      </c>
      <c r="F2" s="73">
        <v>175</v>
      </c>
      <c r="G2" s="73">
        <v>185</v>
      </c>
      <c r="H2" s="73">
        <v>171</v>
      </c>
      <c r="I2" s="73"/>
      <c r="J2" s="73"/>
      <c r="K2" s="74">
        <v>4</v>
      </c>
      <c r="L2" s="74">
        <v>702</v>
      </c>
      <c r="M2" s="75">
        <v>175.5</v>
      </c>
      <c r="N2" s="76">
        <v>2</v>
      </c>
      <c r="O2" s="77">
        <v>177.5</v>
      </c>
    </row>
    <row r="4" spans="1:17" x14ac:dyDescent="0.25">
      <c r="K4" s="8">
        <f>SUM(K2:K3)</f>
        <v>4</v>
      </c>
      <c r="L4" s="8">
        <f>SUM(L2:L3)</f>
        <v>702</v>
      </c>
      <c r="M4" s="7">
        <f>SUM(L4/K4)</f>
        <v>175.5</v>
      </c>
      <c r="N4" s="8">
        <f>SUM(N2:N3)</f>
        <v>2</v>
      </c>
      <c r="O4" s="11">
        <f>SUM(M4+N4)</f>
        <v>177.5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27B14CB4-831D-4DE1-923E-C972F57ABB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9EDA4C-E2CC-4FDB-B35A-81831B2B32E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BD5ED-EA9D-41F1-8636-916F10E92D7C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86</v>
      </c>
      <c r="C2" s="14">
        <v>44975</v>
      </c>
      <c r="D2" s="15" t="s">
        <v>21</v>
      </c>
      <c r="E2" s="16">
        <v>188</v>
      </c>
      <c r="F2" s="16">
        <v>183</v>
      </c>
      <c r="G2" s="16">
        <v>193</v>
      </c>
      <c r="H2" s="16">
        <v>195</v>
      </c>
      <c r="I2" s="16"/>
      <c r="J2" s="16"/>
      <c r="K2" s="17">
        <v>4</v>
      </c>
      <c r="L2" s="17">
        <v>759</v>
      </c>
      <c r="M2" s="18">
        <v>189.75</v>
      </c>
      <c r="N2" s="19">
        <v>5</v>
      </c>
      <c r="O2" s="20">
        <v>194.75</v>
      </c>
    </row>
    <row r="4" spans="1:17" x14ac:dyDescent="0.25">
      <c r="K4" s="8">
        <f>SUM(K2:K3)</f>
        <v>4</v>
      </c>
      <c r="L4" s="8">
        <f>SUM(L2:L3)</f>
        <v>759</v>
      </c>
      <c r="M4" s="7">
        <f>SUM(L4/K4)</f>
        <v>189.75</v>
      </c>
      <c r="N4" s="8">
        <f>SUM(N2:N3)</f>
        <v>5</v>
      </c>
      <c r="O4" s="11">
        <f>SUM(M4+N4)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A894CCFF-3B6B-4F53-A6AF-C60B0DC3B5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90ABEA6-F5BA-47C7-B566-D802805D9F7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EF438-B812-4252-9B2E-337F8DD2F29A}">
  <dimension ref="A1:Q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43" t="s">
        <v>26</v>
      </c>
      <c r="B2" s="42" t="s">
        <v>138</v>
      </c>
      <c r="C2" s="44">
        <v>45053</v>
      </c>
      <c r="D2" s="72" t="s">
        <v>123</v>
      </c>
      <c r="E2" s="73">
        <v>187</v>
      </c>
      <c r="F2" s="87">
        <v>186</v>
      </c>
      <c r="G2" s="87">
        <v>188.001</v>
      </c>
      <c r="H2" s="73">
        <v>186</v>
      </c>
      <c r="I2" s="73"/>
      <c r="J2" s="73"/>
      <c r="K2" s="74">
        <v>4</v>
      </c>
      <c r="L2" s="74">
        <v>747.00099999999998</v>
      </c>
      <c r="M2" s="75">
        <v>186.75024999999999</v>
      </c>
      <c r="N2" s="76">
        <v>9</v>
      </c>
      <c r="O2" s="77">
        <v>195.75024999999999</v>
      </c>
    </row>
    <row r="4" spans="1:17" x14ac:dyDescent="0.25">
      <c r="K4" s="8">
        <f>SUM(K2:K3)</f>
        <v>4</v>
      </c>
      <c r="L4" s="8">
        <f>SUM(L2:L3)</f>
        <v>747.00099999999998</v>
      </c>
      <c r="M4" s="7">
        <f>SUM(L4/K4)</f>
        <v>186.75024999999999</v>
      </c>
      <c r="N4" s="8">
        <f>SUM(N2:N3)</f>
        <v>9</v>
      </c>
      <c r="O4" s="11">
        <f>SUM(M4+N4)</f>
        <v>195.75024999999999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4039FD63-F4D0-4CE6-8011-B47717F446F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82BD7E-E060-4925-B2A6-45E4990FFB3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85742-1A7C-4FAC-8FC5-B9EC97D12FBE}">
  <dimension ref="A1:Q7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87</v>
      </c>
      <c r="C2" s="14">
        <v>45017</v>
      </c>
      <c r="D2" s="15" t="s">
        <v>53</v>
      </c>
      <c r="E2" s="22">
        <v>191</v>
      </c>
      <c r="F2" s="22">
        <v>191</v>
      </c>
      <c r="G2" s="22">
        <v>195</v>
      </c>
      <c r="H2" s="22">
        <v>196</v>
      </c>
      <c r="I2" s="22"/>
      <c r="J2" s="22"/>
      <c r="K2" s="17">
        <v>4</v>
      </c>
      <c r="L2" s="17">
        <v>773</v>
      </c>
      <c r="M2" s="18">
        <v>193.25</v>
      </c>
      <c r="N2" s="19">
        <v>4</v>
      </c>
      <c r="O2" s="20">
        <v>197.25</v>
      </c>
    </row>
    <row r="3" spans="1:17" x14ac:dyDescent="0.25">
      <c r="A3" s="12" t="s">
        <v>26</v>
      </c>
      <c r="B3" s="13" t="s">
        <v>88</v>
      </c>
      <c r="C3" s="14">
        <v>44996</v>
      </c>
      <c r="D3" s="15" t="s">
        <v>59</v>
      </c>
      <c r="E3" s="16">
        <v>198</v>
      </c>
      <c r="F3" s="16">
        <v>197</v>
      </c>
      <c r="G3" s="16">
        <v>196</v>
      </c>
      <c r="H3" s="16">
        <v>196</v>
      </c>
      <c r="I3" s="16"/>
      <c r="J3" s="16"/>
      <c r="K3" s="17">
        <v>4</v>
      </c>
      <c r="L3" s="17">
        <v>787</v>
      </c>
      <c r="M3" s="18">
        <v>196.75</v>
      </c>
      <c r="N3" s="19">
        <v>13</v>
      </c>
      <c r="O3" s="20">
        <v>209.75</v>
      </c>
    </row>
    <row r="4" spans="1:17" x14ac:dyDescent="0.25">
      <c r="A4" s="12" t="s">
        <v>26</v>
      </c>
      <c r="B4" s="42" t="s">
        <v>87</v>
      </c>
      <c r="C4" s="44">
        <v>45052</v>
      </c>
      <c r="D4" s="72" t="s">
        <v>53</v>
      </c>
      <c r="E4" s="86">
        <v>196</v>
      </c>
      <c r="F4" s="86">
        <v>192</v>
      </c>
      <c r="G4" s="86">
        <v>193</v>
      </c>
      <c r="H4" s="86">
        <v>191</v>
      </c>
      <c r="I4" s="22"/>
      <c r="J4" s="22"/>
      <c r="K4" s="17">
        <v>4</v>
      </c>
      <c r="L4" s="17">
        <v>772</v>
      </c>
      <c r="M4" s="18">
        <v>193</v>
      </c>
      <c r="N4" s="19">
        <v>9</v>
      </c>
      <c r="O4" s="20">
        <v>202</v>
      </c>
    </row>
    <row r="5" spans="1:17" x14ac:dyDescent="0.25">
      <c r="A5" s="12" t="s">
        <v>26</v>
      </c>
      <c r="B5" s="13" t="s">
        <v>88</v>
      </c>
      <c r="C5" s="14">
        <v>45059</v>
      </c>
      <c r="D5" s="14" t="s">
        <v>140</v>
      </c>
      <c r="E5" s="73">
        <v>194</v>
      </c>
      <c r="F5" s="73">
        <v>194</v>
      </c>
      <c r="G5" s="73">
        <v>193.01</v>
      </c>
      <c r="H5" s="73">
        <v>196</v>
      </c>
      <c r="I5" s="16"/>
      <c r="J5" s="16"/>
      <c r="K5" s="17">
        <v>4</v>
      </c>
      <c r="L5" s="17">
        <v>777.01</v>
      </c>
      <c r="M5" s="18">
        <v>194.2525</v>
      </c>
      <c r="N5" s="19">
        <v>9</v>
      </c>
      <c r="O5" s="20">
        <v>203.2525</v>
      </c>
    </row>
    <row r="7" spans="1:17" x14ac:dyDescent="0.25">
      <c r="K7" s="8">
        <f>SUM(K2:K6)</f>
        <v>16</v>
      </c>
      <c r="L7" s="8">
        <f>SUM(L2:L6)</f>
        <v>3109.01</v>
      </c>
      <c r="M7" s="7">
        <f>SUM(L7/K7)</f>
        <v>194.31312500000001</v>
      </c>
      <c r="N7" s="8">
        <f>SUM(N2:N6)</f>
        <v>35</v>
      </c>
      <c r="O7" s="11">
        <f>SUM(M7+N7)</f>
        <v>229.31312500000001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5" name="Range1_20_1"/>
    <protectedRange algorithmName="SHA-512" hashValue="ON39YdpmFHfN9f47KpiRvqrKx0V9+erV1CNkpWzYhW/Qyc6aT8rEyCrvauWSYGZK2ia3o7vd3akF07acHAFpOA==" saltValue="yVW9XmDwTqEnmpSGai0KYg==" spinCount="100000" sqref="D5" name="Range1_1_11_1"/>
    <protectedRange algorithmName="SHA-512" hashValue="ON39YdpmFHfN9f47KpiRvqrKx0V9+erV1CNkpWzYhW/Qyc6aT8rEyCrvauWSYGZK2ia3o7vd3akF07acHAFpOA==" saltValue="yVW9XmDwTqEnmpSGai0KYg==" spinCount="100000" sqref="E5:J5 B5" name="Range1_21"/>
  </protectedRanges>
  <conditionalFormatting sqref="J5">
    <cfRule type="top10" dxfId="5" priority="1" rank="1"/>
  </conditionalFormatting>
  <conditionalFormatting sqref="I5">
    <cfRule type="top10" dxfId="4" priority="2" rank="1"/>
  </conditionalFormatting>
  <conditionalFormatting sqref="H5">
    <cfRule type="top10" dxfId="3" priority="3" rank="1"/>
  </conditionalFormatting>
  <conditionalFormatting sqref="G5">
    <cfRule type="top10" dxfId="2" priority="4" rank="1"/>
  </conditionalFormatting>
  <conditionalFormatting sqref="F5">
    <cfRule type="top10" dxfId="1" priority="5" rank="1"/>
  </conditionalFormatting>
  <conditionalFormatting sqref="E5">
    <cfRule type="top10" dxfId="0" priority="6" rank="1"/>
  </conditionalFormatting>
  <hyperlinks>
    <hyperlink ref="Q1" location="'National Rankings'!A1" display="Back to Ranking" xr:uid="{11DD84F0-20FD-41E0-9269-00ED4B42E65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0C8073-0EC7-4F0E-A3B4-55DAC922647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B96F7-394D-4020-90CA-82048402D604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42" t="s">
        <v>89</v>
      </c>
      <c r="C2" s="14">
        <v>45024</v>
      </c>
      <c r="D2" s="15" t="s">
        <v>34</v>
      </c>
      <c r="E2" s="16">
        <v>176</v>
      </c>
      <c r="F2" s="16">
        <v>188</v>
      </c>
      <c r="G2" s="16">
        <v>155</v>
      </c>
      <c r="H2" s="16">
        <v>178</v>
      </c>
      <c r="I2" s="16"/>
      <c r="J2" s="16"/>
      <c r="K2" s="17">
        <v>4</v>
      </c>
      <c r="L2" s="17">
        <v>697</v>
      </c>
      <c r="M2" s="18">
        <v>174.25</v>
      </c>
      <c r="N2" s="19">
        <v>2</v>
      </c>
      <c r="O2" s="20">
        <v>176.25</v>
      </c>
    </row>
    <row r="3" spans="1:17" x14ac:dyDescent="0.25">
      <c r="A3" s="12" t="s">
        <v>26</v>
      </c>
      <c r="B3" s="42" t="s">
        <v>89</v>
      </c>
      <c r="C3" s="44">
        <v>45073</v>
      </c>
      <c r="D3" s="72" t="s">
        <v>34</v>
      </c>
      <c r="E3" s="86">
        <v>173</v>
      </c>
      <c r="F3" s="86">
        <v>177</v>
      </c>
      <c r="G3" s="86">
        <v>190</v>
      </c>
      <c r="H3" s="86">
        <v>178</v>
      </c>
      <c r="I3" s="86"/>
      <c r="J3" s="86"/>
      <c r="K3" s="74">
        <v>4</v>
      </c>
      <c r="L3" s="74">
        <v>718</v>
      </c>
      <c r="M3" s="75">
        <v>179.5</v>
      </c>
      <c r="N3" s="76">
        <v>6</v>
      </c>
      <c r="O3" s="77">
        <v>185.5</v>
      </c>
    </row>
    <row r="5" spans="1:17" x14ac:dyDescent="0.25">
      <c r="K5" s="8">
        <f>SUM(K2:K4)</f>
        <v>8</v>
      </c>
      <c r="L5" s="8">
        <f>SUM(L2:L4)</f>
        <v>1415</v>
      </c>
      <c r="M5" s="7">
        <f>SUM(L5/K5)</f>
        <v>176.875</v>
      </c>
      <c r="N5" s="8">
        <f>SUM(N2:N4)</f>
        <v>8</v>
      </c>
      <c r="O5" s="11">
        <f>SUM(M5+N5)</f>
        <v>184.875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6260B787-726E-433B-B96C-EBD7EE39B7D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115CA7E-4322-4928-BFBC-E221CBE3C94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3D35-7F4A-4852-96CA-86D2F2BBB1A5}"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90</v>
      </c>
      <c r="C2" s="14">
        <v>44989</v>
      </c>
      <c r="D2" s="15" t="s">
        <v>32</v>
      </c>
      <c r="E2" s="16">
        <v>181</v>
      </c>
      <c r="F2" s="16">
        <v>180</v>
      </c>
      <c r="G2" s="16">
        <v>184</v>
      </c>
      <c r="H2" s="16">
        <v>183</v>
      </c>
      <c r="I2" s="16"/>
      <c r="J2" s="16"/>
      <c r="K2" s="17">
        <v>4</v>
      </c>
      <c r="L2" s="17">
        <v>728</v>
      </c>
      <c r="M2" s="18">
        <v>182</v>
      </c>
      <c r="N2" s="19">
        <v>2</v>
      </c>
      <c r="O2" s="20">
        <v>184</v>
      </c>
    </row>
    <row r="3" spans="1:17" x14ac:dyDescent="0.25">
      <c r="A3" s="12" t="s">
        <v>26</v>
      </c>
      <c r="B3" s="13" t="s">
        <v>90</v>
      </c>
      <c r="C3" s="14">
        <v>45053</v>
      </c>
      <c r="D3" s="15" t="s">
        <v>32</v>
      </c>
      <c r="E3" s="16">
        <v>184</v>
      </c>
      <c r="F3" s="16">
        <v>179</v>
      </c>
      <c r="G3" s="16">
        <v>184</v>
      </c>
      <c r="H3" s="16">
        <v>178</v>
      </c>
      <c r="I3" s="16"/>
      <c r="J3" s="16"/>
      <c r="K3" s="17">
        <v>4</v>
      </c>
      <c r="L3" s="17">
        <v>725</v>
      </c>
      <c r="M3" s="18">
        <v>181.25</v>
      </c>
      <c r="N3" s="19">
        <v>4</v>
      </c>
      <c r="O3" s="20">
        <v>185.25</v>
      </c>
    </row>
    <row r="5" spans="1:17" x14ac:dyDescent="0.25">
      <c r="K5" s="8">
        <f>SUM(K2:K4)</f>
        <v>8</v>
      </c>
      <c r="L5" s="8">
        <f>SUM(L2:L4)</f>
        <v>1453</v>
      </c>
      <c r="M5" s="7">
        <f>SUM(L5/K5)</f>
        <v>181.625</v>
      </c>
      <c r="N5" s="8">
        <f>SUM(N2:N4)</f>
        <v>6</v>
      </c>
      <c r="O5" s="11">
        <f>SUM(M5+N5)</f>
        <v>187.625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50354951-FC0E-46E4-8741-09D351BE0F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3D512C9-1195-49F4-A8D5-7928C2BCE1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F427A-5D6F-4969-8C06-6B55718D92BE}">
  <dimension ref="A1:Q6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4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1" t="s">
        <v>19</v>
      </c>
    </row>
    <row r="2" spans="1:17" x14ac:dyDescent="0.25">
      <c r="A2" s="12" t="s">
        <v>26</v>
      </c>
      <c r="B2" s="13" t="s">
        <v>91</v>
      </c>
      <c r="C2" s="14">
        <v>44975</v>
      </c>
      <c r="D2" s="15" t="s">
        <v>21</v>
      </c>
      <c r="E2" s="16">
        <v>192</v>
      </c>
      <c r="F2" s="16">
        <v>188</v>
      </c>
      <c r="G2" s="16">
        <v>190</v>
      </c>
      <c r="H2" s="16">
        <v>193</v>
      </c>
      <c r="I2" s="16"/>
      <c r="J2" s="16"/>
      <c r="K2" s="17">
        <v>4</v>
      </c>
      <c r="L2" s="17">
        <v>763</v>
      </c>
      <c r="M2" s="18">
        <v>190.75</v>
      </c>
      <c r="N2" s="19">
        <v>6</v>
      </c>
      <c r="O2" s="20">
        <v>196.75</v>
      </c>
    </row>
    <row r="3" spans="1:17" x14ac:dyDescent="0.25">
      <c r="A3" s="12" t="s">
        <v>26</v>
      </c>
      <c r="B3" s="13" t="s">
        <v>91</v>
      </c>
      <c r="C3" s="14">
        <v>45027</v>
      </c>
      <c r="D3" s="15" t="s">
        <v>21</v>
      </c>
      <c r="E3" s="41">
        <v>193.001</v>
      </c>
      <c r="F3" s="16">
        <v>190</v>
      </c>
      <c r="G3" s="41">
        <v>195.001</v>
      </c>
      <c r="H3" s="16"/>
      <c r="I3" s="16"/>
      <c r="J3" s="16"/>
      <c r="K3" s="17">
        <v>3</v>
      </c>
      <c r="L3" s="17">
        <v>578.00199999999995</v>
      </c>
      <c r="M3" s="18">
        <v>192.66733333333332</v>
      </c>
      <c r="N3" s="19">
        <v>9</v>
      </c>
      <c r="O3" s="20">
        <v>201.66733333333332</v>
      </c>
    </row>
    <row r="4" spans="1:17" x14ac:dyDescent="0.25">
      <c r="A4" s="43" t="s">
        <v>26</v>
      </c>
      <c r="B4" s="42" t="s">
        <v>91</v>
      </c>
      <c r="C4" s="44">
        <v>45055</v>
      </c>
      <c r="D4" s="72" t="s">
        <v>21</v>
      </c>
      <c r="E4" s="73">
        <v>190</v>
      </c>
      <c r="F4" s="73">
        <v>189</v>
      </c>
      <c r="G4" s="73">
        <v>188</v>
      </c>
      <c r="H4" s="73"/>
      <c r="I4" s="73"/>
      <c r="J4" s="73"/>
      <c r="K4" s="74">
        <v>3</v>
      </c>
      <c r="L4" s="74">
        <v>567</v>
      </c>
      <c r="M4" s="75">
        <v>189</v>
      </c>
      <c r="N4" s="76">
        <v>4</v>
      </c>
      <c r="O4" s="77">
        <v>193</v>
      </c>
    </row>
    <row r="6" spans="1:17" x14ac:dyDescent="0.25">
      <c r="K6" s="8">
        <f>SUM(K2:K5)</f>
        <v>10</v>
      </c>
      <c r="L6" s="8">
        <f>SUM(L2:L5)</f>
        <v>1908.002</v>
      </c>
      <c r="M6" s="7">
        <f>SUM(L6/K6)</f>
        <v>190.80019999999999</v>
      </c>
      <c r="N6" s="8">
        <f>SUM(N2:N5)</f>
        <v>19</v>
      </c>
      <c r="O6" s="11">
        <f>SUM(M6+N6)</f>
        <v>209.80019999999999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</protectedRanges>
  <hyperlinks>
    <hyperlink ref="Q1" location="'National Rankings'!A1" display="Back to Ranking" xr:uid="{D4865A40-683D-489C-8A75-CDA48B56DB9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18F0A87-A4D8-4699-97CB-6412C6C414B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98</vt:i4>
      </vt:variant>
    </vt:vector>
  </HeadingPairs>
  <TitlesOfParts>
    <vt:vector size="98" baseType="lpstr">
      <vt:lpstr>National Rankings</vt:lpstr>
      <vt:lpstr>Alan Gatlin</vt:lpstr>
      <vt:lpstr>Arch Morgan</vt:lpstr>
      <vt:lpstr>Benji Matoy</vt:lpstr>
      <vt:lpstr>Bill Kushner</vt:lpstr>
      <vt:lpstr>Bill Meyer</vt:lpstr>
      <vt:lpstr>Bill Poor</vt:lpstr>
      <vt:lpstr>Billy Hudson</vt:lpstr>
      <vt:lpstr>Bob Alderman</vt:lpstr>
      <vt:lpstr>Bob Duncan</vt:lpstr>
      <vt:lpstr>Bert Farias</vt:lpstr>
      <vt:lpstr>Brian Vincent</vt:lpstr>
      <vt:lpstr>Bruce Badding</vt:lpstr>
      <vt:lpstr>Charlie Sinatra</vt:lpstr>
      <vt:lpstr>Chuck Brooks</vt:lpstr>
      <vt:lpstr>Chuck Kinnaird</vt:lpstr>
      <vt:lpstr>Claudia Escoto</vt:lpstr>
      <vt:lpstr>Craig Bailey</vt:lpstr>
      <vt:lpstr>Dalton Naquin</vt:lpstr>
      <vt:lpstr>Dan Patchin</vt:lpstr>
      <vt:lpstr>Dana Waxler</vt:lpstr>
      <vt:lpstr>Dave Barney</vt:lpstr>
      <vt:lpstr>Dave Eisenschmied</vt:lpstr>
      <vt:lpstr>Dave Freeman</vt:lpstr>
      <vt:lpstr>David Joe</vt:lpstr>
      <vt:lpstr>David Renfroe</vt:lpstr>
      <vt:lpstr>David Strother</vt:lpstr>
      <vt:lpstr>Dean Irvin</vt:lpstr>
      <vt:lpstr>Dennis Cahill</vt:lpstr>
      <vt:lpstr>Doug Adams</vt:lpstr>
      <vt:lpstr>Doug Depweg</vt:lpstr>
      <vt:lpstr>Drew Johnston</vt:lpstr>
      <vt:lpstr>Emory Viands</vt:lpstr>
      <vt:lpstr>Evelio McDonald</vt:lpstr>
      <vt:lpstr>Frank Baird</vt:lpstr>
      <vt:lpstr>Frank Sega</vt:lpstr>
      <vt:lpstr>Gary Hicks</vt:lpstr>
      <vt:lpstr>Glen Bilyeu</vt:lpstr>
      <vt:lpstr>Glen Dawson</vt:lpstr>
      <vt:lpstr>Greg Smetanko</vt:lpstr>
      <vt:lpstr>Harold Cook</vt:lpstr>
      <vt:lpstr>Heather Johns</vt:lpstr>
      <vt:lpstr>Jack Baker</vt:lpstr>
      <vt:lpstr>Jack Hutchinson</vt:lpstr>
      <vt:lpstr>Jake Radwanski</vt:lpstr>
      <vt:lpstr>Jason Potter</vt:lpstr>
      <vt:lpstr>Jay Fruth</vt:lpstr>
      <vt:lpstr>Jeff Mason</vt:lpstr>
      <vt:lpstr>Jeff Taylor</vt:lpstr>
      <vt:lpstr>Jeff Velazquez</vt:lpstr>
      <vt:lpstr>Jerry Thompson</vt:lpstr>
      <vt:lpstr>Jesse Zwiebel</vt:lpstr>
      <vt:lpstr>Jim Peightal</vt:lpstr>
      <vt:lpstr>Jim Riggs</vt:lpstr>
      <vt:lpstr>Jim Stewart</vt:lpstr>
      <vt:lpstr>Joe Wells</vt:lpstr>
      <vt:lpstr>Joe Yanez</vt:lpstr>
      <vt:lpstr>John Hovan</vt:lpstr>
      <vt:lpstr>Johnathan Keller</vt:lpstr>
      <vt:lpstr>Jon Landsaw</vt:lpstr>
      <vt:lpstr>Jon McGeorge</vt:lpstr>
      <vt:lpstr>Josh Crawford</vt:lpstr>
      <vt:lpstr>Juan Iracheta</vt:lpstr>
      <vt:lpstr>Judy Gallion</vt:lpstr>
      <vt:lpstr>Julie Mekolites</vt:lpstr>
      <vt:lpstr>Justin Fortson</vt:lpstr>
      <vt:lpstr>Ken Patton</vt:lpstr>
      <vt:lpstr>Luke Helton</vt:lpstr>
      <vt:lpstr>Mark Junkins</vt:lpstr>
      <vt:lpstr>Mark Lippi</vt:lpstr>
      <vt:lpstr>Matt Brown</vt:lpstr>
      <vt:lpstr>Matt Maley</vt:lpstr>
      <vt:lpstr>Max Muhlenkamp</vt:lpstr>
      <vt:lpstr>Michael Miller</vt:lpstr>
      <vt:lpstr>Patricia Driscoll</vt:lpstr>
      <vt:lpstr>Phil Mallegni</vt:lpstr>
      <vt:lpstr>Ray Lydon</vt:lpstr>
      <vt:lpstr>Rene Melendez</vt:lpstr>
      <vt:lpstr>Rick Eddington</vt:lpstr>
      <vt:lpstr>Rick Korpi</vt:lpstr>
      <vt:lpstr>Robert Benoit II</vt:lpstr>
      <vt:lpstr>Robert Jackson</vt:lpstr>
      <vt:lpstr>Robert Rodriguez</vt:lpstr>
      <vt:lpstr>Roger Snider</vt:lpstr>
      <vt:lpstr>Ronald Borden</vt:lpstr>
      <vt:lpstr>Roycle Joe</vt:lpstr>
      <vt:lpstr>Ryker Stewart</vt:lpstr>
      <vt:lpstr>Samantha Carlin</vt:lpstr>
      <vt:lpstr>Scott Jackson</vt:lpstr>
      <vt:lpstr>Scott Spencer</vt:lpstr>
      <vt:lpstr>Stan Fitch</vt:lpstr>
      <vt:lpstr>Steve Washock Sr</vt:lpstr>
      <vt:lpstr>Tony Greenway</vt:lpstr>
      <vt:lpstr>Tony Washock</vt:lpstr>
      <vt:lpstr>Troy Gibbens</vt:lpstr>
      <vt:lpstr>Vic Severino</vt:lpstr>
      <vt:lpstr>Walter Smith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Jerry Willeford</cp:lastModifiedBy>
  <dcterms:created xsi:type="dcterms:W3CDTF">2020-01-30T01:18:37Z</dcterms:created>
  <dcterms:modified xsi:type="dcterms:W3CDTF">2023-05-29T14:48:05Z</dcterms:modified>
</cp:coreProperties>
</file>