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Tennessee 2022\"/>
    </mc:Choice>
  </mc:AlternateContent>
  <xr:revisionPtr revIDLastSave="0" documentId="13_ncr:1_{09E3F8C4-1C55-40BB-BA08-95210360AC7E}" xr6:coauthVersionLast="47" xr6:coauthVersionMax="47" xr10:uidLastSave="{00000000-0000-0000-0000-000000000000}"/>
  <bookViews>
    <workbookView xWindow="-110" yWindow="-110" windowWidth="19420" windowHeight="10300" xr2:uid="{A35FAFAA-3A44-445C-BAAA-3002DD1ECE94}"/>
  </bookViews>
  <sheets>
    <sheet name="Tennessee Youth Ranking 2022" sheetId="1" r:id="rId1"/>
    <sheet name="Brody McKelvey" sheetId="20" r:id="rId2"/>
    <sheet name="Charlie Fortson" sheetId="23" r:id="rId3"/>
    <sheet name="Colton Keller" sheetId="22" r:id="rId4"/>
    <sheet name="Seth Ferguson" sheetId="2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N23" i="20"/>
  <c r="L23" i="20"/>
  <c r="K23" i="20"/>
  <c r="H20" i="1"/>
  <c r="G20" i="1"/>
  <c r="F20" i="1"/>
  <c r="E20" i="1"/>
  <c r="D20" i="1"/>
  <c r="N5" i="24"/>
  <c r="L5" i="24"/>
  <c r="K5" i="24"/>
  <c r="E21" i="1"/>
  <c r="N15" i="20"/>
  <c r="G21" i="1" s="1"/>
  <c r="L15" i="20"/>
  <c r="K15" i="20"/>
  <c r="D21" i="1" s="1"/>
  <c r="N7" i="23"/>
  <c r="G18" i="1" s="1"/>
  <c r="L7" i="23"/>
  <c r="E18" i="1" s="1"/>
  <c r="K7" i="23"/>
  <c r="D18" i="1" s="1"/>
  <c r="N11" i="22"/>
  <c r="G11" i="1" s="1"/>
  <c r="L11" i="22"/>
  <c r="E11" i="1" s="1"/>
  <c r="K11" i="22"/>
  <c r="D11" i="1" s="1"/>
  <c r="N5" i="20"/>
  <c r="G5" i="1" s="1"/>
  <c r="K5" i="20"/>
  <c r="D5" i="1" s="1"/>
  <c r="M23" i="20" l="1"/>
  <c r="O23" i="20" s="1"/>
  <c r="M5" i="24"/>
  <c r="O5" i="24" s="1"/>
  <c r="M15" i="20"/>
  <c r="M7" i="23"/>
  <c r="M11" i="22"/>
  <c r="L5" i="20"/>
  <c r="O15" i="20" l="1"/>
  <c r="H21" i="1" s="1"/>
  <c r="F21" i="1"/>
  <c r="O7" i="23"/>
  <c r="H18" i="1" s="1"/>
  <c r="F18" i="1"/>
  <c r="O11" i="22"/>
  <c r="H11" i="1" s="1"/>
  <c r="F11" i="1"/>
  <c r="M5" i="20"/>
  <c r="E5" i="1"/>
  <c r="O5" i="20" l="1"/>
  <c r="H5" i="1" s="1"/>
  <c r="F5" i="1"/>
</calcChain>
</file>

<file path=xl/sharedStrings.xml><?xml version="1.0" encoding="utf-8"?>
<sst xmlns="http://schemas.openxmlformats.org/spreadsheetml/2006/main" count="187" uniqueCount="39">
  <si>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</si>
  <si>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</si>
  <si>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</si>
  <si>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</si>
  <si>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</si>
  <si>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</si>
  <si>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</si>
  <si>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</si>
  <si>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</si>
  <si>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</si>
  <si>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</si>
  <si>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</si>
  <si>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</si>
  <si>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</si>
  <si>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</si>
  <si>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</si>
  <si>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</si>
  <si>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</si>
  <si>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</si>
  <si>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Return to Rankings</t>
  </si>
  <si>
    <t># Of Targets</t>
  </si>
  <si>
    <t>Unlimited</t>
  </si>
  <si>
    <t>Madisonville, TN</t>
  </si>
  <si>
    <t xml:space="preserve">Unlimited </t>
  </si>
  <si>
    <t>Brody McKelvey</t>
  </si>
  <si>
    <t>*Brody McKelvie</t>
  </si>
  <si>
    <t>Outlaw Lt</t>
  </si>
  <si>
    <t>*Colton Keller</t>
  </si>
  <si>
    <t>Colton Keller</t>
  </si>
  <si>
    <t>Outlaw Lite</t>
  </si>
  <si>
    <t>ABRA YOUTH UNLIMITED RANKING 2022</t>
  </si>
  <si>
    <t>ABRA YOUTH OUTLAW LITE RANKING 2022</t>
  </si>
  <si>
    <t>ABRA YOUTH OUTLAW HEAVY RANKING 2022</t>
  </si>
  <si>
    <t>Charlie Fortson</t>
  </si>
  <si>
    <t xml:space="preserve">Outlaw Hvy </t>
  </si>
  <si>
    <t>*Charlie Forston</t>
  </si>
  <si>
    <t>Outlaw Heavy</t>
  </si>
  <si>
    <t>Seth Ferguson</t>
  </si>
  <si>
    <t>*Seth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</si>
</sst>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1" fontId="9" fillId="0" borderId="0" xfId="0" applyNumberFormat="1" applyFont="1" applyAlignment="1" applyProtection="1">
      <alignment horizontal="center"/>
      <protection locked="0" hidden="1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0" fontId="10" fillId="0" borderId="0" xfId="1" applyFont="1" applyFill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 hidden="1"/>
    </xf>
    <xf numFmtId="0" fontId="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0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H21"/>
  <sheetViews>
    <sheetView tabSelected="1" workbookViewId="0">
      <selection activeCell="L13" sqref="L13"/>
    </sheetView>
  </sheetViews>
  <sheetFormatPr defaultRowHeight="14.5" x14ac:dyDescent="0.35"/>
  <cols>
    <col min="1" max="1" width="9.08984375" style="8"/>
    <col min="2" max="2" width="13.453125" style="8" bestFit="1" customWidth="1"/>
    <col min="3" max="3" width="18.453125" style="8" bestFit="1" customWidth="1"/>
    <col min="4" max="4" width="15.6328125" style="8" bestFit="1" customWidth="1"/>
    <col min="5" max="5" width="16.08984375" style="8" bestFit="1" customWidth="1"/>
    <col min="6" max="6" width="9.08984375" style="18"/>
    <col min="7" max="7" width="9.08984375" style="8"/>
    <col min="8" max="8" width="16.36328125" style="18" bestFit="1" customWidth="1"/>
  </cols>
  <sheetData>
    <row r="1" spans="1:8" ht="28.5" x14ac:dyDescent="0.65">
      <c r="A1" s="10"/>
      <c r="B1" s="10"/>
      <c r="C1" s="13" t="s">
        <v>30</v>
      </c>
      <c r="D1" s="10"/>
      <c r="E1" s="10"/>
      <c r="F1" s="16"/>
      <c r="G1" s="10"/>
      <c r="H1" s="16"/>
    </row>
    <row r="2" spans="1:8" ht="18.5" x14ac:dyDescent="0.45">
      <c r="A2" s="10"/>
      <c r="B2" s="10"/>
      <c r="C2" s="10"/>
      <c r="D2" s="15" t="s">
        <v>22</v>
      </c>
      <c r="E2" s="10"/>
      <c r="F2" s="16"/>
      <c r="G2" s="10"/>
      <c r="H2" s="16"/>
    </row>
    <row r="3" spans="1:8" x14ac:dyDescent="0.35">
      <c r="A3" s="10"/>
      <c r="B3" s="10"/>
      <c r="C3" s="10"/>
      <c r="D3" s="10"/>
      <c r="E3" s="10"/>
      <c r="F3" s="16"/>
      <c r="G3" s="10"/>
      <c r="H3" s="16"/>
    </row>
    <row r="4" spans="1:8" ht="17" x14ac:dyDescent="0.5">
      <c r="A4" s="11" t="s">
        <v>0</v>
      </c>
      <c r="B4" s="11" t="s">
        <v>1</v>
      </c>
      <c r="C4" s="11" t="s">
        <v>2</v>
      </c>
      <c r="D4" s="11" t="s">
        <v>20</v>
      </c>
      <c r="E4" s="11" t="s">
        <v>16</v>
      </c>
      <c r="F4" s="17" t="s">
        <v>17</v>
      </c>
      <c r="G4" s="11" t="s">
        <v>14</v>
      </c>
      <c r="H4" s="17" t="s">
        <v>18</v>
      </c>
    </row>
    <row r="5" spans="1:8" x14ac:dyDescent="0.35">
      <c r="A5" s="8">
        <v>1</v>
      </c>
      <c r="B5" s="8" t="s">
        <v>21</v>
      </c>
      <c r="C5" s="20" t="s">
        <v>24</v>
      </c>
      <c r="D5" s="9">
        <f>SUM('Brody McKelvey'!K5)</f>
        <v>10</v>
      </c>
      <c r="E5" s="9">
        <f>SUM('Brody McKelvey'!L5)</f>
        <v>1711</v>
      </c>
      <c r="F5" s="18">
        <f>SUM('Brody McKelvey'!M5)</f>
        <v>171.1</v>
      </c>
      <c r="G5" s="9">
        <f>SUM('Brody McKelvey'!N5)</f>
        <v>15</v>
      </c>
      <c r="H5" s="18">
        <f>SUM('Brody McKelvey'!O5)</f>
        <v>186.1</v>
      </c>
    </row>
    <row r="7" spans="1:8" ht="28.5" x14ac:dyDescent="0.65">
      <c r="A7" s="10"/>
      <c r="B7" s="10"/>
      <c r="C7" s="13" t="s">
        <v>31</v>
      </c>
      <c r="D7" s="10"/>
      <c r="E7" s="10"/>
      <c r="F7" s="16"/>
      <c r="G7" s="10"/>
      <c r="H7" s="16"/>
    </row>
    <row r="8" spans="1:8" ht="18.5" x14ac:dyDescent="0.45">
      <c r="A8" s="10"/>
      <c r="B8" s="10"/>
      <c r="C8" s="10"/>
      <c r="D8" s="15" t="s">
        <v>22</v>
      </c>
      <c r="E8" s="10"/>
      <c r="F8" s="16"/>
      <c r="G8" s="10"/>
      <c r="H8" s="16"/>
    </row>
    <row r="9" spans="1:8" x14ac:dyDescent="0.35">
      <c r="A9" s="10"/>
      <c r="B9" s="10"/>
      <c r="C9" s="10"/>
      <c r="D9" s="10"/>
      <c r="E9" s="10"/>
      <c r="F9" s="16"/>
      <c r="G9" s="10"/>
      <c r="H9" s="16"/>
    </row>
    <row r="10" spans="1:8" ht="17" x14ac:dyDescent="0.5">
      <c r="A10" s="11" t="s">
        <v>0</v>
      </c>
      <c r="B10" s="11" t="s">
        <v>1</v>
      </c>
      <c r="C10" s="11" t="s">
        <v>2</v>
      </c>
      <c r="D10" s="11" t="s">
        <v>20</v>
      </c>
      <c r="E10" s="11" t="s">
        <v>16</v>
      </c>
      <c r="F10" s="17" t="s">
        <v>17</v>
      </c>
      <c r="G10" s="11" t="s">
        <v>14</v>
      </c>
      <c r="H10" s="17" t="s">
        <v>18</v>
      </c>
    </row>
    <row r="11" spans="1:8" x14ac:dyDescent="0.35">
      <c r="A11" s="8">
        <v>1</v>
      </c>
      <c r="B11" s="8" t="s">
        <v>29</v>
      </c>
      <c r="C11" s="14" t="s">
        <v>28</v>
      </c>
      <c r="D11" s="9">
        <f>SUM('Colton Keller'!K11)</f>
        <v>32</v>
      </c>
      <c r="E11" s="9">
        <f>SUM('Colton Keller'!L11)</f>
        <v>5919</v>
      </c>
      <c r="F11" s="18">
        <f>SUM('Colton Keller'!M11)</f>
        <v>184.96875</v>
      </c>
      <c r="G11" s="9">
        <f>SUM('Colton Keller'!N11)</f>
        <v>45</v>
      </c>
      <c r="H11" s="18">
        <f>SUM('Colton Keller'!O11)</f>
        <v>229.96875</v>
      </c>
    </row>
    <row r="12" spans="1:8" x14ac:dyDescent="0.35">
      <c r="A12" s="8">
        <v>2</v>
      </c>
      <c r="B12" s="8" t="s">
        <v>29</v>
      </c>
      <c r="C12" s="20" t="s">
        <v>24</v>
      </c>
      <c r="D12" s="9">
        <f>SUM('Brody McKelvey'!K23)</f>
        <v>4</v>
      </c>
      <c r="E12" s="9">
        <f>SUM('Brody McKelvey'!L23)</f>
        <v>674</v>
      </c>
      <c r="F12" s="18">
        <f>SUM('Brody McKelvey'!M23)</f>
        <v>168.5</v>
      </c>
      <c r="G12" s="9">
        <f>SUM('Brody McKelvey'!N23)</f>
        <v>5</v>
      </c>
      <c r="H12" s="18">
        <f>SUM('Brody McKelvey'!O23)</f>
        <v>173.5</v>
      </c>
    </row>
    <row r="14" spans="1:8" ht="28.5" x14ac:dyDescent="0.65">
      <c r="A14" s="10"/>
      <c r="B14" s="10"/>
      <c r="C14" s="13" t="s">
        <v>32</v>
      </c>
      <c r="D14" s="10"/>
      <c r="E14" s="10"/>
      <c r="F14" s="16"/>
      <c r="G14" s="10"/>
      <c r="H14" s="16"/>
    </row>
    <row r="15" spans="1:8" ht="18.5" x14ac:dyDescent="0.45">
      <c r="A15" s="10"/>
      <c r="B15" s="10"/>
      <c r="C15" s="10"/>
      <c r="D15" s="15" t="s">
        <v>22</v>
      </c>
      <c r="E15" s="10"/>
      <c r="F15" s="16"/>
      <c r="G15" s="10"/>
      <c r="H15" s="16"/>
    </row>
    <row r="16" spans="1:8" x14ac:dyDescent="0.35">
      <c r="A16" s="10"/>
      <c r="B16" s="10"/>
      <c r="C16" s="10"/>
      <c r="D16" s="10"/>
      <c r="E16" s="10"/>
      <c r="F16" s="16"/>
      <c r="G16" s="10"/>
      <c r="H16" s="16"/>
    </row>
    <row r="17" spans="1:8" ht="17" x14ac:dyDescent="0.5">
      <c r="A17" s="11" t="s">
        <v>0</v>
      </c>
      <c r="B17" s="11" t="s">
        <v>1</v>
      </c>
      <c r="C17" s="11" t="s">
        <v>2</v>
      </c>
      <c r="D17" s="11" t="s">
        <v>20</v>
      </c>
      <c r="E17" s="11" t="s">
        <v>16</v>
      </c>
      <c r="F17" s="17" t="s">
        <v>17</v>
      </c>
      <c r="G17" s="11" t="s">
        <v>14</v>
      </c>
      <c r="H17" s="17" t="s">
        <v>18</v>
      </c>
    </row>
    <row r="18" spans="1:8" x14ac:dyDescent="0.35">
      <c r="A18" s="8">
        <v>1</v>
      </c>
      <c r="B18" s="8" t="s">
        <v>36</v>
      </c>
      <c r="C18" s="40" t="s">
        <v>33</v>
      </c>
      <c r="D18" s="9">
        <f>SUM('Charlie Fortson'!K7)</f>
        <v>20</v>
      </c>
      <c r="E18" s="9">
        <f>SUM('Charlie Fortson'!L7)</f>
        <v>3864</v>
      </c>
      <c r="F18" s="18">
        <f>SUM('Charlie Fortson'!M7)</f>
        <v>193.2</v>
      </c>
      <c r="G18" s="9">
        <f>SUM('Charlie Fortson'!N7)</f>
        <v>56</v>
      </c>
      <c r="H18" s="18">
        <f>SUM('Charlie Fortson'!O7)</f>
        <v>249.2</v>
      </c>
    </row>
    <row r="19" spans="1:8" x14ac:dyDescent="0.35">
      <c r="A19" s="42"/>
      <c r="B19" s="42"/>
      <c r="C19" s="43"/>
      <c r="D19" s="44"/>
      <c r="E19" s="44"/>
      <c r="F19" s="45"/>
      <c r="G19" s="44"/>
      <c r="H19" s="45"/>
    </row>
    <row r="20" spans="1:8" x14ac:dyDescent="0.35">
      <c r="A20" s="8">
        <v>2</v>
      </c>
      <c r="B20" s="8" t="s">
        <v>36</v>
      </c>
      <c r="C20" s="20" t="s">
        <v>37</v>
      </c>
      <c r="D20" s="9">
        <f>SUM('Seth Ferguson'!K5)</f>
        <v>10</v>
      </c>
      <c r="E20" s="9">
        <f>SUM('Seth Ferguson'!L5)</f>
        <v>1938.002</v>
      </c>
      <c r="F20" s="18">
        <f>SUM('Seth Ferguson'!M5)</f>
        <v>193.80019999999999</v>
      </c>
      <c r="G20" s="9">
        <f>SUM('Seth Ferguson'!N5)</f>
        <v>42</v>
      </c>
      <c r="H20" s="18">
        <f>SUM('Seth Ferguson'!O5)</f>
        <v>235.80019999999999</v>
      </c>
    </row>
    <row r="21" spans="1:8" x14ac:dyDescent="0.35">
      <c r="A21" s="8">
        <v>3</v>
      </c>
      <c r="B21" s="8" t="s">
        <v>36</v>
      </c>
      <c r="C21" s="20" t="s">
        <v>24</v>
      </c>
      <c r="D21" s="9">
        <f>SUM('Brody McKelvey'!K15)</f>
        <v>6</v>
      </c>
      <c r="E21" s="9">
        <f>SUM('Brody McKelvey'!L15)</f>
        <v>1092</v>
      </c>
      <c r="F21" s="18">
        <f>SUM('Brody McKelvey'!M15)</f>
        <v>182</v>
      </c>
      <c r="G21" s="9">
        <f>SUM('Brody McKelvey'!N15)</f>
        <v>8</v>
      </c>
      <c r="H21" s="18">
        <f>SUM('Brody McKelvey'!O15)</f>
        <v>190</v>
      </c>
    </row>
  </sheetData>
  <sortState xmlns:xlrd2="http://schemas.microsoft.com/office/spreadsheetml/2017/richdata2" ref="C18:H21">
    <sortCondition descending="1" ref="H18:H21"/>
  </sortState>
  <hyperlinks>
    <hyperlink ref="C5" location="'Brody McKelvey'!A1" display="Brody McKelvey" xr:uid="{1AD6FB0E-CBC1-41FA-9FAD-725166054611}"/>
    <hyperlink ref="C11" location="'Colton Keller'!A1" display="Colton Keller" xr:uid="{68C6CDB7-D5F8-405D-81CC-2C3147EF11ED}"/>
    <hyperlink ref="C18" location="'Charlie Fortson'!A1" display="Charlie Fortson" xr:uid="{D01EBB31-7A5A-49FE-A4BA-2AECB6059A8D}"/>
    <hyperlink ref="C21" location="'Brody McKelvey'!A1" display="Brody McKelvey" xr:uid="{6C7849E0-FFC6-4F96-BB00-EE168F2B17E9}"/>
    <hyperlink ref="C20" location="'Seth Ferguson'!A1" display="Seth Ferguson" xr:uid="{38CCA457-FBFB-4880-9375-A726BDBE5E1C}"/>
    <hyperlink ref="C12" location="'Brody McKelvey'!A1" display="Brody McKelvey" xr:uid="{2BDF9AB9-79B8-4924-84BF-1394D4E743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A6B8-3407-4C42-96EE-9860344CAB3F}">
  <sheetPr codeName="Sheet2"/>
  <dimension ref="A1:Q23"/>
  <sheetViews>
    <sheetView topLeftCell="A9" workbookViewId="0">
      <selection activeCell="A20" sqref="A20:O20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7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19</v>
      </c>
    </row>
    <row r="2" spans="1:17" x14ac:dyDescent="0.35">
      <c r="A2" s="21" t="s">
        <v>23</v>
      </c>
      <c r="B2" s="22" t="s">
        <v>25</v>
      </c>
      <c r="C2" s="23">
        <v>44675</v>
      </c>
      <c r="D2" s="24" t="s">
        <v>22</v>
      </c>
      <c r="E2" s="30">
        <v>179</v>
      </c>
      <c r="F2" s="30">
        <v>175</v>
      </c>
      <c r="G2" s="30">
        <v>172</v>
      </c>
      <c r="H2" s="30">
        <v>166</v>
      </c>
      <c r="I2" s="30"/>
      <c r="J2" s="30"/>
      <c r="K2" s="26">
        <v>4</v>
      </c>
      <c r="L2" s="26">
        <v>692</v>
      </c>
      <c r="M2" s="27">
        <v>173</v>
      </c>
      <c r="N2" s="28">
        <v>5</v>
      </c>
      <c r="O2" s="29">
        <v>178</v>
      </c>
    </row>
    <row r="3" spans="1:17" x14ac:dyDescent="0.35">
      <c r="A3" s="31" t="s">
        <v>23</v>
      </c>
      <c r="B3" s="32" t="s">
        <v>25</v>
      </c>
      <c r="C3" s="33">
        <v>44828</v>
      </c>
      <c r="D3" s="34" t="s">
        <v>22</v>
      </c>
      <c r="E3" s="41">
        <v>178</v>
      </c>
      <c r="F3" s="41">
        <v>179</v>
      </c>
      <c r="G3" s="41">
        <v>168</v>
      </c>
      <c r="H3" s="41">
        <v>167</v>
      </c>
      <c r="I3" s="41">
        <v>159</v>
      </c>
      <c r="J3" s="41">
        <v>168</v>
      </c>
      <c r="K3" s="36">
        <v>6</v>
      </c>
      <c r="L3" s="36">
        <v>1019</v>
      </c>
      <c r="M3" s="37">
        <v>169.83333333333334</v>
      </c>
      <c r="N3" s="38">
        <v>10</v>
      </c>
      <c r="O3" s="39">
        <v>179.83333333333334</v>
      </c>
    </row>
    <row r="5" spans="1:17" x14ac:dyDescent="0.35">
      <c r="K5" s="7">
        <f>SUM(K2:K4)</f>
        <v>10</v>
      </c>
      <c r="L5" s="7">
        <f>SUM(L2:L4)</f>
        <v>1711</v>
      </c>
      <c r="M5" s="12">
        <f>SUM(L5/K5)</f>
        <v>171.1</v>
      </c>
      <c r="N5" s="7">
        <f>SUM(N2:N4)</f>
        <v>15</v>
      </c>
      <c r="O5" s="12">
        <f>SUM(M5+N5)</f>
        <v>186.1</v>
      </c>
    </row>
    <row r="11" spans="1:17" ht="29" x14ac:dyDescent="0.3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5">
      <c r="A12" s="31" t="s">
        <v>34</v>
      </c>
      <c r="B12" s="32" t="s">
        <v>25</v>
      </c>
      <c r="C12" s="33">
        <v>44765</v>
      </c>
      <c r="D12" s="34" t="s">
        <v>22</v>
      </c>
      <c r="E12" s="35">
        <v>185</v>
      </c>
      <c r="F12" s="35">
        <v>183</v>
      </c>
      <c r="G12" s="35">
        <v>172</v>
      </c>
      <c r="H12" s="35">
        <v>188</v>
      </c>
      <c r="I12" s="35">
        <v>173</v>
      </c>
      <c r="J12" s="35">
        <v>191</v>
      </c>
      <c r="K12" s="36">
        <v>6</v>
      </c>
      <c r="L12" s="36">
        <v>1092</v>
      </c>
      <c r="M12" s="37">
        <v>182</v>
      </c>
      <c r="N12" s="38">
        <v>8</v>
      </c>
      <c r="O12" s="39">
        <v>190</v>
      </c>
    </row>
    <row r="15" spans="1:17" x14ac:dyDescent="0.35">
      <c r="K15" s="7">
        <f>SUM(K12:K14)</f>
        <v>6</v>
      </c>
      <c r="L15" s="7">
        <f>SUM(L12:L14)</f>
        <v>1092</v>
      </c>
      <c r="M15" s="12">
        <f>SUM(L15/K15)</f>
        <v>182</v>
      </c>
      <c r="N15" s="7">
        <f>SUM(N12:N14)</f>
        <v>8</v>
      </c>
      <c r="O15" s="12">
        <f>SUM(M15+N15)</f>
        <v>190</v>
      </c>
    </row>
    <row r="19" spans="1:15" ht="29" x14ac:dyDescent="0.3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5">
      <c r="A20" s="31" t="s">
        <v>26</v>
      </c>
      <c r="B20" s="32" t="s">
        <v>25</v>
      </c>
      <c r="C20" s="33">
        <v>44829</v>
      </c>
      <c r="D20" s="34" t="s">
        <v>22</v>
      </c>
      <c r="E20" s="35">
        <v>170</v>
      </c>
      <c r="F20" s="35">
        <v>161</v>
      </c>
      <c r="G20" s="35">
        <v>170</v>
      </c>
      <c r="H20" s="35">
        <v>173</v>
      </c>
      <c r="I20" s="35"/>
      <c r="J20" s="35"/>
      <c r="K20" s="36">
        <v>4</v>
      </c>
      <c r="L20" s="36">
        <v>674</v>
      </c>
      <c r="M20" s="37">
        <v>168.5</v>
      </c>
      <c r="N20" s="38">
        <v>5</v>
      </c>
      <c r="O20" s="39">
        <v>173.5</v>
      </c>
    </row>
    <row r="23" spans="1:15" x14ac:dyDescent="0.35">
      <c r="K23" s="7">
        <f>SUM(K20:K22)</f>
        <v>4</v>
      </c>
      <c r="L23" s="7">
        <f>SUM(L20:L22)</f>
        <v>674</v>
      </c>
      <c r="M23" s="12">
        <f>SUM(L23/K23)</f>
        <v>168.5</v>
      </c>
      <c r="N23" s="7">
        <f>SUM(N20:N22)</f>
        <v>5</v>
      </c>
      <c r="O23" s="12">
        <f>SUM(M23+N23)</f>
        <v>173.5</v>
      </c>
    </row>
  </sheetData>
  <protectedRanges>
    <protectedRange algorithmName="SHA-512" hashValue="ON39YdpmFHfN9f47KpiRvqrKx0V9+erV1CNkpWzYhW/Qyc6aT8rEyCrvauWSYGZK2ia3o7vd3akF07acHAFpOA==" saltValue="yVW9XmDwTqEnmpSGai0KYg==" spinCount="100000" sqref="B1 B11 B19" name="Range1_2"/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12:C12" name="Range1_1_2_3"/>
    <protectedRange algorithmName="SHA-512" hashValue="ON39YdpmFHfN9f47KpiRvqrKx0V9+erV1CNkpWzYhW/Qyc6aT8rEyCrvauWSYGZK2ia3o7vd3akF07acHAFpOA==" saltValue="yVW9XmDwTqEnmpSGai0KYg==" spinCount="100000" sqref="D12" name="Range1_1_1_2_1"/>
    <protectedRange algorithmName="SHA-512" hashValue="ON39YdpmFHfN9f47KpiRvqrKx0V9+erV1CNkpWzYhW/Qyc6aT8rEyCrvauWSYGZK2ia3o7vd3akF07acHAFpOA==" saltValue="yVW9XmDwTqEnmpSGai0KYg==" spinCount="100000" sqref="E12:J12" name="Range1_4_3"/>
    <protectedRange algorithmName="SHA-512" hashValue="ON39YdpmFHfN9f47KpiRvqrKx0V9+erV1CNkpWzYhW/Qyc6aT8rEyCrvauWSYGZK2ia3o7vd3akF07acHAFpOA==" saltValue="yVW9XmDwTqEnmpSGai0KYg==" spinCount="100000" sqref="B3:C3" name="Range1_1_2_8_1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8"/>
    <protectedRange algorithmName="SHA-512" hashValue="ON39YdpmFHfN9f47KpiRvqrKx0V9+erV1CNkpWzYhW/Qyc6aT8rEyCrvauWSYGZK2ia3o7vd3akF07acHAFpOA==" saltValue="yVW9XmDwTqEnmpSGai0KYg==" spinCount="100000" sqref="B20:C20" name="Range1_1_2_10"/>
    <protectedRange algorithmName="SHA-512" hashValue="ON39YdpmFHfN9f47KpiRvqrKx0V9+erV1CNkpWzYhW/Qyc6aT8rEyCrvauWSYGZK2ia3o7vd3akF07acHAFpOA==" saltValue="yVW9XmDwTqEnmpSGai0KYg==" spinCount="100000" sqref="D20" name="Range1_1_1_2_8"/>
    <protectedRange algorithmName="SHA-512" hashValue="ON39YdpmFHfN9f47KpiRvqrKx0V9+erV1CNkpWzYhW/Qyc6aT8rEyCrvauWSYGZK2ia3o7vd3akF07acHAFpOA==" saltValue="yVW9XmDwTqEnmpSGai0KYg==" spinCount="100000" sqref="E20:J20" name="Range1_4_10"/>
  </protectedRanges>
  <conditionalFormatting sqref="E2">
    <cfRule type="top10" dxfId="107" priority="30" rank="1"/>
  </conditionalFormatting>
  <conditionalFormatting sqref="F2">
    <cfRule type="top10" dxfId="106" priority="29" rank="1"/>
  </conditionalFormatting>
  <conditionalFormatting sqref="G2">
    <cfRule type="top10" dxfId="105" priority="28" rank="1"/>
  </conditionalFormatting>
  <conditionalFormatting sqref="H2">
    <cfRule type="top10" dxfId="104" priority="27" rank="1"/>
  </conditionalFormatting>
  <conditionalFormatting sqref="I2">
    <cfRule type="top10" dxfId="103" priority="26" rank="1"/>
  </conditionalFormatting>
  <conditionalFormatting sqref="J2">
    <cfRule type="top10" dxfId="102" priority="25" rank="1"/>
  </conditionalFormatting>
  <conditionalFormatting sqref="E12">
    <cfRule type="top10" dxfId="101" priority="24" rank="1"/>
  </conditionalFormatting>
  <conditionalFormatting sqref="F12">
    <cfRule type="top10" dxfId="100" priority="23" rank="1"/>
  </conditionalFormatting>
  <conditionalFormatting sqref="G12">
    <cfRule type="top10" dxfId="99" priority="22" rank="1"/>
  </conditionalFormatting>
  <conditionalFormatting sqref="H12">
    <cfRule type="top10" dxfId="98" priority="21" rank="1"/>
  </conditionalFormatting>
  <conditionalFormatting sqref="I12">
    <cfRule type="top10" dxfId="97" priority="20" rank="1"/>
  </conditionalFormatting>
  <conditionalFormatting sqref="J12">
    <cfRule type="top10" dxfId="96" priority="19" rank="1"/>
  </conditionalFormatting>
  <conditionalFormatting sqref="E3">
    <cfRule type="top10" dxfId="95" priority="18" rank="1"/>
  </conditionalFormatting>
  <conditionalFormatting sqref="F3">
    <cfRule type="top10" dxfId="94" priority="17" rank="1"/>
  </conditionalFormatting>
  <conditionalFormatting sqref="G3">
    <cfRule type="top10" dxfId="93" priority="16" rank="1"/>
  </conditionalFormatting>
  <conditionalFormatting sqref="H3">
    <cfRule type="top10" dxfId="92" priority="15" rank="1"/>
  </conditionalFormatting>
  <conditionalFormatting sqref="I3">
    <cfRule type="top10" dxfId="91" priority="14" rank="1"/>
  </conditionalFormatting>
  <conditionalFormatting sqref="J3">
    <cfRule type="top10" dxfId="90" priority="13" rank="1"/>
  </conditionalFormatting>
  <conditionalFormatting sqref="F20">
    <cfRule type="top10" dxfId="83" priority="5" rank="1"/>
  </conditionalFormatting>
  <conditionalFormatting sqref="H20">
    <cfRule type="top10" dxfId="82" priority="3" rank="1"/>
  </conditionalFormatting>
  <conditionalFormatting sqref="G20">
    <cfRule type="top10" dxfId="81" priority="4" rank="1"/>
  </conditionalFormatting>
  <conditionalFormatting sqref="I20">
    <cfRule type="top10" dxfId="80" priority="2" rank="1"/>
  </conditionalFormatting>
  <conditionalFormatting sqref="J20">
    <cfRule type="top10" dxfId="79" priority="1" rank="1"/>
  </conditionalFormatting>
  <conditionalFormatting sqref="E20">
    <cfRule type="top10" dxfId="78" priority="6" rank="1"/>
  </conditionalFormatting>
  <hyperlinks>
    <hyperlink ref="Q1" location="'Tennessee Youth Ranking 2022'!A1" display="Return to Rankings" xr:uid="{8FF03DB3-2010-4020-8B57-3D8660A1E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9A53E7-3C71-4875-AC0D-731C1CC78A8C}">
          <x14:formula1>
            <xm:f>'C:\Users\abra2\Desktop\ABRA Files and More\AUTO BENCH REST ASSOCIATION FILE\ABRA 2019\Georgia\[Georgia Results 01 19 20.xlsm]DATA SHEET'!#REF!</xm:f>
          </x14:formula1>
          <xm:sqref>B2:B3 D2:D3</xm:sqref>
        </x14:dataValidation>
        <x14:dataValidation type="list" allowBlank="1" showInputMessage="1" showErrorMessage="1" xr:uid="{06137186-4B84-44BD-86C2-7BDC05E08A05}">
          <x14:formula1>
            <xm:f>'C:\Users\abra2\Desktop\ABRA Files and More\AUTO BENCH REST ASSOCIATION FILE\ABRA 2019\Georgia\[Georgia Results 01 19 20.xlsm]DATA SHEET'!#REF!</xm:f>
          </x14:formula1>
          <xm:sqref>B1 B11 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8553-9BB5-4F49-B4F1-F7F6FB4CAE0F}">
  <dimension ref="A1:Q7"/>
  <sheetViews>
    <sheetView workbookViewId="0">
      <selection activeCell="A5" sqref="A5:O5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7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19</v>
      </c>
    </row>
    <row r="2" spans="1:17" x14ac:dyDescent="0.35">
      <c r="A2" s="31" t="s">
        <v>34</v>
      </c>
      <c r="B2" s="32" t="s">
        <v>35</v>
      </c>
      <c r="C2" s="33">
        <v>44765</v>
      </c>
      <c r="D2" s="34" t="s">
        <v>22</v>
      </c>
      <c r="E2" s="35">
        <v>195</v>
      </c>
      <c r="F2" s="35">
        <v>194</v>
      </c>
      <c r="G2" s="35">
        <v>188</v>
      </c>
      <c r="H2" s="35">
        <v>196</v>
      </c>
      <c r="I2" s="35">
        <v>195</v>
      </c>
      <c r="J2" s="35">
        <v>194</v>
      </c>
      <c r="K2" s="36">
        <v>6</v>
      </c>
      <c r="L2" s="36">
        <v>1162</v>
      </c>
      <c r="M2" s="37">
        <v>193.66666666666666</v>
      </c>
      <c r="N2" s="38">
        <v>34</v>
      </c>
      <c r="O2" s="39">
        <v>227.66666666666666</v>
      </c>
    </row>
    <row r="3" spans="1:17" x14ac:dyDescent="0.35">
      <c r="A3" s="31" t="s">
        <v>34</v>
      </c>
      <c r="B3" s="32" t="s">
        <v>35</v>
      </c>
      <c r="C3" s="33">
        <v>44766</v>
      </c>
      <c r="D3" s="34" t="s">
        <v>22</v>
      </c>
      <c r="E3" s="35">
        <v>193</v>
      </c>
      <c r="F3" s="35">
        <v>193</v>
      </c>
      <c r="G3" s="35">
        <v>193</v>
      </c>
      <c r="H3" s="35">
        <v>195</v>
      </c>
      <c r="I3" s="35"/>
      <c r="J3" s="35"/>
      <c r="K3" s="36">
        <v>4</v>
      </c>
      <c r="L3" s="36">
        <v>774</v>
      </c>
      <c r="M3" s="37">
        <v>193.5</v>
      </c>
      <c r="N3" s="38">
        <v>5</v>
      </c>
      <c r="O3" s="39">
        <v>198.5</v>
      </c>
    </row>
    <row r="4" spans="1:17" x14ac:dyDescent="0.35">
      <c r="A4" s="31" t="s">
        <v>34</v>
      </c>
      <c r="B4" s="32" t="s">
        <v>35</v>
      </c>
      <c r="C4" s="33">
        <v>44828</v>
      </c>
      <c r="D4" s="34" t="s">
        <v>22</v>
      </c>
      <c r="E4" s="35">
        <v>191</v>
      </c>
      <c r="F4" s="35">
        <v>194</v>
      </c>
      <c r="G4" s="35">
        <v>196</v>
      </c>
      <c r="H4" s="35">
        <v>192</v>
      </c>
      <c r="I4" s="35">
        <v>196</v>
      </c>
      <c r="J4" s="35">
        <v>194</v>
      </c>
      <c r="K4" s="36">
        <v>6</v>
      </c>
      <c r="L4" s="36">
        <v>1163</v>
      </c>
      <c r="M4" s="37">
        <v>193.83333333333334</v>
      </c>
      <c r="N4" s="38">
        <v>8</v>
      </c>
      <c r="O4" s="39">
        <v>201.83333333333334</v>
      </c>
    </row>
    <row r="5" spans="1:17" x14ac:dyDescent="0.35">
      <c r="A5" s="31" t="s">
        <v>34</v>
      </c>
      <c r="B5" s="32" t="s">
        <v>35</v>
      </c>
      <c r="C5" s="33">
        <v>44829</v>
      </c>
      <c r="D5" s="34" t="s">
        <v>22</v>
      </c>
      <c r="E5" s="35">
        <v>194</v>
      </c>
      <c r="F5" s="35">
        <v>189</v>
      </c>
      <c r="G5" s="35">
        <v>190</v>
      </c>
      <c r="H5" s="35">
        <v>192</v>
      </c>
      <c r="I5" s="35"/>
      <c r="J5" s="35"/>
      <c r="K5" s="36">
        <v>4</v>
      </c>
      <c r="L5" s="36">
        <v>765</v>
      </c>
      <c r="M5" s="37">
        <v>191.25</v>
      </c>
      <c r="N5" s="38">
        <v>9</v>
      </c>
      <c r="O5" s="39">
        <v>200.25</v>
      </c>
    </row>
    <row r="7" spans="1:17" x14ac:dyDescent="0.35">
      <c r="K7" s="7">
        <f>SUM(K2:K6)</f>
        <v>20</v>
      </c>
      <c r="L7" s="7">
        <f>SUM(L2:L6)</f>
        <v>3864</v>
      </c>
      <c r="M7" s="12">
        <f>SUM(L7/K7)</f>
        <v>193.2</v>
      </c>
      <c r="N7" s="7">
        <f>SUM(N2:N6)</f>
        <v>56</v>
      </c>
      <c r="O7" s="12">
        <f>SUM(M7+N7)</f>
        <v>249.2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5_1"/>
    <protectedRange algorithmName="SHA-512" hashValue="ON39YdpmFHfN9f47KpiRvqrKx0V9+erV1CNkpWzYhW/Qyc6aT8rEyCrvauWSYGZK2ia3o7vd3akF07acHAFpOA==" saltValue="yVW9XmDwTqEnmpSGai0KYg==" spinCount="100000" sqref="D3" name="Range1_1_1_2_3_1"/>
    <protectedRange algorithmName="SHA-512" hashValue="ON39YdpmFHfN9f47KpiRvqrKx0V9+erV1CNkpWzYhW/Qyc6aT8rEyCrvauWSYGZK2ia3o7vd3akF07acHAFpOA==" saltValue="yVW9XmDwTqEnmpSGai0KYg==" spinCount="100000" sqref="E3:J3" name="Range1_4_5_1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7"/>
    <protectedRange algorithmName="SHA-512" hashValue="ON39YdpmFHfN9f47KpiRvqrKx0V9+erV1CNkpWzYhW/Qyc6aT8rEyCrvauWSYGZK2ia3o7vd3akF07acHAFpOA==" saltValue="yVW9XmDwTqEnmpSGai0KYg==" spinCount="100000" sqref="B5:C5" name="Range1_1_2_9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9"/>
  </protectedRanges>
  <conditionalFormatting sqref="E2">
    <cfRule type="top10" dxfId="77" priority="24" rank="1"/>
  </conditionalFormatting>
  <conditionalFormatting sqref="F2">
    <cfRule type="top10" dxfId="76" priority="23" rank="1"/>
  </conditionalFormatting>
  <conditionalFormatting sqref="G2">
    <cfRule type="top10" dxfId="75" priority="22" rank="1"/>
  </conditionalFormatting>
  <conditionalFormatting sqref="H2">
    <cfRule type="top10" dxfId="74" priority="21" rank="1"/>
  </conditionalFormatting>
  <conditionalFormatting sqref="I2">
    <cfRule type="top10" dxfId="73" priority="20" rank="1"/>
  </conditionalFormatting>
  <conditionalFormatting sqref="J2">
    <cfRule type="top10" dxfId="72" priority="19" rank="1"/>
  </conditionalFormatting>
  <conditionalFormatting sqref="E3">
    <cfRule type="top10" dxfId="71" priority="18" rank="1"/>
  </conditionalFormatting>
  <conditionalFormatting sqref="F3">
    <cfRule type="top10" dxfId="70" priority="17" rank="1"/>
  </conditionalFormatting>
  <conditionalFormatting sqref="G3">
    <cfRule type="top10" dxfId="69" priority="16" rank="1"/>
  </conditionalFormatting>
  <conditionalFormatting sqref="H3">
    <cfRule type="top10" dxfId="68" priority="15" rank="1"/>
  </conditionalFormatting>
  <conditionalFormatting sqref="I3">
    <cfRule type="top10" dxfId="67" priority="14" rank="1"/>
  </conditionalFormatting>
  <conditionalFormatting sqref="J3">
    <cfRule type="top10" dxfId="66" priority="13" rank="1"/>
  </conditionalFormatting>
  <conditionalFormatting sqref="E4">
    <cfRule type="top10" dxfId="65" priority="12" rank="1"/>
  </conditionalFormatting>
  <conditionalFormatting sqref="F4">
    <cfRule type="top10" dxfId="64" priority="11" rank="1"/>
  </conditionalFormatting>
  <conditionalFormatting sqref="G4">
    <cfRule type="top10" dxfId="63" priority="10" rank="1"/>
  </conditionalFormatting>
  <conditionalFormatting sqref="H4">
    <cfRule type="top10" dxfId="62" priority="9" rank="1"/>
  </conditionalFormatting>
  <conditionalFormatting sqref="I4">
    <cfRule type="top10" dxfId="61" priority="8" rank="1"/>
  </conditionalFormatting>
  <conditionalFormatting sqref="J4">
    <cfRule type="top10" dxfId="60" priority="7" rank="1"/>
  </conditionalFormatting>
  <conditionalFormatting sqref="E5">
    <cfRule type="top10" dxfId="59" priority="6" rank="1"/>
  </conditionalFormatting>
  <conditionalFormatting sqref="F5">
    <cfRule type="top10" dxfId="58" priority="5" rank="1"/>
  </conditionalFormatting>
  <conditionalFormatting sqref="G5">
    <cfRule type="top10" dxfId="57" priority="4" rank="1"/>
  </conditionalFormatting>
  <conditionalFormatting sqref="H5">
    <cfRule type="top10" dxfId="56" priority="3" rank="1"/>
  </conditionalFormatting>
  <conditionalFormatting sqref="I5">
    <cfRule type="top10" dxfId="55" priority="2" rank="1"/>
  </conditionalFormatting>
  <conditionalFormatting sqref="J5">
    <cfRule type="top10" dxfId="54" priority="1" rank="1"/>
  </conditionalFormatting>
  <hyperlinks>
    <hyperlink ref="Q1" location="'Tennessee Youth Ranking 2022'!A1" display="Return to Rankings" xr:uid="{8907E80D-7D8C-4BD8-BBE5-8CEA1737F2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5B5374-DA26-4E8C-8517-D128B44A57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38DCC75-6A44-4D09-8DE2-0087078BCDB5}">
          <x14:formula1>
            <xm:f>'C:\Users\abra2\Desktop\ABRA Files and More\AUTO BENCH REST ASSOCIATION FILE\ABRA 2019\Georgia\[Georgia Results 01 19 20.xlsm]DATA SHEET'!#REF!</xm:f>
          </x14:formula1>
          <xm:sqref>B2:B5 D2:D5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C73-3453-402E-90EA-F4761FF823D1}">
  <sheetPr codeName="Sheet4"/>
  <dimension ref="A1:Q11"/>
  <sheetViews>
    <sheetView workbookViewId="0">
      <selection activeCell="Q1" sqref="Q1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7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19</v>
      </c>
    </row>
    <row r="2" spans="1:17" x14ac:dyDescent="0.35">
      <c r="A2" s="21" t="s">
        <v>26</v>
      </c>
      <c r="B2" s="22" t="s">
        <v>27</v>
      </c>
      <c r="C2" s="23">
        <v>44675</v>
      </c>
      <c r="D2" s="24" t="s">
        <v>22</v>
      </c>
      <c r="E2" s="25">
        <v>180</v>
      </c>
      <c r="F2" s="25">
        <v>172</v>
      </c>
      <c r="G2" s="25">
        <v>182</v>
      </c>
      <c r="H2" s="25">
        <v>186</v>
      </c>
      <c r="I2" s="25"/>
      <c r="J2" s="25"/>
      <c r="K2" s="26">
        <v>4</v>
      </c>
      <c r="L2" s="26">
        <v>720</v>
      </c>
      <c r="M2" s="27">
        <v>180</v>
      </c>
      <c r="N2" s="28">
        <v>5</v>
      </c>
      <c r="O2" s="29">
        <v>185</v>
      </c>
    </row>
    <row r="3" spans="1:17" x14ac:dyDescent="0.35">
      <c r="A3" s="31" t="s">
        <v>26</v>
      </c>
      <c r="B3" s="32" t="s">
        <v>27</v>
      </c>
      <c r="C3" s="33">
        <v>44709</v>
      </c>
      <c r="D3" s="34" t="s">
        <v>22</v>
      </c>
      <c r="E3" s="35">
        <v>185</v>
      </c>
      <c r="F3" s="35">
        <v>189</v>
      </c>
      <c r="G3" s="35">
        <v>193</v>
      </c>
      <c r="H3" s="35">
        <v>189</v>
      </c>
      <c r="I3" s="35">
        <v>188</v>
      </c>
      <c r="J3" s="35">
        <v>182</v>
      </c>
      <c r="K3" s="36">
        <v>6</v>
      </c>
      <c r="L3" s="36">
        <v>1126</v>
      </c>
      <c r="M3" s="37">
        <v>187.66666666666666</v>
      </c>
      <c r="N3" s="38">
        <v>10</v>
      </c>
      <c r="O3" s="39">
        <v>197.66666666666666</v>
      </c>
    </row>
    <row r="4" spans="1:17" x14ac:dyDescent="0.35">
      <c r="A4" s="31" t="s">
        <v>26</v>
      </c>
      <c r="B4" s="32" t="s">
        <v>27</v>
      </c>
      <c r="C4" s="33">
        <v>44710</v>
      </c>
      <c r="D4" s="34" t="s">
        <v>22</v>
      </c>
      <c r="E4" s="35">
        <v>183</v>
      </c>
      <c r="F4" s="35">
        <v>178</v>
      </c>
      <c r="G4" s="35">
        <v>186</v>
      </c>
      <c r="H4" s="35">
        <v>183</v>
      </c>
      <c r="I4" s="35"/>
      <c r="J4" s="35"/>
      <c r="K4" s="36">
        <v>4</v>
      </c>
      <c r="L4" s="36">
        <v>730</v>
      </c>
      <c r="M4" s="37">
        <v>182.5</v>
      </c>
      <c r="N4" s="38">
        <v>5</v>
      </c>
      <c r="O4" s="39">
        <v>187.5</v>
      </c>
    </row>
    <row r="5" spans="1:17" x14ac:dyDescent="0.35">
      <c r="A5" s="31" t="s">
        <v>26</v>
      </c>
      <c r="B5" s="32" t="s">
        <v>27</v>
      </c>
      <c r="C5" s="33">
        <v>44737</v>
      </c>
      <c r="D5" s="34" t="s">
        <v>22</v>
      </c>
      <c r="E5" s="35">
        <v>190</v>
      </c>
      <c r="F5" s="35">
        <v>191</v>
      </c>
      <c r="G5" s="35">
        <v>186</v>
      </c>
      <c r="H5" s="35">
        <v>187</v>
      </c>
      <c r="I5" s="35"/>
      <c r="J5" s="35"/>
      <c r="K5" s="36">
        <v>4</v>
      </c>
      <c r="L5" s="36">
        <v>754</v>
      </c>
      <c r="M5" s="37">
        <v>188.5</v>
      </c>
      <c r="N5" s="38">
        <v>5</v>
      </c>
      <c r="O5" s="39">
        <v>193.5</v>
      </c>
    </row>
    <row r="6" spans="1:17" x14ac:dyDescent="0.35">
      <c r="A6" s="31" t="s">
        <v>26</v>
      </c>
      <c r="B6" s="32" t="s">
        <v>27</v>
      </c>
      <c r="C6" s="33">
        <v>44738</v>
      </c>
      <c r="D6" s="34" t="s">
        <v>22</v>
      </c>
      <c r="E6" s="35">
        <v>184</v>
      </c>
      <c r="F6" s="35">
        <v>188</v>
      </c>
      <c r="G6" s="35">
        <v>188</v>
      </c>
      <c r="H6" s="35">
        <v>187</v>
      </c>
      <c r="I6" s="35"/>
      <c r="J6" s="35"/>
      <c r="K6" s="36">
        <v>4</v>
      </c>
      <c r="L6" s="36">
        <v>747</v>
      </c>
      <c r="M6" s="37">
        <v>186.75</v>
      </c>
      <c r="N6" s="38">
        <v>5</v>
      </c>
      <c r="O6" s="39">
        <v>191.75</v>
      </c>
    </row>
    <row r="7" spans="1:17" x14ac:dyDescent="0.35">
      <c r="A7" s="31" t="s">
        <v>26</v>
      </c>
      <c r="B7" s="32" t="s">
        <v>27</v>
      </c>
      <c r="C7" s="33">
        <v>44765</v>
      </c>
      <c r="D7" s="34" t="s">
        <v>22</v>
      </c>
      <c r="E7" s="35">
        <v>181</v>
      </c>
      <c r="F7" s="35">
        <v>186</v>
      </c>
      <c r="G7" s="35">
        <v>184</v>
      </c>
      <c r="H7" s="35">
        <v>188</v>
      </c>
      <c r="I7" s="35">
        <v>187</v>
      </c>
      <c r="J7" s="35">
        <v>184</v>
      </c>
      <c r="K7" s="36">
        <v>6</v>
      </c>
      <c r="L7" s="36">
        <v>1110</v>
      </c>
      <c r="M7" s="37">
        <v>185</v>
      </c>
      <c r="N7" s="38">
        <v>10</v>
      </c>
      <c r="O7" s="39">
        <v>195</v>
      </c>
    </row>
    <row r="8" spans="1:17" x14ac:dyDescent="0.35">
      <c r="A8" s="31" t="s">
        <v>26</v>
      </c>
      <c r="B8" s="32" t="s">
        <v>27</v>
      </c>
      <c r="C8" s="33">
        <v>44766</v>
      </c>
      <c r="D8" s="34" t="s">
        <v>22</v>
      </c>
      <c r="E8" s="35">
        <v>183</v>
      </c>
      <c r="F8" s="35">
        <v>185</v>
      </c>
      <c r="G8" s="35">
        <v>191</v>
      </c>
      <c r="H8" s="35">
        <v>173</v>
      </c>
      <c r="I8" s="35"/>
      <c r="J8" s="35"/>
      <c r="K8" s="36">
        <v>4</v>
      </c>
      <c r="L8" s="36">
        <v>732</v>
      </c>
      <c r="M8" s="37">
        <v>183</v>
      </c>
      <c r="N8" s="38">
        <v>5</v>
      </c>
      <c r="O8" s="39">
        <v>188</v>
      </c>
    </row>
    <row r="11" spans="1:17" x14ac:dyDescent="0.35">
      <c r="K11" s="7">
        <f>SUM(K2:K10)</f>
        <v>32</v>
      </c>
      <c r="L11" s="7">
        <f>SUM(L2:L10)</f>
        <v>5919</v>
      </c>
      <c r="M11" s="12">
        <f>SUM(L11/K11)</f>
        <v>184.96875</v>
      </c>
      <c r="N11" s="7">
        <f>SUM(N2:N10)</f>
        <v>45</v>
      </c>
      <c r="O11" s="12">
        <f>SUM(M11+N11)</f>
        <v>229.96875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2"/>
    <protectedRange algorithmName="SHA-512" hashValue="ON39YdpmFHfN9f47KpiRvqrKx0V9+erV1CNkpWzYhW/Qyc6aT8rEyCrvauWSYGZK2ia3o7vd3akF07acHAFpOA==" saltValue="yVW9XmDwTqEnmpSGai0KYg==" spinCount="100000" sqref="E5:J5" name="Range1_4_2_1"/>
    <protectedRange algorithmName="SHA-512" hashValue="ON39YdpmFHfN9f47KpiRvqrKx0V9+erV1CNkpWzYhW/Qyc6aT8rEyCrvauWSYGZK2ia3o7vd3akF07acHAFpOA==" saltValue="yVW9XmDwTqEnmpSGai0KYg==" spinCount="100000" sqref="B6:C6" name="Range1_1_2_4_1"/>
    <protectedRange algorithmName="SHA-512" hashValue="ON39YdpmFHfN9f47KpiRvqrKx0V9+erV1CNkpWzYhW/Qyc6aT8rEyCrvauWSYGZK2ia3o7vd3akF07acHAFpOA==" saltValue="yVW9XmDwTqEnmpSGai0KYg==" spinCount="100000" sqref="D6" name="Range1_1_1_2_2_2"/>
    <protectedRange algorithmName="SHA-512" hashValue="ON39YdpmFHfN9f47KpiRvqrKx0V9+erV1CNkpWzYhW/Qyc6aT8rEyCrvauWSYGZK2ia3o7vd3akF07acHAFpOA==" saltValue="yVW9XmDwTqEnmpSGai0KYg==" spinCount="100000" sqref="E6:J6" name="Range1_4_1_3"/>
    <protectedRange algorithmName="SHA-512" hashValue="ON39YdpmFHfN9f47KpiRvqrKx0V9+erV1CNkpWzYhW/Qyc6aT8rEyCrvauWSYGZK2ia3o7vd3akF07acHAFpOA==" saltValue="yVW9XmDwTqEnmpSGai0KYg==" spinCount="100000" sqref="B7:C7" name="Range1_1_2_4"/>
    <protectedRange algorithmName="SHA-512" hashValue="ON39YdpmFHfN9f47KpiRvqrKx0V9+erV1CNkpWzYhW/Qyc6aT8rEyCrvauWSYGZK2ia3o7vd3akF07acHAFpOA==" saltValue="yVW9XmDwTqEnmpSGai0KYg==" spinCount="100000" sqref="D7" name="Range1_1_1_2_2_1"/>
    <protectedRange algorithmName="SHA-512" hashValue="ON39YdpmFHfN9f47KpiRvqrKx0V9+erV1CNkpWzYhW/Qyc6aT8rEyCrvauWSYGZK2ia3o7vd3akF07acHAFpOA==" saltValue="yVW9XmDwTqEnmpSGai0KYg==" spinCount="100000" sqref="E7:J7" name="Range1_4_4"/>
    <protectedRange algorithmName="SHA-512" hashValue="ON39YdpmFHfN9f47KpiRvqrKx0V9+erV1CNkpWzYhW/Qyc6aT8rEyCrvauWSYGZK2ia3o7vd3akF07acHAFpOA==" saltValue="yVW9XmDwTqEnmpSGai0KYg==" spinCount="100000" sqref="B8:C8" name="Range1_1_2_6"/>
    <protectedRange algorithmName="SHA-512" hashValue="ON39YdpmFHfN9f47KpiRvqrKx0V9+erV1CNkpWzYhW/Qyc6aT8rEyCrvauWSYGZK2ia3o7vd3akF07acHAFpOA==" saltValue="yVW9XmDwTqEnmpSGai0KYg==" spinCount="100000" sqref="D8" name="Range1_1_1_2_4"/>
    <protectedRange algorithmName="SHA-512" hashValue="ON39YdpmFHfN9f47KpiRvqrKx0V9+erV1CNkpWzYhW/Qyc6aT8rEyCrvauWSYGZK2ia3o7vd3akF07acHAFpOA==" saltValue="yVW9XmDwTqEnmpSGai0KYg==" spinCount="100000" sqref="E8:J8" name="Range1_4_6"/>
  </protectedRanges>
  <conditionalFormatting sqref="F2">
    <cfRule type="top10" dxfId="53" priority="41" rank="1"/>
  </conditionalFormatting>
  <conditionalFormatting sqref="H2">
    <cfRule type="top10" dxfId="52" priority="39" rank="1"/>
  </conditionalFormatting>
  <conditionalFormatting sqref="G2">
    <cfRule type="top10" dxfId="51" priority="40" rank="1"/>
  </conditionalFormatting>
  <conditionalFormatting sqref="I2">
    <cfRule type="top10" dxfId="50" priority="38" rank="1"/>
  </conditionalFormatting>
  <conditionalFormatting sqref="J2">
    <cfRule type="top10" dxfId="49" priority="37" rank="1"/>
  </conditionalFormatting>
  <conditionalFormatting sqref="E2">
    <cfRule type="top10" dxfId="48" priority="42" rank="1"/>
  </conditionalFormatting>
  <conditionalFormatting sqref="F3">
    <cfRule type="top10" dxfId="47" priority="35" rank="1"/>
  </conditionalFormatting>
  <conditionalFormatting sqref="H3">
    <cfRule type="top10" dxfId="46" priority="33" rank="1"/>
  </conditionalFormatting>
  <conditionalFormatting sqref="G3">
    <cfRule type="top10" dxfId="45" priority="34" rank="1"/>
  </conditionalFormatting>
  <conditionalFormatting sqref="I3">
    <cfRule type="top10" dxfId="44" priority="32" rank="1"/>
  </conditionalFormatting>
  <conditionalFormatting sqref="J3">
    <cfRule type="top10" dxfId="43" priority="31" rank="1"/>
  </conditionalFormatting>
  <conditionalFormatting sqref="E3">
    <cfRule type="top10" dxfId="42" priority="36" rank="1"/>
  </conditionalFormatting>
  <conditionalFormatting sqref="F4">
    <cfRule type="top10" dxfId="41" priority="29" rank="1"/>
  </conditionalFormatting>
  <conditionalFormatting sqref="H4">
    <cfRule type="top10" dxfId="40" priority="27" rank="1"/>
  </conditionalFormatting>
  <conditionalFormatting sqref="G4">
    <cfRule type="top10" dxfId="39" priority="28" rank="1"/>
  </conditionalFormatting>
  <conditionalFormatting sqref="I4">
    <cfRule type="top10" dxfId="38" priority="26" rank="1"/>
  </conditionalFormatting>
  <conditionalFormatting sqref="J4">
    <cfRule type="top10" dxfId="37" priority="25" rank="1"/>
  </conditionalFormatting>
  <conditionalFormatting sqref="E4">
    <cfRule type="top10" dxfId="36" priority="30" rank="1"/>
  </conditionalFormatting>
  <conditionalFormatting sqref="F5">
    <cfRule type="top10" dxfId="35" priority="23" rank="1"/>
  </conditionalFormatting>
  <conditionalFormatting sqref="H5">
    <cfRule type="top10" dxfId="34" priority="21" rank="1"/>
  </conditionalFormatting>
  <conditionalFormatting sqref="G5">
    <cfRule type="top10" dxfId="33" priority="22" rank="1"/>
  </conditionalFormatting>
  <conditionalFormatting sqref="I5">
    <cfRule type="top10" dxfId="32" priority="20" rank="1"/>
  </conditionalFormatting>
  <conditionalFormatting sqref="J5">
    <cfRule type="top10" dxfId="31" priority="19" rank="1"/>
  </conditionalFormatting>
  <conditionalFormatting sqref="E5">
    <cfRule type="top10" dxfId="30" priority="24" rank="1"/>
  </conditionalFormatting>
  <conditionalFormatting sqref="F6">
    <cfRule type="top10" dxfId="29" priority="17" rank="1"/>
  </conditionalFormatting>
  <conditionalFormatting sqref="H6">
    <cfRule type="top10" dxfId="28" priority="15" rank="1"/>
  </conditionalFormatting>
  <conditionalFormatting sqref="G6">
    <cfRule type="top10" dxfId="27" priority="16" rank="1"/>
  </conditionalFormatting>
  <conditionalFormatting sqref="I6">
    <cfRule type="top10" dxfId="26" priority="14" rank="1"/>
  </conditionalFormatting>
  <conditionalFormatting sqref="J6">
    <cfRule type="top10" dxfId="25" priority="13" rank="1"/>
  </conditionalFormatting>
  <conditionalFormatting sqref="E6">
    <cfRule type="top10" dxfId="24" priority="18" rank="1"/>
  </conditionalFormatting>
  <conditionalFormatting sqref="F7">
    <cfRule type="top10" dxfId="23" priority="11" rank="1"/>
  </conditionalFormatting>
  <conditionalFormatting sqref="H7">
    <cfRule type="top10" dxfId="22" priority="9" rank="1"/>
  </conditionalFormatting>
  <conditionalFormatting sqref="G7">
    <cfRule type="top10" dxfId="21" priority="10" rank="1"/>
  </conditionalFormatting>
  <conditionalFormatting sqref="I7">
    <cfRule type="top10" dxfId="20" priority="8" rank="1"/>
  </conditionalFormatting>
  <conditionalFormatting sqref="J7">
    <cfRule type="top10" dxfId="19" priority="7" rank="1"/>
  </conditionalFormatting>
  <conditionalFormatting sqref="E7">
    <cfRule type="top10" dxfId="18" priority="12" rank="1"/>
  </conditionalFormatting>
  <conditionalFormatting sqref="F8">
    <cfRule type="top10" dxfId="17" priority="5" rank="1"/>
  </conditionalFormatting>
  <conditionalFormatting sqref="H8">
    <cfRule type="top10" dxfId="16" priority="3" rank="1"/>
  </conditionalFormatting>
  <conditionalFormatting sqref="G8">
    <cfRule type="top10" dxfId="15" priority="4" rank="1"/>
  </conditionalFormatting>
  <conditionalFormatting sqref="I8">
    <cfRule type="top10" dxfId="14" priority="2" rank="1"/>
  </conditionalFormatting>
  <conditionalFormatting sqref="J8">
    <cfRule type="top10" dxfId="13" priority="1" rank="1"/>
  </conditionalFormatting>
  <conditionalFormatting sqref="E8">
    <cfRule type="top10" dxfId="12" priority="6" rank="1"/>
  </conditionalFormatting>
  <hyperlinks>
    <hyperlink ref="Q1" location="'Tennessee Youth Ranking 2022'!A1" display="Return to Rankings" xr:uid="{EE0684D8-1B33-4D62-8A27-23197C71BF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AC2FD-A569-4AE9-B5BE-37A17398F2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2CAD-DCBD-4189-9FF8-CA6AD05848DE}">
  <dimension ref="A1:Q5"/>
  <sheetViews>
    <sheetView workbookViewId="0">
      <selection activeCell="D13" sqref="D13"/>
    </sheetView>
  </sheetViews>
  <sheetFormatPr defaultRowHeight="14.5" x14ac:dyDescent="0.35"/>
  <cols>
    <col min="1" max="1" width="27.36328125" customWidth="1"/>
    <col min="2" max="2" width="17.36328125" bestFit="1" customWidth="1"/>
    <col min="3" max="3" width="15.54296875" customWidth="1"/>
    <col min="4" max="4" width="20.6328125" customWidth="1"/>
    <col min="17" max="17" width="17.9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19</v>
      </c>
    </row>
    <row r="2" spans="1:17" x14ac:dyDescent="0.35">
      <c r="A2" s="31" t="s">
        <v>34</v>
      </c>
      <c r="B2" s="32" t="s">
        <v>38</v>
      </c>
      <c r="C2" s="33">
        <v>44828</v>
      </c>
      <c r="D2" s="34" t="s">
        <v>22</v>
      </c>
      <c r="E2" s="35">
        <v>198</v>
      </c>
      <c r="F2" s="35">
        <v>196</v>
      </c>
      <c r="G2" s="35">
        <v>196.001</v>
      </c>
      <c r="H2" s="35">
        <v>197</v>
      </c>
      <c r="I2" s="35">
        <v>197</v>
      </c>
      <c r="J2" s="35">
        <v>198</v>
      </c>
      <c r="K2" s="36">
        <v>6</v>
      </c>
      <c r="L2" s="36">
        <v>1182.001</v>
      </c>
      <c r="M2" s="37">
        <v>197.00016666666667</v>
      </c>
      <c r="N2" s="38">
        <v>34</v>
      </c>
      <c r="O2" s="39">
        <v>231.00016666666667</v>
      </c>
    </row>
    <row r="3" spans="1:17" x14ac:dyDescent="0.35">
      <c r="A3" s="31" t="s">
        <v>34</v>
      </c>
      <c r="B3" s="32" t="s">
        <v>38</v>
      </c>
      <c r="C3" s="33">
        <v>44829</v>
      </c>
      <c r="D3" s="34" t="s">
        <v>22</v>
      </c>
      <c r="E3" s="35">
        <v>194.001</v>
      </c>
      <c r="F3" s="35">
        <v>183</v>
      </c>
      <c r="G3" s="35">
        <v>184</v>
      </c>
      <c r="H3" s="35">
        <v>195</v>
      </c>
      <c r="I3" s="35"/>
      <c r="J3" s="35"/>
      <c r="K3" s="36">
        <v>4</v>
      </c>
      <c r="L3" s="36">
        <v>756.00099999999998</v>
      </c>
      <c r="M3" s="37">
        <v>189.00024999999999</v>
      </c>
      <c r="N3" s="38">
        <v>8</v>
      </c>
      <c r="O3" s="39">
        <v>197.00024999999999</v>
      </c>
    </row>
    <row r="5" spans="1:17" x14ac:dyDescent="0.35">
      <c r="K5" s="7">
        <f>SUM(K2:K4)</f>
        <v>10</v>
      </c>
      <c r="L5" s="7">
        <f>SUM(L2:L4)</f>
        <v>1938.002</v>
      </c>
      <c r="M5" s="12">
        <f>SUM(L5/K5)</f>
        <v>193.80019999999999</v>
      </c>
      <c r="N5" s="7">
        <f>SUM(N2:N4)</f>
        <v>42</v>
      </c>
      <c r="O5" s="12">
        <f>SUM(M5+N5)</f>
        <v>235.80019999999999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7"/>
    <protectedRange algorithmName="SHA-512" hashValue="ON39YdpmFHfN9f47KpiRvqrKx0V9+erV1CNkpWzYhW/Qyc6aT8rEyCrvauWSYGZK2ia3o7vd3akF07acHAFpOA==" saltValue="yVW9XmDwTqEnmpSGai0KYg==" spinCount="100000" sqref="B3:C3" name="Range1_1_2_9"/>
    <protectedRange algorithmName="SHA-512" hashValue="ON39YdpmFHfN9f47KpiRvqrKx0V9+erV1CNkpWzYhW/Qyc6aT8rEyCrvauWSYGZK2ia3o7vd3akF07acHAFpOA==" saltValue="yVW9XmDwTqEnmpSGai0KYg==" spinCount="100000" sqref="D3" name="Range1_1_1_2_7"/>
    <protectedRange algorithmName="SHA-512" hashValue="ON39YdpmFHfN9f47KpiRvqrKx0V9+erV1CNkpWzYhW/Qyc6aT8rEyCrvauWSYGZK2ia3o7vd3akF07acHAFpOA==" saltValue="yVW9XmDwTqEnmpSGai0KYg==" spinCount="100000" sqref="E3:J3" name="Range1_4_9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Tennessee Youth Ranking 2022'!A1" display="Return to Rankings" xr:uid="{11E42374-C43A-499D-B7D8-E5C5933873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60D232-E5AD-4D1E-89C1-EDAFC5338E8E}">
          <x14:formula1>
            <xm:f>'C:\Users\abra2\Desktop\ABRA Files and More\AUTO BENCH REST ASSOCIATION FILE\ABRA 2019\Georgia\[Georgia Results 01 19 20.xlsm]DATA SHEET'!#REF!</xm:f>
          </x14:formula1>
          <xm:sqref>B2:B3 D2:D3</xm:sqref>
        </x14:dataValidation>
        <x14:dataValidation type="list" allowBlank="1" showInputMessage="1" showErrorMessage="1" xr:uid="{14BDF0FC-AE69-4F44-A8C6-07993D02D6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Tennessee Youth Ranking 2022</vt:lpstr>
      <vt:lpstr>Brody McKelvey</vt:lpstr>
      <vt:lpstr>Charlie Fortson</vt:lpstr>
      <vt:lpstr>Colton Keller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2022-09-26T23:55:52Z</dcterms:modified>
</cp:coreProperties>
</file>