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13_ncr:1_{2A4C8EFF-2C96-4728-B190-474A886976D0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National Rankings" sheetId="1" r:id="rId1"/>
    <sheet name="Allen Wood" sheetId="283" r:id="rId2"/>
    <sheet name="Bill Meyer" sheetId="266" r:id="rId3"/>
    <sheet name="Bob Blaine" sheetId="277" r:id="rId4"/>
    <sheet name="Carolyn Wilson" sheetId="218" r:id="rId5"/>
    <sheet name="Chance Heath" sheetId="263" r:id="rId6"/>
    <sheet name="Chris Bradley" sheetId="224" r:id="rId7"/>
    <sheet name="Chuck Miller" sheetId="255" r:id="rId8"/>
    <sheet name="Cody Dockery" sheetId="276" r:id="rId9"/>
    <sheet name="Doug Gates" sheetId="280" r:id="rId10"/>
    <sheet name="Ernest Converse" sheetId="167" r:id="rId11"/>
    <sheet name="Howard Wilson" sheetId="216" r:id="rId12"/>
    <sheet name="Glen Bilyeu" sheetId="284" r:id="rId13"/>
    <sheet name="Glenn Stinson" sheetId="219" r:id="rId14"/>
    <sheet name="Griffin Potter" sheetId="231" r:id="rId15"/>
    <sheet name="James Blaine" sheetId="278" r:id="rId16"/>
    <sheet name="James Braddy" sheetId="232" r:id="rId17"/>
    <sheet name="James Lopez" sheetId="285" r:id="rId18"/>
    <sheet name="James Soileau" sheetId="213" r:id="rId19"/>
    <sheet name="Jason Potter" sheetId="260" r:id="rId20"/>
    <sheet name="Jeff Lloyd" sheetId="281" r:id="rId21"/>
    <sheet name="Jim Stewart" sheetId="264" r:id="rId22"/>
    <sheet name="Jud Denniston" sheetId="273" r:id="rId23"/>
    <sheet name="Keith Hesseling" sheetId="270" r:id="rId24"/>
    <sheet name="Ken Osmond" sheetId="265" r:id="rId25"/>
    <sheet name="Ken Patton" sheetId="261" r:id="rId26"/>
    <sheet name="Linda Williams" sheetId="220" r:id="rId27"/>
    <sheet name="Lynn Sonnenberg" sheetId="217" r:id="rId28"/>
    <sheet name="Max Dixon" sheetId="226" r:id="rId29"/>
    <sheet name="Mike Gross" sheetId="282" r:id="rId30"/>
    <sheet name="Mike Rorer" sheetId="274" r:id="rId31"/>
    <sheet name="Mike Urbas" sheetId="275" r:id="rId32"/>
    <sheet name="Philip Beekley" sheetId="256" r:id="rId33"/>
    <sheet name="Steve Ewry" sheetId="272" r:id="rId34"/>
    <sheet name="Rob Johns" sheetId="267" r:id="rId35"/>
    <sheet name="Robert Benoit II" sheetId="196" r:id="rId36"/>
    <sheet name="Roger Blaine" sheetId="268" r:id="rId37"/>
    <sheet name="Roger Snider" sheetId="151" r:id="rId38"/>
    <sheet name="Robert Theis" sheetId="262" r:id="rId39"/>
    <sheet name="Scott McClure" sheetId="269" r:id="rId40"/>
    <sheet name="Steve Gillam" sheetId="230" r:id="rId41"/>
    <sheet name="Steve Muntzinger" sheetId="279" r:id="rId42"/>
    <sheet name="Sue Joseph" sheetId="271" r:id="rId43"/>
    <sheet name="Tony Carruth" sheetId="162" r:id="rId44"/>
  </sheets>
  <externalReferences>
    <externalReference r:id="rId45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G43" i="1"/>
  <c r="F43" i="1"/>
  <c r="E43" i="1"/>
  <c r="D43" i="1"/>
  <c r="N4" i="285"/>
  <c r="L4" i="285"/>
  <c r="K4" i="285"/>
  <c r="G44" i="1"/>
  <c r="H44" i="1"/>
  <c r="F44" i="1"/>
  <c r="E44" i="1"/>
  <c r="D44" i="1"/>
  <c r="N4" i="284"/>
  <c r="L4" i="284"/>
  <c r="M4" i="284" s="1"/>
  <c r="O4" i="284" s="1"/>
  <c r="K4" i="284"/>
  <c r="H29" i="1"/>
  <c r="G29" i="1"/>
  <c r="F29" i="1"/>
  <c r="E29" i="1"/>
  <c r="D29" i="1"/>
  <c r="N4" i="283"/>
  <c r="L4" i="283"/>
  <c r="M4" i="283" s="1"/>
  <c r="O4" i="283" s="1"/>
  <c r="K4" i="283"/>
  <c r="H34" i="1"/>
  <c r="G34" i="1"/>
  <c r="F34" i="1"/>
  <c r="E34" i="1"/>
  <c r="D34" i="1"/>
  <c r="N4" i="282"/>
  <c r="L4" i="282"/>
  <c r="K4" i="282"/>
  <c r="H31" i="1"/>
  <c r="G31" i="1"/>
  <c r="F31" i="1"/>
  <c r="E31" i="1"/>
  <c r="D31" i="1"/>
  <c r="N4" i="281"/>
  <c r="L4" i="281"/>
  <c r="M4" i="281" s="1"/>
  <c r="O4" i="281" s="1"/>
  <c r="K4" i="281"/>
  <c r="H18" i="1"/>
  <c r="G18" i="1"/>
  <c r="F18" i="1"/>
  <c r="E18" i="1"/>
  <c r="D18" i="1"/>
  <c r="N4" i="280"/>
  <c r="L4" i="280"/>
  <c r="K4" i="280"/>
  <c r="M4" i="280" s="1"/>
  <c r="O4" i="280" s="1"/>
  <c r="H33" i="1"/>
  <c r="G33" i="1"/>
  <c r="F33" i="1"/>
  <c r="E33" i="1"/>
  <c r="D33" i="1"/>
  <c r="N4" i="279"/>
  <c r="L4" i="279"/>
  <c r="K4" i="279"/>
  <c r="H28" i="1"/>
  <c r="G28" i="1"/>
  <c r="F28" i="1"/>
  <c r="E28" i="1"/>
  <c r="D28" i="1"/>
  <c r="N4" i="278"/>
  <c r="L4" i="278"/>
  <c r="K4" i="278"/>
  <c r="H22" i="1"/>
  <c r="G22" i="1"/>
  <c r="F22" i="1"/>
  <c r="E22" i="1"/>
  <c r="D22" i="1"/>
  <c r="N4" i="277"/>
  <c r="L4" i="277"/>
  <c r="K4" i="277"/>
  <c r="N5" i="276"/>
  <c r="G19" i="1" s="1"/>
  <c r="L5" i="276"/>
  <c r="K5" i="276"/>
  <c r="D19" i="1" s="1"/>
  <c r="H42" i="1"/>
  <c r="G42" i="1"/>
  <c r="F42" i="1"/>
  <c r="E42" i="1"/>
  <c r="D42" i="1"/>
  <c r="N4" i="275"/>
  <c r="L4" i="275"/>
  <c r="M4" i="275" s="1"/>
  <c r="O4" i="275" s="1"/>
  <c r="K4" i="275"/>
  <c r="H45" i="1"/>
  <c r="G45" i="1"/>
  <c r="F45" i="1"/>
  <c r="E45" i="1"/>
  <c r="D45" i="1"/>
  <c r="N4" i="274"/>
  <c r="L4" i="274"/>
  <c r="K4" i="274"/>
  <c r="H27" i="1"/>
  <c r="G27" i="1"/>
  <c r="F27" i="1"/>
  <c r="E27" i="1"/>
  <c r="D27" i="1"/>
  <c r="N4" i="273"/>
  <c r="L4" i="273"/>
  <c r="K4" i="273"/>
  <c r="H36" i="1"/>
  <c r="G36" i="1"/>
  <c r="F36" i="1"/>
  <c r="E36" i="1"/>
  <c r="D36" i="1"/>
  <c r="N4" i="272"/>
  <c r="L4" i="272"/>
  <c r="M4" i="272" s="1"/>
  <c r="O4" i="272" s="1"/>
  <c r="K4" i="272"/>
  <c r="N5" i="271"/>
  <c r="G40" i="1" s="1"/>
  <c r="L5" i="271"/>
  <c r="M5" i="271" s="1"/>
  <c r="O5" i="271" s="1"/>
  <c r="H40" i="1" s="1"/>
  <c r="K5" i="271"/>
  <c r="D40" i="1" s="1"/>
  <c r="G37" i="1"/>
  <c r="E37" i="1"/>
  <c r="D37" i="1"/>
  <c r="N5" i="270"/>
  <c r="L5" i="270"/>
  <c r="K5" i="270"/>
  <c r="H32" i="1"/>
  <c r="G32" i="1"/>
  <c r="F32" i="1"/>
  <c r="E32" i="1"/>
  <c r="D32" i="1"/>
  <c r="N4" i="269"/>
  <c r="L4" i="269"/>
  <c r="M4" i="269" s="1"/>
  <c r="O4" i="269" s="1"/>
  <c r="K4" i="269"/>
  <c r="G26" i="1"/>
  <c r="N5" i="268"/>
  <c r="L5" i="268"/>
  <c r="E26" i="1" s="1"/>
  <c r="K5" i="268"/>
  <c r="D26" i="1" s="1"/>
  <c r="D23" i="1"/>
  <c r="N5" i="267"/>
  <c r="G23" i="1" s="1"/>
  <c r="L5" i="267"/>
  <c r="E23" i="1" s="1"/>
  <c r="K5" i="267"/>
  <c r="N6" i="266"/>
  <c r="G15" i="1" s="1"/>
  <c r="L6" i="266"/>
  <c r="E15" i="1" s="1"/>
  <c r="K6" i="266"/>
  <c r="D15" i="1" s="1"/>
  <c r="H38" i="1"/>
  <c r="G38" i="1"/>
  <c r="F38" i="1"/>
  <c r="E38" i="1"/>
  <c r="D38" i="1"/>
  <c r="N4" i="265"/>
  <c r="L4" i="265"/>
  <c r="M4" i="265" s="1"/>
  <c r="K4" i="265"/>
  <c r="E17" i="1"/>
  <c r="N6" i="264"/>
  <c r="G17" i="1" s="1"/>
  <c r="L6" i="264"/>
  <c r="K6" i="264"/>
  <c r="D17" i="1" s="1"/>
  <c r="H46" i="1"/>
  <c r="G46" i="1"/>
  <c r="F46" i="1"/>
  <c r="E46" i="1"/>
  <c r="D46" i="1"/>
  <c r="N4" i="263"/>
  <c r="L4" i="263"/>
  <c r="M4" i="263" s="1"/>
  <c r="O4" i="263" s="1"/>
  <c r="K4" i="263"/>
  <c r="G24" i="1"/>
  <c r="E24" i="1"/>
  <c r="N5" i="262"/>
  <c r="L5" i="262"/>
  <c r="K5" i="262"/>
  <c r="D24" i="1" s="1"/>
  <c r="N4" i="261"/>
  <c r="G39" i="1" s="1"/>
  <c r="L4" i="261"/>
  <c r="E39" i="1" s="1"/>
  <c r="K4" i="261"/>
  <c r="D39" i="1" s="1"/>
  <c r="N5" i="260"/>
  <c r="G41" i="1" s="1"/>
  <c r="L5" i="260"/>
  <c r="E41" i="1" s="1"/>
  <c r="K5" i="260"/>
  <c r="D41" i="1" s="1"/>
  <c r="N5" i="256"/>
  <c r="G25" i="1" s="1"/>
  <c r="L5" i="256"/>
  <c r="E25" i="1" s="1"/>
  <c r="K5" i="256"/>
  <c r="D25" i="1" s="1"/>
  <c r="N19" i="255"/>
  <c r="G6" i="1" s="1"/>
  <c r="L19" i="255"/>
  <c r="E6" i="1" s="1"/>
  <c r="K19" i="255"/>
  <c r="D6" i="1" s="1"/>
  <c r="N5" i="196"/>
  <c r="G30" i="1" s="1"/>
  <c r="L5" i="196"/>
  <c r="E30" i="1" s="1"/>
  <c r="K5" i="196"/>
  <c r="M5" i="196" s="1"/>
  <c r="F30" i="1" s="1"/>
  <c r="K17" i="217"/>
  <c r="D8" i="1" s="1"/>
  <c r="N4" i="213"/>
  <c r="G47" i="1" s="1"/>
  <c r="L4" i="213"/>
  <c r="E47" i="1" s="1"/>
  <c r="K4" i="213"/>
  <c r="D47" i="1" s="1"/>
  <c r="N9" i="218"/>
  <c r="G11" i="1" s="1"/>
  <c r="L9" i="218"/>
  <c r="E11" i="1" s="1"/>
  <c r="K9" i="218"/>
  <c r="D11" i="1" s="1"/>
  <c r="N7" i="232"/>
  <c r="G14" i="1" s="1"/>
  <c r="L7" i="232"/>
  <c r="E14" i="1" s="1"/>
  <c r="K7" i="232"/>
  <c r="D14" i="1" s="1"/>
  <c r="N4" i="231"/>
  <c r="G48" i="1" s="1"/>
  <c r="L4" i="231"/>
  <c r="E48" i="1" s="1"/>
  <c r="K4" i="231"/>
  <c r="D48" i="1" s="1"/>
  <c r="N6" i="230"/>
  <c r="G21" i="1" s="1"/>
  <c r="L6" i="230"/>
  <c r="E21" i="1" s="1"/>
  <c r="K6" i="230"/>
  <c r="D21" i="1" s="1"/>
  <c r="N5" i="226"/>
  <c r="L5" i="226"/>
  <c r="K5" i="226"/>
  <c r="N23" i="224"/>
  <c r="G7" i="1" s="1"/>
  <c r="L23" i="224"/>
  <c r="E7" i="1" s="1"/>
  <c r="K23" i="224"/>
  <c r="D7" i="1" s="1"/>
  <c r="N5" i="220"/>
  <c r="G35" i="1" s="1"/>
  <c r="L5" i="220"/>
  <c r="E35" i="1" s="1"/>
  <c r="K5" i="220"/>
  <c r="D35" i="1" s="1"/>
  <c r="N10" i="219"/>
  <c r="G12" i="1" s="1"/>
  <c r="L10" i="219"/>
  <c r="E12" i="1" s="1"/>
  <c r="K10" i="219"/>
  <c r="D12" i="1" s="1"/>
  <c r="N17" i="217"/>
  <c r="G8" i="1" s="1"/>
  <c r="L17" i="217"/>
  <c r="E8" i="1" s="1"/>
  <c r="N10" i="216"/>
  <c r="G9" i="1" s="1"/>
  <c r="L10" i="216"/>
  <c r="E9" i="1" s="1"/>
  <c r="K10" i="216"/>
  <c r="D9" i="1" s="1"/>
  <c r="N6" i="167"/>
  <c r="G16" i="1" s="1"/>
  <c r="L6" i="167"/>
  <c r="E16" i="1" s="1"/>
  <c r="K6" i="167"/>
  <c r="D16" i="1" s="1"/>
  <c r="N13" i="162"/>
  <c r="G10" i="1" s="1"/>
  <c r="L13" i="162"/>
  <c r="E10" i="1" s="1"/>
  <c r="K13" i="162"/>
  <c r="D10" i="1" s="1"/>
  <c r="N7" i="151"/>
  <c r="G20" i="1" s="1"/>
  <c r="L7" i="151"/>
  <c r="E20" i="1" s="1"/>
  <c r="K7" i="151"/>
  <c r="D20" i="1" s="1"/>
  <c r="M4" i="285" l="1"/>
  <c r="O4" i="285" s="1"/>
  <c r="M4" i="282"/>
  <c r="O4" i="282" s="1"/>
  <c r="M4" i="279"/>
  <c r="O4" i="279" s="1"/>
  <c r="M4" i="278"/>
  <c r="O4" i="278" s="1"/>
  <c r="M4" i="277"/>
  <c r="O4" i="277" s="1"/>
  <c r="E40" i="1"/>
  <c r="F40" i="1"/>
  <c r="M5" i="276"/>
  <c r="O5" i="276" s="1"/>
  <c r="H19" i="1" s="1"/>
  <c r="E19" i="1"/>
  <c r="F19" i="1"/>
  <c r="M4" i="274"/>
  <c r="O4" i="274" s="1"/>
  <c r="M4" i="273"/>
  <c r="O4" i="273" s="1"/>
  <c r="M5" i="270"/>
  <c r="M5" i="268"/>
  <c r="M5" i="267"/>
  <c r="M6" i="266"/>
  <c r="O4" i="265"/>
  <c r="M6" i="264"/>
  <c r="M5" i="262"/>
  <c r="M4" i="261"/>
  <c r="M5" i="260"/>
  <c r="M5" i="256"/>
  <c r="M19" i="255"/>
  <c r="D30" i="1"/>
  <c r="M7" i="232"/>
  <c r="F14" i="1" s="1"/>
  <c r="M4" i="231"/>
  <c r="O5" i="196"/>
  <c r="H30" i="1" s="1"/>
  <c r="M6" i="230"/>
  <c r="F21" i="1" s="1"/>
  <c r="M5" i="226"/>
  <c r="M23" i="224"/>
  <c r="F7" i="1" s="1"/>
  <c r="M10" i="219"/>
  <c r="F12" i="1" s="1"/>
  <c r="M4" i="213"/>
  <c r="F47" i="1" s="1"/>
  <c r="M5" i="220"/>
  <c r="F35" i="1" s="1"/>
  <c r="M9" i="218"/>
  <c r="F11" i="1" s="1"/>
  <c r="M17" i="217"/>
  <c r="F8" i="1" s="1"/>
  <c r="M10" i="216"/>
  <c r="F9" i="1" s="1"/>
  <c r="M6" i="167"/>
  <c r="F16" i="1" s="1"/>
  <c r="M13" i="162"/>
  <c r="F10" i="1" s="1"/>
  <c r="M7" i="151"/>
  <c r="F20" i="1" s="1"/>
  <c r="O6" i="264" l="1"/>
  <c r="H17" i="1" s="1"/>
  <c r="F17" i="1"/>
  <c r="O5" i="268"/>
  <c r="H26" i="1" s="1"/>
  <c r="F26" i="1"/>
  <c r="O5" i="267"/>
  <c r="H23" i="1" s="1"/>
  <c r="F23" i="1"/>
  <c r="O5" i="270"/>
  <c r="H37" i="1" s="1"/>
  <c r="F37" i="1"/>
  <c r="O6" i="266"/>
  <c r="H15" i="1" s="1"/>
  <c r="F15" i="1"/>
  <c r="O5" i="262"/>
  <c r="H24" i="1" s="1"/>
  <c r="F24" i="1"/>
  <c r="O5" i="260"/>
  <c r="H41" i="1" s="1"/>
  <c r="F41" i="1"/>
  <c r="O4" i="261"/>
  <c r="H39" i="1" s="1"/>
  <c r="F39" i="1"/>
  <c r="O5" i="256"/>
  <c r="H25" i="1" s="1"/>
  <c r="F25" i="1"/>
  <c r="O19" i="255"/>
  <c r="H6" i="1" s="1"/>
  <c r="F6" i="1"/>
  <c r="O7" i="232"/>
  <c r="H14" i="1" s="1"/>
  <c r="O4" i="231"/>
  <c r="H48" i="1" s="1"/>
  <c r="F48" i="1"/>
  <c r="O6" i="230"/>
  <c r="H21" i="1" s="1"/>
  <c r="O5" i="226"/>
  <c r="O23" i="224"/>
  <c r="H7" i="1" s="1"/>
  <c r="O4" i="213"/>
  <c r="H47" i="1" s="1"/>
  <c r="O17" i="217"/>
  <c r="H8" i="1" s="1"/>
  <c r="O5" i="220"/>
  <c r="H35" i="1" s="1"/>
  <c r="O10" i="216"/>
  <c r="H9" i="1" s="1"/>
  <c r="O9" i="218"/>
  <c r="H11" i="1" s="1"/>
  <c r="O10" i="219"/>
  <c r="H12" i="1" s="1"/>
  <c r="O6" i="167"/>
  <c r="H16" i="1" s="1"/>
  <c r="O7" i="151"/>
  <c r="H20" i="1" s="1"/>
  <c r="O13" i="162"/>
  <c r="H10" i="1" s="1"/>
</calcChain>
</file>

<file path=xl/sharedStrings.xml><?xml version="1.0" encoding="utf-8"?>
<sst xmlns="http://schemas.openxmlformats.org/spreadsheetml/2006/main" count="1202" uniqueCount="89">
  <si>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</si>
  <si>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</si>
  <si>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</si>
  <si>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</si>
  <si>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</si>
  <si>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</si>
  <si>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</si>
  <si>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</si>
  <si>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</si>
  <si>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</si>
  <si>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</si>
  <si>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</si>
  <si>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</si>
  <si>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</si>
  <si>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</si>
  <si>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</si>
  <si>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</si>
  <si>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</si>
  <si>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</si>
  <si>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</si>
  <si>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</si>
  <si>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Elberton, GA #2</t>
  </si>
  <si>
    <t>Elberton, GA</t>
  </si>
  <si>
    <t>Roger Snider</t>
  </si>
  <si>
    <t>Factory</t>
  </si>
  <si>
    <t>San Angelo, TX</t>
  </si>
  <si>
    <t>Tony Carruth</t>
  </si>
  <si>
    <t>Belton, SC</t>
  </si>
  <si>
    <t>Ernest Converse</t>
  </si>
  <si>
    <t>Ernie Converse</t>
  </si>
  <si>
    <t>Boerne, TX</t>
  </si>
  <si>
    <t>Robert Benoit II</t>
  </si>
  <si>
    <t>Iowa, LA</t>
  </si>
  <si>
    <t>James Soileau</t>
  </si>
  <si>
    <t>Howard Wilson</t>
  </si>
  <si>
    <t>Lynn Sonnenberg</t>
  </si>
  <si>
    <t>Carolyn Wilson</t>
  </si>
  <si>
    <t>Linda Williams</t>
  </si>
  <si>
    <t xml:space="preserve">Factory </t>
  </si>
  <si>
    <t>Jackson, KY</t>
  </si>
  <si>
    <t>Chris Bradley</t>
  </si>
  <si>
    <t>Max Dixon</t>
  </si>
  <si>
    <t>Wilmore,KY</t>
  </si>
  <si>
    <t>Steve Gillam</t>
  </si>
  <si>
    <t>Chuck Miller</t>
  </si>
  <si>
    <t>Philip Beekley</t>
  </si>
  <si>
    <t>ABRA National Factory Rankings 2023</t>
  </si>
  <si>
    <t>CHRIS BRADLEY</t>
  </si>
  <si>
    <t>CHUCK MILLER</t>
  </si>
  <si>
    <t xml:space="preserve">CHUCK MILLER </t>
  </si>
  <si>
    <t>Glenn Stinson</t>
  </si>
  <si>
    <t>Griffin Potter</t>
  </si>
  <si>
    <t>James Braddy</t>
  </si>
  <si>
    <t>Jason Potter</t>
  </si>
  <si>
    <t>Ken Patton</t>
  </si>
  <si>
    <t>Robert Theis</t>
  </si>
  <si>
    <t>Chance Heath</t>
  </si>
  <si>
    <t>Jim Stewart</t>
  </si>
  <si>
    <t>Ken Osmond</t>
  </si>
  <si>
    <t>Bill Meyer</t>
  </si>
  <si>
    <t>Delphos, OH</t>
  </si>
  <si>
    <t>Rob Johns</t>
  </si>
  <si>
    <t>Roger Blaine</t>
  </si>
  <si>
    <t>Scott McClure</t>
  </si>
  <si>
    <t>Keith Hesseling</t>
  </si>
  <si>
    <t>Sue Joseph</t>
  </si>
  <si>
    <t>Steve Ewry</t>
  </si>
  <si>
    <t>Celina, OH</t>
  </si>
  <si>
    <t>Somerset, KY</t>
  </si>
  <si>
    <t>Jud Denniston</t>
  </si>
  <si>
    <t>Mike Rorer</t>
  </si>
  <si>
    <t>Brushy Mtn,  VA</t>
  </si>
  <si>
    <t>Mike Urbas</t>
  </si>
  <si>
    <t>Ashtabula, OH</t>
  </si>
  <si>
    <t>Bristol, VA</t>
  </si>
  <si>
    <t>Cody Dockery</t>
  </si>
  <si>
    <t>Bristol,VA</t>
  </si>
  <si>
    <t>National AGG + Points</t>
  </si>
  <si>
    <t>Bob Blaine</t>
  </si>
  <si>
    <t>James Blaine</t>
  </si>
  <si>
    <t>Steve Muntzinger</t>
  </si>
  <si>
    <t>Mt. Sterling, KY</t>
  </si>
  <si>
    <t>Doug Gates</t>
  </si>
  <si>
    <t>Mike Gross</t>
  </si>
  <si>
    <t>Windber, PA</t>
  </si>
  <si>
    <t>Jeff Lloyd</t>
  </si>
  <si>
    <t>Allen Wood</t>
  </si>
  <si>
    <t>Glen Bilyeu</t>
  </si>
  <si>
    <t>James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</si>
</sst>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wrapText="1" shrinkToFit="1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2" fontId="2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7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4" fillId="6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4" fillId="5" borderId="1" xfId="0" applyFont="1" applyFill="1" applyBorder="1" applyAlignment="1">
      <alignment horizontal="center" wrapText="1" shrinkToFit="1"/>
    </xf>
    <xf numFmtId="0" fontId="4" fillId="5" borderId="1" xfId="0" applyFont="1" applyFill="1" applyBorder="1" applyAlignment="1" applyProtection="1">
      <alignment horizontal="center"/>
      <protection locked="0"/>
    </xf>
    <xf numFmtId="14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 wrapText="1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 wrapText="1"/>
      <protection hidden="1"/>
    </xf>
    <xf numFmtId="2" fontId="4" fillId="5" borderId="1" xfId="0" applyNumberFormat="1" applyFont="1" applyFill="1" applyBorder="1" applyAlignment="1" applyProtection="1">
      <alignment horizontal="center"/>
      <protection hidden="1"/>
    </xf>
    <xf numFmtId="1" fontId="4" fillId="5" borderId="1" xfId="0" applyNumberFormat="1" applyFont="1" applyFill="1" applyBorder="1" applyAlignment="1" applyProtection="1">
      <alignment horizontal="center"/>
      <protection hidden="1"/>
    </xf>
    <xf numFmtId="2" fontId="4" fillId="5" borderId="1" xfId="0" applyNumberFormat="1" applyFont="1" applyFill="1" applyBorder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0" fontId="4" fillId="5" borderId="2" xfId="0" applyFont="1" applyFill="1" applyBorder="1" applyAlignment="1" applyProtection="1">
      <alignment horizontal="center"/>
      <protection locked="0"/>
    </xf>
    <xf numFmtId="14" fontId="4" fillId="5" borderId="2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 wrapText="1"/>
    </xf>
    <xf numFmtId="1" fontId="4" fillId="5" borderId="2" xfId="0" applyNumberFormat="1" applyFont="1" applyFill="1" applyBorder="1" applyAlignment="1" applyProtection="1">
      <alignment horizontal="center"/>
      <protection locked="0"/>
    </xf>
    <xf numFmtId="1" fontId="4" fillId="5" borderId="2" xfId="0" applyNumberFormat="1" applyFont="1" applyFill="1" applyBorder="1" applyAlignment="1" applyProtection="1">
      <alignment horizontal="center" wrapText="1"/>
      <protection hidden="1"/>
    </xf>
    <xf numFmtId="2" fontId="4" fillId="5" borderId="2" xfId="0" applyNumberFormat="1" applyFont="1" applyFill="1" applyBorder="1" applyAlignment="1" applyProtection="1">
      <alignment horizontal="center"/>
      <protection hidden="1"/>
    </xf>
    <xf numFmtId="1" fontId="4" fillId="5" borderId="2" xfId="0" applyNumberFormat="1" applyFont="1" applyFill="1" applyBorder="1" applyAlignment="1" applyProtection="1">
      <alignment horizontal="center"/>
      <protection hidden="1"/>
    </xf>
    <xf numFmtId="2" fontId="4" fillId="5" borderId="2" xfId="0" applyNumberFormat="1" applyFont="1" applyFill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/>
      <protection locked="0"/>
    </xf>
    <xf numFmtId="14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 wrapText="1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 wrapText="1"/>
      <protection hidden="1"/>
    </xf>
    <xf numFmtId="0" fontId="0" fillId="5" borderId="1" xfId="0" applyFill="1" applyBorder="1"/>
    <xf numFmtId="1" fontId="9" fillId="5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4" fillId="5" borderId="0" xfId="0" applyFont="1" applyFill="1" applyAlignment="1">
      <alignment horizontal="center" wrapText="1" shrinkToFit="1"/>
    </xf>
    <xf numFmtId="0" fontId="4" fillId="5" borderId="0" xfId="0" applyFont="1" applyFill="1" applyAlignment="1" applyProtection="1">
      <alignment horizontal="center"/>
      <protection locked="0"/>
    </xf>
    <xf numFmtId="14" fontId="4" fillId="5" borderId="0" xfId="0" applyNumberFormat="1" applyFont="1" applyFill="1" applyAlignment="1">
      <alignment horizontal="center"/>
    </xf>
    <xf numFmtId="49" fontId="4" fillId="5" borderId="0" xfId="0" applyNumberFormat="1" applyFont="1" applyFill="1" applyAlignment="1">
      <alignment horizontal="center" wrapText="1"/>
    </xf>
    <xf numFmtId="1" fontId="4" fillId="5" borderId="0" xfId="0" applyNumberFormat="1" applyFont="1" applyFill="1" applyAlignment="1" applyProtection="1">
      <alignment horizontal="center"/>
      <protection locked="0"/>
    </xf>
    <xf numFmtId="1" fontId="9" fillId="5" borderId="0" xfId="0" applyNumberFormat="1" applyFont="1" applyFill="1" applyAlignment="1" applyProtection="1">
      <alignment horizontal="center"/>
      <protection locked="0"/>
    </xf>
    <xf numFmtId="1" fontId="4" fillId="5" borderId="0" xfId="0" applyNumberFormat="1" applyFont="1" applyFill="1" applyAlignment="1" applyProtection="1">
      <alignment horizontal="center" wrapText="1"/>
      <protection hidden="1"/>
    </xf>
    <xf numFmtId="2" fontId="4" fillId="5" borderId="0" xfId="0" applyNumberFormat="1" applyFont="1" applyFill="1" applyAlignment="1" applyProtection="1">
      <alignment horizontal="center"/>
      <protection hidden="1"/>
    </xf>
    <xf numFmtId="1" fontId="4" fillId="5" borderId="0" xfId="0" applyNumberFormat="1" applyFont="1" applyFill="1" applyAlignment="1" applyProtection="1">
      <alignment horizontal="center"/>
      <protection hidden="1"/>
    </xf>
    <xf numFmtId="2" fontId="4" fillId="5" borderId="0" xfId="0" applyNumberFormat="1" applyFont="1" applyFill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31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ont>
        <color rgb="FF9C0006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D48"/>
  <sheetViews>
    <sheetView tabSelected="1" workbookViewId="0"/>
  </sheetViews>
  <sheetFormatPr defaultRowHeight="15" x14ac:dyDescent="0.25"/>
  <cols>
    <col min="1" max="1" width="9.140625" style="9"/>
    <col min="2" max="2" width="16.5703125" style="9" customWidth="1"/>
    <col min="3" max="3" width="22.7109375" style="9" customWidth="1"/>
    <col min="4" max="4" width="15.7109375" style="9" bestFit="1" customWidth="1"/>
    <col min="5" max="5" width="16.140625" style="9" bestFit="1" customWidth="1"/>
    <col min="6" max="6" width="9.140625" style="19"/>
    <col min="7" max="7" width="9.140625" style="9"/>
    <col min="8" max="8" width="16.28515625" style="19" bestFit="1" customWidth="1"/>
  </cols>
  <sheetData>
    <row r="1" spans="1:8 16384:16384" x14ac:dyDescent="0.25">
      <c r="A1" s="11"/>
      <c r="B1" s="11"/>
      <c r="C1" s="11"/>
      <c r="D1" s="11"/>
      <c r="E1" s="11"/>
      <c r="F1" s="18"/>
      <c r="G1" s="11"/>
      <c r="H1" s="18"/>
    </row>
    <row r="2" spans="1:8 16384:16384" ht="21" x14ac:dyDescent="0.35">
      <c r="A2" s="11"/>
      <c r="B2" s="11"/>
      <c r="C2" s="37"/>
      <c r="D2" s="37" t="s">
        <v>46</v>
      </c>
      <c r="E2" s="37"/>
      <c r="F2" s="18"/>
      <c r="G2" s="11"/>
      <c r="H2" s="18"/>
    </row>
    <row r="3" spans="1:8 16384:16384" ht="21" x14ac:dyDescent="0.35">
      <c r="A3" s="11"/>
      <c r="B3" s="11"/>
      <c r="C3" s="37"/>
      <c r="D3" s="37" t="s">
        <v>77</v>
      </c>
      <c r="E3" s="37"/>
      <c r="F3" s="18"/>
      <c r="G3" s="11"/>
      <c r="H3" s="18"/>
    </row>
    <row r="4" spans="1:8 16384:16384" ht="24.6" customHeight="1" x14ac:dyDescent="0.35">
      <c r="A4" s="11"/>
      <c r="B4" s="11"/>
      <c r="C4" s="37"/>
      <c r="D4" s="37"/>
      <c r="E4" s="37"/>
      <c r="F4" s="18"/>
      <c r="G4" s="11"/>
      <c r="H4" s="18"/>
    </row>
    <row r="5" spans="1:8 16384:16384" x14ac:dyDescent="0.25">
      <c r="A5" s="25" t="s">
        <v>0</v>
      </c>
      <c r="B5" s="25" t="s">
        <v>1</v>
      </c>
      <c r="C5" s="38" t="s">
        <v>2</v>
      </c>
      <c r="D5" s="38" t="s">
        <v>19</v>
      </c>
      <c r="E5" s="38" t="s">
        <v>16</v>
      </c>
      <c r="F5" s="40" t="s">
        <v>17</v>
      </c>
      <c r="G5" s="38" t="s">
        <v>14</v>
      </c>
      <c r="H5" s="40" t="s">
        <v>18</v>
      </c>
    </row>
    <row r="6" spans="1:8 16384:16384" x14ac:dyDescent="0.25">
      <c r="A6" s="25">
        <v>1</v>
      </c>
      <c r="B6" s="38" t="s">
        <v>24</v>
      </c>
      <c r="C6" s="56" t="s">
        <v>44</v>
      </c>
      <c r="D6" s="39">
        <f>SUM('Chuck Miller'!K19)</f>
        <v>64</v>
      </c>
      <c r="E6" s="39">
        <f>SUM('Chuck Miller'!L19)</f>
        <v>11970.002</v>
      </c>
      <c r="F6" s="40">
        <f>SUM('Chuck Miller'!M19)</f>
        <v>187.03128125000001</v>
      </c>
      <c r="G6" s="39">
        <f>SUM('Chuck Miller'!N19)</f>
        <v>154</v>
      </c>
      <c r="H6" s="40">
        <f>SUM('Chuck Miller'!O19)</f>
        <v>341.03128125000001</v>
      </c>
    </row>
    <row r="7" spans="1:8 16384:16384" x14ac:dyDescent="0.25">
      <c r="A7" s="25">
        <v>2</v>
      </c>
      <c r="B7" s="38" t="s">
        <v>24</v>
      </c>
      <c r="C7" s="55" t="s">
        <v>40</v>
      </c>
      <c r="D7" s="39">
        <f>SUM('Chris Bradley'!K23)</f>
        <v>76</v>
      </c>
      <c r="E7" s="39">
        <f>SUM('Chris Bradley'!L23)</f>
        <v>14095.001</v>
      </c>
      <c r="F7" s="40">
        <f>SUM('Chris Bradley'!M23)</f>
        <v>185.46053947368421</v>
      </c>
      <c r="G7" s="39">
        <f>SUM('Chris Bradley'!N23)</f>
        <v>141</v>
      </c>
      <c r="H7" s="40">
        <f>SUM('Chris Bradley'!O23)</f>
        <v>326.46053947368421</v>
      </c>
    </row>
    <row r="8" spans="1:8 16384:16384" x14ac:dyDescent="0.25">
      <c r="A8" s="25">
        <v>3</v>
      </c>
      <c r="B8" s="38" t="s">
        <v>24</v>
      </c>
      <c r="C8" s="55" t="s">
        <v>35</v>
      </c>
      <c r="D8" s="39">
        <f>SUM('Lynn Sonnenberg'!K17)</f>
        <v>56</v>
      </c>
      <c r="E8" s="39">
        <f>SUM('Lynn Sonnenberg'!L17)</f>
        <v>10083.005000000001</v>
      </c>
      <c r="F8" s="40">
        <f>SUM('Lynn Sonnenberg'!M17)</f>
        <v>180.05366071428574</v>
      </c>
      <c r="G8" s="39">
        <f>SUM('Lynn Sonnenberg'!N17)</f>
        <v>85</v>
      </c>
      <c r="H8" s="40">
        <f>SUM('Lynn Sonnenberg'!O17)</f>
        <v>265.05366071428574</v>
      </c>
    </row>
    <row r="9" spans="1:8 16384:16384" x14ac:dyDescent="0.25">
      <c r="A9" s="25">
        <v>4</v>
      </c>
      <c r="B9" s="38" t="s">
        <v>24</v>
      </c>
      <c r="C9" s="55" t="s">
        <v>34</v>
      </c>
      <c r="D9" s="39">
        <f>SUM('Howard Wilson'!K10)</f>
        <v>28</v>
      </c>
      <c r="E9" s="39">
        <f>SUM('Howard Wilson'!L10)</f>
        <v>5103.0020000000004</v>
      </c>
      <c r="F9" s="40">
        <f>SUM('Howard Wilson'!M10)</f>
        <v>182.25007142857143</v>
      </c>
      <c r="G9" s="39">
        <f>SUM('Howard Wilson'!N10)</f>
        <v>65</v>
      </c>
      <c r="H9" s="40">
        <f>SUM('Howard Wilson'!O10)</f>
        <v>247.25007142857143</v>
      </c>
      <c r="XFD9" s="10"/>
    </row>
    <row r="10" spans="1:8 16384:16384" x14ac:dyDescent="0.25">
      <c r="A10" s="25">
        <v>5</v>
      </c>
      <c r="B10" s="38" t="s">
        <v>24</v>
      </c>
      <c r="C10" s="55" t="s">
        <v>26</v>
      </c>
      <c r="D10" s="39">
        <f>SUM('Tony Carruth'!K13)</f>
        <v>40</v>
      </c>
      <c r="E10" s="39">
        <f>SUM('Tony Carruth'!L13)</f>
        <v>7063.0040000000008</v>
      </c>
      <c r="F10" s="40">
        <f>SUM('Tony Carruth'!M13)</f>
        <v>176.57510000000002</v>
      </c>
      <c r="G10" s="39">
        <f>SUM('Tony Carruth'!N13)</f>
        <v>53</v>
      </c>
      <c r="H10" s="40">
        <f>SUM('Tony Carruth'!O13)</f>
        <v>229.57510000000002</v>
      </c>
    </row>
    <row r="11" spans="1:8 16384:16384" x14ac:dyDescent="0.25">
      <c r="A11" s="25">
        <v>6</v>
      </c>
      <c r="B11" s="38" t="s">
        <v>24</v>
      </c>
      <c r="C11" s="55" t="s">
        <v>36</v>
      </c>
      <c r="D11" s="39">
        <f>SUM('Carolyn Wilson'!K9)</f>
        <v>24</v>
      </c>
      <c r="E11" s="39">
        <f>SUM('Carolyn Wilson'!L9)</f>
        <v>4086</v>
      </c>
      <c r="F11" s="40">
        <f>SUM('Carolyn Wilson'!M9)</f>
        <v>170.25</v>
      </c>
      <c r="G11" s="39">
        <f>SUM('Carolyn Wilson'!N9)</f>
        <v>12</v>
      </c>
      <c r="H11" s="40">
        <f>SUM('Carolyn Wilson'!O9)</f>
        <v>182.25</v>
      </c>
    </row>
    <row r="12" spans="1:8 16384:16384" x14ac:dyDescent="0.25">
      <c r="A12" s="25">
        <v>7</v>
      </c>
      <c r="B12" s="38" t="s">
        <v>24</v>
      </c>
      <c r="C12" s="56" t="s">
        <v>50</v>
      </c>
      <c r="D12" s="39">
        <f>SUM('Glenn Stinson'!K10)</f>
        <v>28</v>
      </c>
      <c r="E12" s="39">
        <f>SUM('Glenn Stinson'!L10)</f>
        <v>4589.0010000000002</v>
      </c>
      <c r="F12" s="40">
        <f>SUM('Glenn Stinson'!M10)</f>
        <v>163.89289285714287</v>
      </c>
      <c r="G12" s="39">
        <f>SUM('Glenn Stinson'!N10)</f>
        <v>15</v>
      </c>
      <c r="H12" s="40">
        <f>SUM('Glenn Stinson'!O10)</f>
        <v>178.89289285714287</v>
      </c>
    </row>
    <row r="13" spans="1:8 16384:16384" x14ac:dyDescent="0.25">
      <c r="A13" s="26"/>
      <c r="B13" s="58"/>
      <c r="C13" s="59"/>
      <c r="D13" s="41"/>
      <c r="E13" s="41"/>
      <c r="F13" s="42"/>
      <c r="G13" s="41"/>
      <c r="H13" s="42"/>
    </row>
    <row r="14" spans="1:8 16384:16384" x14ac:dyDescent="0.25">
      <c r="A14" s="25">
        <v>8</v>
      </c>
      <c r="B14" s="38" t="s">
        <v>24</v>
      </c>
      <c r="C14" s="56" t="s">
        <v>52</v>
      </c>
      <c r="D14" s="39">
        <f>SUM('James Braddy'!K7)</f>
        <v>16</v>
      </c>
      <c r="E14" s="39">
        <f>SUM('James Braddy'!L7)</f>
        <v>2965.0020000000004</v>
      </c>
      <c r="F14" s="40">
        <f>SUM('James Braddy'!M7)</f>
        <v>185.31262500000003</v>
      </c>
      <c r="G14" s="39">
        <f>SUM('James Braddy'!N7)</f>
        <v>34</v>
      </c>
      <c r="H14" s="40">
        <f>SUM('James Braddy'!O7)</f>
        <v>219.31262500000003</v>
      </c>
    </row>
    <row r="15" spans="1:8 16384:16384" x14ac:dyDescent="0.25">
      <c r="A15" s="25">
        <v>9</v>
      </c>
      <c r="B15" s="38" t="s">
        <v>24</v>
      </c>
      <c r="C15" s="56" t="s">
        <v>59</v>
      </c>
      <c r="D15" s="39">
        <f>SUM('Bill Meyer'!K6)</f>
        <v>12</v>
      </c>
      <c r="E15" s="39">
        <f>SUM('Bill Meyer'!L6)</f>
        <v>2195</v>
      </c>
      <c r="F15" s="40">
        <f>SUM('Bill Meyer'!M6)</f>
        <v>182.91666666666666</v>
      </c>
      <c r="G15" s="39">
        <f>SUM('Bill Meyer'!N6)</f>
        <v>30</v>
      </c>
      <c r="H15" s="40">
        <f>SUM('Bill Meyer'!O6)</f>
        <v>212.91666666666666</v>
      </c>
    </row>
    <row r="16" spans="1:8 16384:16384" x14ac:dyDescent="0.25">
      <c r="A16" s="25">
        <v>10</v>
      </c>
      <c r="B16" s="38" t="s">
        <v>24</v>
      </c>
      <c r="C16" s="56" t="s">
        <v>28</v>
      </c>
      <c r="D16" s="39">
        <f>SUM('Ernest Converse'!K6)</f>
        <v>12</v>
      </c>
      <c r="E16" s="39">
        <f>SUM('Ernest Converse'!L6)</f>
        <v>2111.0010000000002</v>
      </c>
      <c r="F16" s="40">
        <f>SUM('Ernest Converse'!M6)</f>
        <v>175.91675000000001</v>
      </c>
      <c r="G16" s="39">
        <f>SUM('Ernest Converse'!N6)</f>
        <v>32</v>
      </c>
      <c r="H16" s="40">
        <f>SUM('Ernest Converse'!O6)</f>
        <v>207.91675000000001</v>
      </c>
    </row>
    <row r="17" spans="1:8" x14ac:dyDescent="0.25">
      <c r="A17" s="25">
        <v>11</v>
      </c>
      <c r="B17" s="38" t="s">
        <v>24</v>
      </c>
      <c r="C17" s="56" t="s">
        <v>57</v>
      </c>
      <c r="D17" s="39">
        <f>SUM('Jim Stewart'!K6)</f>
        <v>12</v>
      </c>
      <c r="E17" s="39">
        <f>SUM('Jim Stewart'!L6)</f>
        <v>2198</v>
      </c>
      <c r="F17" s="40">
        <f>SUM('Jim Stewart'!M6)</f>
        <v>183.16666666666666</v>
      </c>
      <c r="G17" s="39">
        <f>SUM('Jim Stewart'!N6)</f>
        <v>20</v>
      </c>
      <c r="H17" s="40">
        <f>SUM('Jim Stewart'!O6)</f>
        <v>203.16666666666666</v>
      </c>
    </row>
    <row r="18" spans="1:8" x14ac:dyDescent="0.25">
      <c r="A18" s="25">
        <v>12</v>
      </c>
      <c r="B18" s="38" t="s">
        <v>24</v>
      </c>
      <c r="C18" s="56" t="s">
        <v>82</v>
      </c>
      <c r="D18" s="39">
        <f>SUM('Doug Gates'!K4)</f>
        <v>4</v>
      </c>
      <c r="E18" s="39">
        <f>SUM('Doug Gates'!L4)</f>
        <v>759</v>
      </c>
      <c r="F18" s="40">
        <f>SUM('Doug Gates'!M4)</f>
        <v>189.75</v>
      </c>
      <c r="G18" s="39">
        <f>SUM('Doug Gates'!N4)</f>
        <v>13</v>
      </c>
      <c r="H18" s="40">
        <f>SUM('Doug Gates'!O4)</f>
        <v>202.75</v>
      </c>
    </row>
    <row r="19" spans="1:8" s="43" customFormat="1" x14ac:dyDescent="0.25">
      <c r="A19" s="25">
        <v>13</v>
      </c>
      <c r="B19" s="38" t="s">
        <v>24</v>
      </c>
      <c r="C19" s="56" t="s">
        <v>75</v>
      </c>
      <c r="D19" s="39">
        <f>SUM('Cody Dockery'!K5)</f>
        <v>8</v>
      </c>
      <c r="E19" s="39">
        <f>SUM('Cody Dockery'!L5)</f>
        <v>1474.001</v>
      </c>
      <c r="F19" s="40">
        <f>SUM('Cody Dockery'!M5)</f>
        <v>184.250125</v>
      </c>
      <c r="G19" s="39">
        <f>SUM('Cody Dockery'!N5)</f>
        <v>15</v>
      </c>
      <c r="H19" s="40">
        <f>SUM('Cody Dockery'!O5)</f>
        <v>199.250125</v>
      </c>
    </row>
    <row r="20" spans="1:8" s="43" customFormat="1" x14ac:dyDescent="0.25">
      <c r="A20" s="25">
        <v>14</v>
      </c>
      <c r="B20" s="38" t="s">
        <v>24</v>
      </c>
      <c r="C20" s="55" t="s">
        <v>23</v>
      </c>
      <c r="D20" s="39">
        <f>SUM('Roger Snider'!K7)</f>
        <v>16</v>
      </c>
      <c r="E20" s="39">
        <f>SUM('Roger Snider'!L7)</f>
        <v>2761.0010000000002</v>
      </c>
      <c r="F20" s="40">
        <f>SUM('Roger Snider'!M7)</f>
        <v>172.56256250000001</v>
      </c>
      <c r="G20" s="39">
        <f>SUM('Roger Snider'!N7)</f>
        <v>24</v>
      </c>
      <c r="H20" s="40">
        <f>SUM('Roger Snider'!O7)</f>
        <v>196.56256250000001</v>
      </c>
    </row>
    <row r="21" spans="1:8" x14ac:dyDescent="0.25">
      <c r="A21" s="25">
        <v>15</v>
      </c>
      <c r="B21" s="38" t="s">
        <v>24</v>
      </c>
      <c r="C21" s="55" t="s">
        <v>43</v>
      </c>
      <c r="D21" s="39">
        <f>SUM('Steve Gillam'!K6)</f>
        <v>12</v>
      </c>
      <c r="E21" s="39">
        <f>SUM('Steve Gillam'!L6)</f>
        <v>2179</v>
      </c>
      <c r="F21" s="40">
        <f>SUM('Steve Gillam'!M6)</f>
        <v>181.58333333333334</v>
      </c>
      <c r="G21" s="39">
        <f>SUM('Steve Gillam'!N6)</f>
        <v>14</v>
      </c>
      <c r="H21" s="40">
        <f>SUM('Steve Gillam'!O6)</f>
        <v>195.58333333333334</v>
      </c>
    </row>
    <row r="22" spans="1:8" x14ac:dyDescent="0.25">
      <c r="A22" s="25">
        <v>16</v>
      </c>
      <c r="B22" s="38" t="s">
        <v>24</v>
      </c>
      <c r="C22" s="56" t="s">
        <v>78</v>
      </c>
      <c r="D22" s="39">
        <f>SUM('Bob Blaine'!K4)</f>
        <v>4</v>
      </c>
      <c r="E22" s="39">
        <f>SUM('Bob Blaine'!L4)</f>
        <v>740</v>
      </c>
      <c r="F22" s="40">
        <f>SUM('Bob Blaine'!M4)</f>
        <v>185</v>
      </c>
      <c r="G22" s="39">
        <f>SUM('Bob Blaine'!N4)</f>
        <v>7</v>
      </c>
      <c r="H22" s="40">
        <f>SUM('Bob Blaine'!O4)</f>
        <v>192</v>
      </c>
    </row>
    <row r="23" spans="1:8" x14ac:dyDescent="0.25">
      <c r="A23" s="25">
        <v>17</v>
      </c>
      <c r="B23" s="38" t="s">
        <v>24</v>
      </c>
      <c r="C23" s="56" t="s">
        <v>61</v>
      </c>
      <c r="D23" s="39">
        <f>SUM('Rob Johns'!K5)</f>
        <v>8</v>
      </c>
      <c r="E23" s="39">
        <f>SUM('Rob Johns'!L5)</f>
        <v>1431</v>
      </c>
      <c r="F23" s="40">
        <f>SUM('Rob Johns'!M5)</f>
        <v>178.875</v>
      </c>
      <c r="G23" s="39">
        <f>SUM('Rob Johns'!N5)</f>
        <v>7</v>
      </c>
      <c r="H23" s="40">
        <f>SUM('Rob Johns'!O5)</f>
        <v>185.875</v>
      </c>
    </row>
    <row r="24" spans="1:8" x14ac:dyDescent="0.25">
      <c r="A24" s="25">
        <v>18</v>
      </c>
      <c r="B24" s="38" t="s">
        <v>24</v>
      </c>
      <c r="C24" s="57" t="s">
        <v>55</v>
      </c>
      <c r="D24" s="39">
        <f>SUM('Robert Theis'!K5)</f>
        <v>8</v>
      </c>
      <c r="E24" s="39">
        <f>SUM('Robert Theis'!L5)</f>
        <v>1412.002</v>
      </c>
      <c r="F24" s="40">
        <f>SUM('Robert Theis'!M5)</f>
        <v>176.50024999999999</v>
      </c>
      <c r="G24" s="39">
        <f>SUM('Robert Theis'!N5)</f>
        <v>9</v>
      </c>
      <c r="H24" s="40">
        <f>SUM('Robert Theis'!O5)</f>
        <v>185.50024999999999</v>
      </c>
    </row>
    <row r="25" spans="1:8" x14ac:dyDescent="0.25">
      <c r="A25" s="25">
        <v>19</v>
      </c>
      <c r="B25" s="38" t="s">
        <v>24</v>
      </c>
      <c r="C25" s="56" t="s">
        <v>45</v>
      </c>
      <c r="D25" s="39">
        <f>SUM('Philip Beekley'!K5)</f>
        <v>8</v>
      </c>
      <c r="E25" s="39">
        <f>SUM('Philip Beekley'!L5)</f>
        <v>1405.001</v>
      </c>
      <c r="F25" s="40">
        <f>SUM('Philip Beekley'!M5)</f>
        <v>175.625125</v>
      </c>
      <c r="G25" s="39">
        <f>SUM('Philip Beekley'!N5)</f>
        <v>9</v>
      </c>
      <c r="H25" s="40">
        <f>SUM('Philip Beekley'!O5)</f>
        <v>184.625125</v>
      </c>
    </row>
    <row r="26" spans="1:8" x14ac:dyDescent="0.25">
      <c r="A26" s="25">
        <v>20</v>
      </c>
      <c r="B26" s="38" t="s">
        <v>24</v>
      </c>
      <c r="C26" s="56" t="s">
        <v>62</v>
      </c>
      <c r="D26" s="39">
        <f>SUM('Roger Blaine'!K5)</f>
        <v>8</v>
      </c>
      <c r="E26" s="39">
        <f>SUM('Roger Blaine'!L5)</f>
        <v>1420</v>
      </c>
      <c r="F26" s="40">
        <f>SUM('Roger Blaine'!M5)</f>
        <v>177.5</v>
      </c>
      <c r="G26" s="39">
        <f>SUM('Roger Blaine'!N5)</f>
        <v>7</v>
      </c>
      <c r="H26" s="40">
        <f>SUM('Roger Blaine'!O5)</f>
        <v>184.5</v>
      </c>
    </row>
    <row r="27" spans="1:8" x14ac:dyDescent="0.25">
      <c r="A27" s="25">
        <v>21</v>
      </c>
      <c r="B27" s="38" t="s">
        <v>24</v>
      </c>
      <c r="C27" s="56" t="s">
        <v>69</v>
      </c>
      <c r="D27" s="39">
        <f>SUM('Jud Denniston'!K4)</f>
        <v>4</v>
      </c>
      <c r="E27" s="39">
        <f>SUM('Jud Denniston'!L4)</f>
        <v>722</v>
      </c>
      <c r="F27" s="40">
        <f>SUM('Jud Denniston'!M4)</f>
        <v>180.5</v>
      </c>
      <c r="G27" s="39">
        <f>SUM('Jud Denniston'!N4)</f>
        <v>4</v>
      </c>
      <c r="H27" s="40">
        <f>SUM('Jud Denniston'!O4)</f>
        <v>184.5</v>
      </c>
    </row>
    <row r="28" spans="1:8" x14ac:dyDescent="0.25">
      <c r="A28" s="25">
        <v>22</v>
      </c>
      <c r="B28" s="38" t="s">
        <v>24</v>
      </c>
      <c r="C28" s="56" t="s">
        <v>79</v>
      </c>
      <c r="D28" s="39">
        <f>SUM('James Blaine'!K4)</f>
        <v>4</v>
      </c>
      <c r="E28" s="39">
        <f>SUM('James Blaine'!L4)</f>
        <v>718</v>
      </c>
      <c r="F28" s="40">
        <f>SUM('James Blaine'!M4)</f>
        <v>179.5</v>
      </c>
      <c r="G28" s="39">
        <f>SUM('James Blaine'!N4)</f>
        <v>5</v>
      </c>
      <c r="H28" s="40">
        <f>SUM('James Blaine'!O4)</f>
        <v>184.5</v>
      </c>
    </row>
    <row r="29" spans="1:8" x14ac:dyDescent="0.25">
      <c r="A29" s="25">
        <v>23</v>
      </c>
      <c r="B29" s="38" t="s">
        <v>24</v>
      </c>
      <c r="C29" s="56" t="s">
        <v>86</v>
      </c>
      <c r="D29" s="39">
        <f>SUM('Allen Wood'!K4)</f>
        <v>4</v>
      </c>
      <c r="E29" s="39">
        <f>SUM('Allen Wood'!L4)</f>
        <v>720.00099999999998</v>
      </c>
      <c r="F29" s="40">
        <f>SUM('Allen Wood'!M4)</f>
        <v>180.00024999999999</v>
      </c>
      <c r="G29" s="39">
        <f>SUM('Allen Wood'!N4)</f>
        <v>4</v>
      </c>
      <c r="H29" s="40">
        <f>SUM('Allen Wood'!O4)</f>
        <v>184.00024999999999</v>
      </c>
    </row>
    <row r="30" spans="1:8" x14ac:dyDescent="0.25">
      <c r="A30" s="25">
        <v>24</v>
      </c>
      <c r="B30" s="38" t="s">
        <v>24</v>
      </c>
      <c r="C30" s="55" t="s">
        <v>31</v>
      </c>
      <c r="D30" s="39">
        <f>SUM('Robert Benoit II'!K5)</f>
        <v>4</v>
      </c>
      <c r="E30" s="39">
        <f>SUM('Robert Benoit II'!L5)</f>
        <v>658</v>
      </c>
      <c r="F30" s="40">
        <f>SUM('Robert Benoit II'!M5)</f>
        <v>164.5</v>
      </c>
      <c r="G30" s="39">
        <f>SUM('Robert Benoit II'!N5)</f>
        <v>18</v>
      </c>
      <c r="H30" s="40">
        <f>SUM('Robert Benoit II'!O5)</f>
        <v>182.5</v>
      </c>
    </row>
    <row r="31" spans="1:8" x14ac:dyDescent="0.25">
      <c r="A31" s="25">
        <v>25</v>
      </c>
      <c r="B31" s="38" t="s">
        <v>24</v>
      </c>
      <c r="C31" s="56" t="s">
        <v>85</v>
      </c>
      <c r="D31" s="39">
        <f>SUM('Jeff Lloyd'!K4)</f>
        <v>4</v>
      </c>
      <c r="E31" s="39">
        <f>SUM('Jeff Lloyd'!L4)</f>
        <v>708</v>
      </c>
      <c r="F31" s="40">
        <f>SUM('Jeff Lloyd'!M4)</f>
        <v>177</v>
      </c>
      <c r="G31" s="39">
        <f>SUM('Jeff Lloyd'!N4)</f>
        <v>4</v>
      </c>
      <c r="H31" s="40">
        <f>SUM('Jeff Lloyd'!O4)</f>
        <v>181</v>
      </c>
    </row>
    <row r="32" spans="1:8" x14ac:dyDescent="0.25">
      <c r="A32" s="25">
        <v>26</v>
      </c>
      <c r="B32" s="38" t="s">
        <v>24</v>
      </c>
      <c r="C32" s="56" t="s">
        <v>63</v>
      </c>
      <c r="D32" s="39">
        <f>SUM('Scott McClure'!K4)</f>
        <v>4</v>
      </c>
      <c r="E32" s="39">
        <f>SUM('Scott McClure'!L4)</f>
        <v>707</v>
      </c>
      <c r="F32" s="40">
        <f>SUM('Scott McClure'!M4)</f>
        <v>176.75</v>
      </c>
      <c r="G32" s="39">
        <f>SUM('Scott McClure'!N4)</f>
        <v>2</v>
      </c>
      <c r="H32" s="40">
        <f>SUM('Scott McClure'!O4)</f>
        <v>178.75</v>
      </c>
    </row>
    <row r="33" spans="1:8" x14ac:dyDescent="0.25">
      <c r="A33" s="25">
        <v>27</v>
      </c>
      <c r="B33" s="38" t="s">
        <v>24</v>
      </c>
      <c r="C33" s="56" t="s">
        <v>80</v>
      </c>
      <c r="D33" s="39">
        <f>SUM('Steve Muntzinger'!K4)</f>
        <v>4</v>
      </c>
      <c r="E33" s="39">
        <f>SUM('Steve Muntzinger'!L4)</f>
        <v>699</v>
      </c>
      <c r="F33" s="40">
        <f>SUM('Steve Muntzinger'!M4)</f>
        <v>174.75</v>
      </c>
      <c r="G33" s="39">
        <f>SUM('Steve Muntzinger'!N4)</f>
        <v>2</v>
      </c>
      <c r="H33" s="40">
        <f>SUM('Steve Muntzinger'!O4)</f>
        <v>176.75</v>
      </c>
    </row>
    <row r="34" spans="1:8" x14ac:dyDescent="0.25">
      <c r="A34" s="25">
        <v>28</v>
      </c>
      <c r="B34" s="38" t="s">
        <v>24</v>
      </c>
      <c r="C34" s="56" t="s">
        <v>83</v>
      </c>
      <c r="D34" s="39">
        <f>SUM('Mike Gross'!K4)</f>
        <v>4</v>
      </c>
      <c r="E34" s="39">
        <f>SUM('Mike Gross'!L4)</f>
        <v>690</v>
      </c>
      <c r="F34" s="40">
        <f>SUM('Mike Gross'!M4)</f>
        <v>172.5</v>
      </c>
      <c r="G34" s="39">
        <f>SUM('Mike Gross'!N4)</f>
        <v>4</v>
      </c>
      <c r="H34" s="40">
        <f>SUM('Mike Gross'!O4)</f>
        <v>176.5</v>
      </c>
    </row>
    <row r="35" spans="1:8" x14ac:dyDescent="0.25">
      <c r="A35" s="25">
        <v>29</v>
      </c>
      <c r="B35" s="38" t="s">
        <v>24</v>
      </c>
      <c r="C35" s="55" t="s">
        <v>37</v>
      </c>
      <c r="D35" s="39">
        <f>SUM('Linda Williams'!K5)</f>
        <v>8</v>
      </c>
      <c r="E35" s="39">
        <f>SUM('Linda Williams'!L5)</f>
        <v>1359</v>
      </c>
      <c r="F35" s="40">
        <f>SUM('Linda Williams'!M5)</f>
        <v>169.875</v>
      </c>
      <c r="G35" s="39">
        <f>SUM('Linda Williams'!N5)</f>
        <v>4</v>
      </c>
      <c r="H35" s="40">
        <f>SUM('Linda Williams'!O5)</f>
        <v>173.875</v>
      </c>
    </row>
    <row r="36" spans="1:8" x14ac:dyDescent="0.25">
      <c r="A36" s="25">
        <v>30</v>
      </c>
      <c r="B36" s="38" t="s">
        <v>24</v>
      </c>
      <c r="C36" s="56" t="s">
        <v>66</v>
      </c>
      <c r="D36" s="39">
        <f>SUM('Steve Ewry'!K4)</f>
        <v>4</v>
      </c>
      <c r="E36" s="39">
        <f>SUM('Steve Ewry'!L4)</f>
        <v>674</v>
      </c>
      <c r="F36" s="40">
        <f>SUM('Steve Ewry'!M4)</f>
        <v>168.5</v>
      </c>
      <c r="G36" s="39">
        <f>SUM('Steve Ewry'!N4)</f>
        <v>4</v>
      </c>
      <c r="H36" s="40">
        <f>SUM('Steve Ewry'!O4)</f>
        <v>172.5</v>
      </c>
    </row>
    <row r="37" spans="1:8" x14ac:dyDescent="0.25">
      <c r="A37" s="25">
        <v>31</v>
      </c>
      <c r="B37" s="38" t="s">
        <v>24</v>
      </c>
      <c r="C37" s="56" t="s">
        <v>64</v>
      </c>
      <c r="D37" s="39">
        <f>SUM('Keith Hesseling'!K5)</f>
        <v>8</v>
      </c>
      <c r="E37" s="39">
        <f>SUM('Keith Hesseling'!L5)</f>
        <v>1340</v>
      </c>
      <c r="F37" s="40">
        <f>SUM('Keith Hesseling'!M5)</f>
        <v>167.5</v>
      </c>
      <c r="G37" s="39">
        <f>SUM('Keith Hesseling'!N5)</f>
        <v>4</v>
      </c>
      <c r="H37" s="40">
        <f>SUM('Keith Hesseling'!O5)</f>
        <v>171.5</v>
      </c>
    </row>
    <row r="38" spans="1:8" x14ac:dyDescent="0.25">
      <c r="A38" s="25">
        <v>32</v>
      </c>
      <c r="B38" s="38" t="s">
        <v>24</v>
      </c>
      <c r="C38" s="56" t="s">
        <v>58</v>
      </c>
      <c r="D38" s="39">
        <f>SUM('Ken Osmond'!K4)</f>
        <v>4</v>
      </c>
      <c r="E38" s="39">
        <f>SUM('Ken Osmond'!L4)</f>
        <v>672</v>
      </c>
      <c r="F38" s="40">
        <f>SUM('Ken Osmond'!M4)</f>
        <v>168</v>
      </c>
      <c r="G38" s="39">
        <f>SUM('Ken Osmond'!N4)</f>
        <v>2</v>
      </c>
      <c r="H38" s="40">
        <f>SUM('Ken Osmond'!O4)</f>
        <v>170</v>
      </c>
    </row>
    <row r="39" spans="1:8" x14ac:dyDescent="0.25">
      <c r="A39" s="25">
        <v>33</v>
      </c>
      <c r="B39" s="38" t="s">
        <v>24</v>
      </c>
      <c r="C39" s="56" t="s">
        <v>54</v>
      </c>
      <c r="D39" s="39">
        <f>SUM('Ken Patton'!K4)</f>
        <v>4</v>
      </c>
      <c r="E39" s="39">
        <f>SUM('Ken Patton'!L4)</f>
        <v>663</v>
      </c>
      <c r="F39" s="40">
        <f>SUM('Ken Patton'!M4)</f>
        <v>165.75</v>
      </c>
      <c r="G39" s="39">
        <f>SUM('Ken Patton'!N4)</f>
        <v>2</v>
      </c>
      <c r="H39" s="40">
        <f>SUM('Ken Patton'!O4)</f>
        <v>167.75</v>
      </c>
    </row>
    <row r="40" spans="1:8" x14ac:dyDescent="0.25">
      <c r="A40" s="25">
        <v>34</v>
      </c>
      <c r="B40" s="38" t="s">
        <v>24</v>
      </c>
      <c r="C40" s="56" t="s">
        <v>65</v>
      </c>
      <c r="D40" s="39">
        <f>SUM('Sue Joseph'!K5)</f>
        <v>8</v>
      </c>
      <c r="E40" s="39">
        <f>SUM('Sue Joseph'!L5)</f>
        <v>1239</v>
      </c>
      <c r="F40" s="40">
        <f>SUM('Sue Joseph'!M5)</f>
        <v>154.875</v>
      </c>
      <c r="G40" s="39">
        <f>SUM('Sue Joseph'!N5)</f>
        <v>4</v>
      </c>
      <c r="H40" s="40">
        <f>SUM('Sue Joseph'!O5)</f>
        <v>158.875</v>
      </c>
    </row>
    <row r="41" spans="1:8" x14ac:dyDescent="0.25">
      <c r="A41" s="25">
        <v>35</v>
      </c>
      <c r="B41" s="38" t="s">
        <v>24</v>
      </c>
      <c r="C41" s="56" t="s">
        <v>53</v>
      </c>
      <c r="D41" s="39">
        <f>SUM('Jason Potter'!K5)</f>
        <v>8</v>
      </c>
      <c r="E41" s="39">
        <f>SUM('Jason Potter'!L5)</f>
        <v>1195</v>
      </c>
      <c r="F41" s="40">
        <f>SUM('Jason Potter'!M5)</f>
        <v>149.375</v>
      </c>
      <c r="G41" s="39">
        <f>SUM('Jason Potter'!N5)</f>
        <v>8</v>
      </c>
      <c r="H41" s="40">
        <f>SUM('Jason Potter'!O5)</f>
        <v>157.375</v>
      </c>
    </row>
    <row r="42" spans="1:8" x14ac:dyDescent="0.25">
      <c r="A42" s="25">
        <v>36</v>
      </c>
      <c r="B42" s="38" t="s">
        <v>24</v>
      </c>
      <c r="C42" s="56" t="s">
        <v>72</v>
      </c>
      <c r="D42" s="39">
        <f>SUM('Mike Urbas'!K4)</f>
        <v>4</v>
      </c>
      <c r="E42" s="39">
        <f>SUM('Mike Urbas'!L4)</f>
        <v>580</v>
      </c>
      <c r="F42" s="40">
        <f>SUM('Mike Urbas'!M4)</f>
        <v>145</v>
      </c>
      <c r="G42" s="39">
        <f>SUM('Mike Urbas'!N4)</f>
        <v>5</v>
      </c>
      <c r="H42" s="40">
        <f>SUM('Mike Urbas'!O4)</f>
        <v>150</v>
      </c>
    </row>
    <row r="43" spans="1:8" x14ac:dyDescent="0.25">
      <c r="A43" s="25">
        <v>37</v>
      </c>
      <c r="B43" s="38" t="s">
        <v>24</v>
      </c>
      <c r="C43" s="56" t="s">
        <v>88</v>
      </c>
      <c r="D43" s="39">
        <f>SUM('James Lopez'!K4)</f>
        <v>4</v>
      </c>
      <c r="E43" s="39">
        <f>SUM('James Lopez'!L4)</f>
        <v>550</v>
      </c>
      <c r="F43" s="40">
        <f>SUM('James Lopez'!M4)</f>
        <v>137.5</v>
      </c>
      <c r="G43" s="39">
        <f>SUM('James Lopez'!N4)</f>
        <v>2</v>
      </c>
      <c r="H43" s="40">
        <f>SUM('James Lopez'!O4)</f>
        <v>139.5</v>
      </c>
    </row>
    <row r="44" spans="1:8" x14ac:dyDescent="0.25">
      <c r="A44" s="25">
        <v>38</v>
      </c>
      <c r="B44" s="38" t="s">
        <v>24</v>
      </c>
      <c r="C44" s="56" t="s">
        <v>87</v>
      </c>
      <c r="D44" s="39">
        <f>SUM('Glen Bilyeu'!K4)</f>
        <v>4</v>
      </c>
      <c r="E44" s="39">
        <f>SUM('Glen Bilyeu'!L4)</f>
        <v>536.00099999999998</v>
      </c>
      <c r="F44" s="40">
        <f>SUM('Glen Bilyeu'!M4)</f>
        <v>134.00024999999999</v>
      </c>
      <c r="G44" s="39">
        <f>SUM('Glen Bilyeu'!N4)</f>
        <v>2</v>
      </c>
      <c r="H44" s="40">
        <f>SUM('Glen Bilyeu'!O4)</f>
        <v>136.00024999999999</v>
      </c>
    </row>
    <row r="45" spans="1:8" x14ac:dyDescent="0.25">
      <c r="A45" s="25">
        <v>39</v>
      </c>
      <c r="B45" s="38" t="s">
        <v>24</v>
      </c>
      <c r="C45" s="56" t="s">
        <v>70</v>
      </c>
      <c r="D45" s="39">
        <f>SUM('Mike Rorer'!K4)</f>
        <v>4</v>
      </c>
      <c r="E45" s="39">
        <f>SUM('Mike Rorer'!L4)</f>
        <v>478</v>
      </c>
      <c r="F45" s="40">
        <f>SUM('Mike Rorer'!M4)</f>
        <v>119.5</v>
      </c>
      <c r="G45" s="39">
        <f>SUM('Mike Rorer'!N4)</f>
        <v>5</v>
      </c>
      <c r="H45" s="40">
        <f>SUM('Mike Rorer'!O4)</f>
        <v>124.5</v>
      </c>
    </row>
    <row r="46" spans="1:8" x14ac:dyDescent="0.25">
      <c r="A46" s="25">
        <v>40</v>
      </c>
      <c r="B46" s="38" t="s">
        <v>24</v>
      </c>
      <c r="C46" s="56" t="s">
        <v>56</v>
      </c>
      <c r="D46" s="39">
        <f>SUM('Chance Heath'!K4)</f>
        <v>2</v>
      </c>
      <c r="E46" s="39">
        <f>SUM('Chance Heath'!L4)</f>
        <v>227</v>
      </c>
      <c r="F46" s="40">
        <f>SUM('Chance Heath'!M4)</f>
        <v>113.5</v>
      </c>
      <c r="G46" s="39">
        <f>SUM('Chance Heath'!N4)</f>
        <v>4</v>
      </c>
      <c r="H46" s="40">
        <f>SUM('Chance Heath'!O4)</f>
        <v>117.5</v>
      </c>
    </row>
    <row r="47" spans="1:8" x14ac:dyDescent="0.25">
      <c r="A47" s="25">
        <v>41</v>
      </c>
      <c r="B47" s="38" t="s">
        <v>24</v>
      </c>
      <c r="C47" s="56" t="s">
        <v>33</v>
      </c>
      <c r="D47" s="39">
        <f>SUM('James Soileau'!K4)</f>
        <v>2</v>
      </c>
      <c r="E47" s="39">
        <f>SUM('James Soileau'!L4)</f>
        <v>225</v>
      </c>
      <c r="F47" s="40">
        <f>SUM('James Soileau'!M4)</f>
        <v>112.5</v>
      </c>
      <c r="G47" s="39">
        <f>SUM('James Soileau'!N4)</f>
        <v>4</v>
      </c>
      <c r="H47" s="40">
        <f>SUM('James Soileau'!O4)</f>
        <v>116.5</v>
      </c>
    </row>
    <row r="48" spans="1:8" x14ac:dyDescent="0.25">
      <c r="A48" s="25">
        <v>42</v>
      </c>
      <c r="B48" s="38" t="s">
        <v>24</v>
      </c>
      <c r="C48" s="56" t="s">
        <v>51</v>
      </c>
      <c r="D48" s="39">
        <f>SUM('Griffin Potter'!K4)</f>
        <v>4</v>
      </c>
      <c r="E48" s="39">
        <f>SUM('Griffin Potter'!L4)</f>
        <v>406</v>
      </c>
      <c r="F48" s="40">
        <f>SUM('Griffin Potter'!M4)</f>
        <v>101.5</v>
      </c>
      <c r="G48" s="39">
        <f>SUM('Griffin Potter'!N4)</f>
        <v>3</v>
      </c>
      <c r="H48" s="40">
        <f>SUM('Griffin Potter'!O4)</f>
        <v>104.5</v>
      </c>
    </row>
  </sheetData>
  <protectedRanges>
    <protectedRange algorithmName="SHA-512" hashValue="ON39YdpmFHfN9f47KpiRvqrKx0V9+erV1CNkpWzYhW/Qyc6aT8rEyCrvauWSYGZK2ia3o7vd3akF07acHAFpOA==" saltValue="yVW9XmDwTqEnmpSGai0KYg==" spinCount="100000" sqref="C18" name="Range1_8_1"/>
    <protectedRange algorithmName="SHA-512" hashValue="ON39YdpmFHfN9f47KpiRvqrKx0V9+erV1CNkpWzYhW/Qyc6aT8rEyCrvauWSYGZK2ia3o7vd3akF07acHAFpOA==" saltValue="yVW9XmDwTqEnmpSGai0KYg==" spinCount="100000" sqref="C6:C7" name="Range1_17_1_1"/>
    <protectedRange algorithmName="SHA-512" hashValue="ON39YdpmFHfN9f47KpiRvqrKx0V9+erV1CNkpWzYhW/Qyc6aT8rEyCrvauWSYGZK2ia3o7vd3akF07acHAFpOA==" saltValue="yVW9XmDwTqEnmpSGai0KYg==" spinCount="100000" sqref="C8" name="Range1_18_1_1"/>
    <protectedRange algorithmName="SHA-512" hashValue="ON39YdpmFHfN9f47KpiRvqrKx0V9+erV1CNkpWzYhW/Qyc6aT8rEyCrvauWSYGZK2ia3o7vd3akF07acHAFpOA==" saltValue="yVW9XmDwTqEnmpSGai0KYg==" spinCount="100000" sqref="C9:C11 C13 C14" name="Range1_20_1_1"/>
    <protectedRange algorithmName="SHA-512" hashValue="ON39YdpmFHfN9f47KpiRvqrKx0V9+erV1CNkpWzYhW/Qyc6aT8rEyCrvauWSYGZK2ia3o7vd3akF07acHAFpOA==" saltValue="yVW9XmDwTqEnmpSGai0KYg==" spinCount="100000" sqref="C15" name="Range1_22_1_1"/>
    <protectedRange algorithmName="SHA-512" hashValue="ON39YdpmFHfN9f47KpiRvqrKx0V9+erV1CNkpWzYhW/Qyc6aT8rEyCrvauWSYGZK2ia3o7vd3akF07acHAFpOA==" saltValue="yVW9XmDwTqEnmpSGai0KYg==" spinCount="100000" sqref="C16:C17" name="Range1_23_1_1"/>
  </protectedRanges>
  <sortState xmlns:xlrd2="http://schemas.microsoft.com/office/spreadsheetml/2017/richdata2" ref="C15:H48">
    <sortCondition descending="1" ref="H14:H48"/>
  </sortState>
  <hyperlinks>
    <hyperlink ref="C10" location="'Tony Carruth'!A1" display="Tony Carruth" xr:uid="{4BE8EA04-DB77-46C9-B153-9A36C4438B89}"/>
    <hyperlink ref="C20" location="'Roger Snider'!A1" display="Roger Snider" xr:uid="{359C5BD9-BC41-4B67-8A42-DE29FEF980CC}"/>
    <hyperlink ref="C35" location="'Linda Williams'!A1" display="Linda Williams" xr:uid="{CF291944-21FE-400D-A17E-5148D3D1721E}"/>
    <hyperlink ref="C30" location="'Robert Benoit II'!A1" display="Robert Benoit II" xr:uid="{9E835C7D-22F9-4D84-AFE2-D482C8C8BC57}"/>
    <hyperlink ref="C7" location="'Chris Bradley'!A1" display="Chris Bradley" xr:uid="{035200C2-75FB-4F88-9741-876DE9D4BFCB}"/>
    <hyperlink ref="C8" location="'Lynn Sonnenberg'!A1" display="Lynn Sonnenberg" xr:uid="{F0272056-9BA1-4875-8F3D-FF29D3ADF132}"/>
    <hyperlink ref="C21" location="'Steve Gillam'!A1" display="Steve Gillam" xr:uid="{5490E32B-7919-46D7-8DEF-E4A52BBE0A0D}"/>
    <hyperlink ref="C16" location="'Ernest Converse'!A1" display="Ernest Converse" xr:uid="{4872EB21-5B86-47DA-93F9-8751FE7766C4}"/>
    <hyperlink ref="C6" location="'Chuck Miller'!A1" display="Chuck Miller" xr:uid="{5AA82479-92D2-4189-A9AC-EA351511A44C}"/>
    <hyperlink ref="C25" location="'Philip Beekley'!A1" display="Philip Beekley" xr:uid="{F981DA04-03AA-405A-B0F0-E51F1E16E85C}"/>
    <hyperlink ref="C12" location="'Glenn Stinson'!A1" display="Glenn Stinson" xr:uid="{613998D3-BB98-43BB-8BCD-47ECCA97480D}"/>
    <hyperlink ref="C48" location="'Griffin Potter'!A1" display="Griffin Potter" xr:uid="{F8943197-53BE-433F-A258-2106E414FEC8}"/>
    <hyperlink ref="C14" location="'James Braddy'!A1" display="James Braddy" xr:uid="{B564889F-96E2-4383-B773-013C2D8488F5}"/>
    <hyperlink ref="C41" location="'Jason Potter'!A1" display="Jason Potter" xr:uid="{20FD1B50-99F3-4761-A6A2-00131DDBE140}"/>
    <hyperlink ref="C39" location="'Ken Patton'!A1" display="Ken Patton" xr:uid="{75200907-C60F-4172-AF19-7303CF96A175}"/>
    <hyperlink ref="C24" location="'Robert Theis'!A1" display="Robert Theis" xr:uid="{29135C9A-E53D-481F-9FAD-C300E378114A}"/>
    <hyperlink ref="C46" location="'Chance Heath'!A1" display="Griffin Potter" xr:uid="{3FAF7817-7071-426B-9236-FE7372511C65}"/>
    <hyperlink ref="C17" location="'Jim Stewart'!A1" display="Chance Heath" xr:uid="{00538B04-B1BA-4581-BF29-7BF68EE0E43E}"/>
    <hyperlink ref="C38" location="'Ken Osmond'!A1" display="Ken Osmond" xr:uid="{6F1BA710-BA73-47AC-8045-D4CD391561BD}"/>
    <hyperlink ref="C9" location="'Howard Wilson'!A1" display="Howard Wilson" xr:uid="{14BFD6B1-E7F1-4423-B01F-5B5F9E0CAA2A}"/>
    <hyperlink ref="C11" location="'Carolyn Wilson'!A1" display="Carolyn Wilson" xr:uid="{632546B7-4692-40E6-8788-A78FEF301BC1}"/>
    <hyperlink ref="C15" location="'Bill Meyer'!A1" display="Bill Meyers" xr:uid="{F2FB7215-4833-4B33-906C-93AA528B92C3}"/>
    <hyperlink ref="C23" location="'Rob Johns'!A1" display="Rob Johns" xr:uid="{D4305186-08A3-4D51-8747-1A154728AF09}"/>
    <hyperlink ref="C26" location="'Roger Blaine'!A1" display="Roger Blaine" xr:uid="{775F0B67-53F7-4AEC-9CA6-393A0D8ACF1D}"/>
    <hyperlink ref="C32" location="'Scott McClure'!A1" display="Scott McClure" xr:uid="{22D37A28-6233-4083-AEB3-6C52BA35E951}"/>
    <hyperlink ref="C37" location="'Keith Hesseling'!A1" display="Keith Hesseling" xr:uid="{7237C421-B020-47D5-B947-A5CF6C65E658}"/>
    <hyperlink ref="C40" location="'Sue Joseph'!A1" display="Sue Joseph" xr:uid="{E0922311-6DE4-430F-965B-05FEA4EC6156}"/>
    <hyperlink ref="C36" location="'Steve Ewry'!A1" display="Steve Ewry" xr:uid="{01F3AD1D-A2E2-45C7-A17E-E14B2D246BBA}"/>
    <hyperlink ref="C27" location="'Jud Denniston'!A1" display="Jud Denniston" xr:uid="{E0097A38-48BE-45FA-B4F2-C0673E19E7D9}"/>
    <hyperlink ref="C45" location="'Mike Rorer'!A1" display="Mike Rorer" xr:uid="{ABC3CD6D-8F83-4500-8413-E8298D3234FF}"/>
    <hyperlink ref="C42" location="'Mike Urbas'!A1" display="Mike Urbas" xr:uid="{9B4B19F5-565F-40A4-80AF-23FD080E9138}"/>
    <hyperlink ref="C19" location="'Cody Dockery'!A1" display="Griffin Potter" xr:uid="{EF1252DD-352B-4F0F-AC76-549719789D8A}"/>
    <hyperlink ref="C22" location="'Bob Blaine'!A1" display="Bob Blaine" xr:uid="{2775E149-2F0C-41EC-AEF5-6FEF6EE01F06}"/>
    <hyperlink ref="C28" location="'James Blaine'!A1" display="James Blaine" xr:uid="{7D7A219C-9614-4437-B7DB-400CA6EE8A7B}"/>
    <hyperlink ref="C33" location="'Steve Muntzinger'!A1" display="Steve Muntzinger" xr:uid="{4F90D99B-A891-43B9-9E17-1E97461138EC}"/>
    <hyperlink ref="C18" location="'Doug Gates'!A1" display="Doug Gates" xr:uid="{9E27295E-CB0B-4BB5-B9CD-7DE322D1DE58}"/>
    <hyperlink ref="C31" location="'Jeff Lloyd'!A1" display="Jeff Llyod" xr:uid="{0D47C806-318E-40CA-A3EC-D56C04D733D6}"/>
    <hyperlink ref="C34" location="'Mike Gross'!A1" display="Mike Gross" xr:uid="{2E9A6F09-0E61-418A-9F9F-BE53AC4F3B4B}"/>
    <hyperlink ref="C47" location="'James Soileau'!A1" display="James Soileau" xr:uid="{D111DAAE-BC03-4B9C-A157-5336662F5505}"/>
    <hyperlink ref="C29" location="'Allen Wood'!A1" display="Allen Wood" xr:uid="{6BA68869-33AF-41E6-B96C-D6196E2AD6E6}"/>
    <hyperlink ref="C44" location="'Glen Bilyeu'!A1" display="Glen Bilyeu" xr:uid="{9ACEB808-9AC1-4A6D-AC1D-ED883F885F70}"/>
    <hyperlink ref="C43" location="'James Lopez'!A1" display="James Lopez" xr:uid="{F38E62F0-3D69-4EFC-8E53-BB303975C574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D5A0-013C-473B-B536-3AC9500F45C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0" t="s">
        <v>38</v>
      </c>
      <c r="B2" s="61" t="s">
        <v>82</v>
      </c>
      <c r="C2" s="62">
        <v>45066</v>
      </c>
      <c r="D2" s="63" t="s">
        <v>84</v>
      </c>
      <c r="E2" s="64">
        <v>187</v>
      </c>
      <c r="F2" s="87">
        <v>193</v>
      </c>
      <c r="G2" s="64">
        <v>188</v>
      </c>
      <c r="H2" s="64">
        <v>191</v>
      </c>
      <c r="I2" s="64"/>
      <c r="J2" s="64"/>
      <c r="K2" s="65">
        <v>4</v>
      </c>
      <c r="L2" s="65">
        <v>759</v>
      </c>
      <c r="M2" s="66">
        <v>189.75</v>
      </c>
      <c r="N2" s="67">
        <v>13</v>
      </c>
      <c r="O2" s="68">
        <v>202.75</v>
      </c>
    </row>
    <row r="4" spans="1:17" x14ac:dyDescent="0.25">
      <c r="K4" s="8">
        <f>SUM(K2:K3)</f>
        <v>4</v>
      </c>
      <c r="L4" s="8">
        <f>SUM(L2:L3)</f>
        <v>759</v>
      </c>
      <c r="M4" s="7">
        <f>SUM(L4/K4)</f>
        <v>189.75</v>
      </c>
      <c r="N4" s="8">
        <f>SUM(N2:N3)</f>
        <v>13</v>
      </c>
      <c r="O4" s="12">
        <f>SUM(M4+N4)</f>
        <v>202.75</v>
      </c>
    </row>
  </sheetData>
  <hyperlinks>
    <hyperlink ref="Q1" location="'National Rankings'!A1" display="Back to Ranking" xr:uid="{D1EDEB86-F822-4C89-B233-AE543ECC4A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049ECB-30EB-401B-8467-945F25DC16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1C30-CB88-41C8-AE27-276DE3FBD07C}">
  <sheetPr codeName="Sheet13"/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29</v>
      </c>
      <c r="C2" s="15">
        <v>44976</v>
      </c>
      <c r="D2" s="16" t="s">
        <v>22</v>
      </c>
      <c r="E2" s="17">
        <v>170.001</v>
      </c>
      <c r="F2" s="17">
        <v>164</v>
      </c>
      <c r="G2" s="17">
        <v>178</v>
      </c>
      <c r="H2" s="17">
        <v>179</v>
      </c>
      <c r="I2" s="17"/>
      <c r="J2" s="17"/>
      <c r="K2" s="20">
        <v>4</v>
      </c>
      <c r="L2" s="20">
        <v>691.00099999999998</v>
      </c>
      <c r="M2" s="21">
        <v>172.75024999999999</v>
      </c>
      <c r="N2" s="22">
        <v>8</v>
      </c>
      <c r="O2" s="23">
        <v>180.75024999999999</v>
      </c>
    </row>
    <row r="3" spans="1:17" x14ac:dyDescent="0.25">
      <c r="A3" s="13" t="s">
        <v>38</v>
      </c>
      <c r="B3" s="14" t="s">
        <v>29</v>
      </c>
      <c r="C3" s="15">
        <v>45003</v>
      </c>
      <c r="D3" s="16" t="s">
        <v>21</v>
      </c>
      <c r="E3" s="17">
        <v>171</v>
      </c>
      <c r="F3" s="17">
        <v>180</v>
      </c>
      <c r="G3" s="17">
        <v>177</v>
      </c>
      <c r="H3" s="17">
        <v>174</v>
      </c>
      <c r="I3" s="17"/>
      <c r="J3" s="17"/>
      <c r="K3" s="20">
        <v>4</v>
      </c>
      <c r="L3" s="20">
        <v>702</v>
      </c>
      <c r="M3" s="21">
        <v>175.5</v>
      </c>
      <c r="N3" s="22">
        <v>13</v>
      </c>
      <c r="O3" s="23">
        <v>188.5</v>
      </c>
    </row>
    <row r="4" spans="1:17" x14ac:dyDescent="0.25">
      <c r="A4" s="13" t="s">
        <v>38</v>
      </c>
      <c r="B4" s="14" t="s">
        <v>29</v>
      </c>
      <c r="C4" s="15">
        <v>45031</v>
      </c>
      <c r="D4" s="16" t="s">
        <v>21</v>
      </c>
      <c r="E4" s="53">
        <v>180</v>
      </c>
      <c r="F4" s="53">
        <v>178</v>
      </c>
      <c r="G4" s="53">
        <v>182</v>
      </c>
      <c r="H4" s="17">
        <v>178</v>
      </c>
      <c r="I4" s="17"/>
      <c r="J4" s="17"/>
      <c r="K4" s="20">
        <v>4</v>
      </c>
      <c r="L4" s="20">
        <v>718</v>
      </c>
      <c r="M4" s="21">
        <v>179.5</v>
      </c>
      <c r="N4" s="22">
        <v>11</v>
      </c>
      <c r="O4" s="23">
        <v>190.5</v>
      </c>
    </row>
    <row r="6" spans="1:17" x14ac:dyDescent="0.25">
      <c r="K6" s="8">
        <f>SUM(K2:K5)</f>
        <v>12</v>
      </c>
      <c r="L6" s="8">
        <f>SUM(L2:L5)</f>
        <v>2111.0010000000002</v>
      </c>
      <c r="M6" s="7">
        <f>SUM(L6/K6)</f>
        <v>175.91675000000001</v>
      </c>
      <c r="N6" s="8">
        <f>SUM(N2:N5)</f>
        <v>32</v>
      </c>
      <c r="O6" s="12">
        <f>SUM(M6+N6)</f>
        <v>207.91675000000001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:E4">
    <cfRule type="top10" dxfId="180" priority="6" rank="1"/>
  </conditionalFormatting>
  <conditionalFormatting sqref="F2:F4">
    <cfRule type="top10" dxfId="179" priority="5" rank="1"/>
  </conditionalFormatting>
  <conditionalFormatting sqref="G2:G4">
    <cfRule type="top10" dxfId="178" priority="4" rank="1"/>
  </conditionalFormatting>
  <conditionalFormatting sqref="H2:H4">
    <cfRule type="top10" dxfId="177" priority="3" rank="1"/>
  </conditionalFormatting>
  <conditionalFormatting sqref="I2:I4">
    <cfRule type="top10" dxfId="176" priority="2" rank="1"/>
  </conditionalFormatting>
  <conditionalFormatting sqref="J2:J4">
    <cfRule type="top10" dxfId="175" priority="1" rank="1"/>
  </conditionalFormatting>
  <hyperlinks>
    <hyperlink ref="Q1" location="'National Rankings'!A1" display="Back to Ranking" xr:uid="{1B6B2D36-62F1-4D39-9BC8-312C2DCD47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2D36B3-4AB9-4A79-A101-A58CC088B7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9A32-6CCF-472C-B4BA-F0C115FF7B00}">
  <sheetPr codeName="Sheet66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34</v>
      </c>
      <c r="C2" s="15">
        <v>44996</v>
      </c>
      <c r="D2" s="16" t="s">
        <v>25</v>
      </c>
      <c r="E2" s="17">
        <v>191</v>
      </c>
      <c r="F2" s="17">
        <v>168</v>
      </c>
      <c r="G2" s="17">
        <v>179</v>
      </c>
      <c r="H2" s="17">
        <v>164</v>
      </c>
      <c r="I2" s="17"/>
      <c r="J2" s="17"/>
      <c r="K2" s="20">
        <v>4</v>
      </c>
      <c r="L2" s="20">
        <v>702</v>
      </c>
      <c r="M2" s="21">
        <v>175.5</v>
      </c>
      <c r="N2" s="22">
        <v>6</v>
      </c>
      <c r="O2" s="23">
        <v>181.5</v>
      </c>
    </row>
    <row r="3" spans="1:17" x14ac:dyDescent="0.25">
      <c r="A3" s="13" t="s">
        <v>24</v>
      </c>
      <c r="B3" s="14" t="s">
        <v>34</v>
      </c>
      <c r="C3" s="15">
        <v>45010</v>
      </c>
      <c r="D3" s="16" t="s">
        <v>25</v>
      </c>
      <c r="E3" s="17">
        <v>180.001</v>
      </c>
      <c r="F3" s="17">
        <v>185</v>
      </c>
      <c r="G3" s="17">
        <v>177</v>
      </c>
      <c r="H3" s="45">
        <v>184</v>
      </c>
      <c r="I3" s="17"/>
      <c r="J3" s="17"/>
      <c r="K3" s="20">
        <v>4</v>
      </c>
      <c r="L3" s="20">
        <v>726.00099999999998</v>
      </c>
      <c r="M3" s="21">
        <v>181.50024999999999</v>
      </c>
      <c r="N3" s="22">
        <v>11</v>
      </c>
      <c r="O3" s="23">
        <v>192.50024999999999</v>
      </c>
    </row>
    <row r="4" spans="1:17" x14ac:dyDescent="0.25">
      <c r="A4" s="13" t="s">
        <v>24</v>
      </c>
      <c r="B4" s="14" t="s">
        <v>34</v>
      </c>
      <c r="C4" s="15">
        <v>45020</v>
      </c>
      <c r="D4" s="16" t="s">
        <v>25</v>
      </c>
      <c r="E4" s="17">
        <v>175.001</v>
      </c>
      <c r="F4" s="17">
        <v>181</v>
      </c>
      <c r="G4" s="53">
        <v>181</v>
      </c>
      <c r="H4" s="53">
        <v>182</v>
      </c>
      <c r="I4" s="17"/>
      <c r="J4" s="17"/>
      <c r="K4" s="20">
        <v>4</v>
      </c>
      <c r="L4" s="20">
        <v>719.00099999999998</v>
      </c>
      <c r="M4" s="21">
        <v>179.75024999999999</v>
      </c>
      <c r="N4" s="22">
        <v>8</v>
      </c>
      <c r="O4" s="23">
        <v>187.75024999999999</v>
      </c>
    </row>
    <row r="5" spans="1:17" x14ac:dyDescent="0.25">
      <c r="A5" s="13" t="s">
        <v>24</v>
      </c>
      <c r="B5" s="14" t="s">
        <v>34</v>
      </c>
      <c r="C5" s="15">
        <v>45024</v>
      </c>
      <c r="D5" s="16" t="s">
        <v>25</v>
      </c>
      <c r="E5" s="53">
        <v>190</v>
      </c>
      <c r="F5" s="53">
        <v>187</v>
      </c>
      <c r="G5" s="17">
        <v>185</v>
      </c>
      <c r="H5" s="17">
        <v>186</v>
      </c>
      <c r="I5" s="17"/>
      <c r="J5" s="17"/>
      <c r="K5" s="20">
        <v>4</v>
      </c>
      <c r="L5" s="20">
        <v>748</v>
      </c>
      <c r="M5" s="21">
        <v>187</v>
      </c>
      <c r="N5" s="22">
        <v>9</v>
      </c>
      <c r="O5" s="23">
        <v>196</v>
      </c>
    </row>
    <row r="6" spans="1:17" x14ac:dyDescent="0.25">
      <c r="A6" s="13" t="s">
        <v>24</v>
      </c>
      <c r="B6" s="14" t="s">
        <v>34</v>
      </c>
      <c r="C6" s="15">
        <v>45038</v>
      </c>
      <c r="D6" s="16" t="s">
        <v>25</v>
      </c>
      <c r="E6" s="64">
        <v>181</v>
      </c>
      <c r="F6" s="64">
        <v>180</v>
      </c>
      <c r="G6" s="64">
        <v>187</v>
      </c>
      <c r="H6" s="64">
        <v>182</v>
      </c>
      <c r="I6" s="17"/>
      <c r="J6" s="17"/>
      <c r="K6" s="20">
        <v>4</v>
      </c>
      <c r="L6" s="20">
        <v>730</v>
      </c>
      <c r="M6" s="21">
        <v>182.5</v>
      </c>
      <c r="N6" s="22">
        <v>9</v>
      </c>
      <c r="O6" s="23">
        <v>191.5</v>
      </c>
    </row>
    <row r="7" spans="1:17" x14ac:dyDescent="0.25">
      <c r="A7" s="60" t="s">
        <v>24</v>
      </c>
      <c r="B7" s="61" t="s">
        <v>34</v>
      </c>
      <c r="C7" s="62">
        <v>45048</v>
      </c>
      <c r="D7" s="63" t="s">
        <v>25</v>
      </c>
      <c r="E7" s="64">
        <v>181</v>
      </c>
      <c r="F7" s="64">
        <v>183</v>
      </c>
      <c r="G7" s="64">
        <v>190</v>
      </c>
      <c r="H7" s="64">
        <v>186</v>
      </c>
      <c r="I7" s="64"/>
      <c r="J7" s="64"/>
      <c r="K7" s="65">
        <v>4</v>
      </c>
      <c r="L7" s="65">
        <v>740</v>
      </c>
      <c r="M7" s="66">
        <v>185</v>
      </c>
      <c r="N7" s="67">
        <v>9</v>
      </c>
      <c r="O7" s="68">
        <v>194</v>
      </c>
    </row>
    <row r="8" spans="1:17" x14ac:dyDescent="0.25">
      <c r="A8" s="13" t="s">
        <v>24</v>
      </c>
      <c r="B8" s="61" t="s">
        <v>34</v>
      </c>
      <c r="C8" s="62">
        <v>45073</v>
      </c>
      <c r="D8" s="63" t="s">
        <v>25</v>
      </c>
      <c r="E8" s="64">
        <v>190</v>
      </c>
      <c r="F8" s="64">
        <v>184</v>
      </c>
      <c r="G8" s="64">
        <v>186</v>
      </c>
      <c r="H8" s="64">
        <v>178</v>
      </c>
      <c r="I8" s="64"/>
      <c r="J8" s="64"/>
      <c r="K8" s="65">
        <v>4</v>
      </c>
      <c r="L8" s="65">
        <v>738</v>
      </c>
      <c r="M8" s="66">
        <v>184.5</v>
      </c>
      <c r="N8" s="67">
        <v>13</v>
      </c>
      <c r="O8" s="68">
        <v>197.5</v>
      </c>
    </row>
    <row r="10" spans="1:17" x14ac:dyDescent="0.25">
      <c r="K10" s="8">
        <f>SUM(K2:K9)</f>
        <v>28</v>
      </c>
      <c r="L10" s="8">
        <f>SUM(L2:L9)</f>
        <v>5103.0020000000004</v>
      </c>
      <c r="M10" s="7">
        <f>SUM(L10/K10)</f>
        <v>182.25007142857143</v>
      </c>
      <c r="N10" s="8">
        <f>SUM(N2:N9)</f>
        <v>65</v>
      </c>
      <c r="O10" s="12">
        <f>SUM(M10+N10)</f>
        <v>247.25007142857143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8"/>
    <protectedRange algorithmName="SHA-512" hashValue="ON39YdpmFHfN9f47KpiRvqrKx0V9+erV1CNkpWzYhW/Qyc6aT8rEyCrvauWSYGZK2ia3o7vd3akF07acHAFpOA==" saltValue="yVW9XmDwTqEnmpSGai0KYg==" spinCount="100000" sqref="B3:C3" name="Range1_1_2_2_1_1_10"/>
    <protectedRange algorithmName="SHA-512" hashValue="ON39YdpmFHfN9f47KpiRvqrKx0V9+erV1CNkpWzYhW/Qyc6aT8rEyCrvauWSYGZK2ia3o7vd3akF07acHAFpOA==" saltValue="yVW9XmDwTqEnmpSGai0KYg==" spinCount="100000" sqref="D3" name="Range1_1_1_2_1_1_1_10"/>
  </protectedRanges>
  <conditionalFormatting sqref="E2">
    <cfRule type="top10" dxfId="174" priority="12" rank="1"/>
  </conditionalFormatting>
  <conditionalFormatting sqref="E3">
    <cfRule type="top10" dxfId="173" priority="6" rank="1"/>
  </conditionalFormatting>
  <conditionalFormatting sqref="F2">
    <cfRule type="top10" dxfId="172" priority="11" rank="1"/>
  </conditionalFormatting>
  <conditionalFormatting sqref="F3">
    <cfRule type="top10" dxfId="171" priority="5" rank="1"/>
  </conditionalFormatting>
  <conditionalFormatting sqref="G2">
    <cfRule type="top10" dxfId="170" priority="10" rank="1"/>
  </conditionalFormatting>
  <conditionalFormatting sqref="G3">
    <cfRule type="top10" dxfId="169" priority="4" rank="1"/>
  </conditionalFormatting>
  <conditionalFormatting sqref="H2">
    <cfRule type="top10" dxfId="168" priority="9" rank="1"/>
  </conditionalFormatting>
  <conditionalFormatting sqref="H3">
    <cfRule type="top10" dxfId="167" priority="3" rank="1"/>
  </conditionalFormatting>
  <conditionalFormatting sqref="I2">
    <cfRule type="top10" dxfId="166" priority="8" rank="1"/>
  </conditionalFormatting>
  <conditionalFormatting sqref="I3">
    <cfRule type="top10" dxfId="165" priority="2" rank="1"/>
  </conditionalFormatting>
  <conditionalFormatting sqref="J2">
    <cfRule type="top10" dxfId="164" priority="7" rank="1"/>
  </conditionalFormatting>
  <conditionalFormatting sqref="J3">
    <cfRule type="top10" dxfId="163" priority="1" rank="1"/>
  </conditionalFormatting>
  <hyperlinks>
    <hyperlink ref="Q1" location="'National Rankings'!A1" display="Back to Ranking" xr:uid="{1550D337-4017-4DE9-9AE2-F9B16EECB3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68B07D-7CB4-492F-A8C2-046692A1A2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32CA3-E830-479C-A423-E53D3DFF808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0" t="s">
        <v>24</v>
      </c>
      <c r="B2" s="61" t="s">
        <v>87</v>
      </c>
      <c r="C2" s="62">
        <v>45074</v>
      </c>
      <c r="D2" s="63" t="s">
        <v>30</v>
      </c>
      <c r="E2" s="64">
        <v>110</v>
      </c>
      <c r="F2" s="64">
        <v>130.001</v>
      </c>
      <c r="G2" s="64">
        <v>147</v>
      </c>
      <c r="H2" s="64">
        <v>149</v>
      </c>
      <c r="I2" s="64"/>
      <c r="J2" s="64"/>
      <c r="K2" s="65">
        <v>4</v>
      </c>
      <c r="L2" s="65">
        <v>536.00099999999998</v>
      </c>
      <c r="M2" s="66">
        <v>134.00024999999999</v>
      </c>
      <c r="N2" s="67">
        <v>2</v>
      </c>
      <c r="O2" s="68">
        <v>136.00024999999999</v>
      </c>
    </row>
    <row r="4" spans="1:17" x14ac:dyDescent="0.25">
      <c r="K4" s="8">
        <f>SUM(K2:K3)</f>
        <v>4</v>
      </c>
      <c r="L4" s="8">
        <f>SUM(L2:L3)</f>
        <v>536.00099999999998</v>
      </c>
      <c r="M4" s="7">
        <f>SUM(L4/K4)</f>
        <v>134.00024999999999</v>
      </c>
      <c r="N4" s="8">
        <f>SUM(N2:N3)</f>
        <v>2</v>
      </c>
      <c r="O4" s="12">
        <f>SUM(M4+N4)</f>
        <v>136.00024999999999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049DDEA-93DF-4881-B1FE-381D0B1EE2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E8F573-3D80-4205-A93F-C3CBACD8B5A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46B1-57BB-40A6-9022-208632BF35E3}">
  <sheetPr codeName="Sheet51"/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50</v>
      </c>
      <c r="C2" s="15">
        <v>44982</v>
      </c>
      <c r="D2" s="16" t="s">
        <v>25</v>
      </c>
      <c r="E2" s="17">
        <v>168</v>
      </c>
      <c r="F2" s="17">
        <v>153</v>
      </c>
      <c r="G2" s="17">
        <v>182</v>
      </c>
      <c r="H2" s="17">
        <v>163</v>
      </c>
      <c r="I2" s="17"/>
      <c r="J2" s="17"/>
      <c r="K2" s="20">
        <v>4</v>
      </c>
      <c r="L2" s="20">
        <v>666</v>
      </c>
      <c r="M2" s="21">
        <v>166.5</v>
      </c>
      <c r="N2" s="22">
        <v>3</v>
      </c>
      <c r="O2" s="23">
        <v>169.5</v>
      </c>
    </row>
    <row r="3" spans="1:17" x14ac:dyDescent="0.25">
      <c r="A3" s="13" t="s">
        <v>24</v>
      </c>
      <c r="B3" s="14" t="s">
        <v>50</v>
      </c>
      <c r="C3" s="15">
        <v>44996</v>
      </c>
      <c r="D3" s="16" t="s">
        <v>25</v>
      </c>
      <c r="E3" s="17">
        <v>161</v>
      </c>
      <c r="F3" s="17">
        <v>162.001</v>
      </c>
      <c r="G3" s="17">
        <v>156</v>
      </c>
      <c r="H3" s="17">
        <v>147</v>
      </c>
      <c r="I3" s="17"/>
      <c r="J3" s="17"/>
      <c r="K3" s="20">
        <v>4</v>
      </c>
      <c r="L3" s="20">
        <v>626.00099999999998</v>
      </c>
      <c r="M3" s="21">
        <v>156.50024999999999</v>
      </c>
      <c r="N3" s="22">
        <v>2</v>
      </c>
      <c r="O3" s="23">
        <v>158.50024999999999</v>
      </c>
    </row>
    <row r="4" spans="1:17" x14ac:dyDescent="0.25">
      <c r="A4" s="13" t="s">
        <v>24</v>
      </c>
      <c r="B4" s="14" t="s">
        <v>50</v>
      </c>
      <c r="C4" s="15">
        <v>45010</v>
      </c>
      <c r="D4" s="16" t="s">
        <v>25</v>
      </c>
      <c r="E4" s="17">
        <v>157</v>
      </c>
      <c r="F4" s="17">
        <v>161</v>
      </c>
      <c r="G4" s="17">
        <v>151</v>
      </c>
      <c r="H4" s="17">
        <v>168</v>
      </c>
      <c r="I4" s="17"/>
      <c r="J4" s="17"/>
      <c r="K4" s="20">
        <v>4</v>
      </c>
      <c r="L4" s="20">
        <v>637</v>
      </c>
      <c r="M4" s="21">
        <v>159.25</v>
      </c>
      <c r="N4" s="22">
        <v>2</v>
      </c>
      <c r="O4" s="23">
        <v>161.25</v>
      </c>
    </row>
    <row r="5" spans="1:17" x14ac:dyDescent="0.25">
      <c r="A5" s="13" t="s">
        <v>24</v>
      </c>
      <c r="B5" s="14" t="s">
        <v>50</v>
      </c>
      <c r="C5" s="15">
        <v>45020</v>
      </c>
      <c r="D5" s="16" t="s">
        <v>25</v>
      </c>
      <c r="E5" s="17">
        <v>164</v>
      </c>
      <c r="F5" s="17">
        <v>173</v>
      </c>
      <c r="G5" s="17">
        <v>174</v>
      </c>
      <c r="H5" s="17">
        <v>178</v>
      </c>
      <c r="I5" s="17"/>
      <c r="J5" s="17"/>
      <c r="K5" s="20">
        <v>4</v>
      </c>
      <c r="L5" s="20">
        <v>689</v>
      </c>
      <c r="M5" s="21">
        <v>172.25</v>
      </c>
      <c r="N5" s="22">
        <v>2</v>
      </c>
      <c r="O5" s="23">
        <v>174.25</v>
      </c>
    </row>
    <row r="6" spans="1:17" x14ac:dyDescent="0.25">
      <c r="A6" s="13" t="s">
        <v>24</v>
      </c>
      <c r="B6" s="14" t="s">
        <v>50</v>
      </c>
      <c r="C6" s="15">
        <v>45024</v>
      </c>
      <c r="D6" s="16" t="s">
        <v>25</v>
      </c>
      <c r="E6" s="17">
        <v>176</v>
      </c>
      <c r="F6" s="17">
        <v>183</v>
      </c>
      <c r="G6" s="17">
        <v>168</v>
      </c>
      <c r="H6" s="17">
        <v>174</v>
      </c>
      <c r="I6" s="17"/>
      <c r="J6" s="17"/>
      <c r="K6" s="20">
        <v>4</v>
      </c>
      <c r="L6" s="20">
        <v>701</v>
      </c>
      <c r="M6" s="21">
        <v>175.25</v>
      </c>
      <c r="N6" s="22">
        <v>2</v>
      </c>
      <c r="O6" s="23">
        <v>177.25</v>
      </c>
    </row>
    <row r="7" spans="1:17" x14ac:dyDescent="0.25">
      <c r="A7" s="60" t="s">
        <v>38</v>
      </c>
      <c r="B7" s="14" t="s">
        <v>50</v>
      </c>
      <c r="C7" s="15">
        <v>45038</v>
      </c>
      <c r="D7" s="16" t="s">
        <v>25</v>
      </c>
      <c r="E7" s="17">
        <v>164</v>
      </c>
      <c r="F7" s="17">
        <v>152</v>
      </c>
      <c r="G7" s="17">
        <v>139</v>
      </c>
      <c r="H7" s="17">
        <v>171</v>
      </c>
      <c r="I7" s="17"/>
      <c r="J7" s="17"/>
      <c r="K7" s="20">
        <v>4</v>
      </c>
      <c r="L7" s="20">
        <v>626</v>
      </c>
      <c r="M7" s="21">
        <v>156.5</v>
      </c>
      <c r="N7" s="22">
        <v>2</v>
      </c>
      <c r="O7" s="23">
        <v>158.5</v>
      </c>
    </row>
    <row r="8" spans="1:17" x14ac:dyDescent="0.25">
      <c r="A8" s="60" t="s">
        <v>24</v>
      </c>
      <c r="B8" s="61" t="s">
        <v>50</v>
      </c>
      <c r="C8" s="62">
        <v>45048</v>
      </c>
      <c r="D8" s="63" t="s">
        <v>25</v>
      </c>
      <c r="E8" s="64">
        <v>160</v>
      </c>
      <c r="F8" s="64">
        <v>164</v>
      </c>
      <c r="G8" s="64">
        <v>172</v>
      </c>
      <c r="H8" s="64">
        <v>148</v>
      </c>
      <c r="I8" s="64"/>
      <c r="J8" s="64"/>
      <c r="K8" s="65">
        <v>4</v>
      </c>
      <c r="L8" s="65">
        <v>644</v>
      </c>
      <c r="M8" s="66">
        <v>161</v>
      </c>
      <c r="N8" s="67">
        <v>2</v>
      </c>
      <c r="O8" s="68">
        <v>163</v>
      </c>
    </row>
    <row r="10" spans="1:17" x14ac:dyDescent="0.25">
      <c r="K10" s="8">
        <f>SUM(K2:K9)</f>
        <v>28</v>
      </c>
      <c r="L10" s="8">
        <f>SUM(L2:L9)</f>
        <v>4589.0010000000002</v>
      </c>
      <c r="M10" s="7">
        <f>SUM(L10/K10)</f>
        <v>163.89289285714287</v>
      </c>
      <c r="N10" s="8">
        <f>SUM(N2:N9)</f>
        <v>15</v>
      </c>
      <c r="O10" s="12">
        <f>SUM(M10+N10)</f>
        <v>178.89289285714287</v>
      </c>
    </row>
    <row r="11" spans="1:17" x14ac:dyDescent="0.25">
      <c r="K11" s="8"/>
      <c r="L11" s="8"/>
      <c r="M11" s="7"/>
      <c r="N11" s="8"/>
      <c r="O11" s="12"/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2_1_1_9_1"/>
    <protectedRange algorithmName="SHA-512" hashValue="ON39YdpmFHfN9f47KpiRvqrKx0V9+erV1CNkpWzYhW/Qyc6aT8rEyCrvauWSYGZK2ia3o7vd3akF07acHAFpOA==" saltValue="yVW9XmDwTqEnmpSGai0KYg==" spinCount="100000" sqref="D2:D3" name="Range1_1_3_1_1_9_1"/>
    <protectedRange algorithmName="SHA-512" hashValue="ON39YdpmFHfN9f47KpiRvqrKx0V9+erV1CNkpWzYhW/Qyc6aT8rEyCrvauWSYGZK2ia3o7vd3akF07acHAFpOA==" saltValue="yVW9XmDwTqEnmpSGai0KYg==" spinCount="100000" sqref="E4:J4 B4:C4" name="Range1_6_1_1_7_1"/>
    <protectedRange algorithmName="SHA-512" hashValue="ON39YdpmFHfN9f47KpiRvqrKx0V9+erV1CNkpWzYhW/Qyc6aT8rEyCrvauWSYGZK2ia3o7vd3akF07acHAFpOA==" saltValue="yVW9XmDwTqEnmpSGai0KYg==" spinCount="100000" sqref="D4" name="Range1_1_6_1_1_8_1"/>
    <protectedRange algorithmName="SHA-512" hashValue="ON39YdpmFHfN9f47KpiRvqrKx0V9+erV1CNkpWzYhW/Qyc6aT8rEyCrvauWSYGZK2ia3o7vd3akF07acHAFpOA==" saltValue="yVW9XmDwTqEnmpSGai0KYg==" spinCount="100000" sqref="E5:J5 B5:C5" name="Range1_2_1_1_11"/>
    <protectedRange algorithmName="SHA-512" hashValue="ON39YdpmFHfN9f47KpiRvqrKx0V9+erV1CNkpWzYhW/Qyc6aT8rEyCrvauWSYGZK2ia3o7vd3akF07acHAFpOA==" saltValue="yVW9XmDwTqEnmpSGai0KYg==" spinCount="100000" sqref="D5" name="Range1_1_3_1_1_11"/>
    <protectedRange algorithmName="SHA-512" hashValue="ON39YdpmFHfN9f47KpiRvqrKx0V9+erV1CNkpWzYhW/Qyc6aT8rEyCrvauWSYGZK2ia3o7vd3akF07acHAFpOA==" saltValue="yVW9XmDwTqEnmpSGai0KYg==" spinCount="100000" sqref="B6:C8 E6:J8" name="Range1_6_1_1_8"/>
    <protectedRange algorithmName="SHA-512" hashValue="ON39YdpmFHfN9f47KpiRvqrKx0V9+erV1CNkpWzYhW/Qyc6aT8rEyCrvauWSYGZK2ia3o7vd3akF07acHAFpOA==" saltValue="yVW9XmDwTqEnmpSGai0KYg==" spinCount="100000" sqref="D6:D8" name="Range1_1_6_1_1_9"/>
  </protectedRanges>
  <conditionalFormatting sqref="E2:E3">
    <cfRule type="top10" dxfId="162" priority="24" rank="1"/>
  </conditionalFormatting>
  <conditionalFormatting sqref="E4">
    <cfRule type="top10" dxfId="161" priority="18" rank="1"/>
  </conditionalFormatting>
  <conditionalFormatting sqref="E5">
    <cfRule type="top10" dxfId="160" priority="12" rank="1"/>
  </conditionalFormatting>
  <conditionalFormatting sqref="E6:E8">
    <cfRule type="top10" dxfId="159" priority="6" rank="1"/>
  </conditionalFormatting>
  <conditionalFormatting sqref="F2:F3">
    <cfRule type="top10" dxfId="158" priority="23" rank="1"/>
  </conditionalFormatting>
  <conditionalFormatting sqref="F4">
    <cfRule type="top10" dxfId="157" priority="17" rank="1"/>
  </conditionalFormatting>
  <conditionalFormatting sqref="F5">
    <cfRule type="top10" dxfId="156" priority="11" rank="1"/>
  </conditionalFormatting>
  <conditionalFormatting sqref="F6:F8">
    <cfRule type="top10" dxfId="155" priority="5" rank="1"/>
  </conditionalFormatting>
  <conditionalFormatting sqref="G2:G3">
    <cfRule type="top10" dxfId="154" priority="22" rank="1"/>
  </conditionalFormatting>
  <conditionalFormatting sqref="G4">
    <cfRule type="top10" dxfId="153" priority="16" rank="1"/>
  </conditionalFormatting>
  <conditionalFormatting sqref="G5">
    <cfRule type="top10" dxfId="152" priority="10" rank="1"/>
  </conditionalFormatting>
  <conditionalFormatting sqref="G6:G8">
    <cfRule type="top10" dxfId="151" priority="4" rank="1"/>
  </conditionalFormatting>
  <conditionalFormatting sqref="H2:H3">
    <cfRule type="top10" dxfId="150" priority="21" rank="1"/>
  </conditionalFormatting>
  <conditionalFormatting sqref="H4">
    <cfRule type="top10" dxfId="149" priority="15" rank="1"/>
  </conditionalFormatting>
  <conditionalFormatting sqref="H5">
    <cfRule type="top10" dxfId="148" priority="9" rank="1"/>
  </conditionalFormatting>
  <conditionalFormatting sqref="H6:H8">
    <cfRule type="top10" dxfId="147" priority="3" rank="1"/>
  </conditionalFormatting>
  <conditionalFormatting sqref="I2:I3">
    <cfRule type="top10" dxfId="146" priority="20" rank="1"/>
  </conditionalFormatting>
  <conditionalFormatting sqref="I4">
    <cfRule type="top10" dxfId="145" priority="14" rank="1"/>
  </conditionalFormatting>
  <conditionalFormatting sqref="I5">
    <cfRule type="top10" dxfId="144" priority="8" rank="1"/>
  </conditionalFormatting>
  <conditionalFormatting sqref="I6:I8">
    <cfRule type="top10" dxfId="143" priority="2" rank="1"/>
  </conditionalFormatting>
  <conditionalFormatting sqref="J2:J3">
    <cfRule type="top10" dxfId="142" priority="19" rank="1"/>
  </conditionalFormatting>
  <conditionalFormatting sqref="J4">
    <cfRule type="top10" dxfId="141" priority="13" rank="1"/>
  </conditionalFormatting>
  <conditionalFormatting sqref="J5">
    <cfRule type="top10" dxfId="140" priority="7" rank="1"/>
  </conditionalFormatting>
  <conditionalFormatting sqref="J6:J8">
    <cfRule type="top10" dxfId="139" priority="1" rank="1"/>
  </conditionalFormatting>
  <hyperlinks>
    <hyperlink ref="Q1" location="'National Rankings'!A1" display="Back to Ranking" xr:uid="{9D06C1DD-AECA-4ABB-9690-9A4DF9F708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F6FDB-DF1D-4D3E-A4DE-01E8A3AC41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E542-F106-4D95-A140-EAF46E530D5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51</v>
      </c>
      <c r="C2" s="15">
        <v>45003</v>
      </c>
      <c r="D2" s="16" t="s">
        <v>21</v>
      </c>
      <c r="E2" s="17">
        <v>121</v>
      </c>
      <c r="F2" s="17">
        <v>58</v>
      </c>
      <c r="G2" s="17">
        <v>114</v>
      </c>
      <c r="H2" s="17">
        <v>113</v>
      </c>
      <c r="I2" s="17"/>
      <c r="J2" s="17"/>
      <c r="K2" s="20">
        <v>4</v>
      </c>
      <c r="L2" s="20">
        <v>406</v>
      </c>
      <c r="M2" s="21">
        <v>101.5</v>
      </c>
      <c r="N2" s="22">
        <v>3</v>
      </c>
      <c r="O2" s="23">
        <v>104.5</v>
      </c>
    </row>
    <row r="4" spans="1:17" x14ac:dyDescent="0.25">
      <c r="K4" s="8">
        <f>SUM(K2:K3)</f>
        <v>4</v>
      </c>
      <c r="L4" s="8">
        <f>SUM(L2:L3)</f>
        <v>406</v>
      </c>
      <c r="M4" s="7">
        <f>SUM(L4/K4)</f>
        <v>101.5</v>
      </c>
      <c r="N4" s="8">
        <f>SUM(N2:N3)</f>
        <v>3</v>
      </c>
      <c r="O4" s="12">
        <f>SUM(M4+N4)</f>
        <v>104.5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8"/>
  </protectedRanges>
  <conditionalFormatting sqref="E2">
    <cfRule type="top10" dxfId="138" priority="6" rank="1"/>
  </conditionalFormatting>
  <conditionalFormatting sqref="F2">
    <cfRule type="top10" dxfId="137" priority="5" rank="1"/>
  </conditionalFormatting>
  <conditionalFormatting sqref="G2">
    <cfRule type="top10" dxfId="136" priority="4" rank="1"/>
  </conditionalFormatting>
  <conditionalFormatting sqref="H2">
    <cfRule type="top10" dxfId="135" priority="3" rank="1"/>
  </conditionalFormatting>
  <conditionalFormatting sqref="I2">
    <cfRule type="top10" dxfId="134" priority="2" rank="1"/>
  </conditionalFormatting>
  <conditionalFormatting sqref="J2">
    <cfRule type="top10" dxfId="133" priority="1" rank="1"/>
  </conditionalFormatting>
  <hyperlinks>
    <hyperlink ref="Q1" location="'National Rankings'!A1" display="Back to Ranking" xr:uid="{410E278B-41C5-424E-AD60-010BA6ED8A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F5AE98-5892-43B4-B554-76F6D3C642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FEA7-CAEA-4469-AB82-D41C7F8FF2D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9" t="s">
        <v>38</v>
      </c>
      <c r="B2" s="61" t="s">
        <v>79</v>
      </c>
      <c r="C2" s="62">
        <v>45060</v>
      </c>
      <c r="D2" s="63" t="s">
        <v>60</v>
      </c>
      <c r="E2" s="64">
        <v>191</v>
      </c>
      <c r="F2" s="64">
        <v>178</v>
      </c>
      <c r="G2" s="64">
        <v>174</v>
      </c>
      <c r="H2" s="64">
        <v>175</v>
      </c>
      <c r="I2" s="64"/>
      <c r="J2" s="64"/>
      <c r="K2" s="65">
        <v>4</v>
      </c>
      <c r="L2" s="65">
        <v>718</v>
      </c>
      <c r="M2" s="66">
        <v>179.5</v>
      </c>
      <c r="N2" s="67">
        <v>5</v>
      </c>
      <c r="O2" s="68">
        <v>184.5</v>
      </c>
    </row>
    <row r="4" spans="1:17" x14ac:dyDescent="0.25">
      <c r="K4" s="8">
        <f>SUM(K2:K3)</f>
        <v>4</v>
      </c>
      <c r="L4" s="8">
        <f>SUM(L2:L3)</f>
        <v>718</v>
      </c>
      <c r="M4" s="7">
        <f>SUM(L4/K4)</f>
        <v>179.5</v>
      </c>
      <c r="N4" s="8">
        <f>SUM(N2:N3)</f>
        <v>5</v>
      </c>
      <c r="O4" s="12">
        <f>SUM(M4+N4)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532D08E7-9A61-4089-AF9F-A750964BF6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13DB1A-59F6-4026-83D6-FA443D058C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B674-B8C3-4E56-9B11-F9CF81500485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52</v>
      </c>
      <c r="C2" s="15">
        <v>45006</v>
      </c>
      <c r="D2" s="16" t="s">
        <v>30</v>
      </c>
      <c r="E2" s="17">
        <v>187.001</v>
      </c>
      <c r="F2" s="17">
        <v>188</v>
      </c>
      <c r="G2" s="17">
        <v>187</v>
      </c>
      <c r="H2" s="17">
        <v>190</v>
      </c>
      <c r="I2" s="17"/>
      <c r="J2" s="17"/>
      <c r="K2" s="20">
        <v>4</v>
      </c>
      <c r="L2" s="20">
        <v>752.00099999999998</v>
      </c>
      <c r="M2" s="21">
        <v>188.00024999999999</v>
      </c>
      <c r="N2" s="22">
        <v>10</v>
      </c>
      <c r="O2" s="23">
        <v>198</v>
      </c>
    </row>
    <row r="3" spans="1:17" x14ac:dyDescent="0.25">
      <c r="A3" s="13" t="s">
        <v>24</v>
      </c>
      <c r="B3" s="14" t="s">
        <v>52</v>
      </c>
      <c r="C3" s="15">
        <v>45034</v>
      </c>
      <c r="D3" s="16" t="s">
        <v>30</v>
      </c>
      <c r="E3" s="64">
        <v>182</v>
      </c>
      <c r="F3" s="64">
        <v>178</v>
      </c>
      <c r="G3" s="64">
        <v>187</v>
      </c>
      <c r="H3" s="64">
        <v>184</v>
      </c>
      <c r="I3" s="17"/>
      <c r="J3" s="17"/>
      <c r="K3" s="20">
        <v>4</v>
      </c>
      <c r="L3" s="20">
        <v>731</v>
      </c>
      <c r="M3" s="21">
        <v>182.75</v>
      </c>
      <c r="N3" s="22">
        <v>7</v>
      </c>
      <c r="O3" s="23">
        <v>189.75</v>
      </c>
    </row>
    <row r="4" spans="1:17" x14ac:dyDescent="0.25">
      <c r="A4" s="13" t="s">
        <v>38</v>
      </c>
      <c r="B4" s="14" t="s">
        <v>52</v>
      </c>
      <c r="C4" s="15">
        <v>45062</v>
      </c>
      <c r="D4" s="16" t="s">
        <v>30</v>
      </c>
      <c r="E4" s="64">
        <v>181</v>
      </c>
      <c r="F4" s="64">
        <v>185</v>
      </c>
      <c r="G4" s="64">
        <v>189</v>
      </c>
      <c r="H4" s="64">
        <v>189</v>
      </c>
      <c r="I4" s="17"/>
      <c r="J4" s="17"/>
      <c r="K4" s="20">
        <v>4</v>
      </c>
      <c r="L4" s="20">
        <v>744</v>
      </c>
      <c r="M4" s="21">
        <v>186</v>
      </c>
      <c r="N4" s="22">
        <v>11</v>
      </c>
      <c r="O4" s="23">
        <v>197</v>
      </c>
    </row>
    <row r="5" spans="1:17" x14ac:dyDescent="0.25">
      <c r="A5" s="13" t="s">
        <v>24</v>
      </c>
      <c r="B5" s="61" t="s">
        <v>52</v>
      </c>
      <c r="C5" s="62">
        <v>45074</v>
      </c>
      <c r="D5" s="63" t="s">
        <v>30</v>
      </c>
      <c r="E5" s="64">
        <v>181</v>
      </c>
      <c r="F5" s="64">
        <v>187</v>
      </c>
      <c r="G5" s="64">
        <v>185</v>
      </c>
      <c r="H5" s="64">
        <v>185.001</v>
      </c>
      <c r="I5" s="64"/>
      <c r="J5" s="64"/>
      <c r="K5" s="65">
        <v>4</v>
      </c>
      <c r="L5" s="65">
        <v>738.00099999999998</v>
      </c>
      <c r="M5" s="66">
        <v>184.50024999999999</v>
      </c>
      <c r="N5" s="67">
        <v>6</v>
      </c>
      <c r="O5" s="68">
        <v>190.50024999999999</v>
      </c>
    </row>
    <row r="7" spans="1:17" x14ac:dyDescent="0.25">
      <c r="K7" s="8">
        <f>SUM(K2:K6)</f>
        <v>16</v>
      </c>
      <c r="L7" s="8">
        <f>SUM(L2:L6)</f>
        <v>2965.0020000000004</v>
      </c>
      <c r="M7" s="7">
        <f>SUM(L7/K7)</f>
        <v>185.31262500000003</v>
      </c>
      <c r="N7" s="8">
        <f>SUM(N2:N6)</f>
        <v>34</v>
      </c>
      <c r="O7" s="12">
        <f>SUM(M7+N7)</f>
        <v>219.31262500000003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:E3">
    <cfRule type="top10" dxfId="132" priority="6" rank="1"/>
  </conditionalFormatting>
  <conditionalFormatting sqref="F2:F3">
    <cfRule type="top10" dxfId="131" priority="5" rank="1"/>
  </conditionalFormatting>
  <conditionalFormatting sqref="G2:G3">
    <cfRule type="top10" dxfId="130" priority="4" rank="1"/>
  </conditionalFormatting>
  <conditionalFormatting sqref="H2:H3">
    <cfRule type="top10" dxfId="129" priority="3" rank="1"/>
  </conditionalFormatting>
  <conditionalFormatting sqref="I2:I3">
    <cfRule type="top10" dxfId="128" priority="2" rank="1"/>
  </conditionalFormatting>
  <conditionalFormatting sqref="J2:J3">
    <cfRule type="top10" dxfId="127" priority="1" rank="1"/>
  </conditionalFormatting>
  <hyperlinks>
    <hyperlink ref="Q1" location="'National Rankings'!A1" display="Back to Ranking" xr:uid="{AD877133-8A70-4A4D-BAC8-5D55C2AA78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EDEDD1-328C-4BC1-A875-9EE1C341E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B4E2-35F1-4DE6-AF70-2879CC3B0F3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0" t="s">
        <v>38</v>
      </c>
      <c r="B2" s="61" t="s">
        <v>88</v>
      </c>
      <c r="C2" s="62">
        <v>45074</v>
      </c>
      <c r="D2" s="63" t="s">
        <v>30</v>
      </c>
      <c r="E2" s="64">
        <v>147</v>
      </c>
      <c r="F2" s="64">
        <v>130</v>
      </c>
      <c r="G2" s="64">
        <v>126</v>
      </c>
      <c r="H2" s="64">
        <v>147</v>
      </c>
      <c r="I2" s="64"/>
      <c r="J2" s="64"/>
      <c r="K2" s="65">
        <v>4</v>
      </c>
      <c r="L2" s="65">
        <v>550</v>
      </c>
      <c r="M2" s="66">
        <v>137.5</v>
      </c>
      <c r="N2" s="67">
        <v>2</v>
      </c>
      <c r="O2" s="68">
        <v>139.5</v>
      </c>
    </row>
    <row r="4" spans="1:17" x14ac:dyDescent="0.25">
      <c r="K4" s="8">
        <f>SUM(K2:K3)</f>
        <v>4</v>
      </c>
      <c r="L4" s="8">
        <f>SUM(L2:L3)</f>
        <v>550</v>
      </c>
      <c r="M4" s="7">
        <f>SUM(L4/K4)</f>
        <v>137.5</v>
      </c>
      <c r="N4" s="8">
        <f>SUM(N2:N3)</f>
        <v>2</v>
      </c>
      <c r="O4" s="12">
        <f>SUM(M4+N4)</f>
        <v>139.5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AAC49D5-EE73-40FC-A020-09DCA5BEB0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6C7877-41CB-4C9A-BD18-7CDA3D5974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5CE-B668-4453-BE9C-F27B605C142C}">
  <sheetPr codeName="Sheet67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46" t="s">
        <v>38</v>
      </c>
      <c r="B2" s="47" t="s">
        <v>33</v>
      </c>
      <c r="C2" s="48">
        <v>45004</v>
      </c>
      <c r="D2" s="47" t="s">
        <v>32</v>
      </c>
      <c r="E2" s="47">
        <v>118</v>
      </c>
      <c r="F2" s="47">
        <v>107</v>
      </c>
      <c r="G2" s="47"/>
      <c r="H2" s="47"/>
      <c r="I2" s="47"/>
      <c r="J2" s="47"/>
      <c r="K2" s="47">
        <v>2</v>
      </c>
      <c r="L2" s="47">
        <v>225</v>
      </c>
      <c r="M2" s="49">
        <v>112.5</v>
      </c>
      <c r="N2" s="47">
        <v>4</v>
      </c>
      <c r="O2" s="49">
        <v>116.5</v>
      </c>
    </row>
    <row r="4" spans="1:17" x14ac:dyDescent="0.25">
      <c r="K4" s="8">
        <f>SUM(K2:K3)</f>
        <v>2</v>
      </c>
      <c r="L4" s="8">
        <f>SUM(L2:L3)</f>
        <v>225</v>
      </c>
      <c r="M4" s="7">
        <f>SUM(L4/K4)</f>
        <v>112.5</v>
      </c>
      <c r="N4" s="8">
        <f>SUM(N2:N3)</f>
        <v>4</v>
      </c>
      <c r="O4" s="12">
        <f>SUM(M4+N4)</f>
        <v>116.5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26" priority="6" rank="1"/>
  </conditionalFormatting>
  <conditionalFormatting sqref="F2">
    <cfRule type="top10" dxfId="125" priority="5" rank="1"/>
  </conditionalFormatting>
  <conditionalFormatting sqref="G2">
    <cfRule type="top10" dxfId="124" priority="4" rank="1"/>
  </conditionalFormatting>
  <conditionalFormatting sqref="H2">
    <cfRule type="top10" dxfId="123" priority="3" rank="1"/>
  </conditionalFormatting>
  <conditionalFormatting sqref="I2">
    <cfRule type="top10" dxfId="122" priority="2" rank="1"/>
  </conditionalFormatting>
  <conditionalFormatting sqref="J2">
    <cfRule type="top10" dxfId="121" priority="1" rank="1"/>
  </conditionalFormatting>
  <hyperlinks>
    <hyperlink ref="Q1" location="'National Rankings'!A1" display="Back to Ranking" xr:uid="{8BA42F27-33EB-41D1-A704-03216C0372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3B0D0-7FD0-4D42-AC4E-C875A4EDC5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B1AC9-38D0-4FD5-8E4B-18030D1B98A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0" t="s">
        <v>38</v>
      </c>
      <c r="B2" s="61" t="s">
        <v>86</v>
      </c>
      <c r="C2" s="62">
        <v>45074</v>
      </c>
      <c r="D2" s="63" t="s">
        <v>30</v>
      </c>
      <c r="E2" s="64">
        <v>185</v>
      </c>
      <c r="F2" s="64">
        <v>179</v>
      </c>
      <c r="G2" s="64">
        <v>177</v>
      </c>
      <c r="H2" s="64">
        <v>179.001</v>
      </c>
      <c r="I2" s="64"/>
      <c r="J2" s="64"/>
      <c r="K2" s="65">
        <v>4</v>
      </c>
      <c r="L2" s="65">
        <v>720.00099999999998</v>
      </c>
      <c r="M2" s="66">
        <v>180.00024999999999</v>
      </c>
      <c r="N2" s="67">
        <v>4</v>
      </c>
      <c r="O2" s="68">
        <v>184.00024999999999</v>
      </c>
    </row>
    <row r="4" spans="1:17" x14ac:dyDescent="0.25">
      <c r="K4" s="8">
        <f>SUM(K2:K3)</f>
        <v>4</v>
      </c>
      <c r="L4" s="8">
        <f>SUM(L2:L3)</f>
        <v>720.00099999999998</v>
      </c>
      <c r="M4" s="7">
        <f>SUM(L4/K4)</f>
        <v>180.00024999999999</v>
      </c>
      <c r="N4" s="8">
        <f>SUM(N2:N3)</f>
        <v>4</v>
      </c>
      <c r="O4" s="12">
        <f>SUM(M4+N4)</f>
        <v>184.00024999999999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A107BFF-64F4-4283-9BD7-74EE1084CF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9732B2-BB4B-4838-B30D-EB54F6BDF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7030-DE70-4226-A95C-5FCE67DFB1E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53</v>
      </c>
      <c r="C2" s="15">
        <v>45004</v>
      </c>
      <c r="D2" s="16" t="s">
        <v>22</v>
      </c>
      <c r="E2" s="17">
        <v>107</v>
      </c>
      <c r="F2" s="17">
        <v>146</v>
      </c>
      <c r="G2" s="17">
        <v>135</v>
      </c>
      <c r="H2" s="17">
        <v>135</v>
      </c>
      <c r="I2" s="17"/>
      <c r="J2" s="17"/>
      <c r="K2" s="20">
        <v>4</v>
      </c>
      <c r="L2" s="20">
        <v>523</v>
      </c>
      <c r="M2" s="21">
        <v>130.75</v>
      </c>
      <c r="N2" s="22">
        <v>5</v>
      </c>
      <c r="O2" s="23">
        <v>135.75</v>
      </c>
    </row>
    <row r="3" spans="1:17" x14ac:dyDescent="0.25">
      <c r="A3" s="13" t="s">
        <v>38</v>
      </c>
      <c r="B3" s="14" t="s">
        <v>53</v>
      </c>
      <c r="C3" s="15">
        <v>45031</v>
      </c>
      <c r="D3" s="16" t="s">
        <v>21</v>
      </c>
      <c r="E3" s="17">
        <v>161</v>
      </c>
      <c r="F3" s="17">
        <v>163</v>
      </c>
      <c r="G3" s="17">
        <v>175</v>
      </c>
      <c r="H3" s="17">
        <v>173</v>
      </c>
      <c r="I3" s="17"/>
      <c r="J3" s="17"/>
      <c r="K3" s="20">
        <v>4</v>
      </c>
      <c r="L3" s="20">
        <v>672</v>
      </c>
      <c r="M3" s="21">
        <v>168</v>
      </c>
      <c r="N3" s="22">
        <v>3</v>
      </c>
      <c r="O3" s="23">
        <v>171</v>
      </c>
    </row>
    <row r="5" spans="1:17" x14ac:dyDescent="0.25">
      <c r="K5" s="8">
        <f>SUM(K2:K4)</f>
        <v>8</v>
      </c>
      <c r="L5" s="8">
        <f>SUM(L2:L4)</f>
        <v>1195</v>
      </c>
      <c r="M5" s="7">
        <f>SUM(L5/K5)</f>
        <v>149.375</v>
      </c>
      <c r="N5" s="8">
        <f>SUM(N2:N4)</f>
        <v>8</v>
      </c>
      <c r="O5" s="12">
        <f>SUM(M5+N5)</f>
        <v>157.375</v>
      </c>
    </row>
  </sheetData>
  <conditionalFormatting sqref="E2:E3">
    <cfRule type="top10" dxfId="120" priority="6" rank="1"/>
  </conditionalFormatting>
  <conditionalFormatting sqref="F2:F3">
    <cfRule type="top10" dxfId="119" priority="5" rank="1"/>
  </conditionalFormatting>
  <conditionalFormatting sqref="G2:G3">
    <cfRule type="top10" dxfId="118" priority="4" rank="1"/>
  </conditionalFormatting>
  <conditionalFormatting sqref="H2:H3">
    <cfRule type="top10" dxfId="117" priority="3" rank="1"/>
  </conditionalFormatting>
  <conditionalFormatting sqref="I2:I3">
    <cfRule type="top10" dxfId="116" priority="2" rank="1"/>
  </conditionalFormatting>
  <conditionalFormatting sqref="J2:J3">
    <cfRule type="top10" dxfId="115" priority="1" rank="1"/>
  </conditionalFormatting>
  <hyperlinks>
    <hyperlink ref="Q1" location="'National Rankings'!A1" display="Back to Ranking" xr:uid="{16EFA459-D674-4C07-BF37-23C5435604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39C506-942E-4E19-BC45-90BA08E3AE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2546-CDD5-4C46-AD03-A9E48F2E693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0" t="s">
        <v>38</v>
      </c>
      <c r="B2" s="61" t="s">
        <v>85</v>
      </c>
      <c r="C2" s="62">
        <v>45066</v>
      </c>
      <c r="D2" s="63" t="s">
        <v>84</v>
      </c>
      <c r="E2" s="64">
        <v>173</v>
      </c>
      <c r="F2" s="64">
        <v>170</v>
      </c>
      <c r="G2" s="64">
        <v>187</v>
      </c>
      <c r="H2" s="64">
        <v>178</v>
      </c>
      <c r="I2" s="64"/>
      <c r="J2" s="64"/>
      <c r="K2" s="65">
        <v>4</v>
      </c>
      <c r="L2" s="65">
        <v>708</v>
      </c>
      <c r="M2" s="66">
        <v>177</v>
      </c>
      <c r="N2" s="67">
        <v>4</v>
      </c>
      <c r="O2" s="68">
        <v>181</v>
      </c>
    </row>
    <row r="4" spans="1:17" x14ac:dyDescent="0.25">
      <c r="K4" s="8">
        <f>SUM(K2:K3)</f>
        <v>4</v>
      </c>
      <c r="L4" s="8">
        <f>SUM(L2:L3)</f>
        <v>708</v>
      </c>
      <c r="M4" s="7">
        <f>SUM(L4/K4)</f>
        <v>177</v>
      </c>
      <c r="N4" s="8">
        <f>SUM(N2:N3)</f>
        <v>4</v>
      </c>
      <c r="O4" s="12">
        <f>SUM(M4+N4)</f>
        <v>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6970C4C-19EE-416C-B04D-30E388F12D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6D7511-E657-4610-AC10-463C449D28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1A9DC-187D-4774-A199-78FB8105DDF5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9" t="s">
        <v>38</v>
      </c>
      <c r="B2" s="61" t="s">
        <v>57</v>
      </c>
      <c r="C2" s="15">
        <v>45034</v>
      </c>
      <c r="D2" s="16" t="s">
        <v>30</v>
      </c>
      <c r="E2" s="64">
        <v>174</v>
      </c>
      <c r="F2" s="64">
        <v>173</v>
      </c>
      <c r="G2" s="64">
        <v>188</v>
      </c>
      <c r="H2" s="64">
        <v>178</v>
      </c>
      <c r="I2" s="17"/>
      <c r="J2" s="17"/>
      <c r="K2" s="20">
        <v>4</v>
      </c>
      <c r="L2" s="20">
        <v>713</v>
      </c>
      <c r="M2" s="21">
        <v>178.25</v>
      </c>
      <c r="N2" s="22">
        <v>5</v>
      </c>
      <c r="O2" s="23">
        <v>183.25</v>
      </c>
    </row>
    <row r="3" spans="1:17" x14ac:dyDescent="0.25">
      <c r="A3" s="13" t="s">
        <v>38</v>
      </c>
      <c r="B3" s="14" t="s">
        <v>57</v>
      </c>
      <c r="C3" s="15">
        <v>45062</v>
      </c>
      <c r="D3" s="16" t="s">
        <v>30</v>
      </c>
      <c r="E3" s="64">
        <v>184</v>
      </c>
      <c r="F3" s="64">
        <v>181</v>
      </c>
      <c r="G3" s="64">
        <v>188</v>
      </c>
      <c r="H3" s="64">
        <v>188</v>
      </c>
      <c r="I3" s="17"/>
      <c r="J3" s="17"/>
      <c r="K3" s="20">
        <v>4</v>
      </c>
      <c r="L3" s="20">
        <v>741</v>
      </c>
      <c r="M3" s="21">
        <v>185.25</v>
      </c>
      <c r="N3" s="22">
        <v>6</v>
      </c>
      <c r="O3" s="23">
        <v>191.25</v>
      </c>
    </row>
    <row r="4" spans="1:17" x14ac:dyDescent="0.25">
      <c r="A4" s="13" t="s">
        <v>38</v>
      </c>
      <c r="B4" s="61" t="s">
        <v>57</v>
      </c>
      <c r="C4" s="62">
        <v>45074</v>
      </c>
      <c r="D4" s="63" t="s">
        <v>30</v>
      </c>
      <c r="E4" s="64">
        <v>184</v>
      </c>
      <c r="F4" s="64">
        <v>188</v>
      </c>
      <c r="G4" s="64">
        <v>187</v>
      </c>
      <c r="H4" s="64">
        <v>185</v>
      </c>
      <c r="I4" s="64"/>
      <c r="J4" s="64"/>
      <c r="K4" s="65">
        <v>4</v>
      </c>
      <c r="L4" s="65">
        <v>744</v>
      </c>
      <c r="M4" s="66">
        <v>186</v>
      </c>
      <c r="N4" s="67">
        <v>9</v>
      </c>
      <c r="O4" s="68">
        <v>195</v>
      </c>
    </row>
    <row r="6" spans="1:17" x14ac:dyDescent="0.25">
      <c r="K6" s="8">
        <f>SUM(K2:K5)</f>
        <v>12</v>
      </c>
      <c r="L6" s="8">
        <f>SUM(L2:L5)</f>
        <v>2198</v>
      </c>
      <c r="M6" s="7">
        <f>SUM(L6/K6)</f>
        <v>183.16666666666666</v>
      </c>
      <c r="N6" s="8">
        <f>SUM(N2:N5)</f>
        <v>20</v>
      </c>
      <c r="O6" s="12">
        <f>SUM(M6+N6)</f>
        <v>203.16666666666666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14" priority="6" rank="1"/>
  </conditionalFormatting>
  <conditionalFormatting sqref="F2">
    <cfRule type="top10" dxfId="113" priority="5" rank="1"/>
  </conditionalFormatting>
  <conditionalFormatting sqref="G2">
    <cfRule type="top10" dxfId="112" priority="4" rank="1"/>
  </conditionalFormatting>
  <conditionalFormatting sqref="H2">
    <cfRule type="top10" dxfId="111" priority="3" rank="1"/>
  </conditionalFormatting>
  <conditionalFormatting sqref="I2">
    <cfRule type="top10" dxfId="110" priority="2" rank="1"/>
  </conditionalFormatting>
  <conditionalFormatting sqref="J2">
    <cfRule type="top10" dxfId="109" priority="1" rank="1"/>
  </conditionalFormatting>
  <hyperlinks>
    <hyperlink ref="Q1" location="'National Rankings'!A1" display="Back to Ranking" xr:uid="{8BB87674-4342-400C-89BE-826D14DB08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15B19C-B199-45F2-8704-0F784C6142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9DED-3E23-46D4-A298-EA0C22C7531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0" t="s">
        <v>38</v>
      </c>
      <c r="B2" s="61" t="s">
        <v>69</v>
      </c>
      <c r="C2" s="62">
        <v>45052</v>
      </c>
      <c r="D2" s="63" t="s">
        <v>68</v>
      </c>
      <c r="E2" s="64">
        <v>179</v>
      </c>
      <c r="F2" s="64">
        <v>182</v>
      </c>
      <c r="G2" s="64">
        <v>180</v>
      </c>
      <c r="H2" s="64">
        <v>181</v>
      </c>
      <c r="I2" s="64"/>
      <c r="J2" s="64"/>
      <c r="K2" s="65">
        <v>4</v>
      </c>
      <c r="L2" s="65">
        <v>722</v>
      </c>
      <c r="M2" s="66">
        <v>180.5</v>
      </c>
      <c r="N2" s="67">
        <v>4</v>
      </c>
      <c r="O2" s="68">
        <v>184.5</v>
      </c>
    </row>
    <row r="4" spans="1:17" x14ac:dyDescent="0.25">
      <c r="K4" s="8">
        <f>SUM(K2:K3)</f>
        <v>4</v>
      </c>
      <c r="L4" s="8">
        <f>SUM(L2:L3)</f>
        <v>722</v>
      </c>
      <c r="M4" s="7">
        <f>SUM(L4/K4)</f>
        <v>180.5</v>
      </c>
      <c r="N4" s="8">
        <f>SUM(N2:N3)</f>
        <v>4</v>
      </c>
      <c r="O4" s="12">
        <f>SUM(M4+N4)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B031FCA-5AE4-4BC4-8F72-E7731579C8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DA5438-1684-4D5D-8683-DA083A38C5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3CF36-B043-47F9-9CB3-76C0CBE345D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9" t="s">
        <v>38</v>
      </c>
      <c r="B2" s="61" t="s">
        <v>64</v>
      </c>
      <c r="C2" s="62">
        <v>44661</v>
      </c>
      <c r="D2" s="63" t="s">
        <v>60</v>
      </c>
      <c r="E2" s="64">
        <v>166</v>
      </c>
      <c r="F2" s="64">
        <v>161</v>
      </c>
      <c r="G2" s="64">
        <v>167</v>
      </c>
      <c r="H2" s="64">
        <v>169</v>
      </c>
      <c r="I2" s="64"/>
      <c r="J2" s="64"/>
      <c r="K2" s="65">
        <v>4</v>
      </c>
      <c r="L2" s="65">
        <v>663</v>
      </c>
      <c r="M2" s="66">
        <v>165.75</v>
      </c>
      <c r="N2" s="67">
        <v>2</v>
      </c>
      <c r="O2" s="68">
        <v>167.75</v>
      </c>
    </row>
    <row r="3" spans="1:17" x14ac:dyDescent="0.25">
      <c r="A3" s="60" t="s">
        <v>24</v>
      </c>
      <c r="B3" s="61" t="s">
        <v>64</v>
      </c>
      <c r="C3" s="62">
        <v>45060</v>
      </c>
      <c r="D3" s="63" t="s">
        <v>60</v>
      </c>
      <c r="E3" s="64">
        <v>172</v>
      </c>
      <c r="F3" s="64">
        <v>162</v>
      </c>
      <c r="G3" s="64">
        <v>170</v>
      </c>
      <c r="H3" s="64">
        <v>173</v>
      </c>
      <c r="I3" s="64"/>
      <c r="J3" s="64"/>
      <c r="K3" s="65">
        <v>4</v>
      </c>
      <c r="L3" s="65">
        <v>677</v>
      </c>
      <c r="M3" s="66">
        <v>169.25</v>
      </c>
      <c r="N3" s="67">
        <v>2</v>
      </c>
      <c r="O3" s="68">
        <v>171.25</v>
      </c>
    </row>
    <row r="5" spans="1:17" x14ac:dyDescent="0.25">
      <c r="K5" s="8">
        <f>SUM(K2:K4)</f>
        <v>8</v>
      </c>
      <c r="L5" s="8">
        <f>SUM(L2:L4)</f>
        <v>1340</v>
      </c>
      <c r="M5" s="7">
        <f>SUM(L5/K5)</f>
        <v>167.5</v>
      </c>
      <c r="N5" s="8">
        <f>SUM(N2:N4)</f>
        <v>4</v>
      </c>
      <c r="O5" s="12">
        <f>SUM(M5+N5)</f>
        <v>171.5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08" priority="6" rank="1"/>
  </conditionalFormatting>
  <conditionalFormatting sqref="F2">
    <cfRule type="top10" dxfId="107" priority="5" rank="1"/>
  </conditionalFormatting>
  <conditionalFormatting sqref="G2">
    <cfRule type="top10" dxfId="106" priority="4" rank="1"/>
  </conditionalFormatting>
  <conditionalFormatting sqref="H2">
    <cfRule type="top10" dxfId="105" priority="3" rank="1"/>
  </conditionalFormatting>
  <conditionalFormatting sqref="I2">
    <cfRule type="top10" dxfId="104" priority="2" rank="1"/>
  </conditionalFormatting>
  <conditionalFormatting sqref="J2">
    <cfRule type="top10" dxfId="103" priority="1" rank="1"/>
  </conditionalFormatting>
  <hyperlinks>
    <hyperlink ref="Q1" location="'National Rankings'!A1" display="Back to Ranking" xr:uid="{7EAD16F5-3324-4E11-88FA-943AC784CE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6DFA2D-F977-4113-8D97-131D6DEEDB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FD96-76E4-42D7-984C-ABA31340E3D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61" t="s">
        <v>58</v>
      </c>
      <c r="C2" s="15">
        <v>45038</v>
      </c>
      <c r="D2" s="16" t="s">
        <v>25</v>
      </c>
      <c r="E2" s="17">
        <v>170</v>
      </c>
      <c r="F2" s="17">
        <v>168</v>
      </c>
      <c r="G2" s="17">
        <v>169</v>
      </c>
      <c r="H2" s="17">
        <v>165</v>
      </c>
      <c r="I2" s="17"/>
      <c r="J2" s="17"/>
      <c r="K2" s="20">
        <v>4</v>
      </c>
      <c r="L2" s="20">
        <v>672</v>
      </c>
      <c r="M2" s="21">
        <v>168</v>
      </c>
      <c r="N2" s="22">
        <v>2</v>
      </c>
      <c r="O2" s="23">
        <v>170</v>
      </c>
    </row>
    <row r="4" spans="1:17" x14ac:dyDescent="0.25">
      <c r="K4" s="8">
        <f>SUM(K2:K3)</f>
        <v>4</v>
      </c>
      <c r="L4" s="8">
        <f>SUM(L2:L3)</f>
        <v>672</v>
      </c>
      <c r="M4" s="7">
        <f>SUM(L4/K4)</f>
        <v>168</v>
      </c>
      <c r="N4" s="8">
        <f>SUM(N2:N3)</f>
        <v>2</v>
      </c>
      <c r="O4" s="12">
        <f>SUM(M4+N4)</f>
        <v>170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_1_11"/>
    <protectedRange algorithmName="SHA-512" hashValue="ON39YdpmFHfN9f47KpiRvqrKx0V9+erV1CNkpWzYhW/Qyc6aT8rEyCrvauWSYGZK2ia3o7vd3akF07acHAFpOA==" saltValue="yVW9XmDwTqEnmpSGai0KYg==" spinCount="100000" sqref="D2" name="Range1_1_3_1_1_11"/>
  </protectedRanges>
  <conditionalFormatting sqref="E2">
    <cfRule type="top10" dxfId="102" priority="6" rank="1"/>
  </conditionalFormatting>
  <conditionalFormatting sqref="F2">
    <cfRule type="top10" dxfId="101" priority="5" rank="1"/>
  </conditionalFormatting>
  <conditionalFormatting sqref="G2">
    <cfRule type="top10" dxfId="100" priority="4" rank="1"/>
  </conditionalFormatting>
  <conditionalFormatting sqref="H2">
    <cfRule type="top10" dxfId="99" priority="3" rank="1"/>
  </conditionalFormatting>
  <conditionalFormatting sqref="I2">
    <cfRule type="top10" dxfId="98" priority="2" rank="1"/>
  </conditionalFormatting>
  <conditionalFormatting sqref="J2">
    <cfRule type="top10" dxfId="97" priority="1" rank="1"/>
  </conditionalFormatting>
  <hyperlinks>
    <hyperlink ref="Q1" location="'National Rankings'!A1" display="Back to Ranking" xr:uid="{D4C27703-4C3D-425D-9A3F-3B7E3A55D4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B77BEC-253F-4FF7-8081-B28403D1CB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7231-4BC1-45E0-99EC-4F0FE9A3775A}">
  <dimension ref="A1:Q4"/>
  <sheetViews>
    <sheetView workbookViewId="0">
      <selection activeCell="C31" sqref="C3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54</v>
      </c>
      <c r="C2" s="15">
        <v>45010</v>
      </c>
      <c r="D2" s="16" t="s">
        <v>25</v>
      </c>
      <c r="E2" s="17">
        <v>173</v>
      </c>
      <c r="F2" s="17">
        <v>172</v>
      </c>
      <c r="G2" s="17">
        <v>160</v>
      </c>
      <c r="H2" s="17">
        <v>158</v>
      </c>
      <c r="I2" s="17"/>
      <c r="J2" s="17"/>
      <c r="K2" s="20">
        <v>4</v>
      </c>
      <c r="L2" s="20">
        <v>663</v>
      </c>
      <c r="M2" s="21">
        <v>165.75</v>
      </c>
      <c r="N2" s="22">
        <v>2</v>
      </c>
      <c r="O2" s="23">
        <v>167.75</v>
      </c>
    </row>
    <row r="4" spans="1:17" x14ac:dyDescent="0.25">
      <c r="K4" s="8">
        <f>SUM(K2:K3)</f>
        <v>4</v>
      </c>
      <c r="L4" s="8">
        <f>SUM(L2:L3)</f>
        <v>663</v>
      </c>
      <c r="M4" s="7">
        <f>SUM(L4/K4)</f>
        <v>165.75</v>
      </c>
      <c r="N4" s="8">
        <f>SUM(N2:N3)</f>
        <v>2</v>
      </c>
      <c r="O4" s="12">
        <f>SUM(M4+N4)</f>
        <v>167.75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_1_11"/>
    <protectedRange algorithmName="SHA-512" hashValue="ON39YdpmFHfN9f47KpiRvqrKx0V9+erV1CNkpWzYhW/Qyc6aT8rEyCrvauWSYGZK2ia3o7vd3akF07acHAFpOA==" saltValue="yVW9XmDwTqEnmpSGai0KYg==" spinCount="100000" sqref="D2" name="Range1_1_3_1_1_11"/>
  </protectedRanges>
  <conditionalFormatting sqref="E2">
    <cfRule type="top10" dxfId="96" priority="6" rank="1"/>
  </conditionalFormatting>
  <conditionalFormatting sqref="F2">
    <cfRule type="top10" dxfId="95" priority="5" rank="1"/>
  </conditionalFormatting>
  <conditionalFormatting sqref="G2">
    <cfRule type="top10" dxfId="94" priority="4" rank="1"/>
  </conditionalFormatting>
  <conditionalFormatting sqref="H2">
    <cfRule type="top10" dxfId="93" priority="3" rank="1"/>
  </conditionalFormatting>
  <conditionalFormatting sqref="I2">
    <cfRule type="top10" dxfId="92" priority="2" rank="1"/>
  </conditionalFormatting>
  <conditionalFormatting sqref="J2">
    <cfRule type="top10" dxfId="91" priority="1" rank="1"/>
  </conditionalFormatting>
  <hyperlinks>
    <hyperlink ref="Q1" location="'National Rankings'!A1" display="Back to Ranking" xr:uid="{8AA633F1-E26A-469D-9723-45723EAF7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8B8F0B-247C-453A-8067-B5CCFF2A77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3B26-0490-4C33-8595-6CD6A7D6475E}">
  <sheetPr codeName="Sheet77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37</v>
      </c>
      <c r="C2" s="15">
        <v>44996</v>
      </c>
      <c r="D2" s="16" t="s">
        <v>25</v>
      </c>
      <c r="E2" s="17">
        <v>171</v>
      </c>
      <c r="F2" s="17">
        <v>162</v>
      </c>
      <c r="G2" s="17">
        <v>178</v>
      </c>
      <c r="H2" s="17">
        <v>165</v>
      </c>
      <c r="I2" s="17"/>
      <c r="J2" s="17"/>
      <c r="K2" s="20">
        <v>4</v>
      </c>
      <c r="L2" s="20">
        <v>676</v>
      </c>
      <c r="M2" s="21">
        <v>169</v>
      </c>
      <c r="N2" s="22">
        <v>2</v>
      </c>
      <c r="O2" s="23">
        <v>171</v>
      </c>
    </row>
    <row r="3" spans="1:17" x14ac:dyDescent="0.25">
      <c r="A3" s="13" t="s">
        <v>38</v>
      </c>
      <c r="B3" s="61" t="s">
        <v>37</v>
      </c>
      <c r="C3" s="62">
        <v>45073</v>
      </c>
      <c r="D3" s="63" t="s">
        <v>25</v>
      </c>
      <c r="E3" s="64">
        <v>165</v>
      </c>
      <c r="F3" s="64">
        <v>170</v>
      </c>
      <c r="G3" s="64">
        <v>178</v>
      </c>
      <c r="H3" s="64">
        <v>170</v>
      </c>
      <c r="I3" s="64"/>
      <c r="J3" s="64"/>
      <c r="K3" s="65">
        <v>4</v>
      </c>
      <c r="L3" s="65">
        <v>683</v>
      </c>
      <c r="M3" s="66">
        <v>170.75</v>
      </c>
      <c r="N3" s="67">
        <v>2</v>
      </c>
      <c r="O3" s="68">
        <v>172.75</v>
      </c>
    </row>
    <row r="5" spans="1:17" x14ac:dyDescent="0.25">
      <c r="K5" s="8">
        <f>SUM(K2:K4)</f>
        <v>8</v>
      </c>
      <c r="L5" s="8">
        <f>SUM(L2:L4)</f>
        <v>1359</v>
      </c>
      <c r="M5" s="7">
        <f>SUM(L5/K5)</f>
        <v>169.875</v>
      </c>
      <c r="N5" s="8">
        <f>SUM(N2:N4)</f>
        <v>4</v>
      </c>
      <c r="O5" s="12">
        <f>SUM(M5+N5)</f>
        <v>173.875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 E3:J3 B3:C3" name="Range1_6_1_1_8_1"/>
    <protectedRange algorithmName="SHA-512" hashValue="ON39YdpmFHfN9f47KpiRvqrKx0V9+erV1CNkpWzYhW/Qyc6aT8rEyCrvauWSYGZK2ia3o7vd3akF07acHAFpOA==" saltValue="yVW9XmDwTqEnmpSGai0KYg==" spinCount="100000" sqref="D2 D3" name="Range1_1_6_1_1_9_1"/>
  </protectedRanges>
  <conditionalFormatting sqref="E2:E3">
    <cfRule type="top10" dxfId="90" priority="6" rank="1"/>
  </conditionalFormatting>
  <conditionalFormatting sqref="F2:F3">
    <cfRule type="top10" dxfId="89" priority="5" rank="1"/>
  </conditionalFormatting>
  <conditionalFormatting sqref="G2:G3">
    <cfRule type="top10" dxfId="88" priority="4" rank="1"/>
  </conditionalFormatting>
  <conditionalFormatting sqref="H2:H3">
    <cfRule type="top10" dxfId="87" priority="3" rank="1"/>
  </conditionalFormatting>
  <conditionalFormatting sqref="I2:I3">
    <cfRule type="top10" dxfId="86" priority="2" rank="1"/>
  </conditionalFormatting>
  <conditionalFormatting sqref="J2:J3">
    <cfRule type="top10" dxfId="85" priority="1" rank="1"/>
  </conditionalFormatting>
  <hyperlinks>
    <hyperlink ref="Q1" location="'National Rankings'!A1" display="Back to Ranking" xr:uid="{35BFC2B9-4D8B-4B34-A766-6DD5ACC209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D63B4F-C862-4BDE-982F-9302E9F8A0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DEA8-3A1A-45DB-8B93-AF134EB999F0}">
  <sheetPr codeName="Sheet76"/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8.8554687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35</v>
      </c>
      <c r="C2" s="15">
        <v>44982</v>
      </c>
      <c r="D2" s="16" t="s">
        <v>25</v>
      </c>
      <c r="E2" s="17">
        <v>174</v>
      </c>
      <c r="F2" s="17">
        <v>158</v>
      </c>
      <c r="G2" s="17">
        <v>181</v>
      </c>
      <c r="H2" s="17">
        <v>183</v>
      </c>
      <c r="I2" s="17"/>
      <c r="J2" s="17"/>
      <c r="K2" s="20">
        <v>4</v>
      </c>
      <c r="L2" s="20">
        <v>696</v>
      </c>
      <c r="M2" s="21">
        <v>174</v>
      </c>
      <c r="N2" s="22">
        <v>4</v>
      </c>
      <c r="O2" s="23">
        <v>178</v>
      </c>
    </row>
    <row r="3" spans="1:17" x14ac:dyDescent="0.25">
      <c r="A3" s="13" t="s">
        <v>24</v>
      </c>
      <c r="B3" s="14" t="s">
        <v>35</v>
      </c>
      <c r="C3" s="15">
        <v>44996</v>
      </c>
      <c r="D3" s="16" t="s">
        <v>25</v>
      </c>
      <c r="E3" s="17">
        <v>170</v>
      </c>
      <c r="F3" s="17">
        <v>172.001</v>
      </c>
      <c r="G3" s="17">
        <v>173</v>
      </c>
      <c r="H3" s="17">
        <v>181</v>
      </c>
      <c r="I3" s="17"/>
      <c r="J3" s="17"/>
      <c r="K3" s="20">
        <v>4</v>
      </c>
      <c r="L3" s="20">
        <v>696.00099999999998</v>
      </c>
      <c r="M3" s="21">
        <v>174.00024999999999</v>
      </c>
      <c r="N3" s="22">
        <v>5</v>
      </c>
      <c r="O3" s="23">
        <v>179.00024999999999</v>
      </c>
    </row>
    <row r="4" spans="1:17" x14ac:dyDescent="0.25">
      <c r="A4" s="13" t="s">
        <v>24</v>
      </c>
      <c r="B4" s="14" t="s">
        <v>35</v>
      </c>
      <c r="C4" s="15">
        <v>45010</v>
      </c>
      <c r="D4" s="16" t="s">
        <v>25</v>
      </c>
      <c r="E4" s="17">
        <v>168</v>
      </c>
      <c r="F4" s="17">
        <v>176</v>
      </c>
      <c r="G4" s="17">
        <v>179</v>
      </c>
      <c r="H4" s="17">
        <v>176</v>
      </c>
      <c r="I4" s="17"/>
      <c r="J4" s="17"/>
      <c r="K4" s="20">
        <v>4</v>
      </c>
      <c r="L4" s="20">
        <v>699</v>
      </c>
      <c r="M4" s="21">
        <v>174.75</v>
      </c>
      <c r="N4" s="22">
        <v>5</v>
      </c>
      <c r="O4" s="23">
        <v>179.75</v>
      </c>
    </row>
    <row r="5" spans="1:17" x14ac:dyDescent="0.25">
      <c r="A5" s="13" t="s">
        <v>38</v>
      </c>
      <c r="B5" s="14" t="s">
        <v>35</v>
      </c>
      <c r="C5" s="15">
        <v>45006</v>
      </c>
      <c r="D5" s="16" t="s">
        <v>30</v>
      </c>
      <c r="E5" s="17">
        <v>187</v>
      </c>
      <c r="F5" s="17">
        <v>187</v>
      </c>
      <c r="G5" s="17">
        <v>194</v>
      </c>
      <c r="H5" s="17">
        <v>184</v>
      </c>
      <c r="I5" s="17"/>
      <c r="J5" s="17"/>
      <c r="K5" s="20">
        <v>4</v>
      </c>
      <c r="L5" s="20">
        <v>752</v>
      </c>
      <c r="M5" s="21">
        <v>188</v>
      </c>
      <c r="N5" s="22">
        <v>7</v>
      </c>
      <c r="O5" s="23">
        <v>195</v>
      </c>
    </row>
    <row r="6" spans="1:17" x14ac:dyDescent="0.25">
      <c r="A6" s="46" t="s">
        <v>38</v>
      </c>
      <c r="B6" s="46" t="s">
        <v>35</v>
      </c>
      <c r="C6" s="15">
        <v>45011</v>
      </c>
      <c r="D6" s="46" t="s">
        <v>30</v>
      </c>
      <c r="E6" s="46">
        <v>187</v>
      </c>
      <c r="F6" s="46">
        <v>184</v>
      </c>
      <c r="G6" s="50">
        <v>189</v>
      </c>
      <c r="H6" s="50">
        <v>180</v>
      </c>
      <c r="I6" s="46"/>
      <c r="J6" s="46"/>
      <c r="K6" s="46">
        <v>4</v>
      </c>
      <c r="L6" s="46">
        <v>740</v>
      </c>
      <c r="M6" s="46">
        <v>185</v>
      </c>
      <c r="N6" s="46">
        <v>9</v>
      </c>
      <c r="O6" s="46">
        <v>194</v>
      </c>
    </row>
    <row r="7" spans="1:17" x14ac:dyDescent="0.25">
      <c r="A7" s="13" t="s">
        <v>24</v>
      </c>
      <c r="B7" s="14" t="s">
        <v>35</v>
      </c>
      <c r="C7" s="15">
        <v>45020</v>
      </c>
      <c r="D7" s="16" t="s">
        <v>25</v>
      </c>
      <c r="E7" s="53">
        <v>183</v>
      </c>
      <c r="F7" s="53">
        <v>184</v>
      </c>
      <c r="G7" s="17">
        <v>180</v>
      </c>
      <c r="H7" s="17">
        <v>180</v>
      </c>
      <c r="I7" s="17"/>
      <c r="J7" s="17"/>
      <c r="K7" s="20">
        <v>4</v>
      </c>
      <c r="L7" s="20">
        <v>727</v>
      </c>
      <c r="M7" s="21">
        <v>181.75</v>
      </c>
      <c r="N7" s="22">
        <v>9</v>
      </c>
      <c r="O7" s="23">
        <v>190.75</v>
      </c>
    </row>
    <row r="8" spans="1:17" x14ac:dyDescent="0.25">
      <c r="A8" s="13" t="s">
        <v>24</v>
      </c>
      <c r="B8" s="14" t="s">
        <v>35</v>
      </c>
      <c r="C8" s="15">
        <v>45024</v>
      </c>
      <c r="D8" s="16" t="s">
        <v>25</v>
      </c>
      <c r="E8" s="17">
        <v>188</v>
      </c>
      <c r="F8" s="17">
        <v>181</v>
      </c>
      <c r="G8" s="53">
        <v>186</v>
      </c>
      <c r="H8" s="17">
        <v>180</v>
      </c>
      <c r="I8" s="17"/>
      <c r="J8" s="17"/>
      <c r="K8" s="20">
        <v>4</v>
      </c>
      <c r="L8" s="20">
        <v>735</v>
      </c>
      <c r="M8" s="21">
        <v>183.75</v>
      </c>
      <c r="N8" s="22">
        <v>6</v>
      </c>
      <c r="O8" s="23">
        <v>189.75</v>
      </c>
    </row>
    <row r="9" spans="1:17" x14ac:dyDescent="0.25">
      <c r="A9" s="13" t="s">
        <v>24</v>
      </c>
      <c r="B9" s="14" t="s">
        <v>35</v>
      </c>
      <c r="C9" s="15">
        <v>45034</v>
      </c>
      <c r="D9" s="16" t="s">
        <v>30</v>
      </c>
      <c r="E9" s="64">
        <v>184</v>
      </c>
      <c r="F9" s="64">
        <v>184</v>
      </c>
      <c r="G9" s="64">
        <v>184</v>
      </c>
      <c r="H9" s="64">
        <v>177</v>
      </c>
      <c r="I9" s="17"/>
      <c r="J9" s="17"/>
      <c r="K9" s="20">
        <v>4</v>
      </c>
      <c r="L9" s="20">
        <v>729</v>
      </c>
      <c r="M9" s="21">
        <v>182.25</v>
      </c>
      <c r="N9" s="22">
        <v>8</v>
      </c>
      <c r="O9" s="23">
        <v>190.25</v>
      </c>
    </row>
    <row r="10" spans="1:17" x14ac:dyDescent="0.25">
      <c r="A10" s="13" t="s">
        <v>24</v>
      </c>
      <c r="B10" s="14" t="s">
        <v>35</v>
      </c>
      <c r="C10" s="15">
        <v>45038</v>
      </c>
      <c r="D10" s="16" t="s">
        <v>25</v>
      </c>
      <c r="E10" s="64">
        <v>174</v>
      </c>
      <c r="F10" s="64">
        <v>180.001</v>
      </c>
      <c r="G10" s="64">
        <v>170</v>
      </c>
      <c r="H10" s="64">
        <v>185</v>
      </c>
      <c r="I10" s="17"/>
      <c r="J10" s="17"/>
      <c r="K10" s="20">
        <v>4</v>
      </c>
      <c r="L10" s="20">
        <v>709.00099999999998</v>
      </c>
      <c r="M10" s="21">
        <v>177.25024999999999</v>
      </c>
      <c r="N10" s="22">
        <v>8</v>
      </c>
      <c r="O10" s="23">
        <v>185.25024999999999</v>
      </c>
    </row>
    <row r="11" spans="1:17" x14ac:dyDescent="0.25">
      <c r="A11" s="13" t="s">
        <v>38</v>
      </c>
      <c r="B11" s="14" t="s">
        <v>35</v>
      </c>
      <c r="C11" s="15">
        <v>45039</v>
      </c>
      <c r="D11" s="16" t="s">
        <v>30</v>
      </c>
      <c r="E11" s="64">
        <v>176</v>
      </c>
      <c r="F11" s="64">
        <v>184.001</v>
      </c>
      <c r="G11" s="64">
        <v>185</v>
      </c>
      <c r="H11" s="64">
        <v>181</v>
      </c>
      <c r="I11" s="17"/>
      <c r="J11" s="17"/>
      <c r="K11" s="20">
        <v>4</v>
      </c>
      <c r="L11" s="20">
        <v>726.00099999999998</v>
      </c>
      <c r="M11" s="21">
        <v>181.50024999999999</v>
      </c>
      <c r="N11" s="22">
        <v>11</v>
      </c>
      <c r="O11" s="23">
        <v>192.50024999999999</v>
      </c>
    </row>
    <row r="12" spans="1:17" x14ac:dyDescent="0.25">
      <c r="A12" s="60" t="s">
        <v>24</v>
      </c>
      <c r="B12" s="61" t="s">
        <v>35</v>
      </c>
      <c r="C12" s="62">
        <v>45048</v>
      </c>
      <c r="D12" s="63" t="s">
        <v>25</v>
      </c>
      <c r="E12" s="64">
        <v>175</v>
      </c>
      <c r="F12" s="64">
        <v>180</v>
      </c>
      <c r="G12" s="64">
        <v>176</v>
      </c>
      <c r="H12" s="64">
        <v>175</v>
      </c>
      <c r="I12" s="64"/>
      <c r="J12" s="64"/>
      <c r="K12" s="65">
        <v>4</v>
      </c>
      <c r="L12" s="65">
        <v>706</v>
      </c>
      <c r="M12" s="66">
        <v>176.5</v>
      </c>
      <c r="N12" s="67">
        <v>3</v>
      </c>
      <c r="O12" s="68">
        <v>179.5</v>
      </c>
    </row>
    <row r="13" spans="1:17" x14ac:dyDescent="0.25">
      <c r="A13" s="13" t="s">
        <v>38</v>
      </c>
      <c r="B13" s="14" t="s">
        <v>35</v>
      </c>
      <c r="C13" s="15">
        <v>45062</v>
      </c>
      <c r="D13" s="16" t="s">
        <v>30</v>
      </c>
      <c r="E13" s="64">
        <v>181.001</v>
      </c>
      <c r="F13" s="64">
        <v>184</v>
      </c>
      <c r="G13" s="64">
        <v>178</v>
      </c>
      <c r="H13" s="64">
        <v>187</v>
      </c>
      <c r="I13" s="17"/>
      <c r="J13" s="17"/>
      <c r="K13" s="20">
        <v>4</v>
      </c>
      <c r="L13" s="20">
        <v>730.00099999999998</v>
      </c>
      <c r="M13" s="21">
        <v>182.50024999999999</v>
      </c>
      <c r="N13" s="22">
        <v>3</v>
      </c>
      <c r="O13" s="23">
        <v>185.50024999999999</v>
      </c>
    </row>
    <row r="14" spans="1:17" x14ac:dyDescent="0.25">
      <c r="A14" s="13" t="s">
        <v>38</v>
      </c>
      <c r="B14" s="61" t="s">
        <v>35</v>
      </c>
      <c r="C14" s="62">
        <v>45073</v>
      </c>
      <c r="D14" s="63" t="s">
        <v>25</v>
      </c>
      <c r="E14" s="64">
        <v>180</v>
      </c>
      <c r="F14" s="64">
        <v>177.001</v>
      </c>
      <c r="G14" s="64">
        <v>183</v>
      </c>
      <c r="H14" s="64">
        <v>173</v>
      </c>
      <c r="I14" s="64"/>
      <c r="J14" s="64"/>
      <c r="K14" s="65">
        <v>4</v>
      </c>
      <c r="L14" s="65">
        <v>713.00099999999998</v>
      </c>
      <c r="M14" s="66">
        <v>178.25024999999999</v>
      </c>
      <c r="N14" s="67">
        <v>4</v>
      </c>
      <c r="O14" s="68">
        <v>182.25024999999999</v>
      </c>
    </row>
    <row r="15" spans="1:17" x14ac:dyDescent="0.25">
      <c r="A15" s="13" t="s">
        <v>38</v>
      </c>
      <c r="B15" s="61" t="s">
        <v>35</v>
      </c>
      <c r="C15" s="62">
        <v>45074</v>
      </c>
      <c r="D15" s="63" t="s">
        <v>30</v>
      </c>
      <c r="E15" s="64">
        <v>183</v>
      </c>
      <c r="F15" s="64">
        <v>183</v>
      </c>
      <c r="G15" s="64">
        <v>183</v>
      </c>
      <c r="H15" s="64">
        <v>176</v>
      </c>
      <c r="I15" s="64"/>
      <c r="J15" s="64"/>
      <c r="K15" s="65">
        <v>4</v>
      </c>
      <c r="L15" s="65">
        <v>725</v>
      </c>
      <c r="M15" s="66">
        <v>181.25</v>
      </c>
      <c r="N15" s="67">
        <v>3</v>
      </c>
      <c r="O15" s="68">
        <v>184.25</v>
      </c>
    </row>
    <row r="17" spans="11:15" x14ac:dyDescent="0.25">
      <c r="K17" s="8">
        <f>SUM(K2:K16)</f>
        <v>56</v>
      </c>
      <c r="L17" s="8">
        <f>SUM(L2:L16)</f>
        <v>10083.005000000001</v>
      </c>
      <c r="M17" s="7">
        <f>SUM(L17/K17)</f>
        <v>180.05366071428574</v>
      </c>
      <c r="N17" s="8">
        <f>SUM(N2:N16)</f>
        <v>85</v>
      </c>
      <c r="O17" s="12">
        <f>SUM(M17+N17)</f>
        <v>265.05366071428574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_1_1_3"/>
    <protectedRange algorithmName="SHA-512" hashValue="ON39YdpmFHfN9f47KpiRvqrKx0V9+erV1CNkpWzYhW/Qyc6aT8rEyCrvauWSYGZK2ia3o7vd3akF07acHAFpOA==" saltValue="yVW9XmDwTqEnmpSGai0KYg==" spinCount="100000" sqref="D2" name="Range1_1_1_2_3_1_1_3"/>
    <protectedRange algorithmName="SHA-512" hashValue="ON39YdpmFHfN9f47KpiRvqrKx0V9+erV1CNkpWzYhW/Qyc6aT8rEyCrvauWSYGZK2ia3o7vd3akF07acHAFpOA==" saltValue="yVW9XmDwTqEnmpSGai0KYg==" spinCount="100000" sqref="E2:J2" name="Range1_4_4_1_1_3"/>
    <protectedRange sqref="B3:C6" name="Range1_8"/>
    <protectedRange sqref="D3:D6" name="Range1_1_5"/>
    <protectedRange sqref="E3:J6" name="Range1_3_2"/>
    <protectedRange sqref="B7:C7 E7:J7" name="Range1_4_1"/>
    <protectedRange sqref="D7" name="Range1_1_1_3"/>
  </protectedRanges>
  <sortState xmlns:xlrd2="http://schemas.microsoft.com/office/spreadsheetml/2017/richdata2" ref="B2:O6">
    <sortCondition ref="C2:C6"/>
  </sortState>
  <conditionalFormatting sqref="E2">
    <cfRule type="top10" dxfId="84" priority="20" rank="1"/>
  </conditionalFormatting>
  <conditionalFormatting sqref="E3:E6">
    <cfRule type="top10" dxfId="83" priority="9" rank="1"/>
  </conditionalFormatting>
  <conditionalFormatting sqref="E7">
    <cfRule type="top10" dxfId="82" priority="3" rank="1"/>
  </conditionalFormatting>
  <conditionalFormatting sqref="E3:J6">
    <cfRule type="cellIs" dxfId="81" priority="8" operator="greaterThanOrEqual">
      <formula>200</formula>
    </cfRule>
  </conditionalFormatting>
  <conditionalFormatting sqref="E7:J7">
    <cfRule type="cellIs" dxfId="80" priority="1" operator="greaterThanOrEqual">
      <formula>193</formula>
    </cfRule>
  </conditionalFormatting>
  <conditionalFormatting sqref="F2">
    <cfRule type="top10" dxfId="79" priority="19" rank="1"/>
  </conditionalFormatting>
  <conditionalFormatting sqref="F3:F6">
    <cfRule type="top10" dxfId="78" priority="13" rank="1"/>
  </conditionalFormatting>
  <conditionalFormatting sqref="F7">
    <cfRule type="top10" dxfId="77" priority="2" rank="1"/>
  </conditionalFormatting>
  <conditionalFormatting sqref="G2">
    <cfRule type="top10" dxfId="76" priority="18" rank="1"/>
  </conditionalFormatting>
  <conditionalFormatting sqref="G3:G6">
    <cfRule type="top10" dxfId="75" priority="10" rank="1"/>
  </conditionalFormatting>
  <conditionalFormatting sqref="G7">
    <cfRule type="top10" dxfId="74" priority="4" rank="1"/>
  </conditionalFormatting>
  <conditionalFormatting sqref="H2">
    <cfRule type="top10" dxfId="73" priority="17" rank="1"/>
  </conditionalFormatting>
  <conditionalFormatting sqref="H3:H6">
    <cfRule type="top10" dxfId="72" priority="11" rank="1"/>
  </conditionalFormatting>
  <conditionalFormatting sqref="H7">
    <cfRule type="top10" dxfId="71" priority="5" rank="1"/>
  </conditionalFormatting>
  <conditionalFormatting sqref="I2">
    <cfRule type="top10" dxfId="70" priority="16" rank="1"/>
  </conditionalFormatting>
  <conditionalFormatting sqref="I3:I6">
    <cfRule type="top10" dxfId="69" priority="14" rank="1"/>
  </conditionalFormatting>
  <conditionalFormatting sqref="I7">
    <cfRule type="top10" dxfId="68" priority="6" rank="1"/>
  </conditionalFormatting>
  <conditionalFormatting sqref="J2">
    <cfRule type="top10" dxfId="67" priority="15" rank="1"/>
  </conditionalFormatting>
  <conditionalFormatting sqref="J3:J6">
    <cfRule type="top10" dxfId="66" priority="12" rank="1"/>
  </conditionalFormatting>
  <conditionalFormatting sqref="J7">
    <cfRule type="top10" dxfId="65" priority="7" rank="1"/>
  </conditionalFormatting>
  <hyperlinks>
    <hyperlink ref="Q1" location="'National Rankings'!A1" display="Back to Ranking" xr:uid="{5C8F7F13-AE00-4BF8-BD54-0485B01751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C9810-BC68-417F-BF35-0D5AA9725A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7E6A0-41A2-4252-8EA9-A080EA09128E}">
  <sheetPr codeName="Sheet91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6"/>
      <c r="Q1" s="24" t="s">
        <v>20</v>
      </c>
    </row>
    <row r="2" spans="1:17" x14ac:dyDescent="0.25">
      <c r="A2" s="13" t="s">
        <v>24</v>
      </c>
      <c r="B2" s="14" t="s">
        <v>41</v>
      </c>
      <c r="C2" s="15">
        <v>44661</v>
      </c>
      <c r="D2" s="16" t="s">
        <v>42</v>
      </c>
      <c r="E2" s="17">
        <v>179.001</v>
      </c>
      <c r="F2" s="17">
        <v>175</v>
      </c>
      <c r="G2" s="17">
        <v>185</v>
      </c>
      <c r="H2" s="17">
        <v>181</v>
      </c>
      <c r="I2" s="17"/>
      <c r="J2" s="17"/>
      <c r="K2" s="20">
        <v>4</v>
      </c>
      <c r="L2" s="20">
        <v>720.00099999999998</v>
      </c>
      <c r="M2" s="21">
        <v>180.00024999999999</v>
      </c>
      <c r="N2" s="22">
        <v>13</v>
      </c>
      <c r="O2" s="23">
        <v>193.00024999999999</v>
      </c>
      <c r="P2" s="35"/>
    </row>
    <row r="3" spans="1:17" x14ac:dyDescent="0.25">
      <c r="A3" s="13" t="s">
        <v>38</v>
      </c>
      <c r="B3" s="14" t="s">
        <v>41</v>
      </c>
      <c r="C3" s="15">
        <v>44689</v>
      </c>
      <c r="D3" s="16" t="s">
        <v>42</v>
      </c>
      <c r="E3" s="17">
        <v>181.001</v>
      </c>
      <c r="F3" s="17">
        <v>185</v>
      </c>
      <c r="G3" s="17">
        <v>182</v>
      </c>
      <c r="H3" s="17">
        <v>178</v>
      </c>
      <c r="I3" s="17"/>
      <c r="J3" s="17"/>
      <c r="K3" s="20">
        <v>4</v>
      </c>
      <c r="L3" s="20">
        <v>726.00099999999998</v>
      </c>
      <c r="M3" s="21">
        <v>181.50024999999999</v>
      </c>
      <c r="N3" s="22">
        <v>8</v>
      </c>
      <c r="O3" s="23">
        <v>189.50024999999999</v>
      </c>
    </row>
    <row r="4" spans="1:17" x14ac:dyDescent="0.25">
      <c r="P4" s="12"/>
    </row>
    <row r="5" spans="1:17" x14ac:dyDescent="0.25">
      <c r="K5" s="8">
        <f>SUM(K2:K4)</f>
        <v>8</v>
      </c>
      <c r="L5" s="8">
        <f>SUM(L2:L4)</f>
        <v>1446.002</v>
      </c>
      <c r="M5" s="7">
        <f>SUM(L5/K5)</f>
        <v>180.75024999999999</v>
      </c>
      <c r="N5" s="8">
        <f>SUM(N2:N4)</f>
        <v>21</v>
      </c>
      <c r="O5" s="12">
        <f>SUM(M5+N5)</f>
        <v>201.75024999999999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2">
    <cfRule type="top10" dxfId="64" priority="9" rank="1"/>
  </conditionalFormatting>
  <conditionalFormatting sqref="E3">
    <cfRule type="top10" dxfId="63" priority="7" rank="1"/>
  </conditionalFormatting>
  <conditionalFormatting sqref="E3:J3">
    <cfRule type="cellIs" dxfId="62" priority="1" operator="greaterThanOrEqual">
      <formula>200</formula>
    </cfRule>
  </conditionalFormatting>
  <conditionalFormatting sqref="F2">
    <cfRule type="top10" dxfId="61" priority="12" rank="1"/>
  </conditionalFormatting>
  <conditionalFormatting sqref="F3">
    <cfRule type="top10" dxfId="60" priority="6" rank="1"/>
  </conditionalFormatting>
  <conditionalFormatting sqref="G2">
    <cfRule type="top10" dxfId="59" priority="13" rank="1"/>
  </conditionalFormatting>
  <conditionalFormatting sqref="G3">
    <cfRule type="top10" dxfId="58" priority="5" rank="1"/>
  </conditionalFormatting>
  <conditionalFormatting sqref="H2">
    <cfRule type="top10" dxfId="57" priority="10" rank="1"/>
  </conditionalFormatting>
  <conditionalFormatting sqref="H3">
    <cfRule type="top10" dxfId="56" priority="4" rank="1"/>
  </conditionalFormatting>
  <conditionalFormatting sqref="I2">
    <cfRule type="top10" dxfId="55" priority="14" rank="1"/>
  </conditionalFormatting>
  <conditionalFormatting sqref="I3">
    <cfRule type="top10" dxfId="54" priority="3" rank="1"/>
    <cfRule type="top10" dxfId="53" priority="8" rank="1"/>
  </conditionalFormatting>
  <conditionalFormatting sqref="J2">
    <cfRule type="top10" dxfId="52" priority="11" rank="1"/>
  </conditionalFormatting>
  <conditionalFormatting sqref="J3">
    <cfRule type="top10" dxfId="51" priority="2" rank="1"/>
  </conditionalFormatting>
  <hyperlinks>
    <hyperlink ref="Q1" location="'National Rankings'!A1" display="Back to Ranking" xr:uid="{EFEA51ED-2777-4DE5-9422-8DEDB29060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0A7DB5-7CA9-4316-AE52-8A71A22CFD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5872-9207-49ED-B572-F8315ECCDAA0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9" t="s">
        <v>38</v>
      </c>
      <c r="B2" s="61" t="s">
        <v>59</v>
      </c>
      <c r="C2" s="62">
        <v>44661</v>
      </c>
      <c r="D2" s="63" t="s">
        <v>60</v>
      </c>
      <c r="E2" s="64">
        <v>190</v>
      </c>
      <c r="F2" s="64">
        <v>180</v>
      </c>
      <c r="G2" s="64">
        <v>185</v>
      </c>
      <c r="H2" s="64">
        <v>187</v>
      </c>
      <c r="I2" s="64"/>
      <c r="J2" s="64"/>
      <c r="K2" s="65">
        <v>4</v>
      </c>
      <c r="L2" s="65">
        <v>742</v>
      </c>
      <c r="M2" s="66">
        <v>185.5</v>
      </c>
      <c r="N2" s="67">
        <v>9</v>
      </c>
      <c r="O2" s="68">
        <v>194.5</v>
      </c>
    </row>
    <row r="3" spans="1:17" x14ac:dyDescent="0.25">
      <c r="A3" s="60" t="s">
        <v>24</v>
      </c>
      <c r="B3" s="61" t="s">
        <v>59</v>
      </c>
      <c r="C3" s="62">
        <v>45046</v>
      </c>
      <c r="D3" s="63" t="s">
        <v>67</v>
      </c>
      <c r="E3" s="64">
        <v>177</v>
      </c>
      <c r="F3" s="64">
        <v>180</v>
      </c>
      <c r="G3" s="64">
        <v>184</v>
      </c>
      <c r="H3" s="64">
        <v>181</v>
      </c>
      <c r="I3" s="64"/>
      <c r="J3" s="64"/>
      <c r="K3" s="65">
        <v>4</v>
      </c>
      <c r="L3" s="65">
        <v>722</v>
      </c>
      <c r="M3" s="66">
        <v>180.5</v>
      </c>
      <c r="N3" s="67">
        <v>13</v>
      </c>
      <c r="O3" s="68">
        <v>193.5</v>
      </c>
    </row>
    <row r="4" spans="1:17" x14ac:dyDescent="0.25">
      <c r="A4" s="60" t="s">
        <v>24</v>
      </c>
      <c r="B4" s="61" t="s">
        <v>59</v>
      </c>
      <c r="C4" s="62">
        <v>45060</v>
      </c>
      <c r="D4" s="63" t="s">
        <v>60</v>
      </c>
      <c r="E4" s="64">
        <v>175</v>
      </c>
      <c r="F4" s="64">
        <v>187</v>
      </c>
      <c r="G4" s="64">
        <v>182</v>
      </c>
      <c r="H4" s="64">
        <v>187</v>
      </c>
      <c r="I4" s="64"/>
      <c r="J4" s="64"/>
      <c r="K4" s="65">
        <v>4</v>
      </c>
      <c r="L4" s="65">
        <v>731</v>
      </c>
      <c r="M4" s="66">
        <v>182.75</v>
      </c>
      <c r="N4" s="67">
        <v>8</v>
      </c>
      <c r="O4" s="68">
        <v>190.75</v>
      </c>
    </row>
    <row r="6" spans="1:17" x14ac:dyDescent="0.25">
      <c r="K6" s="8">
        <f>SUM(K2:K5)</f>
        <v>12</v>
      </c>
      <c r="L6" s="8">
        <f>SUM(L2:L5)</f>
        <v>2195</v>
      </c>
      <c r="M6" s="7">
        <f>SUM(L6/K6)</f>
        <v>182.91666666666666</v>
      </c>
      <c r="N6" s="8">
        <f>SUM(N2:N5)</f>
        <v>30</v>
      </c>
      <c r="O6" s="12">
        <f>SUM(M6+N6)</f>
        <v>212.91666666666666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:E3">
    <cfRule type="top10" dxfId="315" priority="6" rank="1"/>
  </conditionalFormatting>
  <conditionalFormatting sqref="F2:F3">
    <cfRule type="top10" dxfId="314" priority="5" rank="1"/>
  </conditionalFormatting>
  <conditionalFormatting sqref="G2:G3">
    <cfRule type="top10" dxfId="313" priority="4" rank="1"/>
  </conditionalFormatting>
  <conditionalFormatting sqref="H2:H3">
    <cfRule type="top10" dxfId="312" priority="3" rank="1"/>
  </conditionalFormatting>
  <conditionalFormatting sqref="I2:I3">
    <cfRule type="top10" dxfId="311" priority="2" rank="1"/>
  </conditionalFormatting>
  <conditionalFormatting sqref="J2:J3">
    <cfRule type="top10" dxfId="310" priority="1" rank="1"/>
  </conditionalFormatting>
  <hyperlinks>
    <hyperlink ref="Q1" location="'National Rankings'!A1" display="Back to Ranking" xr:uid="{C025A4D2-9A26-4493-B2CE-E536E0B7F7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25B0A7-04E1-49EA-BCBF-41B827D90C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1101B-C760-4C98-8EF9-C7F1D7E6EEA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0" t="s">
        <v>38</v>
      </c>
      <c r="B2" s="61" t="s">
        <v>83</v>
      </c>
      <c r="C2" s="62">
        <v>45067</v>
      </c>
      <c r="D2" s="63" t="s">
        <v>81</v>
      </c>
      <c r="E2" s="64">
        <v>173</v>
      </c>
      <c r="F2" s="64">
        <v>178</v>
      </c>
      <c r="G2" s="64">
        <v>161</v>
      </c>
      <c r="H2" s="64">
        <v>178</v>
      </c>
      <c r="I2" s="64"/>
      <c r="J2" s="64"/>
      <c r="K2" s="65">
        <v>4</v>
      </c>
      <c r="L2" s="65">
        <v>690</v>
      </c>
      <c r="M2" s="66">
        <v>172.5</v>
      </c>
      <c r="N2" s="67">
        <v>4</v>
      </c>
      <c r="O2" s="68">
        <v>176.5</v>
      </c>
    </row>
    <row r="4" spans="1:17" x14ac:dyDescent="0.25">
      <c r="K4" s="8">
        <f>SUM(K2:K3)</f>
        <v>4</v>
      </c>
      <c r="L4" s="8">
        <f>SUM(L2:L3)</f>
        <v>690</v>
      </c>
      <c r="M4" s="7">
        <f>SUM(L4/K4)</f>
        <v>172.5</v>
      </c>
      <c r="N4" s="8">
        <f>SUM(N2:N3)</f>
        <v>4</v>
      </c>
      <c r="O4" s="12">
        <f>SUM(M4+N4)</f>
        <v>176.5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B698E41-7B8F-4413-A9C3-D2C6ABD36D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EEA5AA-1B3B-4A97-A535-222073D854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21BF-ABB4-4B94-9032-427B356521E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0" t="s">
        <v>38</v>
      </c>
      <c r="B2" s="61" t="s">
        <v>70</v>
      </c>
      <c r="C2" s="62">
        <v>45052</v>
      </c>
      <c r="D2" s="63" t="s">
        <v>71</v>
      </c>
      <c r="E2" s="64">
        <v>170</v>
      </c>
      <c r="F2" s="64">
        <v>155</v>
      </c>
      <c r="G2" s="64">
        <v>153</v>
      </c>
      <c r="H2" s="64">
        <v>0</v>
      </c>
      <c r="I2" s="64"/>
      <c r="J2" s="64"/>
      <c r="K2" s="65">
        <v>4</v>
      </c>
      <c r="L2" s="65">
        <v>478</v>
      </c>
      <c r="M2" s="66">
        <v>119.5</v>
      </c>
      <c r="N2" s="67">
        <v>5</v>
      </c>
      <c r="O2" s="68">
        <v>124.5</v>
      </c>
    </row>
    <row r="4" spans="1:17" x14ac:dyDescent="0.25">
      <c r="K4" s="8">
        <f>SUM(K2:K3)</f>
        <v>4</v>
      </c>
      <c r="L4" s="8">
        <f>SUM(L2:L3)</f>
        <v>478</v>
      </c>
      <c r="M4" s="7">
        <f>SUM(L4/K4)</f>
        <v>119.5</v>
      </c>
      <c r="N4" s="8">
        <f>SUM(N2:N3)</f>
        <v>5</v>
      </c>
      <c r="O4" s="12">
        <f>SUM(M4+N4)</f>
        <v>124.5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88345EA-F696-406E-A39F-5D3805E6748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9B5227-070C-4A98-874D-D775A42282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1E37-01DC-4EAB-8CCD-E0DD1841870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0" t="s">
        <v>38</v>
      </c>
      <c r="B2" s="61" t="s">
        <v>72</v>
      </c>
      <c r="C2" s="62">
        <v>45053</v>
      </c>
      <c r="D2" s="63" t="s">
        <v>73</v>
      </c>
      <c r="E2" s="64">
        <v>131</v>
      </c>
      <c r="F2" s="64">
        <v>152</v>
      </c>
      <c r="G2" s="64">
        <v>155</v>
      </c>
      <c r="H2" s="64">
        <v>142</v>
      </c>
      <c r="I2" s="86"/>
      <c r="J2" s="86"/>
      <c r="K2" s="65">
        <v>4</v>
      </c>
      <c r="L2" s="65">
        <v>580</v>
      </c>
      <c r="M2" s="66">
        <v>145</v>
      </c>
      <c r="N2" s="67">
        <v>5</v>
      </c>
      <c r="O2" s="68">
        <v>150</v>
      </c>
    </row>
    <row r="4" spans="1:17" x14ac:dyDescent="0.25">
      <c r="K4" s="8">
        <f>SUM(K2:K3)</f>
        <v>4</v>
      </c>
      <c r="L4" s="8">
        <f>SUM(L2:L3)</f>
        <v>580</v>
      </c>
      <c r="M4" s="7">
        <f>SUM(L4/K4)</f>
        <v>145</v>
      </c>
      <c r="N4" s="8">
        <f>SUM(N2:N3)</f>
        <v>5</v>
      </c>
      <c r="O4" s="12">
        <f>SUM(M4+N4)</f>
        <v>150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9EC1770-D792-4AE6-820E-2C0A86C3A2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183DBD-8174-4EB9-949E-E3AA297F76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FB85-0B63-429E-BCB1-C5FF26376C6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46" t="s">
        <v>38</v>
      </c>
      <c r="B2" s="51" t="s">
        <v>45</v>
      </c>
      <c r="C2" s="15">
        <v>45011</v>
      </c>
      <c r="D2" s="46" t="s">
        <v>30</v>
      </c>
      <c r="E2" s="46">
        <v>175</v>
      </c>
      <c r="F2" s="46">
        <v>184</v>
      </c>
      <c r="G2" s="46">
        <v>159</v>
      </c>
      <c r="H2" s="46">
        <v>164</v>
      </c>
      <c r="I2" s="46"/>
      <c r="J2" s="46"/>
      <c r="K2" s="46">
        <v>4</v>
      </c>
      <c r="L2" s="46">
        <v>682</v>
      </c>
      <c r="M2" s="46">
        <v>170.5</v>
      </c>
      <c r="N2" s="46">
        <v>3</v>
      </c>
      <c r="O2" s="46">
        <v>173.5</v>
      </c>
    </row>
    <row r="3" spans="1:17" x14ac:dyDescent="0.25">
      <c r="A3" s="13" t="s">
        <v>38</v>
      </c>
      <c r="B3" s="14" t="s">
        <v>45</v>
      </c>
      <c r="C3" s="15">
        <v>45039</v>
      </c>
      <c r="D3" s="16" t="s">
        <v>30</v>
      </c>
      <c r="E3" s="64">
        <v>175</v>
      </c>
      <c r="F3" s="64">
        <v>184</v>
      </c>
      <c r="G3" s="64">
        <v>185.001</v>
      </c>
      <c r="H3" s="64">
        <v>179</v>
      </c>
      <c r="I3" s="17"/>
      <c r="J3" s="17"/>
      <c r="K3" s="20">
        <v>4</v>
      </c>
      <c r="L3" s="20">
        <v>723.00099999999998</v>
      </c>
      <c r="M3" s="21">
        <v>180.75024999999999</v>
      </c>
      <c r="N3" s="22">
        <v>6</v>
      </c>
      <c r="O3" s="23">
        <v>186.75024999999999</v>
      </c>
    </row>
    <row r="5" spans="1:17" x14ac:dyDescent="0.25">
      <c r="K5" s="8">
        <f>SUM(K2:K4)</f>
        <v>8</v>
      </c>
      <c r="L5" s="8">
        <f>SUM(L2:L4)</f>
        <v>1405.001</v>
      </c>
      <c r="M5" s="7">
        <f>SUM(L5/K5)</f>
        <v>175.625125</v>
      </c>
      <c r="N5" s="8">
        <f>SUM(N2:N4)</f>
        <v>9</v>
      </c>
      <c r="O5" s="12">
        <f>SUM(M5+N5)</f>
        <v>184.625125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3 E2:J3" name="Range1_4_1"/>
    <protectedRange sqref="D2:D3" name="Range1_1_1_3"/>
  </protectedRanges>
  <conditionalFormatting sqref="E2:E3">
    <cfRule type="top10" dxfId="50" priority="3" rank="1"/>
  </conditionalFormatting>
  <conditionalFormatting sqref="E2:J3">
    <cfRule type="cellIs" dxfId="49" priority="1" operator="greaterThanOrEqual">
      <formula>193</formula>
    </cfRule>
  </conditionalFormatting>
  <conditionalFormatting sqref="F2:F3">
    <cfRule type="top10" dxfId="48" priority="2" rank="1"/>
  </conditionalFormatting>
  <conditionalFormatting sqref="G2:G3">
    <cfRule type="top10" dxfId="47" priority="4" rank="1"/>
  </conditionalFormatting>
  <conditionalFormatting sqref="H2:H3">
    <cfRule type="top10" dxfId="46" priority="5" rank="1"/>
  </conditionalFormatting>
  <conditionalFormatting sqref="I2:I3">
    <cfRule type="top10" dxfId="45" priority="6" rank="1"/>
  </conditionalFormatting>
  <conditionalFormatting sqref="J2:J3">
    <cfRule type="top10" dxfId="44" priority="7" rank="1"/>
  </conditionalFormatting>
  <hyperlinks>
    <hyperlink ref="Q1" location="'National Rankings'!A1" display="Back to Ranking" xr:uid="{2CCABBB1-94E1-49E6-9E03-6620B4D36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86E380-DDB8-4ED7-BB2C-E493C34CF1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7AB0-DC56-42AE-95E5-920FD4E8456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0" t="s">
        <v>24</v>
      </c>
      <c r="B2" s="61" t="s">
        <v>66</v>
      </c>
      <c r="C2" s="62">
        <v>45046</v>
      </c>
      <c r="D2" s="63" t="s">
        <v>67</v>
      </c>
      <c r="E2" s="64">
        <v>167</v>
      </c>
      <c r="F2" s="64">
        <v>173</v>
      </c>
      <c r="G2" s="64">
        <v>168</v>
      </c>
      <c r="H2" s="64">
        <v>166</v>
      </c>
      <c r="I2" s="64"/>
      <c r="J2" s="64"/>
      <c r="K2" s="65">
        <v>4</v>
      </c>
      <c r="L2" s="65">
        <v>674</v>
      </c>
      <c r="M2" s="66">
        <v>168.5</v>
      </c>
      <c r="N2" s="67">
        <v>4</v>
      </c>
      <c r="O2" s="68">
        <v>172.5</v>
      </c>
    </row>
    <row r="4" spans="1:17" x14ac:dyDescent="0.25">
      <c r="K4" s="8">
        <f>SUM(K2:K3)</f>
        <v>4</v>
      </c>
      <c r="L4" s="8">
        <f>SUM(L2:L3)</f>
        <v>674</v>
      </c>
      <c r="M4" s="7">
        <f>SUM(L4/K4)</f>
        <v>168.5</v>
      </c>
      <c r="N4" s="8">
        <f>SUM(N2:N3)</f>
        <v>4</v>
      </c>
      <c r="O4" s="12">
        <f>SUM(M4+N4)</f>
        <v>172.5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43" priority="6" rank="1"/>
  </conditionalFormatting>
  <conditionalFormatting sqref="F2">
    <cfRule type="top10" dxfId="42" priority="5" rank="1"/>
  </conditionalFormatting>
  <conditionalFormatting sqref="G2">
    <cfRule type="top10" dxfId="41" priority="4" rank="1"/>
  </conditionalFormatting>
  <conditionalFormatting sqref="H2">
    <cfRule type="top10" dxfId="40" priority="3" rank="1"/>
  </conditionalFormatting>
  <conditionalFormatting sqref="I2">
    <cfRule type="top10" dxfId="39" priority="2" rank="1"/>
  </conditionalFormatting>
  <conditionalFormatting sqref="J2">
    <cfRule type="top10" dxfId="38" priority="1" rank="1"/>
  </conditionalFormatting>
  <hyperlinks>
    <hyperlink ref="Q1" location="'National Rankings'!A1" display="Back to Ranking" xr:uid="{E16F0B33-A6CA-4332-871E-B5AF62FEF3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A9C50D-F11D-466E-A2A3-3599ABD7E2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A7AF-F51D-4F5F-B81D-F41362E2FF2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9" t="s">
        <v>38</v>
      </c>
      <c r="B2" s="61" t="s">
        <v>61</v>
      </c>
      <c r="C2" s="62">
        <v>44661</v>
      </c>
      <c r="D2" s="63" t="s">
        <v>60</v>
      </c>
      <c r="E2" s="64">
        <v>182</v>
      </c>
      <c r="F2" s="64">
        <v>177</v>
      </c>
      <c r="G2" s="64">
        <v>175</v>
      </c>
      <c r="H2" s="64">
        <v>190</v>
      </c>
      <c r="I2" s="64"/>
      <c r="J2" s="64"/>
      <c r="K2" s="65">
        <v>4</v>
      </c>
      <c r="L2" s="65">
        <v>724</v>
      </c>
      <c r="M2" s="66">
        <v>181</v>
      </c>
      <c r="N2" s="67">
        <v>5</v>
      </c>
      <c r="O2" s="68">
        <v>186</v>
      </c>
    </row>
    <row r="3" spans="1:17" x14ac:dyDescent="0.25">
      <c r="A3" s="60" t="s">
        <v>24</v>
      </c>
      <c r="B3" s="61" t="s">
        <v>61</v>
      </c>
      <c r="C3" s="62">
        <v>45060</v>
      </c>
      <c r="D3" s="63" t="s">
        <v>60</v>
      </c>
      <c r="E3" s="64">
        <v>172</v>
      </c>
      <c r="F3" s="64">
        <v>184</v>
      </c>
      <c r="G3" s="64">
        <v>175</v>
      </c>
      <c r="H3" s="64">
        <v>176</v>
      </c>
      <c r="I3" s="64"/>
      <c r="J3" s="64"/>
      <c r="K3" s="65">
        <v>4</v>
      </c>
      <c r="L3" s="65">
        <v>707</v>
      </c>
      <c r="M3" s="66">
        <v>176.75</v>
      </c>
      <c r="N3" s="67">
        <v>2</v>
      </c>
      <c r="O3" s="68">
        <v>178.75</v>
      </c>
    </row>
    <row r="5" spans="1:17" x14ac:dyDescent="0.25">
      <c r="K5" s="8">
        <f>SUM(K2:K4)</f>
        <v>8</v>
      </c>
      <c r="L5" s="8">
        <f>SUM(L2:L4)</f>
        <v>1431</v>
      </c>
      <c r="M5" s="7">
        <f>SUM(L5/K5)</f>
        <v>178.875</v>
      </c>
      <c r="N5" s="8">
        <f>SUM(N2:N4)</f>
        <v>7</v>
      </c>
      <c r="O5" s="12">
        <f>SUM(M5+N5)</f>
        <v>185.875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37" priority="6" rank="1"/>
  </conditionalFormatting>
  <conditionalFormatting sqref="F2">
    <cfRule type="top10" dxfId="36" priority="5" rank="1"/>
  </conditionalFormatting>
  <conditionalFormatting sqref="G2">
    <cfRule type="top10" dxfId="35" priority="4" rank="1"/>
  </conditionalFormatting>
  <conditionalFormatting sqref="H2">
    <cfRule type="top10" dxfId="34" priority="3" rank="1"/>
  </conditionalFormatting>
  <conditionalFormatting sqref="I2">
    <cfRule type="top10" dxfId="33" priority="2" rank="1"/>
  </conditionalFormatting>
  <conditionalFormatting sqref="J2">
    <cfRule type="top10" dxfId="32" priority="1" rank="1"/>
  </conditionalFormatting>
  <hyperlinks>
    <hyperlink ref="Q1" location="'National Rankings'!A1" display="Back to Ranking" xr:uid="{9B663AFB-9035-499D-A2EE-863E4FB6B2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BAD54F-4A08-4597-B550-680FA1C216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46" t="s">
        <v>38</v>
      </c>
      <c r="B2" s="47" t="s">
        <v>31</v>
      </c>
      <c r="C2" s="48">
        <v>45004</v>
      </c>
      <c r="D2" s="47" t="s">
        <v>32</v>
      </c>
      <c r="E2" s="52">
        <v>156</v>
      </c>
      <c r="F2" s="52">
        <v>161</v>
      </c>
      <c r="G2" s="47"/>
      <c r="H2" s="47"/>
      <c r="I2" s="47"/>
      <c r="J2" s="47"/>
      <c r="K2" s="47">
        <v>2</v>
      </c>
      <c r="L2" s="47">
        <v>317</v>
      </c>
      <c r="M2" s="49">
        <v>158.5</v>
      </c>
      <c r="N2" s="47">
        <v>9</v>
      </c>
      <c r="O2" s="49">
        <v>167.5</v>
      </c>
    </row>
    <row r="3" spans="1:17" x14ac:dyDescent="0.25">
      <c r="A3" s="13" t="s">
        <v>38</v>
      </c>
      <c r="B3" s="14" t="s">
        <v>31</v>
      </c>
      <c r="C3" s="15">
        <v>45039</v>
      </c>
      <c r="D3" s="16" t="s">
        <v>32</v>
      </c>
      <c r="E3" s="64">
        <v>171</v>
      </c>
      <c r="F3" s="64">
        <v>170</v>
      </c>
      <c r="G3" s="17"/>
      <c r="H3" s="17"/>
      <c r="I3" s="17"/>
      <c r="J3" s="17"/>
      <c r="K3" s="20">
        <v>2</v>
      </c>
      <c r="L3" s="20">
        <v>341</v>
      </c>
      <c r="M3" s="21">
        <v>170.5</v>
      </c>
      <c r="N3" s="22">
        <v>9</v>
      </c>
      <c r="O3" s="23">
        <v>179.5</v>
      </c>
    </row>
    <row r="5" spans="1:17" x14ac:dyDescent="0.25">
      <c r="K5" s="8">
        <f>SUM(K2:K4)</f>
        <v>4</v>
      </c>
      <c r="L5" s="8">
        <f>SUM(L2:L4)</f>
        <v>658</v>
      </c>
      <c r="M5" s="7">
        <f>SUM(L5/K5)</f>
        <v>164.5</v>
      </c>
      <c r="N5" s="8">
        <f>SUM(N2:N4)</f>
        <v>18</v>
      </c>
      <c r="O5" s="12">
        <f>SUM(M5+N5)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3 B2:C3" name="Range1_4_1"/>
    <protectedRange sqref="D2:D3" name="Range1_1_1_3"/>
  </protectedRanges>
  <conditionalFormatting sqref="E2:E3">
    <cfRule type="top10" dxfId="31" priority="3" rank="1"/>
  </conditionalFormatting>
  <conditionalFormatting sqref="E2:J3">
    <cfRule type="cellIs" dxfId="30" priority="1" operator="greaterThanOrEqual">
      <formula>193</formula>
    </cfRule>
  </conditionalFormatting>
  <conditionalFormatting sqref="F2:F3">
    <cfRule type="top10" dxfId="29" priority="2" rank="1"/>
  </conditionalFormatting>
  <conditionalFormatting sqref="G2:G3">
    <cfRule type="top10" dxfId="28" priority="4" rank="1"/>
  </conditionalFormatting>
  <conditionalFormatting sqref="H2:H3">
    <cfRule type="top10" dxfId="27" priority="5" rank="1"/>
  </conditionalFormatting>
  <conditionalFormatting sqref="I2:I3">
    <cfRule type="top10" dxfId="26" priority="6" rank="1"/>
  </conditionalFormatting>
  <conditionalFormatting sqref="J2:J3">
    <cfRule type="top10" dxfId="25" priority="7" rank="1"/>
  </conditionalFormatting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108C8-0A78-46E1-B9E3-825B5E6CDDB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9" t="s">
        <v>38</v>
      </c>
      <c r="B2" s="61" t="s">
        <v>62</v>
      </c>
      <c r="C2" s="62">
        <v>44661</v>
      </c>
      <c r="D2" s="63" t="s">
        <v>60</v>
      </c>
      <c r="E2" s="64">
        <v>177</v>
      </c>
      <c r="F2" s="64">
        <v>181</v>
      </c>
      <c r="G2" s="64">
        <v>180</v>
      </c>
      <c r="H2" s="64">
        <v>186</v>
      </c>
      <c r="I2" s="64"/>
      <c r="J2" s="64"/>
      <c r="K2" s="65">
        <v>4</v>
      </c>
      <c r="L2" s="65">
        <v>724</v>
      </c>
      <c r="M2" s="66">
        <v>181</v>
      </c>
      <c r="N2" s="67">
        <v>5</v>
      </c>
      <c r="O2" s="68">
        <v>186</v>
      </c>
    </row>
    <row r="3" spans="1:17" x14ac:dyDescent="0.25">
      <c r="A3" s="60" t="s">
        <v>24</v>
      </c>
      <c r="B3" s="61" t="s">
        <v>62</v>
      </c>
      <c r="C3" s="62">
        <v>45060</v>
      </c>
      <c r="D3" s="63" t="s">
        <v>60</v>
      </c>
      <c r="E3" s="64">
        <v>177</v>
      </c>
      <c r="F3" s="64">
        <v>178</v>
      </c>
      <c r="G3" s="64">
        <v>169</v>
      </c>
      <c r="H3" s="64">
        <v>172</v>
      </c>
      <c r="I3" s="64"/>
      <c r="J3" s="64"/>
      <c r="K3" s="65">
        <v>4</v>
      </c>
      <c r="L3" s="65">
        <v>696</v>
      </c>
      <c r="M3" s="66">
        <v>174</v>
      </c>
      <c r="N3" s="67">
        <v>2</v>
      </c>
      <c r="O3" s="68">
        <v>176</v>
      </c>
    </row>
    <row r="5" spans="1:17" x14ac:dyDescent="0.25">
      <c r="K5" s="8">
        <f>SUM(K2:K4)</f>
        <v>8</v>
      </c>
      <c r="L5" s="8">
        <f>SUM(L2:L4)</f>
        <v>1420</v>
      </c>
      <c r="M5" s="7">
        <f>SUM(L5/K5)</f>
        <v>177.5</v>
      </c>
      <c r="N5" s="8">
        <f>SUM(N2:N4)</f>
        <v>7</v>
      </c>
      <c r="O5" s="12">
        <f>SUM(M5+N5)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24" priority="6" rank="1"/>
  </conditionalFormatting>
  <conditionalFormatting sqref="F2">
    <cfRule type="top10" dxfId="23" priority="5" rank="1"/>
  </conditionalFormatting>
  <conditionalFormatting sqref="G2">
    <cfRule type="top10" dxfId="22" priority="4" rank="1"/>
  </conditionalFormatting>
  <conditionalFormatting sqref="H2">
    <cfRule type="top10" dxfId="21" priority="3" rank="1"/>
  </conditionalFormatting>
  <conditionalFormatting sqref="I2">
    <cfRule type="top10" dxfId="20" priority="2" rank="1"/>
  </conditionalFormatting>
  <conditionalFormatting sqref="J2">
    <cfRule type="top10" dxfId="19" priority="1" rank="1"/>
  </conditionalFormatting>
  <hyperlinks>
    <hyperlink ref="Q1" location="'National Rankings'!A1" display="Back to Ranking" xr:uid="{898B7180-19F6-4DD3-96EB-72948ACA2B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A75A14-62AA-4D9E-9303-077D315D2A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62B-E551-4CCF-BCCD-0371A4DDC5A0}">
  <sheetPr codeName="Sheet34"/>
  <dimension ref="A1:Q7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23</v>
      </c>
      <c r="C2" s="15">
        <v>44976</v>
      </c>
      <c r="D2" s="16" t="s">
        <v>22</v>
      </c>
      <c r="E2" s="17">
        <v>170</v>
      </c>
      <c r="F2" s="17">
        <v>170</v>
      </c>
      <c r="G2" s="17">
        <v>178.001</v>
      </c>
      <c r="H2" s="17">
        <v>177</v>
      </c>
      <c r="I2" s="17"/>
      <c r="J2" s="17"/>
      <c r="K2" s="20">
        <v>4</v>
      </c>
      <c r="L2" s="20">
        <v>695.00099999999998</v>
      </c>
      <c r="M2" s="21">
        <v>173.75024999999999</v>
      </c>
      <c r="N2" s="22">
        <v>9</v>
      </c>
      <c r="O2" s="23">
        <v>182.75024999999999</v>
      </c>
    </row>
    <row r="3" spans="1:17" x14ac:dyDescent="0.25">
      <c r="A3" s="13" t="s">
        <v>38</v>
      </c>
      <c r="B3" s="14" t="s">
        <v>23</v>
      </c>
      <c r="C3" s="15">
        <v>45003</v>
      </c>
      <c r="D3" s="16" t="s">
        <v>21</v>
      </c>
      <c r="E3" s="17">
        <v>154</v>
      </c>
      <c r="F3" s="17">
        <v>169</v>
      </c>
      <c r="G3" s="17">
        <v>165</v>
      </c>
      <c r="H3" s="17">
        <v>169</v>
      </c>
      <c r="I3" s="17"/>
      <c r="J3" s="17"/>
      <c r="K3" s="20">
        <v>4</v>
      </c>
      <c r="L3" s="20">
        <v>657</v>
      </c>
      <c r="M3" s="21">
        <v>164.25</v>
      </c>
      <c r="N3" s="22">
        <v>4</v>
      </c>
      <c r="O3" s="23">
        <v>168.25</v>
      </c>
    </row>
    <row r="4" spans="1:17" x14ac:dyDescent="0.25">
      <c r="A4" s="13" t="s">
        <v>38</v>
      </c>
      <c r="B4" s="14" t="s">
        <v>23</v>
      </c>
      <c r="C4" s="15">
        <v>44989</v>
      </c>
      <c r="D4" s="16" t="s">
        <v>27</v>
      </c>
      <c r="E4" s="17">
        <v>181</v>
      </c>
      <c r="F4" s="17">
        <v>175</v>
      </c>
      <c r="G4" s="17">
        <v>178</v>
      </c>
      <c r="H4" s="17">
        <v>182</v>
      </c>
      <c r="I4" s="17"/>
      <c r="J4" s="17"/>
      <c r="K4" s="20">
        <v>4</v>
      </c>
      <c r="L4" s="20">
        <v>716</v>
      </c>
      <c r="M4" s="21">
        <v>179</v>
      </c>
      <c r="N4" s="22">
        <v>5</v>
      </c>
      <c r="O4" s="23">
        <v>184</v>
      </c>
    </row>
    <row r="5" spans="1:17" x14ac:dyDescent="0.25">
      <c r="A5" s="13" t="s">
        <v>38</v>
      </c>
      <c r="B5" s="14" t="s">
        <v>23</v>
      </c>
      <c r="C5" s="15">
        <v>45031</v>
      </c>
      <c r="D5" s="16" t="s">
        <v>21</v>
      </c>
      <c r="E5" s="17">
        <v>172</v>
      </c>
      <c r="F5" s="17">
        <v>161</v>
      </c>
      <c r="G5" s="17">
        <v>176</v>
      </c>
      <c r="H5" s="53">
        <v>184</v>
      </c>
      <c r="I5" s="17"/>
      <c r="J5" s="17"/>
      <c r="K5" s="20">
        <v>4</v>
      </c>
      <c r="L5" s="20">
        <v>693</v>
      </c>
      <c r="M5" s="21">
        <v>173.25</v>
      </c>
      <c r="N5" s="22">
        <v>6</v>
      </c>
      <c r="O5" s="23">
        <v>179.25</v>
      </c>
    </row>
    <row r="7" spans="1:17" x14ac:dyDescent="0.25">
      <c r="K7" s="8">
        <f>SUM(K2:K6)</f>
        <v>16</v>
      </c>
      <c r="L7" s="8">
        <f>SUM(L2:L6)</f>
        <v>2761.0010000000002</v>
      </c>
      <c r="M7" s="7">
        <f>SUM(L7/K7)</f>
        <v>172.56256250000001</v>
      </c>
      <c r="N7" s="8">
        <f>SUM(N2:N6)</f>
        <v>24</v>
      </c>
      <c r="O7" s="12">
        <f>SUM(M7+N7)</f>
        <v>196.56256250000001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BA11317-BCCE-42B3-A540-23CEBB54DE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962E8-A1DF-4893-93C7-B9FF14B7D3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B091-DD61-437D-BD2E-77A0D537C2C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55</v>
      </c>
      <c r="C2" s="15">
        <v>45024</v>
      </c>
      <c r="D2" s="16" t="s">
        <v>25</v>
      </c>
      <c r="E2" s="17">
        <v>181</v>
      </c>
      <c r="F2" s="17">
        <v>182</v>
      </c>
      <c r="G2" s="17">
        <v>173.001</v>
      </c>
      <c r="H2" s="53">
        <v>186.001</v>
      </c>
      <c r="I2" s="17"/>
      <c r="J2" s="17"/>
      <c r="K2" s="20">
        <v>4</v>
      </c>
      <c r="L2" s="20">
        <v>722.00199999999995</v>
      </c>
      <c r="M2" s="21">
        <v>180.50049999999999</v>
      </c>
      <c r="N2" s="22">
        <v>5</v>
      </c>
      <c r="O2" s="23">
        <v>185.50049999999999</v>
      </c>
    </row>
    <row r="3" spans="1:17" x14ac:dyDescent="0.25">
      <c r="A3" s="60" t="s">
        <v>24</v>
      </c>
      <c r="B3" s="61" t="s">
        <v>55</v>
      </c>
      <c r="C3" s="62">
        <v>45048</v>
      </c>
      <c r="D3" s="63" t="s">
        <v>25</v>
      </c>
      <c r="E3" s="64">
        <v>185</v>
      </c>
      <c r="F3" s="64">
        <v>171</v>
      </c>
      <c r="G3" s="64">
        <v>169</v>
      </c>
      <c r="H3" s="64">
        <v>165</v>
      </c>
      <c r="I3" s="64"/>
      <c r="J3" s="64"/>
      <c r="K3" s="65">
        <v>4</v>
      </c>
      <c r="L3" s="65">
        <v>690</v>
      </c>
      <c r="M3" s="66">
        <v>172.5</v>
      </c>
      <c r="N3" s="67">
        <v>4</v>
      </c>
      <c r="O3" s="68">
        <v>176.5</v>
      </c>
    </row>
    <row r="5" spans="1:17" x14ac:dyDescent="0.25">
      <c r="K5" s="8">
        <f>SUM(K2:K4)</f>
        <v>8</v>
      </c>
      <c r="L5" s="8">
        <f>SUM(L2:L4)</f>
        <v>1412.002</v>
      </c>
      <c r="M5" s="7">
        <f>SUM(L5/K5)</f>
        <v>176.50024999999999</v>
      </c>
      <c r="N5" s="8">
        <f>SUM(N2:N4)</f>
        <v>9</v>
      </c>
      <c r="O5" s="12">
        <f>SUM(M5+N5)</f>
        <v>185.50024999999999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4039F0D-92A3-4074-B967-77C0265ECB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DCCBDA-8AE5-4176-9CCB-12A68D5685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A4D76-164F-4DBD-8F24-4A6FC842396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9" t="s">
        <v>38</v>
      </c>
      <c r="B2" s="61" t="s">
        <v>78</v>
      </c>
      <c r="C2" s="62">
        <v>45060</v>
      </c>
      <c r="D2" s="63" t="s">
        <v>60</v>
      </c>
      <c r="E2" s="64">
        <v>186</v>
      </c>
      <c r="F2" s="64">
        <v>183</v>
      </c>
      <c r="G2" s="64">
        <v>185</v>
      </c>
      <c r="H2" s="64">
        <v>186</v>
      </c>
      <c r="I2" s="64"/>
      <c r="J2" s="64"/>
      <c r="K2" s="65">
        <v>4</v>
      </c>
      <c r="L2" s="65">
        <v>740</v>
      </c>
      <c r="M2" s="66">
        <v>185</v>
      </c>
      <c r="N2" s="67">
        <v>7</v>
      </c>
      <c r="O2" s="68">
        <v>192</v>
      </c>
    </row>
    <row r="4" spans="1:17" x14ac:dyDescent="0.25">
      <c r="K4" s="8">
        <f>SUM(K2:K3)</f>
        <v>4</v>
      </c>
      <c r="L4" s="8">
        <f>SUM(L2:L3)</f>
        <v>740</v>
      </c>
      <c r="M4" s="7">
        <f>SUM(L4/K4)</f>
        <v>185</v>
      </c>
      <c r="N4" s="8">
        <f>SUM(N2:N3)</f>
        <v>7</v>
      </c>
      <c r="O4" s="12">
        <f>SUM(M4+N4)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58E9445-3A8A-47AD-B579-B9A5B432E8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2D1A7A-3A8C-4A14-BD6C-7A19D86E3E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7CC16-3448-4C17-80D4-554554D31B5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9" t="s">
        <v>38</v>
      </c>
      <c r="B2" s="61" t="s">
        <v>63</v>
      </c>
      <c r="C2" s="62">
        <v>44661</v>
      </c>
      <c r="D2" s="63" t="s">
        <v>60</v>
      </c>
      <c r="E2" s="64">
        <v>174</v>
      </c>
      <c r="F2" s="64">
        <v>177</v>
      </c>
      <c r="G2" s="64">
        <v>177</v>
      </c>
      <c r="H2" s="64">
        <v>179</v>
      </c>
      <c r="I2" s="64"/>
      <c r="J2" s="64"/>
      <c r="K2" s="65">
        <v>4</v>
      </c>
      <c r="L2" s="65">
        <v>707</v>
      </c>
      <c r="M2" s="66">
        <v>176.75</v>
      </c>
      <c r="N2" s="67">
        <v>2</v>
      </c>
      <c r="O2" s="68">
        <v>178.75</v>
      </c>
    </row>
    <row r="4" spans="1:17" x14ac:dyDescent="0.25">
      <c r="K4" s="8">
        <f>SUM(K2:K3)</f>
        <v>4</v>
      </c>
      <c r="L4" s="8">
        <f>SUM(L2:L3)</f>
        <v>707</v>
      </c>
      <c r="M4" s="7">
        <f>SUM(L4/K4)</f>
        <v>176.75</v>
      </c>
      <c r="N4" s="8">
        <f>SUM(N2:N3)</f>
        <v>2</v>
      </c>
      <c r="O4" s="12">
        <f>SUM(M4+N4)</f>
        <v>178.75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8" priority="6" rank="1"/>
  </conditionalFormatting>
  <conditionalFormatting sqref="F2">
    <cfRule type="top10" dxfId="17" priority="5" rank="1"/>
  </conditionalFormatting>
  <conditionalFormatting sqref="G2">
    <cfRule type="top10" dxfId="16" priority="4" rank="1"/>
  </conditionalFormatting>
  <conditionalFormatting sqref="H2">
    <cfRule type="top10" dxfId="15" priority="3" rank="1"/>
  </conditionalFormatting>
  <conditionalFormatting sqref="I2">
    <cfRule type="top10" dxfId="14" priority="2" rank="1"/>
  </conditionalFormatting>
  <conditionalFormatting sqref="J2">
    <cfRule type="top10" dxfId="13" priority="1" rank="1"/>
  </conditionalFormatting>
  <hyperlinks>
    <hyperlink ref="Q1" location="'National Rankings'!A1" display="Back to Ranking" xr:uid="{5E6B3427-B390-4CE5-8D82-79A3D6A0BD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21F1CE-4C7F-4239-8DF8-F1B10BC085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9B8D-778E-46C3-941A-672D0DABF697}">
  <sheetPr codeName="Sheet95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6"/>
      <c r="Q1" s="24" t="s">
        <v>20</v>
      </c>
    </row>
    <row r="2" spans="1:17" x14ac:dyDescent="0.25">
      <c r="A2" s="13" t="s">
        <v>38</v>
      </c>
      <c r="B2" s="14" t="s">
        <v>43</v>
      </c>
      <c r="C2" s="15">
        <v>44986</v>
      </c>
      <c r="D2" s="16" t="s">
        <v>39</v>
      </c>
      <c r="E2" s="17">
        <v>174</v>
      </c>
      <c r="F2" s="17">
        <v>187</v>
      </c>
      <c r="G2" s="17">
        <v>184</v>
      </c>
      <c r="H2" s="17">
        <v>184</v>
      </c>
      <c r="I2" s="17"/>
      <c r="J2" s="17"/>
      <c r="K2" s="20">
        <v>4</v>
      </c>
      <c r="L2" s="20">
        <v>729</v>
      </c>
      <c r="M2" s="21">
        <v>182.25</v>
      </c>
      <c r="N2" s="22">
        <v>3</v>
      </c>
      <c r="O2" s="23">
        <v>185.25</v>
      </c>
      <c r="P2" s="35"/>
    </row>
    <row r="3" spans="1:17" x14ac:dyDescent="0.25">
      <c r="A3" s="13" t="s">
        <v>38</v>
      </c>
      <c r="B3" s="14" t="s">
        <v>43</v>
      </c>
      <c r="C3" s="15">
        <v>44993</v>
      </c>
      <c r="D3" s="16" t="s">
        <v>39</v>
      </c>
      <c r="E3" s="17">
        <v>188</v>
      </c>
      <c r="F3" s="17">
        <v>177</v>
      </c>
      <c r="G3" s="17">
        <v>182</v>
      </c>
      <c r="H3" s="17">
        <v>182</v>
      </c>
      <c r="I3" s="17"/>
      <c r="J3" s="17"/>
      <c r="K3" s="20">
        <v>4</v>
      </c>
      <c r="L3" s="20">
        <v>729</v>
      </c>
      <c r="M3" s="21">
        <v>182.25</v>
      </c>
      <c r="N3" s="22">
        <v>6</v>
      </c>
      <c r="O3" s="23">
        <v>188.25</v>
      </c>
    </row>
    <row r="4" spans="1:17" x14ac:dyDescent="0.25">
      <c r="A4" s="13" t="s">
        <v>38</v>
      </c>
      <c r="B4" s="14" t="s">
        <v>43</v>
      </c>
      <c r="C4" s="15">
        <v>8493</v>
      </c>
      <c r="D4" s="16" t="s">
        <v>42</v>
      </c>
      <c r="E4" s="53">
        <v>176</v>
      </c>
      <c r="F4" s="53">
        <v>174</v>
      </c>
      <c r="G4" s="53">
        <v>187</v>
      </c>
      <c r="H4" s="53">
        <v>184</v>
      </c>
      <c r="I4" s="17"/>
      <c r="J4" s="17"/>
      <c r="K4" s="20">
        <v>4</v>
      </c>
      <c r="L4" s="20">
        <v>721</v>
      </c>
      <c r="M4" s="21">
        <v>180.25</v>
      </c>
      <c r="N4" s="22">
        <v>5</v>
      </c>
      <c r="O4" s="23">
        <v>185.25</v>
      </c>
    </row>
    <row r="6" spans="1:17" x14ac:dyDescent="0.25">
      <c r="K6" s="8">
        <f>SUM(K2:K5)</f>
        <v>12</v>
      </c>
      <c r="L6" s="8">
        <f>SUM(L2:L5)</f>
        <v>2179</v>
      </c>
      <c r="M6" s="7">
        <f>SUM(L6/K6)</f>
        <v>181.58333333333334</v>
      </c>
      <c r="N6" s="8">
        <f>SUM(N2:N5)</f>
        <v>14</v>
      </c>
      <c r="O6" s="12">
        <f>SUM(M6+N6)</f>
        <v>195.58333333333334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sortState xmlns:xlrd2="http://schemas.microsoft.com/office/spreadsheetml/2017/richdata2" ref="B2:O4">
    <sortCondition ref="C2:C4"/>
  </sortState>
  <hyperlinks>
    <hyperlink ref="Q1" location="'National Rankings'!A1" display="Back to Ranking" xr:uid="{053E1ADA-DD95-4F29-A084-86A91591B9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9E7173-0D11-4C49-B148-E13F52895B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0C68-74A5-4426-B901-4B6FC076224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9" t="s">
        <v>38</v>
      </c>
      <c r="B2" s="61" t="s">
        <v>80</v>
      </c>
      <c r="C2" s="62">
        <v>45060</v>
      </c>
      <c r="D2" s="63" t="s">
        <v>60</v>
      </c>
      <c r="E2" s="64">
        <v>173</v>
      </c>
      <c r="F2" s="64">
        <v>178</v>
      </c>
      <c r="G2" s="64">
        <v>167</v>
      </c>
      <c r="H2" s="64">
        <v>181</v>
      </c>
      <c r="I2" s="64"/>
      <c r="J2" s="64"/>
      <c r="K2" s="65">
        <v>4</v>
      </c>
      <c r="L2" s="65">
        <v>699</v>
      </c>
      <c r="M2" s="66">
        <v>174.75</v>
      </c>
      <c r="N2" s="67">
        <v>2</v>
      </c>
      <c r="O2" s="68">
        <v>176.75</v>
      </c>
    </row>
    <row r="4" spans="1:17" x14ac:dyDescent="0.25">
      <c r="K4" s="8">
        <f>SUM(K2:K3)</f>
        <v>4</v>
      </c>
      <c r="L4" s="8">
        <f>SUM(L2:L3)</f>
        <v>699</v>
      </c>
      <c r="M4" s="7">
        <f>SUM(L4/K4)</f>
        <v>174.75</v>
      </c>
      <c r="N4" s="8">
        <f>SUM(N2:N3)</f>
        <v>2</v>
      </c>
      <c r="O4" s="12">
        <f>SUM(M4+N4)</f>
        <v>176.75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DF7C2AD-BAB7-4EA4-BD7B-CD6C10D8BD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3BB691-3D78-40E6-AAF4-7061F6AAA7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A17B7-54F7-4DDD-B68F-4F11370462C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9" t="s">
        <v>38</v>
      </c>
      <c r="B2" s="61" t="s">
        <v>65</v>
      </c>
      <c r="C2" s="62">
        <v>44661</v>
      </c>
      <c r="D2" s="63" t="s">
        <v>60</v>
      </c>
      <c r="E2" s="64">
        <v>149</v>
      </c>
      <c r="F2" s="64">
        <v>163</v>
      </c>
      <c r="G2" s="64">
        <v>151</v>
      </c>
      <c r="H2" s="64">
        <v>174</v>
      </c>
      <c r="I2" s="64"/>
      <c r="J2" s="64"/>
      <c r="K2" s="65">
        <v>4</v>
      </c>
      <c r="L2" s="65">
        <v>637</v>
      </c>
      <c r="M2" s="66">
        <v>159.25</v>
      </c>
      <c r="N2" s="67">
        <v>2</v>
      </c>
      <c r="O2" s="68">
        <v>161.25</v>
      </c>
    </row>
    <row r="3" spans="1:17" x14ac:dyDescent="0.25">
      <c r="A3" s="60" t="s">
        <v>24</v>
      </c>
      <c r="B3" s="61" t="s">
        <v>65</v>
      </c>
      <c r="C3" s="62">
        <v>45060</v>
      </c>
      <c r="D3" s="63" t="s">
        <v>60</v>
      </c>
      <c r="E3" s="64">
        <v>172</v>
      </c>
      <c r="F3" s="64">
        <v>120</v>
      </c>
      <c r="G3" s="64">
        <v>144</v>
      </c>
      <c r="H3" s="64">
        <v>166</v>
      </c>
      <c r="I3" s="64"/>
      <c r="J3" s="64"/>
      <c r="K3" s="65">
        <v>4</v>
      </c>
      <c r="L3" s="65">
        <v>602</v>
      </c>
      <c r="M3" s="66">
        <v>150.5</v>
      </c>
      <c r="N3" s="67">
        <v>2</v>
      </c>
      <c r="O3" s="68">
        <v>152.5</v>
      </c>
    </row>
    <row r="5" spans="1:17" x14ac:dyDescent="0.25">
      <c r="K5" s="8">
        <f>SUM(K2:K4)</f>
        <v>8</v>
      </c>
      <c r="L5" s="8">
        <f>SUM(L2:L4)</f>
        <v>1239</v>
      </c>
      <c r="M5" s="7">
        <f>SUM(L5/K5)</f>
        <v>154.875</v>
      </c>
      <c r="N5" s="8">
        <f>SUM(N2:N4)</f>
        <v>4</v>
      </c>
      <c r="O5" s="12">
        <f>SUM(M5+N5)</f>
        <v>158.875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2" priority="6" rank="1"/>
  </conditionalFormatting>
  <conditionalFormatting sqref="F2">
    <cfRule type="top10" dxfId="11" priority="5" rank="1"/>
  </conditionalFormatting>
  <conditionalFormatting sqref="G2">
    <cfRule type="top10" dxfId="10" priority="4" rank="1"/>
  </conditionalFormatting>
  <conditionalFormatting sqref="H2">
    <cfRule type="top10" dxfId="9" priority="3" rank="1"/>
  </conditionalFormatting>
  <conditionalFormatting sqref="I2">
    <cfRule type="top10" dxfId="8" priority="2" rank="1"/>
  </conditionalFormatting>
  <conditionalFormatting sqref="J2">
    <cfRule type="top10" dxfId="7" priority="1" rank="1"/>
  </conditionalFormatting>
  <hyperlinks>
    <hyperlink ref="Q1" location="'National Rankings'!A1" display="Back to Ranking" xr:uid="{8389361E-848E-463B-B371-CF5B17CBF0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EA0C7E-CD78-4CD7-90CA-2A2AB6E050D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92833-0170-4A60-B14A-8E40AADFD76D}">
  <sheetPr codeName="Sheet41"/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26</v>
      </c>
      <c r="C2" s="15">
        <v>44982</v>
      </c>
      <c r="D2" s="16" t="s">
        <v>25</v>
      </c>
      <c r="E2" s="17">
        <v>193</v>
      </c>
      <c r="F2" s="17">
        <v>182</v>
      </c>
      <c r="G2" s="17">
        <v>185</v>
      </c>
      <c r="H2" s="17">
        <v>186</v>
      </c>
      <c r="I2" s="17"/>
      <c r="J2" s="17"/>
      <c r="K2" s="20">
        <v>4</v>
      </c>
      <c r="L2" s="20">
        <v>746</v>
      </c>
      <c r="M2" s="21">
        <v>186.5</v>
      </c>
      <c r="N2" s="22">
        <v>13</v>
      </c>
      <c r="O2" s="23">
        <v>199.5</v>
      </c>
    </row>
    <row r="3" spans="1:17" x14ac:dyDescent="0.25">
      <c r="A3" s="13" t="s">
        <v>24</v>
      </c>
      <c r="B3" s="14" t="s">
        <v>26</v>
      </c>
      <c r="C3" s="15">
        <v>44996</v>
      </c>
      <c r="D3" s="16" t="s">
        <v>25</v>
      </c>
      <c r="E3" s="17">
        <v>172</v>
      </c>
      <c r="F3" s="17">
        <v>173</v>
      </c>
      <c r="G3" s="17">
        <v>181</v>
      </c>
      <c r="H3" s="17">
        <v>177</v>
      </c>
      <c r="I3" s="17"/>
      <c r="J3" s="17"/>
      <c r="K3" s="20">
        <v>4</v>
      </c>
      <c r="L3" s="20">
        <v>703</v>
      </c>
      <c r="M3" s="21">
        <v>175.75</v>
      </c>
      <c r="N3" s="22">
        <v>9</v>
      </c>
      <c r="O3" s="23">
        <v>184.75</v>
      </c>
    </row>
    <row r="4" spans="1:17" x14ac:dyDescent="0.25">
      <c r="A4" s="13" t="s">
        <v>24</v>
      </c>
      <c r="B4" s="14" t="s">
        <v>26</v>
      </c>
      <c r="C4" s="15">
        <v>45010</v>
      </c>
      <c r="D4" s="16" t="s">
        <v>25</v>
      </c>
      <c r="E4" s="17">
        <v>180</v>
      </c>
      <c r="F4" s="17">
        <v>180</v>
      </c>
      <c r="G4" s="17">
        <v>176</v>
      </c>
      <c r="H4" s="17">
        <v>179</v>
      </c>
      <c r="I4" s="17"/>
      <c r="J4" s="17"/>
      <c r="K4" s="20">
        <v>4</v>
      </c>
      <c r="L4" s="20">
        <v>715</v>
      </c>
      <c r="M4" s="21">
        <v>178.75</v>
      </c>
      <c r="N4" s="22">
        <v>4</v>
      </c>
      <c r="O4" s="23">
        <v>182.75</v>
      </c>
    </row>
    <row r="5" spans="1:17" x14ac:dyDescent="0.25">
      <c r="A5" s="46" t="s">
        <v>38</v>
      </c>
      <c r="B5" s="46" t="s">
        <v>26</v>
      </c>
      <c r="C5" s="15">
        <v>45011</v>
      </c>
      <c r="D5" s="46" t="s">
        <v>30</v>
      </c>
      <c r="E5" s="50">
        <v>189</v>
      </c>
      <c r="F5" s="50">
        <v>185</v>
      </c>
      <c r="G5" s="46">
        <v>180</v>
      </c>
      <c r="H5" s="46">
        <v>178</v>
      </c>
      <c r="I5" s="46"/>
      <c r="J5" s="46"/>
      <c r="K5" s="46">
        <v>4</v>
      </c>
      <c r="L5" s="46">
        <v>732</v>
      </c>
      <c r="M5" s="46">
        <v>183</v>
      </c>
      <c r="N5" s="46">
        <v>8</v>
      </c>
      <c r="O5" s="46">
        <v>191</v>
      </c>
    </row>
    <row r="6" spans="1:17" x14ac:dyDescent="0.25">
      <c r="A6" s="13" t="s">
        <v>24</v>
      </c>
      <c r="B6" s="14" t="s">
        <v>26</v>
      </c>
      <c r="C6" s="15">
        <v>45020</v>
      </c>
      <c r="D6" s="16" t="s">
        <v>25</v>
      </c>
      <c r="E6" s="17">
        <v>175</v>
      </c>
      <c r="F6" s="17">
        <v>169</v>
      </c>
      <c r="G6" s="17">
        <v>178.001</v>
      </c>
      <c r="H6" s="17">
        <v>174</v>
      </c>
      <c r="I6" s="17"/>
      <c r="J6" s="17"/>
      <c r="K6" s="20">
        <v>4</v>
      </c>
      <c r="L6" s="20">
        <v>696.00099999999998</v>
      </c>
      <c r="M6" s="21">
        <v>174.00024999999999</v>
      </c>
      <c r="N6" s="22">
        <v>3</v>
      </c>
      <c r="O6" s="23">
        <v>177.00024999999999</v>
      </c>
    </row>
    <row r="7" spans="1:17" x14ac:dyDescent="0.25">
      <c r="A7" s="13" t="s">
        <v>24</v>
      </c>
      <c r="B7" s="14" t="s">
        <v>26</v>
      </c>
      <c r="C7" s="15">
        <v>45024</v>
      </c>
      <c r="D7" s="16" t="s">
        <v>25</v>
      </c>
      <c r="E7" s="17">
        <v>179</v>
      </c>
      <c r="F7" s="17">
        <v>177.001</v>
      </c>
      <c r="G7" s="17">
        <v>183</v>
      </c>
      <c r="H7" s="17">
        <v>177</v>
      </c>
      <c r="I7" s="17"/>
      <c r="J7" s="17"/>
      <c r="K7" s="20">
        <v>4</v>
      </c>
      <c r="L7" s="20">
        <v>716.00099999999998</v>
      </c>
      <c r="M7" s="21">
        <v>179.00024999999999</v>
      </c>
      <c r="N7" s="22">
        <v>2</v>
      </c>
      <c r="O7" s="23">
        <v>181.00024999999999</v>
      </c>
    </row>
    <row r="8" spans="1:17" x14ac:dyDescent="0.25">
      <c r="A8" s="13" t="s">
        <v>38</v>
      </c>
      <c r="B8" s="14" t="s">
        <v>26</v>
      </c>
      <c r="C8" s="15">
        <v>45038</v>
      </c>
      <c r="D8" s="16" t="s">
        <v>25</v>
      </c>
      <c r="E8" s="17">
        <v>155</v>
      </c>
      <c r="F8" s="17">
        <v>172</v>
      </c>
      <c r="G8" s="17">
        <v>170.001</v>
      </c>
      <c r="H8" s="17">
        <v>180</v>
      </c>
      <c r="I8" s="17"/>
      <c r="J8" s="17"/>
      <c r="K8" s="20">
        <v>4</v>
      </c>
      <c r="L8" s="20">
        <v>677.00099999999998</v>
      </c>
      <c r="M8" s="21">
        <v>169.25024999999999</v>
      </c>
      <c r="N8" s="22">
        <v>3</v>
      </c>
      <c r="O8" s="23">
        <v>172.25024999999999</v>
      </c>
    </row>
    <row r="9" spans="1:17" x14ac:dyDescent="0.25">
      <c r="A9" s="60" t="s">
        <v>24</v>
      </c>
      <c r="B9" s="61" t="s">
        <v>26</v>
      </c>
      <c r="C9" s="62">
        <v>45048</v>
      </c>
      <c r="D9" s="63" t="s">
        <v>25</v>
      </c>
      <c r="E9" s="64">
        <v>158</v>
      </c>
      <c r="F9" s="64">
        <v>183.001</v>
      </c>
      <c r="G9" s="64">
        <v>184</v>
      </c>
      <c r="H9" s="64">
        <v>182</v>
      </c>
      <c r="I9" s="64"/>
      <c r="J9" s="64"/>
      <c r="K9" s="65">
        <v>4</v>
      </c>
      <c r="L9" s="65">
        <v>707.00099999999998</v>
      </c>
      <c r="M9" s="66">
        <v>176.75024999999999</v>
      </c>
      <c r="N9" s="67">
        <v>6</v>
      </c>
      <c r="O9" s="68">
        <v>182.75024999999999</v>
      </c>
    </row>
    <row r="10" spans="1:17" x14ac:dyDescent="0.25">
      <c r="A10" s="13" t="s">
        <v>38</v>
      </c>
      <c r="B10" s="61" t="s">
        <v>26</v>
      </c>
      <c r="C10" s="62">
        <v>45073</v>
      </c>
      <c r="D10" s="63" t="s">
        <v>25</v>
      </c>
      <c r="E10" s="64">
        <v>173</v>
      </c>
      <c r="F10" s="64">
        <v>177</v>
      </c>
      <c r="G10" s="64">
        <v>178</v>
      </c>
      <c r="H10" s="64">
        <v>172</v>
      </c>
      <c r="I10" s="64"/>
      <c r="J10" s="64"/>
      <c r="K10" s="65">
        <v>4</v>
      </c>
      <c r="L10" s="65">
        <v>700</v>
      </c>
      <c r="M10" s="66">
        <v>175</v>
      </c>
      <c r="N10" s="67">
        <v>3</v>
      </c>
      <c r="O10" s="68">
        <v>178</v>
      </c>
    </row>
    <row r="11" spans="1:17" x14ac:dyDescent="0.25">
      <c r="A11" s="13" t="s">
        <v>38</v>
      </c>
      <c r="B11" s="61" t="s">
        <v>26</v>
      </c>
      <c r="C11" s="62">
        <v>45074</v>
      </c>
      <c r="D11" s="63" t="s">
        <v>30</v>
      </c>
      <c r="E11" s="64">
        <v>161</v>
      </c>
      <c r="F11" s="64">
        <v>151</v>
      </c>
      <c r="G11" s="64">
        <v>180</v>
      </c>
      <c r="H11" s="64">
        <v>179</v>
      </c>
      <c r="I11" s="64"/>
      <c r="J11" s="64"/>
      <c r="K11" s="65">
        <v>4</v>
      </c>
      <c r="L11" s="65">
        <v>671</v>
      </c>
      <c r="M11" s="66">
        <v>167.75</v>
      </c>
      <c r="N11" s="67">
        <v>2</v>
      </c>
      <c r="O11" s="68">
        <v>169.75</v>
      </c>
    </row>
    <row r="13" spans="1:17" x14ac:dyDescent="0.25">
      <c r="K13" s="8">
        <f>SUM(K2:K12)</f>
        <v>40</v>
      </c>
      <c r="L13" s="8">
        <f>SUM(L2:L12)</f>
        <v>7063.0040000000008</v>
      </c>
      <c r="M13" s="7">
        <f>SUM(L13/K13)</f>
        <v>176.57510000000002</v>
      </c>
      <c r="N13" s="8">
        <f>SUM(N2:N12)</f>
        <v>53</v>
      </c>
      <c r="O13" s="12">
        <f>SUM(M13+N13)</f>
        <v>229.57510000000002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6:C9 B10:C11" name="Range1_2_1_1"/>
    <protectedRange sqref="D6:D9 D10:D11" name="Range1_1_1_1_1"/>
  </protectedRanges>
  <sortState xmlns:xlrd2="http://schemas.microsoft.com/office/spreadsheetml/2017/richdata2" ref="A2:O5">
    <sortCondition ref="C2:C5"/>
  </sortState>
  <conditionalFormatting sqref="E6:E11">
    <cfRule type="top10" dxfId="6" priority="7" rank="1"/>
  </conditionalFormatting>
  <conditionalFormatting sqref="E6:J11">
    <cfRule type="cellIs" dxfId="5" priority="2" operator="greaterThanOrEqual">
      <formula>200</formula>
    </cfRule>
  </conditionalFormatting>
  <conditionalFormatting sqref="F6:F11">
    <cfRule type="top10" dxfId="4" priority="1" rank="1"/>
  </conditionalFormatting>
  <conditionalFormatting sqref="G6:G11">
    <cfRule type="top10" dxfId="3" priority="6" rank="1"/>
  </conditionalFormatting>
  <conditionalFormatting sqref="H6:H11">
    <cfRule type="top10" dxfId="2" priority="5" rank="1"/>
  </conditionalFormatting>
  <conditionalFormatting sqref="I6:I11">
    <cfRule type="top10" dxfId="1" priority="4" rank="1"/>
  </conditionalFormatting>
  <conditionalFormatting sqref="J6:J11">
    <cfRule type="top10" dxfId="0" priority="3" rank="1"/>
  </conditionalFormatting>
  <hyperlinks>
    <hyperlink ref="Q1" location="'National Rankings'!A1" display="Back to Ranking" xr:uid="{DEDDD68A-BA5C-4D78-80B6-8266CA00DE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A4B63D-ECA6-4232-BC12-9C5EBEA536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B4AAD-14D6-478E-BA47-BA74596CC251}">
  <sheetPr codeName="Sheet57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24</v>
      </c>
      <c r="B2" s="14" t="s">
        <v>36</v>
      </c>
      <c r="C2" s="15">
        <v>44996</v>
      </c>
      <c r="D2" s="16" t="s">
        <v>25</v>
      </c>
      <c r="E2" s="17">
        <v>166</v>
      </c>
      <c r="F2" s="17">
        <v>172</v>
      </c>
      <c r="G2" s="17">
        <v>166</v>
      </c>
      <c r="H2" s="17">
        <v>170</v>
      </c>
      <c r="I2" s="17"/>
      <c r="J2" s="17"/>
      <c r="K2" s="20">
        <v>4</v>
      </c>
      <c r="L2" s="20">
        <v>674</v>
      </c>
      <c r="M2" s="21">
        <v>168.5</v>
      </c>
      <c r="N2" s="22">
        <v>2</v>
      </c>
      <c r="O2" s="23">
        <v>170.5</v>
      </c>
    </row>
    <row r="3" spans="1:17" x14ac:dyDescent="0.25">
      <c r="A3" s="13" t="s">
        <v>24</v>
      </c>
      <c r="B3" s="14" t="s">
        <v>36</v>
      </c>
      <c r="C3" s="15">
        <v>45010</v>
      </c>
      <c r="D3" s="16" t="s">
        <v>25</v>
      </c>
      <c r="E3" s="17">
        <v>178</v>
      </c>
      <c r="F3" s="17">
        <v>164</v>
      </c>
      <c r="G3" s="17">
        <v>167</v>
      </c>
      <c r="H3" s="17">
        <v>183</v>
      </c>
      <c r="I3" s="17"/>
      <c r="J3" s="17"/>
      <c r="K3" s="20">
        <v>4</v>
      </c>
      <c r="L3" s="20">
        <v>692</v>
      </c>
      <c r="M3" s="21">
        <v>173</v>
      </c>
      <c r="N3" s="22">
        <v>2</v>
      </c>
      <c r="O3" s="23">
        <v>175</v>
      </c>
    </row>
    <row r="4" spans="1:17" x14ac:dyDescent="0.25">
      <c r="A4" s="13" t="s">
        <v>24</v>
      </c>
      <c r="B4" s="14" t="s">
        <v>36</v>
      </c>
      <c r="C4" s="15">
        <v>45020</v>
      </c>
      <c r="D4" s="16" t="s">
        <v>25</v>
      </c>
      <c r="E4" s="17">
        <v>166</v>
      </c>
      <c r="F4" s="17">
        <v>175</v>
      </c>
      <c r="G4" s="17">
        <v>178</v>
      </c>
      <c r="H4" s="17">
        <v>175</v>
      </c>
      <c r="I4" s="17"/>
      <c r="J4" s="17"/>
      <c r="K4" s="20">
        <v>4</v>
      </c>
      <c r="L4" s="20">
        <v>694</v>
      </c>
      <c r="M4" s="21">
        <v>173.5</v>
      </c>
      <c r="N4" s="22">
        <v>2</v>
      </c>
      <c r="O4" s="23">
        <v>175.5</v>
      </c>
    </row>
    <row r="5" spans="1:17" x14ac:dyDescent="0.25">
      <c r="A5" s="13" t="s">
        <v>24</v>
      </c>
      <c r="B5" s="14" t="s">
        <v>36</v>
      </c>
      <c r="C5" s="15">
        <v>45024</v>
      </c>
      <c r="D5" s="16" t="s">
        <v>25</v>
      </c>
      <c r="E5" s="17">
        <v>171</v>
      </c>
      <c r="F5" s="17">
        <v>177</v>
      </c>
      <c r="G5" s="17">
        <v>173</v>
      </c>
      <c r="H5" s="17">
        <v>172</v>
      </c>
      <c r="I5" s="17"/>
      <c r="J5" s="17"/>
      <c r="K5" s="20">
        <v>4</v>
      </c>
      <c r="L5" s="20">
        <v>693</v>
      </c>
      <c r="M5" s="21">
        <v>173.25</v>
      </c>
      <c r="N5" s="22">
        <v>2</v>
      </c>
      <c r="O5" s="23">
        <v>175.25</v>
      </c>
    </row>
    <row r="6" spans="1:17" x14ac:dyDescent="0.25">
      <c r="A6" s="69" t="s">
        <v>38</v>
      </c>
      <c r="B6" s="78" t="s">
        <v>36</v>
      </c>
      <c r="C6" s="79">
        <v>45038</v>
      </c>
      <c r="D6" s="80" t="s">
        <v>25</v>
      </c>
      <c r="E6" s="81">
        <v>166</v>
      </c>
      <c r="F6" s="81">
        <v>164</v>
      </c>
      <c r="G6" s="81">
        <v>157</v>
      </c>
      <c r="H6" s="81">
        <v>162</v>
      </c>
      <c r="I6" s="81"/>
      <c r="J6" s="81"/>
      <c r="K6" s="82">
        <v>4</v>
      </c>
      <c r="L6" s="82">
        <v>649</v>
      </c>
      <c r="M6" s="83">
        <v>162.25</v>
      </c>
      <c r="N6" s="84">
        <v>2</v>
      </c>
      <c r="O6" s="85">
        <v>164.25</v>
      </c>
    </row>
    <row r="7" spans="1:17" x14ac:dyDescent="0.25">
      <c r="A7" s="13" t="s">
        <v>38</v>
      </c>
      <c r="B7" s="61" t="s">
        <v>36</v>
      </c>
      <c r="C7" s="62">
        <v>45073</v>
      </c>
      <c r="D7" s="63" t="s">
        <v>25</v>
      </c>
      <c r="E7" s="64">
        <v>171</v>
      </c>
      <c r="F7" s="64">
        <v>168</v>
      </c>
      <c r="G7" s="64">
        <v>168</v>
      </c>
      <c r="H7" s="64">
        <v>177</v>
      </c>
      <c r="I7" s="64"/>
      <c r="J7" s="64"/>
      <c r="K7" s="65">
        <v>4</v>
      </c>
      <c r="L7" s="65">
        <v>684</v>
      </c>
      <c r="M7" s="66">
        <v>171</v>
      </c>
      <c r="N7" s="67">
        <v>2</v>
      </c>
      <c r="O7" s="68">
        <v>173</v>
      </c>
    </row>
    <row r="8" spans="1:17" x14ac:dyDescent="0.25">
      <c r="A8" s="28"/>
      <c r="B8" s="27"/>
      <c r="C8" s="29"/>
      <c r="D8" s="30"/>
      <c r="E8" s="31"/>
      <c r="F8" s="31"/>
      <c r="G8" s="31"/>
      <c r="H8" s="31"/>
      <c r="I8" s="31"/>
      <c r="J8" s="31"/>
      <c r="K8" s="32"/>
      <c r="L8" s="32"/>
      <c r="M8" s="33"/>
      <c r="N8" s="34"/>
      <c r="O8" s="35"/>
    </row>
    <row r="9" spans="1:17" x14ac:dyDescent="0.25">
      <c r="K9" s="8">
        <f>SUM(K2:K8)</f>
        <v>24</v>
      </c>
      <c r="L9" s="8">
        <f>SUM(L2:L8)</f>
        <v>4086</v>
      </c>
      <c r="M9" s="7">
        <f>SUM(L9/K9)</f>
        <v>170.25</v>
      </c>
      <c r="N9" s="8">
        <f>SUM(N2:N8)</f>
        <v>12</v>
      </c>
      <c r="O9" s="12">
        <f>SUM(M9+N9)</f>
        <v>182.25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8:C8 I8:J8" name="Range1_8_1"/>
  </protectedRanges>
  <conditionalFormatting sqref="E2:E3">
    <cfRule type="top10" dxfId="309" priority="14" rank="1"/>
  </conditionalFormatting>
  <conditionalFormatting sqref="E4:E7">
    <cfRule type="top10" dxfId="308" priority="6" rank="1"/>
  </conditionalFormatting>
  <conditionalFormatting sqref="E8">
    <cfRule type="top10" dxfId="307" priority="104" rank="1"/>
  </conditionalFormatting>
  <conditionalFormatting sqref="E2:J8">
    <cfRule type="cellIs" dxfId="306" priority="2" operator="greaterThanOrEqual">
      <formula>200</formula>
    </cfRule>
  </conditionalFormatting>
  <conditionalFormatting sqref="F2:F3">
    <cfRule type="top10" dxfId="305" priority="8" rank="1"/>
  </conditionalFormatting>
  <conditionalFormatting sqref="F4:F7">
    <cfRule type="top10" dxfId="304" priority="1" rank="1"/>
  </conditionalFormatting>
  <conditionalFormatting sqref="F8">
    <cfRule type="top10" dxfId="303" priority="98" rank="1"/>
  </conditionalFormatting>
  <conditionalFormatting sqref="G2:G3">
    <cfRule type="top10" dxfId="302" priority="13" rank="1"/>
  </conditionalFormatting>
  <conditionalFormatting sqref="G4:G7">
    <cfRule type="top10" dxfId="301" priority="5" rank="1"/>
  </conditionalFormatting>
  <conditionalFormatting sqref="G8">
    <cfRule type="top10" dxfId="300" priority="106" rank="1"/>
  </conditionalFormatting>
  <conditionalFormatting sqref="H2:H3">
    <cfRule type="top10" dxfId="299" priority="12" rank="1"/>
  </conditionalFormatting>
  <conditionalFormatting sqref="H4:H7">
    <cfRule type="top10" dxfId="298" priority="4" rank="1"/>
  </conditionalFormatting>
  <conditionalFormatting sqref="H8">
    <cfRule type="top10" dxfId="297" priority="108" rank="1"/>
  </conditionalFormatting>
  <conditionalFormatting sqref="I2:I3">
    <cfRule type="top10" dxfId="296" priority="11" rank="1"/>
  </conditionalFormatting>
  <conditionalFormatting sqref="I4:I7">
    <cfRule type="top10" dxfId="295" priority="3" rank="1"/>
  </conditionalFormatting>
  <conditionalFormatting sqref="I8">
    <cfRule type="top10" dxfId="294" priority="100" rank="1"/>
    <cfRule type="top10" dxfId="293" priority="101" rank="1"/>
  </conditionalFormatting>
  <conditionalFormatting sqref="J2:J3">
    <cfRule type="top10" dxfId="292" priority="10" rank="1"/>
  </conditionalFormatting>
  <conditionalFormatting sqref="J4:J7">
    <cfRule type="top10" dxfId="291" priority="7" rank="1"/>
  </conditionalFormatting>
  <conditionalFormatting sqref="J8">
    <cfRule type="top10" dxfId="290" priority="110" rank="1"/>
  </conditionalFormatting>
  <hyperlinks>
    <hyperlink ref="Q1" location="'National Rankings'!A1" display="Back to Ranking" xr:uid="{71042A71-9894-47A8-8B28-55EDBEF68A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027EF-4819-421D-92A1-3D3FEF89C5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F2C84-9BDE-4BD7-BCA4-856A9F898E9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69" t="s">
        <v>38</v>
      </c>
      <c r="B2" s="70" t="s">
        <v>56</v>
      </c>
      <c r="C2" s="79">
        <v>45039</v>
      </c>
      <c r="D2" s="80" t="s">
        <v>32</v>
      </c>
      <c r="E2" s="81">
        <v>145</v>
      </c>
      <c r="F2" s="81">
        <v>82</v>
      </c>
      <c r="G2" s="81"/>
      <c r="H2" s="81"/>
      <c r="I2" s="81"/>
      <c r="J2" s="81"/>
      <c r="K2" s="82">
        <v>2</v>
      </c>
      <c r="L2" s="82">
        <v>227</v>
      </c>
      <c r="M2" s="83">
        <v>113.5</v>
      </c>
      <c r="N2" s="84">
        <v>4</v>
      </c>
      <c r="O2" s="85">
        <v>117.5</v>
      </c>
    </row>
    <row r="4" spans="1:17" x14ac:dyDescent="0.25">
      <c r="K4" s="8">
        <f>SUM(K2:K3)</f>
        <v>2</v>
      </c>
      <c r="L4" s="8">
        <f>SUM(L2:L3)</f>
        <v>227</v>
      </c>
      <c r="M4" s="7">
        <f>SUM(L4/K4)</f>
        <v>113.5</v>
      </c>
      <c r="N4" s="8">
        <f>SUM(N2:N3)</f>
        <v>4</v>
      </c>
      <c r="O4" s="12">
        <f>SUM(M4+N4)</f>
        <v>117.5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289" priority="6" rank="1"/>
  </conditionalFormatting>
  <conditionalFormatting sqref="F2">
    <cfRule type="top10" dxfId="288" priority="5" rank="1"/>
  </conditionalFormatting>
  <conditionalFormatting sqref="G2">
    <cfRule type="top10" dxfId="287" priority="4" rank="1"/>
  </conditionalFormatting>
  <conditionalFormatting sqref="H2">
    <cfRule type="top10" dxfId="286" priority="3" rank="1"/>
  </conditionalFormatting>
  <conditionalFormatting sqref="I2">
    <cfRule type="top10" dxfId="285" priority="2" rank="1"/>
  </conditionalFormatting>
  <conditionalFormatting sqref="J2">
    <cfRule type="top10" dxfId="284" priority="1" rank="1"/>
  </conditionalFormatting>
  <hyperlinks>
    <hyperlink ref="Q1" location="'National Rankings'!A1" display="Back to Ranking" xr:uid="{BE1A9E2E-B2F7-48F1-9229-A34DFF98A7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30D7BD-6B7C-4AB7-BE31-B98CC4264F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C4D4-6451-4ECE-AB0B-A32203A74612}">
  <sheetPr codeName="Sheet89"/>
  <dimension ref="A1:Q2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47</v>
      </c>
      <c r="C2" s="15">
        <v>44958</v>
      </c>
      <c r="D2" s="16" t="s">
        <v>39</v>
      </c>
      <c r="E2" s="17">
        <v>183</v>
      </c>
      <c r="F2" s="17">
        <v>184</v>
      </c>
      <c r="G2" s="17">
        <v>180</v>
      </c>
      <c r="H2" s="17">
        <v>181</v>
      </c>
      <c r="I2" s="17"/>
      <c r="J2" s="17"/>
      <c r="K2" s="20">
        <v>4</v>
      </c>
      <c r="L2" s="20">
        <v>728</v>
      </c>
      <c r="M2" s="21">
        <v>182</v>
      </c>
      <c r="N2" s="22">
        <v>6</v>
      </c>
      <c r="O2" s="23">
        <v>188</v>
      </c>
    </row>
    <row r="3" spans="1:17" x14ac:dyDescent="0.25">
      <c r="A3" s="13" t="s">
        <v>38</v>
      </c>
      <c r="B3" s="14" t="s">
        <v>47</v>
      </c>
      <c r="C3" s="15">
        <v>44965</v>
      </c>
      <c r="D3" s="16" t="s">
        <v>39</v>
      </c>
      <c r="E3" s="17">
        <v>184</v>
      </c>
      <c r="F3" s="17">
        <v>184</v>
      </c>
      <c r="G3" s="17">
        <v>181</v>
      </c>
      <c r="H3" s="17">
        <v>186</v>
      </c>
      <c r="I3" s="17"/>
      <c r="J3" s="17"/>
      <c r="K3" s="20">
        <v>4</v>
      </c>
      <c r="L3" s="20">
        <v>735</v>
      </c>
      <c r="M3" s="21">
        <v>183.75</v>
      </c>
      <c r="N3" s="22">
        <v>8</v>
      </c>
      <c r="O3" s="23">
        <v>191.75</v>
      </c>
    </row>
    <row r="4" spans="1:17" x14ac:dyDescent="0.25">
      <c r="A4" s="13" t="s">
        <v>38</v>
      </c>
      <c r="B4" s="14" t="s">
        <v>40</v>
      </c>
      <c r="C4" s="15">
        <v>44972</v>
      </c>
      <c r="D4" s="16" t="s">
        <v>39</v>
      </c>
      <c r="E4" s="17">
        <v>180</v>
      </c>
      <c r="F4" s="17">
        <v>178</v>
      </c>
      <c r="G4" s="17">
        <v>182</v>
      </c>
      <c r="H4" s="17">
        <v>181</v>
      </c>
      <c r="I4" s="17"/>
      <c r="J4" s="17"/>
      <c r="K4" s="20">
        <v>4</v>
      </c>
      <c r="L4" s="20">
        <v>721</v>
      </c>
      <c r="M4" s="21">
        <v>180.25</v>
      </c>
      <c r="N4" s="22">
        <v>6</v>
      </c>
      <c r="O4" s="23">
        <v>186.25</v>
      </c>
    </row>
    <row r="5" spans="1:17" x14ac:dyDescent="0.25">
      <c r="A5" s="13" t="s">
        <v>38</v>
      </c>
      <c r="B5" s="14" t="s">
        <v>40</v>
      </c>
      <c r="C5" s="15">
        <v>44979</v>
      </c>
      <c r="D5" s="16" t="s">
        <v>39</v>
      </c>
      <c r="E5" s="17">
        <v>174</v>
      </c>
      <c r="F5" s="17">
        <v>185</v>
      </c>
      <c r="G5" s="17">
        <v>188</v>
      </c>
      <c r="H5" s="17">
        <v>182</v>
      </c>
      <c r="I5" s="17"/>
      <c r="J5" s="17"/>
      <c r="K5" s="20">
        <v>4</v>
      </c>
      <c r="L5" s="20">
        <v>729</v>
      </c>
      <c r="M5" s="21">
        <v>182.25</v>
      </c>
      <c r="N5" s="22">
        <v>5</v>
      </c>
      <c r="O5" s="23">
        <v>187.25</v>
      </c>
    </row>
    <row r="6" spans="1:17" x14ac:dyDescent="0.25">
      <c r="A6" s="13" t="s">
        <v>38</v>
      </c>
      <c r="B6" s="14" t="s">
        <v>40</v>
      </c>
      <c r="C6" s="15">
        <v>44986</v>
      </c>
      <c r="D6" s="16" t="s">
        <v>39</v>
      </c>
      <c r="E6" s="17">
        <v>189</v>
      </c>
      <c r="F6" s="17">
        <v>187</v>
      </c>
      <c r="G6" s="17">
        <v>189</v>
      </c>
      <c r="H6" s="17">
        <v>184</v>
      </c>
      <c r="I6" s="17"/>
      <c r="J6" s="17"/>
      <c r="K6" s="20">
        <v>4</v>
      </c>
      <c r="L6" s="20">
        <v>749</v>
      </c>
      <c r="M6" s="21">
        <v>187.25</v>
      </c>
      <c r="N6" s="22">
        <v>6</v>
      </c>
      <c r="O6" s="23">
        <v>193.25</v>
      </c>
    </row>
    <row r="7" spans="1:17" x14ac:dyDescent="0.25">
      <c r="A7" s="13" t="s">
        <v>38</v>
      </c>
      <c r="B7" s="14" t="s">
        <v>40</v>
      </c>
      <c r="C7" s="15">
        <v>44993</v>
      </c>
      <c r="D7" s="16" t="s">
        <v>39</v>
      </c>
      <c r="E7" s="17">
        <v>187</v>
      </c>
      <c r="F7" s="17">
        <v>181</v>
      </c>
      <c r="G7" s="17">
        <v>185</v>
      </c>
      <c r="H7" s="17">
        <v>173</v>
      </c>
      <c r="I7" s="17"/>
      <c r="J7" s="17"/>
      <c r="K7" s="20">
        <v>4</v>
      </c>
      <c r="L7" s="20">
        <v>726</v>
      </c>
      <c r="M7" s="21">
        <v>181.5</v>
      </c>
      <c r="N7" s="22">
        <v>3</v>
      </c>
      <c r="O7" s="23">
        <v>184.5</v>
      </c>
    </row>
    <row r="8" spans="1:17" x14ac:dyDescent="0.25">
      <c r="A8" s="13" t="s">
        <v>38</v>
      </c>
      <c r="B8" s="14" t="s">
        <v>40</v>
      </c>
      <c r="C8" s="15">
        <v>45000</v>
      </c>
      <c r="D8" s="16" t="s">
        <v>39</v>
      </c>
      <c r="E8" s="17">
        <v>181</v>
      </c>
      <c r="F8" s="17">
        <v>177</v>
      </c>
      <c r="G8" s="17">
        <v>175</v>
      </c>
      <c r="H8" s="17">
        <v>190</v>
      </c>
      <c r="I8" s="17"/>
      <c r="J8" s="17"/>
      <c r="K8" s="20">
        <v>4</v>
      </c>
      <c r="L8" s="20">
        <v>723</v>
      </c>
      <c r="M8" s="21">
        <v>180.75</v>
      </c>
      <c r="N8" s="22">
        <v>6</v>
      </c>
      <c r="O8" s="23">
        <v>186.75</v>
      </c>
    </row>
    <row r="9" spans="1:17" x14ac:dyDescent="0.25">
      <c r="A9" s="13" t="s">
        <v>38</v>
      </c>
      <c r="B9" s="14" t="s">
        <v>40</v>
      </c>
      <c r="C9" s="15">
        <v>45007</v>
      </c>
      <c r="D9" s="16" t="s">
        <v>39</v>
      </c>
      <c r="E9" s="17">
        <v>192</v>
      </c>
      <c r="F9" s="17">
        <v>186</v>
      </c>
      <c r="G9" s="17">
        <v>182</v>
      </c>
      <c r="H9" s="17">
        <v>189</v>
      </c>
      <c r="I9" s="17"/>
      <c r="J9" s="17"/>
      <c r="K9" s="20">
        <v>4</v>
      </c>
      <c r="L9" s="20">
        <v>749</v>
      </c>
      <c r="M9" s="21">
        <v>187.25</v>
      </c>
      <c r="N9" s="22">
        <v>11</v>
      </c>
      <c r="O9" s="23">
        <v>198.25</v>
      </c>
    </row>
    <row r="10" spans="1:17" x14ac:dyDescent="0.25">
      <c r="A10" s="13" t="s">
        <v>38</v>
      </c>
      <c r="B10" s="14" t="s">
        <v>40</v>
      </c>
      <c r="C10" s="15">
        <v>45014</v>
      </c>
      <c r="D10" s="16" t="s">
        <v>39</v>
      </c>
      <c r="E10" s="17">
        <v>182</v>
      </c>
      <c r="F10" s="17">
        <v>182</v>
      </c>
      <c r="G10" s="17">
        <v>177</v>
      </c>
      <c r="H10" s="17">
        <v>192</v>
      </c>
      <c r="I10" s="17"/>
      <c r="J10" s="17"/>
      <c r="K10" s="20">
        <v>4</v>
      </c>
      <c r="L10" s="20">
        <v>733</v>
      </c>
      <c r="M10" s="21">
        <v>183.25</v>
      </c>
      <c r="N10" s="22">
        <v>9</v>
      </c>
      <c r="O10" s="23">
        <v>192.25</v>
      </c>
    </row>
    <row r="11" spans="1:17" x14ac:dyDescent="0.25">
      <c r="A11" s="13" t="s">
        <v>38</v>
      </c>
      <c r="B11" s="14" t="s">
        <v>40</v>
      </c>
      <c r="C11" s="15">
        <v>45021</v>
      </c>
      <c r="D11" s="16" t="s">
        <v>39</v>
      </c>
      <c r="E11" s="53">
        <v>178</v>
      </c>
      <c r="F11" s="53">
        <v>180</v>
      </c>
      <c r="G11" s="53">
        <v>188</v>
      </c>
      <c r="H11" s="53">
        <v>187</v>
      </c>
      <c r="I11" s="17"/>
      <c r="J11" s="17"/>
      <c r="K11" s="20">
        <v>4</v>
      </c>
      <c r="L11" s="20">
        <v>733</v>
      </c>
      <c r="M11" s="21">
        <v>183.25</v>
      </c>
      <c r="N11" s="22">
        <v>5</v>
      </c>
      <c r="O11" s="23">
        <v>188.25</v>
      </c>
    </row>
    <row r="12" spans="1:17" x14ac:dyDescent="0.25">
      <c r="A12" s="13" t="s">
        <v>38</v>
      </c>
      <c r="B12" s="54" t="s">
        <v>40</v>
      </c>
      <c r="C12" s="15">
        <v>45028</v>
      </c>
      <c r="D12" s="16" t="s">
        <v>39</v>
      </c>
      <c r="E12" s="53">
        <v>192</v>
      </c>
      <c r="F12" s="17">
        <v>179</v>
      </c>
      <c r="G12" s="53">
        <v>182</v>
      </c>
      <c r="H12" s="17">
        <v>187</v>
      </c>
      <c r="I12" s="17"/>
      <c r="J12" s="17"/>
      <c r="K12" s="20">
        <v>4</v>
      </c>
      <c r="L12" s="20">
        <v>740</v>
      </c>
      <c r="M12" s="21">
        <v>185</v>
      </c>
      <c r="N12" s="22">
        <v>8</v>
      </c>
      <c r="O12" s="23">
        <v>193</v>
      </c>
    </row>
    <row r="13" spans="1:17" x14ac:dyDescent="0.25">
      <c r="A13" s="69" t="s">
        <v>38</v>
      </c>
      <c r="B13" s="70" t="s">
        <v>40</v>
      </c>
      <c r="C13" s="71">
        <v>45035</v>
      </c>
      <c r="D13" s="72" t="s">
        <v>39</v>
      </c>
      <c r="E13" s="73">
        <v>187</v>
      </c>
      <c r="F13" s="73">
        <v>191</v>
      </c>
      <c r="G13" s="73">
        <v>185</v>
      </c>
      <c r="H13" s="73">
        <v>187</v>
      </c>
      <c r="I13" s="73"/>
      <c r="J13" s="73"/>
      <c r="K13" s="74">
        <v>4</v>
      </c>
      <c r="L13" s="74">
        <v>750</v>
      </c>
      <c r="M13" s="75">
        <v>187.5</v>
      </c>
      <c r="N13" s="76">
        <v>8</v>
      </c>
      <c r="O13" s="77">
        <v>195.5</v>
      </c>
    </row>
    <row r="14" spans="1:17" x14ac:dyDescent="0.25">
      <c r="A14" s="13" t="s">
        <v>38</v>
      </c>
      <c r="B14" s="14" t="s">
        <v>40</v>
      </c>
      <c r="C14" s="15">
        <v>8517</v>
      </c>
      <c r="D14" s="16" t="s">
        <v>42</v>
      </c>
      <c r="E14" s="53">
        <v>187</v>
      </c>
      <c r="F14" s="53">
        <v>187</v>
      </c>
      <c r="G14" s="53">
        <v>186</v>
      </c>
      <c r="H14" s="53">
        <v>188</v>
      </c>
      <c r="I14" s="17"/>
      <c r="J14" s="17"/>
      <c r="K14" s="20">
        <v>4</v>
      </c>
      <c r="L14" s="20">
        <v>748</v>
      </c>
      <c r="M14" s="21">
        <v>187</v>
      </c>
      <c r="N14" s="22">
        <v>5</v>
      </c>
      <c r="O14" s="23">
        <v>192</v>
      </c>
    </row>
    <row r="15" spans="1:17" x14ac:dyDescent="0.25">
      <c r="A15" s="60" t="s">
        <v>38</v>
      </c>
      <c r="B15" s="61" t="s">
        <v>40</v>
      </c>
      <c r="C15" s="62">
        <v>45049</v>
      </c>
      <c r="D15" s="63" t="s">
        <v>39</v>
      </c>
      <c r="E15" s="64">
        <v>187</v>
      </c>
      <c r="F15" s="64">
        <v>188</v>
      </c>
      <c r="G15" s="64">
        <v>188</v>
      </c>
      <c r="H15" s="64">
        <v>187</v>
      </c>
      <c r="I15" s="64"/>
      <c r="J15" s="64"/>
      <c r="K15" s="65">
        <v>4</v>
      </c>
      <c r="L15" s="65">
        <v>750</v>
      </c>
      <c r="M15" s="66">
        <v>187.5</v>
      </c>
      <c r="N15" s="67">
        <v>4</v>
      </c>
      <c r="O15" s="68">
        <v>191.5</v>
      </c>
    </row>
    <row r="16" spans="1:17" x14ac:dyDescent="0.25">
      <c r="A16" s="13" t="s">
        <v>24</v>
      </c>
      <c r="B16" s="61" t="s">
        <v>40</v>
      </c>
      <c r="C16" s="15">
        <v>45052</v>
      </c>
      <c r="D16" s="16" t="s">
        <v>68</v>
      </c>
      <c r="E16" s="53">
        <v>190</v>
      </c>
      <c r="F16" s="53">
        <v>186</v>
      </c>
      <c r="G16" s="53">
        <v>189</v>
      </c>
      <c r="H16" s="53">
        <v>192</v>
      </c>
      <c r="I16" s="17"/>
      <c r="J16" s="17"/>
      <c r="K16" s="20">
        <v>4</v>
      </c>
      <c r="L16" s="20">
        <v>757</v>
      </c>
      <c r="M16" s="21">
        <v>189.25</v>
      </c>
      <c r="N16" s="22">
        <v>13</v>
      </c>
      <c r="O16" s="23">
        <v>202.25</v>
      </c>
    </row>
    <row r="17" spans="1:15" x14ac:dyDescent="0.25">
      <c r="A17" s="60" t="s">
        <v>38</v>
      </c>
      <c r="B17" s="61" t="s">
        <v>40</v>
      </c>
      <c r="C17" s="62">
        <v>45056</v>
      </c>
      <c r="D17" s="63" t="s">
        <v>39</v>
      </c>
      <c r="E17" s="64">
        <v>189</v>
      </c>
      <c r="F17" s="64">
        <v>190.001</v>
      </c>
      <c r="G17" s="87">
        <v>193</v>
      </c>
      <c r="H17" s="64">
        <v>190</v>
      </c>
      <c r="I17" s="64"/>
      <c r="J17" s="64"/>
      <c r="K17" s="65">
        <v>4</v>
      </c>
      <c r="L17" s="65">
        <v>762.00099999999998</v>
      </c>
      <c r="M17" s="66">
        <v>190.50024999999999</v>
      </c>
      <c r="N17" s="67">
        <v>13</v>
      </c>
      <c r="O17" s="68">
        <v>203.50024999999999</v>
      </c>
    </row>
    <row r="18" spans="1:15" x14ac:dyDescent="0.25">
      <c r="A18" s="13" t="s">
        <v>38</v>
      </c>
      <c r="B18" s="14" t="s">
        <v>40</v>
      </c>
      <c r="C18" s="15">
        <v>45063</v>
      </c>
      <c r="D18" s="16" t="s">
        <v>39</v>
      </c>
      <c r="E18" s="64">
        <v>190</v>
      </c>
      <c r="F18" s="64">
        <v>188</v>
      </c>
      <c r="G18" s="64">
        <v>189</v>
      </c>
      <c r="H18" s="64">
        <v>190</v>
      </c>
      <c r="I18" s="17"/>
      <c r="J18" s="17"/>
      <c r="K18" s="20">
        <v>4</v>
      </c>
      <c r="L18" s="20">
        <v>757</v>
      </c>
      <c r="M18" s="21">
        <v>189.25</v>
      </c>
      <c r="N18" s="22">
        <v>6</v>
      </c>
      <c r="O18" s="23">
        <v>195.25</v>
      </c>
    </row>
    <row r="19" spans="1:15" x14ac:dyDescent="0.25">
      <c r="A19" s="13" t="s">
        <v>38</v>
      </c>
      <c r="B19" s="61" t="s">
        <v>40</v>
      </c>
      <c r="C19" s="62">
        <v>45067</v>
      </c>
      <c r="D19" s="63" t="s">
        <v>81</v>
      </c>
      <c r="E19" s="64">
        <v>184</v>
      </c>
      <c r="F19" s="64">
        <v>187</v>
      </c>
      <c r="G19" s="64">
        <v>189</v>
      </c>
      <c r="H19" s="64">
        <v>187</v>
      </c>
      <c r="I19" s="64"/>
      <c r="J19" s="64"/>
      <c r="K19" s="65">
        <v>4</v>
      </c>
      <c r="L19" s="65">
        <v>747</v>
      </c>
      <c r="M19" s="66">
        <v>186.75</v>
      </c>
      <c r="N19" s="67">
        <v>13</v>
      </c>
      <c r="O19" s="68">
        <v>199.75</v>
      </c>
    </row>
    <row r="20" spans="1:15" x14ac:dyDescent="0.25">
      <c r="A20" s="13" t="s">
        <v>24</v>
      </c>
      <c r="B20" s="61" t="s">
        <v>40</v>
      </c>
      <c r="C20" s="62">
        <v>45052</v>
      </c>
      <c r="D20" s="63" t="s">
        <v>42</v>
      </c>
      <c r="E20" s="87">
        <v>194</v>
      </c>
      <c r="F20" s="64">
        <v>186</v>
      </c>
      <c r="G20" s="64">
        <v>187</v>
      </c>
      <c r="H20" s="64">
        <v>191</v>
      </c>
      <c r="I20" s="64"/>
      <c r="J20" s="64"/>
      <c r="K20" s="65">
        <v>4</v>
      </c>
      <c r="L20" s="65">
        <v>758</v>
      </c>
      <c r="M20" s="66">
        <v>189.5</v>
      </c>
      <c r="N20" s="67">
        <v>6</v>
      </c>
      <c r="O20" s="68">
        <v>195.5</v>
      </c>
    </row>
    <row r="21" spans="1:15" x14ac:dyDescent="0.25">
      <c r="A21" s="89"/>
      <c r="B21" s="90"/>
      <c r="C21" s="91"/>
      <c r="D21" s="92"/>
      <c r="E21" s="93"/>
      <c r="F21" s="93"/>
      <c r="G21" s="94"/>
      <c r="H21" s="93"/>
      <c r="I21" s="93"/>
      <c r="J21" s="93"/>
      <c r="K21" s="95"/>
      <c r="L21" s="95"/>
      <c r="M21" s="96"/>
      <c r="N21" s="97"/>
      <c r="O21" s="98"/>
    </row>
    <row r="22" spans="1:15" x14ac:dyDescent="0.25">
      <c r="A22" s="28"/>
    </row>
    <row r="23" spans="1:15" x14ac:dyDescent="0.25">
      <c r="K23" s="8">
        <f>SUM(K2:K22)</f>
        <v>76</v>
      </c>
      <c r="L23" s="8">
        <f>SUM(L2:L22)</f>
        <v>14095.001</v>
      </c>
      <c r="M23" s="7">
        <f>SUM(L23/K23)</f>
        <v>185.46053947368421</v>
      </c>
      <c r="N23" s="8">
        <f>SUM(N2:N22)</f>
        <v>141</v>
      </c>
      <c r="O23" s="12">
        <f>SUM(M23+N23)</f>
        <v>326.46053947368421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11:J11 B11:C11" name="Range1_5"/>
    <protectedRange algorithmName="SHA-512" hashValue="ON39YdpmFHfN9f47KpiRvqrKx0V9+erV1CNkpWzYhW/Qyc6aT8rEyCrvauWSYGZK2ia3o7vd3akF07acHAFpOA==" saltValue="yVW9XmDwTqEnmpSGai0KYg==" spinCount="100000" sqref="D11" name="Range1_1_3"/>
    <protectedRange algorithmName="SHA-512" hashValue="ON39YdpmFHfN9f47KpiRvqrKx0V9+erV1CNkpWzYhW/Qyc6aT8rEyCrvauWSYGZK2ia3o7vd3akF07acHAFpOA==" saltValue="yVW9XmDwTqEnmpSGai0KYg==" spinCount="100000" sqref="E12:J13 B12:C13" name="Range1_6"/>
    <protectedRange algorithmName="SHA-512" hashValue="ON39YdpmFHfN9f47KpiRvqrKx0V9+erV1CNkpWzYhW/Qyc6aT8rEyCrvauWSYGZK2ia3o7vd3akF07acHAFpOA==" saltValue="yVW9XmDwTqEnmpSGai0KYg==" spinCount="100000" sqref="D12:D13" name="Range1_1_4"/>
    <protectedRange algorithmName="SHA-512" hashValue="ON39YdpmFHfN9f47KpiRvqrKx0V9+erV1CNkpWzYhW/Qyc6aT8rEyCrvauWSYGZK2ia3o7vd3akF07acHAFpOA==" saltValue="yVW9XmDwTqEnmpSGai0KYg==" spinCount="100000" sqref="C16" name="Range1_2_10"/>
    <protectedRange algorithmName="SHA-512" hashValue="ON39YdpmFHfN9f47KpiRvqrKx0V9+erV1CNkpWzYhW/Qyc6aT8rEyCrvauWSYGZK2ia3o7vd3akF07acHAFpOA==" saltValue="yVW9XmDwTqEnmpSGai0KYg==" spinCount="100000" sqref="D16" name="Range1_1_1_8"/>
    <protectedRange algorithmName="SHA-512" hashValue="ON39YdpmFHfN9f47KpiRvqrKx0V9+erV1CNkpWzYhW/Qyc6aT8rEyCrvauWSYGZK2ia3o7vd3akF07acHAFpOA==" saltValue="yVW9XmDwTqEnmpSGai0KYg==" spinCount="100000" sqref="E16:J16 B16" name="Range1_6_1"/>
  </protectedRanges>
  <sortState xmlns:xlrd2="http://schemas.microsoft.com/office/spreadsheetml/2017/richdata2" ref="B2:O7">
    <sortCondition ref="C2:C7"/>
  </sortState>
  <conditionalFormatting sqref="E2">
    <cfRule type="top10" dxfId="283" priority="48" rank="1"/>
  </conditionalFormatting>
  <conditionalFormatting sqref="E3:E7">
    <cfRule type="top10" dxfId="282" priority="40" rank="1"/>
  </conditionalFormatting>
  <conditionalFormatting sqref="E8">
    <cfRule type="top10" dxfId="281" priority="34" rank="1"/>
  </conditionalFormatting>
  <conditionalFormatting sqref="E9:E10">
    <cfRule type="top10" dxfId="280" priority="27" rank="1"/>
  </conditionalFormatting>
  <conditionalFormatting sqref="E11">
    <cfRule type="top10" dxfId="279" priority="15" rank="1"/>
  </conditionalFormatting>
  <conditionalFormatting sqref="E12:E13">
    <cfRule type="top10" dxfId="278" priority="9" rank="1"/>
  </conditionalFormatting>
  <conditionalFormatting sqref="E2:J7">
    <cfRule type="cellIs" dxfId="277" priority="36" operator="greaterThanOrEqual">
      <formula>200</formula>
    </cfRule>
  </conditionalFormatting>
  <conditionalFormatting sqref="E8:J8">
    <cfRule type="cellIs" dxfId="276" priority="28" operator="equal">
      <formula>200</formula>
    </cfRule>
  </conditionalFormatting>
  <conditionalFormatting sqref="E9:J11">
    <cfRule type="cellIs" dxfId="275" priority="14" operator="greaterThanOrEqual">
      <formula>200</formula>
    </cfRule>
  </conditionalFormatting>
  <conditionalFormatting sqref="E12:J13">
    <cfRule type="cellIs" dxfId="274" priority="7" operator="greaterThanOrEqual">
      <formula>193</formula>
    </cfRule>
  </conditionalFormatting>
  <conditionalFormatting sqref="F2">
    <cfRule type="top10" dxfId="273" priority="42" rank="1"/>
  </conditionalFormatting>
  <conditionalFormatting sqref="F3:F7">
    <cfRule type="top10" dxfId="272" priority="35" rank="1"/>
  </conditionalFormatting>
  <conditionalFormatting sqref="F8">
    <cfRule type="top10" dxfId="271" priority="29" rank="1"/>
  </conditionalFormatting>
  <conditionalFormatting sqref="F9:F10">
    <cfRule type="top10" dxfId="270" priority="21" rank="1"/>
  </conditionalFormatting>
  <conditionalFormatting sqref="F11">
    <cfRule type="top10" dxfId="269" priority="16" rank="1"/>
  </conditionalFormatting>
  <conditionalFormatting sqref="F12:F13">
    <cfRule type="top10" dxfId="268" priority="8" rank="1"/>
  </conditionalFormatting>
  <conditionalFormatting sqref="G2">
    <cfRule type="top10" dxfId="267" priority="47" rank="1"/>
  </conditionalFormatting>
  <conditionalFormatting sqref="G3:G7">
    <cfRule type="top10" dxfId="266" priority="39" rank="1"/>
  </conditionalFormatting>
  <conditionalFormatting sqref="G8">
    <cfRule type="top10" dxfId="265" priority="30" rank="1"/>
  </conditionalFormatting>
  <conditionalFormatting sqref="G9:G10">
    <cfRule type="top10" dxfId="264" priority="26" rank="1"/>
  </conditionalFormatting>
  <conditionalFormatting sqref="G11">
    <cfRule type="top10" dxfId="263" priority="17" rank="1"/>
  </conditionalFormatting>
  <conditionalFormatting sqref="G12:G13">
    <cfRule type="top10" dxfId="262" priority="10" rank="1"/>
  </conditionalFormatting>
  <conditionalFormatting sqref="H2">
    <cfRule type="top10" dxfId="261" priority="46" rank="1"/>
  </conditionalFormatting>
  <conditionalFormatting sqref="H3:H7">
    <cfRule type="top10" dxfId="260" priority="38" rank="1"/>
  </conditionalFormatting>
  <conditionalFormatting sqref="H8">
    <cfRule type="top10" dxfId="259" priority="31" rank="1"/>
  </conditionalFormatting>
  <conditionalFormatting sqref="H9:H10">
    <cfRule type="top10" dxfId="258" priority="25" rank="1"/>
  </conditionalFormatting>
  <conditionalFormatting sqref="H11">
    <cfRule type="top10" dxfId="257" priority="18" rank="1"/>
  </conditionalFormatting>
  <conditionalFormatting sqref="H12:H13">
    <cfRule type="top10" dxfId="256" priority="11" rank="1"/>
  </conditionalFormatting>
  <conditionalFormatting sqref="I2">
    <cfRule type="top10" dxfId="255" priority="45" rank="1"/>
  </conditionalFormatting>
  <conditionalFormatting sqref="I3:I7">
    <cfRule type="top10" dxfId="254" priority="37" rank="1"/>
  </conditionalFormatting>
  <conditionalFormatting sqref="I8">
    <cfRule type="top10" dxfId="253" priority="32" rank="1"/>
  </conditionalFormatting>
  <conditionalFormatting sqref="I9:I10">
    <cfRule type="top10" dxfId="252" priority="24" rank="1"/>
  </conditionalFormatting>
  <conditionalFormatting sqref="I11">
    <cfRule type="top10" dxfId="251" priority="19" rank="1"/>
  </conditionalFormatting>
  <conditionalFormatting sqref="I12:I13">
    <cfRule type="top10" dxfId="250" priority="12" rank="1"/>
  </conditionalFormatting>
  <conditionalFormatting sqref="J2">
    <cfRule type="top10" dxfId="249" priority="44" rank="1"/>
  </conditionalFormatting>
  <conditionalFormatting sqref="J3:J7">
    <cfRule type="top10" dxfId="248" priority="41" rank="1"/>
  </conditionalFormatting>
  <conditionalFormatting sqref="J8">
    <cfRule type="top10" dxfId="247" priority="33" rank="1"/>
  </conditionalFormatting>
  <conditionalFormatting sqref="J9:J10">
    <cfRule type="top10" dxfId="246" priority="23" rank="1"/>
  </conditionalFormatting>
  <conditionalFormatting sqref="J11">
    <cfRule type="top10" dxfId="245" priority="20" rank="1"/>
  </conditionalFormatting>
  <conditionalFormatting sqref="J12:J13">
    <cfRule type="top10" dxfId="244" priority="13" rank="1"/>
  </conditionalFormatting>
  <conditionalFormatting sqref="I16">
    <cfRule type="top10" dxfId="243" priority="6" rank="1"/>
  </conditionalFormatting>
  <conditionalFormatting sqref="H16">
    <cfRule type="top10" dxfId="242" priority="2" rank="1"/>
  </conditionalFormatting>
  <conditionalFormatting sqref="J16">
    <cfRule type="top10" dxfId="241" priority="3" rank="1"/>
  </conditionalFormatting>
  <conditionalFormatting sqref="G16">
    <cfRule type="top10" dxfId="240" priority="5" rank="1"/>
  </conditionalFormatting>
  <conditionalFormatting sqref="F16">
    <cfRule type="top10" dxfId="239" priority="4" rank="1"/>
  </conditionalFormatting>
  <conditionalFormatting sqref="E16">
    <cfRule type="top10" dxfId="238" priority="1" rank="1"/>
  </conditionalFormatting>
  <hyperlinks>
    <hyperlink ref="Q1" location="'National Rankings'!A1" display="Back to Ranking" xr:uid="{4615E7D3-64B6-4C53-923A-A836074DDF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7EC4F7-92A7-495E-8823-B49D5E364E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E7190-8E24-4E2E-A226-23F6BC2B72A2}"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48</v>
      </c>
      <c r="C2" s="15">
        <v>44958</v>
      </c>
      <c r="D2" s="16" t="s">
        <v>39</v>
      </c>
      <c r="E2" s="17">
        <v>177</v>
      </c>
      <c r="F2" s="17">
        <v>185</v>
      </c>
      <c r="G2" s="17">
        <v>188</v>
      </c>
      <c r="H2" s="17">
        <v>182</v>
      </c>
      <c r="I2" s="17"/>
      <c r="J2" s="17"/>
      <c r="K2" s="20">
        <v>4</v>
      </c>
      <c r="L2" s="20">
        <v>732</v>
      </c>
      <c r="M2" s="21">
        <v>183</v>
      </c>
      <c r="N2" s="22">
        <v>11</v>
      </c>
      <c r="O2" s="23">
        <v>194</v>
      </c>
    </row>
    <row r="3" spans="1:17" x14ac:dyDescent="0.25">
      <c r="A3" s="13" t="s">
        <v>38</v>
      </c>
      <c r="B3" s="14" t="s">
        <v>49</v>
      </c>
      <c r="C3" s="15">
        <v>44965</v>
      </c>
      <c r="D3" s="16" t="s">
        <v>39</v>
      </c>
      <c r="E3" s="17">
        <v>190</v>
      </c>
      <c r="F3" s="17">
        <v>186</v>
      </c>
      <c r="G3" s="17">
        <v>178</v>
      </c>
      <c r="H3" s="17">
        <v>184</v>
      </c>
      <c r="I3" s="17"/>
      <c r="J3" s="17"/>
      <c r="K3" s="20">
        <v>4</v>
      </c>
      <c r="L3" s="20">
        <v>738</v>
      </c>
      <c r="M3" s="21">
        <v>184.5</v>
      </c>
      <c r="N3" s="22">
        <v>9</v>
      </c>
      <c r="O3" s="23">
        <v>193.5</v>
      </c>
    </row>
    <row r="4" spans="1:17" x14ac:dyDescent="0.25">
      <c r="A4" s="13" t="s">
        <v>38</v>
      </c>
      <c r="B4" s="14" t="s">
        <v>44</v>
      </c>
      <c r="C4" s="15">
        <v>44972</v>
      </c>
      <c r="D4" s="16" t="s">
        <v>39</v>
      </c>
      <c r="E4" s="17">
        <v>181</v>
      </c>
      <c r="F4" s="17">
        <v>175</v>
      </c>
      <c r="G4" s="17">
        <v>185</v>
      </c>
      <c r="H4" s="17">
        <v>185</v>
      </c>
      <c r="I4" s="17"/>
      <c r="J4" s="17"/>
      <c r="K4" s="20">
        <v>4</v>
      </c>
      <c r="L4" s="20">
        <v>726</v>
      </c>
      <c r="M4" s="21">
        <v>181.5</v>
      </c>
      <c r="N4" s="22">
        <v>11</v>
      </c>
      <c r="O4" s="23">
        <v>192.5</v>
      </c>
    </row>
    <row r="5" spans="1:17" x14ac:dyDescent="0.25">
      <c r="A5" s="13" t="s">
        <v>38</v>
      </c>
      <c r="B5" s="14" t="s">
        <v>44</v>
      </c>
      <c r="C5" s="15">
        <v>44986</v>
      </c>
      <c r="D5" s="16" t="s">
        <v>39</v>
      </c>
      <c r="E5" s="17">
        <v>191</v>
      </c>
      <c r="F5" s="17">
        <v>189</v>
      </c>
      <c r="G5" s="17">
        <v>183</v>
      </c>
      <c r="H5" s="17">
        <v>190</v>
      </c>
      <c r="I5" s="17"/>
      <c r="J5" s="17"/>
      <c r="K5" s="20">
        <v>4</v>
      </c>
      <c r="L5" s="20">
        <v>753</v>
      </c>
      <c r="M5" s="21">
        <v>188.25</v>
      </c>
      <c r="N5" s="22">
        <v>11</v>
      </c>
      <c r="O5" s="23">
        <v>199.25</v>
      </c>
    </row>
    <row r="6" spans="1:17" x14ac:dyDescent="0.25">
      <c r="A6" s="13" t="s">
        <v>38</v>
      </c>
      <c r="B6" s="44" t="s">
        <v>44</v>
      </c>
      <c r="C6" s="15">
        <v>44993</v>
      </c>
      <c r="D6" s="16" t="s">
        <v>39</v>
      </c>
      <c r="E6" s="17">
        <v>181</v>
      </c>
      <c r="F6" s="17">
        <v>190</v>
      </c>
      <c r="G6" s="17">
        <v>190</v>
      </c>
      <c r="H6" s="17">
        <v>189</v>
      </c>
      <c r="I6" s="17"/>
      <c r="J6" s="17"/>
      <c r="K6" s="20">
        <v>4</v>
      </c>
      <c r="L6" s="20">
        <v>750</v>
      </c>
      <c r="M6" s="21">
        <v>187.5</v>
      </c>
      <c r="N6" s="22">
        <v>11</v>
      </c>
      <c r="O6" s="23">
        <v>198.5</v>
      </c>
    </row>
    <row r="7" spans="1:17" x14ac:dyDescent="0.25">
      <c r="A7" s="13" t="s">
        <v>38</v>
      </c>
      <c r="B7" s="44" t="s">
        <v>44</v>
      </c>
      <c r="C7" s="15">
        <v>45000</v>
      </c>
      <c r="D7" s="16" t="s">
        <v>39</v>
      </c>
      <c r="E7" s="17">
        <v>192</v>
      </c>
      <c r="F7" s="17">
        <v>180</v>
      </c>
      <c r="G7" s="17">
        <v>188</v>
      </c>
      <c r="H7" s="17">
        <v>183</v>
      </c>
      <c r="I7" s="17"/>
      <c r="J7" s="17"/>
      <c r="K7" s="20">
        <v>4</v>
      </c>
      <c r="L7" s="20">
        <v>743</v>
      </c>
      <c r="M7" s="21">
        <v>185.75</v>
      </c>
      <c r="N7" s="22">
        <v>11</v>
      </c>
      <c r="O7" s="23">
        <v>196.75</v>
      </c>
    </row>
    <row r="8" spans="1:17" x14ac:dyDescent="0.25">
      <c r="A8" s="13" t="s">
        <v>38</v>
      </c>
      <c r="B8" s="44" t="s">
        <v>44</v>
      </c>
      <c r="C8" s="15">
        <v>45007</v>
      </c>
      <c r="D8" s="16" t="s">
        <v>39</v>
      </c>
      <c r="E8" s="17">
        <v>182</v>
      </c>
      <c r="F8" s="17">
        <v>185</v>
      </c>
      <c r="G8" s="17">
        <v>192</v>
      </c>
      <c r="H8" s="17">
        <v>187</v>
      </c>
      <c r="I8" s="17"/>
      <c r="J8" s="17"/>
      <c r="K8" s="20">
        <v>4</v>
      </c>
      <c r="L8" s="20">
        <v>746</v>
      </c>
      <c r="M8" s="21">
        <v>186.5</v>
      </c>
      <c r="N8" s="22">
        <v>6</v>
      </c>
      <c r="O8" s="23">
        <v>192.5</v>
      </c>
    </row>
    <row r="9" spans="1:17" x14ac:dyDescent="0.25">
      <c r="A9" s="13" t="s">
        <v>38</v>
      </c>
      <c r="B9" s="44" t="s">
        <v>44</v>
      </c>
      <c r="C9" s="15">
        <v>45014</v>
      </c>
      <c r="D9" s="16" t="s">
        <v>39</v>
      </c>
      <c r="E9" s="17">
        <v>187</v>
      </c>
      <c r="F9" s="17">
        <v>179</v>
      </c>
      <c r="G9" s="17">
        <v>185</v>
      </c>
      <c r="H9" s="17">
        <v>180</v>
      </c>
      <c r="I9" s="17"/>
      <c r="J9" s="17"/>
      <c r="K9" s="20">
        <v>4</v>
      </c>
      <c r="L9" s="20">
        <v>731</v>
      </c>
      <c r="M9" s="21">
        <v>182.75</v>
      </c>
      <c r="N9" s="22">
        <v>8</v>
      </c>
      <c r="O9" s="23">
        <v>190.75</v>
      </c>
    </row>
    <row r="10" spans="1:17" x14ac:dyDescent="0.25">
      <c r="A10" s="13" t="s">
        <v>38</v>
      </c>
      <c r="B10" s="54" t="s">
        <v>44</v>
      </c>
      <c r="C10" s="15">
        <v>45028</v>
      </c>
      <c r="D10" s="16" t="s">
        <v>39</v>
      </c>
      <c r="E10" s="17">
        <v>187</v>
      </c>
      <c r="F10" s="53">
        <v>186</v>
      </c>
      <c r="G10" s="17">
        <v>181</v>
      </c>
      <c r="H10" s="53">
        <v>187.001</v>
      </c>
      <c r="I10" s="17"/>
      <c r="J10" s="17"/>
      <c r="K10" s="20">
        <v>4</v>
      </c>
      <c r="L10" s="20">
        <v>741.00099999999998</v>
      </c>
      <c r="M10" s="21">
        <v>185.25024999999999</v>
      </c>
      <c r="N10" s="22">
        <v>9</v>
      </c>
      <c r="O10" s="23">
        <v>194.25024999999999</v>
      </c>
    </row>
    <row r="11" spans="1:17" x14ac:dyDescent="0.25">
      <c r="A11" s="60" t="s">
        <v>38</v>
      </c>
      <c r="B11" s="61" t="s">
        <v>44</v>
      </c>
      <c r="C11" s="62">
        <v>45035</v>
      </c>
      <c r="D11" s="63" t="s">
        <v>39</v>
      </c>
      <c r="E11" s="64">
        <v>185</v>
      </c>
      <c r="F11" s="64">
        <v>187</v>
      </c>
      <c r="G11" s="64">
        <v>189</v>
      </c>
      <c r="H11" s="64">
        <v>190</v>
      </c>
      <c r="I11" s="64"/>
      <c r="J11" s="64"/>
      <c r="K11" s="65">
        <v>4</v>
      </c>
      <c r="L11" s="65">
        <v>751</v>
      </c>
      <c r="M11" s="66">
        <v>187.75</v>
      </c>
      <c r="N11" s="67">
        <v>9</v>
      </c>
      <c r="O11" s="68">
        <v>196.75</v>
      </c>
    </row>
    <row r="12" spans="1:17" x14ac:dyDescent="0.25">
      <c r="A12" s="60" t="s">
        <v>38</v>
      </c>
      <c r="B12" s="61" t="s">
        <v>44</v>
      </c>
      <c r="C12" s="62">
        <v>45049</v>
      </c>
      <c r="D12" s="63" t="s">
        <v>39</v>
      </c>
      <c r="E12" s="64">
        <v>188</v>
      </c>
      <c r="F12" s="64">
        <v>191</v>
      </c>
      <c r="G12" s="64">
        <v>193</v>
      </c>
      <c r="H12" s="64">
        <v>191</v>
      </c>
      <c r="I12" s="64"/>
      <c r="J12" s="64"/>
      <c r="K12" s="65">
        <v>4</v>
      </c>
      <c r="L12" s="65">
        <v>763</v>
      </c>
      <c r="M12" s="66">
        <v>190.75</v>
      </c>
      <c r="N12" s="67">
        <v>13</v>
      </c>
      <c r="O12" s="68">
        <v>203.75</v>
      </c>
    </row>
    <row r="13" spans="1:17" x14ac:dyDescent="0.25">
      <c r="A13" s="60" t="s">
        <v>38</v>
      </c>
      <c r="B13" s="61" t="s">
        <v>44</v>
      </c>
      <c r="C13" s="62">
        <v>45056</v>
      </c>
      <c r="D13" s="63" t="s">
        <v>39</v>
      </c>
      <c r="E13" s="64">
        <v>188</v>
      </c>
      <c r="F13" s="64">
        <v>190</v>
      </c>
      <c r="G13" s="64">
        <v>191</v>
      </c>
      <c r="H13" s="64">
        <v>185</v>
      </c>
      <c r="I13" s="64"/>
      <c r="J13" s="64"/>
      <c r="K13" s="65">
        <v>4</v>
      </c>
      <c r="L13" s="65">
        <v>754</v>
      </c>
      <c r="M13" s="66">
        <v>188.5</v>
      </c>
      <c r="N13" s="67">
        <v>4</v>
      </c>
      <c r="O13" s="68">
        <v>192.5</v>
      </c>
    </row>
    <row r="14" spans="1:17" x14ac:dyDescent="0.25">
      <c r="A14" s="13" t="s">
        <v>38</v>
      </c>
      <c r="B14" s="14" t="s">
        <v>44</v>
      </c>
      <c r="C14" s="15">
        <v>45055</v>
      </c>
      <c r="D14" s="16" t="s">
        <v>74</v>
      </c>
      <c r="E14" s="17">
        <v>189</v>
      </c>
      <c r="F14" s="53">
        <v>192</v>
      </c>
      <c r="G14" s="17">
        <v>186</v>
      </c>
      <c r="H14" s="17"/>
      <c r="I14" s="17"/>
      <c r="J14" s="17"/>
      <c r="K14" s="20">
        <v>3</v>
      </c>
      <c r="L14" s="20">
        <v>567</v>
      </c>
      <c r="M14" s="21">
        <v>189</v>
      </c>
      <c r="N14" s="22">
        <v>6</v>
      </c>
      <c r="O14" s="23">
        <v>195</v>
      </c>
    </row>
    <row r="15" spans="1:17" x14ac:dyDescent="0.25">
      <c r="A15" s="13" t="s">
        <v>24</v>
      </c>
      <c r="B15" s="14" t="s">
        <v>44</v>
      </c>
      <c r="C15" s="15">
        <v>45059</v>
      </c>
      <c r="D15" s="16" t="s">
        <v>76</v>
      </c>
      <c r="E15" s="17">
        <v>191</v>
      </c>
      <c r="F15" s="17">
        <v>191</v>
      </c>
      <c r="G15" s="17">
        <v>192</v>
      </c>
      <c r="H15" s="17">
        <v>188</v>
      </c>
      <c r="I15" s="17">
        <v>191</v>
      </c>
      <c r="J15" s="17"/>
      <c r="K15" s="20">
        <v>5</v>
      </c>
      <c r="L15" s="20">
        <v>953</v>
      </c>
      <c r="M15" s="21">
        <v>190.6</v>
      </c>
      <c r="N15" s="22">
        <v>13</v>
      </c>
      <c r="O15" s="23">
        <v>203.6</v>
      </c>
    </row>
    <row r="16" spans="1:17" x14ac:dyDescent="0.25">
      <c r="A16" s="13" t="s">
        <v>38</v>
      </c>
      <c r="B16" s="14" t="s">
        <v>44</v>
      </c>
      <c r="C16" s="15">
        <v>45063</v>
      </c>
      <c r="D16" s="16" t="s">
        <v>39</v>
      </c>
      <c r="E16" s="64">
        <v>189</v>
      </c>
      <c r="F16" s="64">
        <v>190</v>
      </c>
      <c r="G16" s="64">
        <v>192</v>
      </c>
      <c r="H16" s="64">
        <v>191</v>
      </c>
      <c r="I16" s="17"/>
      <c r="J16" s="17"/>
      <c r="K16" s="20">
        <v>4</v>
      </c>
      <c r="L16" s="20">
        <v>762</v>
      </c>
      <c r="M16" s="21">
        <v>190.5</v>
      </c>
      <c r="N16" s="22">
        <v>11</v>
      </c>
      <c r="O16" s="23">
        <v>201.5</v>
      </c>
    </row>
    <row r="17" spans="1:15" x14ac:dyDescent="0.25">
      <c r="A17" s="13" t="s">
        <v>24</v>
      </c>
      <c r="B17" s="61" t="s">
        <v>44</v>
      </c>
      <c r="C17" s="62">
        <v>45052</v>
      </c>
      <c r="D17" s="63" t="s">
        <v>42</v>
      </c>
      <c r="E17" s="64">
        <v>191</v>
      </c>
      <c r="F17" s="64">
        <v>190</v>
      </c>
      <c r="G17" s="64">
        <v>187.001</v>
      </c>
      <c r="H17" s="64">
        <v>192</v>
      </c>
      <c r="I17" s="64"/>
      <c r="J17" s="64"/>
      <c r="K17" s="65">
        <v>4</v>
      </c>
      <c r="L17" s="65">
        <v>760.00099999999998</v>
      </c>
      <c r="M17" s="66">
        <v>190.00024999999999</v>
      </c>
      <c r="N17" s="67">
        <v>11</v>
      </c>
      <c r="O17" s="68">
        <v>201.00024999999999</v>
      </c>
    </row>
    <row r="19" spans="1:15" x14ac:dyDescent="0.25">
      <c r="K19" s="8">
        <f>SUM(K2:K18)</f>
        <v>64</v>
      </c>
      <c r="L19" s="8">
        <f>SUM(L2:L18)</f>
        <v>11970.002</v>
      </c>
      <c r="M19" s="7">
        <f>SUM(L19/K19)</f>
        <v>187.03128125000001</v>
      </c>
      <c r="N19" s="8">
        <f>SUM(N2:N18)</f>
        <v>154</v>
      </c>
      <c r="O19" s="12">
        <f>SUM(M19+N19)</f>
        <v>341.03128125000001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D4:D5" name="Range1_1_3_1"/>
    <protectedRange algorithmName="SHA-512" hashValue="ON39YdpmFHfN9f47KpiRvqrKx0V9+erV1CNkpWzYhW/Qyc6aT8rEyCrvauWSYGZK2ia3o7vd3akF07acHAFpOA==" saltValue="yVW9XmDwTqEnmpSGai0KYg==" spinCount="100000" sqref="E6:J7 B6:C7" name="Range1_6"/>
    <protectedRange algorithmName="SHA-512" hashValue="ON39YdpmFHfN9f47KpiRvqrKx0V9+erV1CNkpWzYhW/Qyc6aT8rEyCrvauWSYGZK2ia3o7vd3akF07acHAFpOA==" saltValue="yVW9XmDwTqEnmpSGai0KYg==" spinCount="100000" sqref="D6:D7" name="Range1_1_4"/>
    <protectedRange algorithmName="SHA-512" hashValue="ON39YdpmFHfN9f47KpiRvqrKx0V9+erV1CNkpWzYhW/Qyc6aT8rEyCrvauWSYGZK2ia3o7vd3akF07acHAFpOA==" saltValue="yVW9XmDwTqEnmpSGai0KYg==" spinCount="100000" sqref="E8:J8" name="Range1_7"/>
    <protectedRange algorithmName="SHA-512" hashValue="ON39YdpmFHfN9f47KpiRvqrKx0V9+erV1CNkpWzYhW/Qyc6aT8rEyCrvauWSYGZK2ia3o7vd3akF07acHAFpOA==" saltValue="yVW9XmDwTqEnmpSGai0KYg==" spinCount="100000" sqref="B8:C8" name="Range1_1_2_1"/>
    <protectedRange algorithmName="SHA-512" hashValue="ON39YdpmFHfN9f47KpiRvqrKx0V9+erV1CNkpWzYhW/Qyc6aT8rEyCrvauWSYGZK2ia3o7vd3akF07acHAFpOA==" saltValue="yVW9XmDwTqEnmpSGai0KYg==" spinCount="100000" sqref="D8" name="Range1_1_1_2_1"/>
    <protectedRange algorithmName="SHA-512" hashValue="ON39YdpmFHfN9f47KpiRvqrKx0V9+erV1CNkpWzYhW/Qyc6aT8rEyCrvauWSYGZK2ia3o7vd3akF07acHAFpOA==" saltValue="yVW9XmDwTqEnmpSGai0KYg==" spinCount="100000" sqref="B10:C12 E10:J12" name="Range1_6_1_1_7"/>
    <protectedRange algorithmName="SHA-512" hashValue="ON39YdpmFHfN9f47KpiRvqrKx0V9+erV1CNkpWzYhW/Qyc6aT8rEyCrvauWSYGZK2ia3o7vd3akF07acHAFpOA==" saltValue="yVW9XmDwTqEnmpSGai0KYg==" spinCount="100000" sqref="D10:D12" name="Range1_1_6_1_1_8"/>
    <protectedRange algorithmName="SHA-512" hashValue="ON39YdpmFHfN9f47KpiRvqrKx0V9+erV1CNkpWzYhW/Qyc6aT8rEyCrvauWSYGZK2ia3o7vd3akF07acHAFpOA==" saltValue="yVW9XmDwTqEnmpSGai0KYg==" spinCount="100000" sqref="C15" name="Range1"/>
    <protectedRange algorithmName="SHA-512" hashValue="ON39YdpmFHfN9f47KpiRvqrKx0V9+erV1CNkpWzYhW/Qyc6aT8rEyCrvauWSYGZK2ia3o7vd3akF07acHAFpOA==" saltValue="yVW9XmDwTqEnmpSGai0KYg==" spinCount="100000" sqref="E15:J15 B15" name="Range1_13"/>
    <protectedRange algorithmName="SHA-512" hashValue="ON39YdpmFHfN9f47KpiRvqrKx0V9+erV1CNkpWzYhW/Qyc6aT8rEyCrvauWSYGZK2ia3o7vd3akF07acHAFpOA==" saltValue="yVW9XmDwTqEnmpSGai0KYg==" spinCount="100000" sqref="D15" name="Range1_1_7"/>
  </protectedRanges>
  <sortState xmlns:xlrd2="http://schemas.microsoft.com/office/spreadsheetml/2017/richdata2" ref="A2:O9">
    <sortCondition ref="C2:C9"/>
  </sortState>
  <conditionalFormatting sqref="E2">
    <cfRule type="top10" dxfId="237" priority="53" rank="1"/>
  </conditionalFormatting>
  <conditionalFormatting sqref="E3">
    <cfRule type="top10" dxfId="236" priority="45" rank="1"/>
  </conditionalFormatting>
  <conditionalFormatting sqref="E4:E5">
    <cfRule type="top10" dxfId="235" priority="38" rank="1"/>
  </conditionalFormatting>
  <conditionalFormatting sqref="E6:E7">
    <cfRule type="top10" dxfId="234" priority="28" rank="1"/>
  </conditionalFormatting>
  <conditionalFormatting sqref="E8">
    <cfRule type="top10" dxfId="233" priority="25" rank="1"/>
  </conditionalFormatting>
  <conditionalFormatting sqref="E9">
    <cfRule type="top10" dxfId="232" priority="18" rank="1"/>
  </conditionalFormatting>
  <conditionalFormatting sqref="E10:E12">
    <cfRule type="top10" dxfId="231" priority="12" rank="1"/>
  </conditionalFormatting>
  <conditionalFormatting sqref="E2:J5">
    <cfRule type="cellIs" dxfId="230" priority="34" operator="greaterThanOrEqual">
      <formula>200</formula>
    </cfRule>
  </conditionalFormatting>
  <conditionalFormatting sqref="E6:J7">
    <cfRule type="cellIs" dxfId="229" priority="26" operator="greaterThanOrEqual">
      <formula>193</formula>
    </cfRule>
  </conditionalFormatting>
  <conditionalFormatting sqref="E8:J8">
    <cfRule type="cellIs" dxfId="228" priority="19" operator="equal">
      <formula>200</formula>
    </cfRule>
  </conditionalFormatting>
  <conditionalFormatting sqref="F2">
    <cfRule type="top10" dxfId="227" priority="47" rank="1"/>
  </conditionalFormatting>
  <conditionalFormatting sqref="F3">
    <cfRule type="top10" dxfId="226" priority="40" rank="1"/>
  </conditionalFormatting>
  <conditionalFormatting sqref="F4:F5">
    <cfRule type="top10" dxfId="225" priority="33" rank="1"/>
  </conditionalFormatting>
  <conditionalFormatting sqref="F6:F7">
    <cfRule type="top10" dxfId="224" priority="27" rank="1"/>
  </conditionalFormatting>
  <conditionalFormatting sqref="F8">
    <cfRule type="top10" dxfId="223" priority="20" rank="1"/>
  </conditionalFormatting>
  <conditionalFormatting sqref="F9">
    <cfRule type="top10" dxfId="222" priority="17" rank="1"/>
  </conditionalFormatting>
  <conditionalFormatting sqref="F10:F12">
    <cfRule type="top10" dxfId="221" priority="11" rank="1"/>
  </conditionalFormatting>
  <conditionalFormatting sqref="G2">
    <cfRule type="top10" dxfId="220" priority="52" rank="1"/>
  </conditionalFormatting>
  <conditionalFormatting sqref="G3">
    <cfRule type="top10" dxfId="219" priority="44" rank="1"/>
  </conditionalFormatting>
  <conditionalFormatting sqref="G4:G5">
    <cfRule type="top10" dxfId="218" priority="37" rank="1"/>
  </conditionalFormatting>
  <conditionalFormatting sqref="G6:G7">
    <cfRule type="top10" dxfId="217" priority="29" rank="1"/>
  </conditionalFormatting>
  <conditionalFormatting sqref="G8">
    <cfRule type="top10" dxfId="216" priority="21" rank="1"/>
  </conditionalFormatting>
  <conditionalFormatting sqref="G9">
    <cfRule type="top10" dxfId="215" priority="16" rank="1"/>
  </conditionalFormatting>
  <conditionalFormatting sqref="G10:G12">
    <cfRule type="top10" dxfId="214" priority="10" rank="1"/>
  </conditionalFormatting>
  <conditionalFormatting sqref="H2">
    <cfRule type="top10" dxfId="213" priority="51" rank="1"/>
  </conditionalFormatting>
  <conditionalFormatting sqref="H3">
    <cfRule type="top10" dxfId="212" priority="43" rank="1"/>
  </conditionalFormatting>
  <conditionalFormatting sqref="H4:H5">
    <cfRule type="top10" dxfId="211" priority="36" rank="1"/>
  </conditionalFormatting>
  <conditionalFormatting sqref="H6:H7">
    <cfRule type="top10" dxfId="210" priority="30" rank="1"/>
  </conditionalFormatting>
  <conditionalFormatting sqref="H8">
    <cfRule type="top10" dxfId="209" priority="22" rank="1"/>
  </conditionalFormatting>
  <conditionalFormatting sqref="H9">
    <cfRule type="top10" dxfId="208" priority="15" rank="1"/>
  </conditionalFormatting>
  <conditionalFormatting sqref="H10:H12">
    <cfRule type="top10" dxfId="207" priority="9" rank="1"/>
  </conditionalFormatting>
  <conditionalFormatting sqref="I2">
    <cfRule type="top10" dxfId="206" priority="50" rank="1"/>
  </conditionalFormatting>
  <conditionalFormatting sqref="I3">
    <cfRule type="top10" dxfId="205" priority="42" rank="1"/>
  </conditionalFormatting>
  <conditionalFormatting sqref="I4:I5">
    <cfRule type="top10" dxfId="204" priority="35" rank="1"/>
  </conditionalFormatting>
  <conditionalFormatting sqref="I6:I7">
    <cfRule type="top10" dxfId="203" priority="31" rank="1"/>
  </conditionalFormatting>
  <conditionalFormatting sqref="I8">
    <cfRule type="top10" dxfId="202" priority="23" rank="1"/>
  </conditionalFormatting>
  <conditionalFormatting sqref="I9">
    <cfRule type="top10" dxfId="201" priority="14" rank="1"/>
  </conditionalFormatting>
  <conditionalFormatting sqref="I10:I12">
    <cfRule type="top10" dxfId="200" priority="8" rank="1"/>
  </conditionalFormatting>
  <conditionalFormatting sqref="J2">
    <cfRule type="top10" dxfId="199" priority="49" rank="1"/>
  </conditionalFormatting>
  <conditionalFormatting sqref="J3">
    <cfRule type="top10" dxfId="198" priority="46" rank="1"/>
  </conditionalFormatting>
  <conditionalFormatting sqref="J4:J5">
    <cfRule type="top10" dxfId="197" priority="39" rank="1"/>
  </conditionalFormatting>
  <conditionalFormatting sqref="J6:J7">
    <cfRule type="top10" dxfId="196" priority="32" rank="1"/>
  </conditionalFormatting>
  <conditionalFormatting sqref="J8">
    <cfRule type="top10" dxfId="195" priority="24" rank="1"/>
  </conditionalFormatting>
  <conditionalFormatting sqref="J9">
    <cfRule type="top10" dxfId="194" priority="13" rank="1"/>
  </conditionalFormatting>
  <conditionalFormatting sqref="J10:J12">
    <cfRule type="top10" dxfId="193" priority="7" rank="1"/>
  </conditionalFormatting>
  <conditionalFormatting sqref="I15">
    <cfRule type="top10" dxfId="192" priority="1" rank="1"/>
  </conditionalFormatting>
  <conditionalFormatting sqref="H15">
    <cfRule type="top10" dxfId="191" priority="2" rank="1"/>
  </conditionalFormatting>
  <conditionalFormatting sqref="J15">
    <cfRule type="top10" dxfId="190" priority="3" rank="1"/>
  </conditionalFormatting>
  <conditionalFormatting sqref="G15">
    <cfRule type="top10" dxfId="189" priority="4" rank="1"/>
  </conditionalFormatting>
  <conditionalFormatting sqref="F15">
    <cfRule type="top10" dxfId="188" priority="5" rank="1"/>
  </conditionalFormatting>
  <conditionalFormatting sqref="E15">
    <cfRule type="top10" dxfId="187" priority="6" rank="1"/>
  </conditionalFormatting>
  <hyperlinks>
    <hyperlink ref="Q1" location="'National Rankings'!A1" display="Back to Ranking" xr:uid="{90B9B513-28DA-44EC-9F28-E15F313321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2DB27A-E343-4EF1-8639-97088C0BF9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5BCB-D2EE-4A3B-BA65-AB7FD7147E66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8"/>
    <col min="15" max="15" width="9.140625" style="88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20</v>
      </c>
    </row>
    <row r="2" spans="1:17" x14ac:dyDescent="0.25">
      <c r="A2" s="13" t="s">
        <v>38</v>
      </c>
      <c r="B2" s="14" t="s">
        <v>75</v>
      </c>
      <c r="C2" s="15">
        <v>45055</v>
      </c>
      <c r="D2" s="16" t="s">
        <v>74</v>
      </c>
      <c r="E2" s="53">
        <v>189.001</v>
      </c>
      <c r="F2" s="17">
        <v>188</v>
      </c>
      <c r="G2" s="53">
        <v>190</v>
      </c>
      <c r="H2" s="17"/>
      <c r="I2" s="17"/>
      <c r="J2" s="17"/>
      <c r="K2" s="20">
        <v>3</v>
      </c>
      <c r="L2" s="20">
        <v>567.00099999999998</v>
      </c>
      <c r="M2" s="21">
        <v>189.00033333333332</v>
      </c>
      <c r="N2" s="22">
        <v>9</v>
      </c>
      <c r="O2" s="23">
        <v>198.00033333333332</v>
      </c>
    </row>
    <row r="3" spans="1:17" x14ac:dyDescent="0.25">
      <c r="A3" s="13" t="s">
        <v>24</v>
      </c>
      <c r="B3" s="14" t="s">
        <v>75</v>
      </c>
      <c r="C3" s="15">
        <v>45059</v>
      </c>
      <c r="D3" s="16" t="s">
        <v>76</v>
      </c>
      <c r="E3" s="17">
        <v>192</v>
      </c>
      <c r="F3" s="17">
        <v>188</v>
      </c>
      <c r="G3" s="17">
        <v>183</v>
      </c>
      <c r="H3" s="17">
        <v>184</v>
      </c>
      <c r="I3" s="17">
        <v>160</v>
      </c>
      <c r="J3" s="17"/>
      <c r="K3" s="20">
        <v>5</v>
      </c>
      <c r="L3" s="20">
        <v>907</v>
      </c>
      <c r="M3" s="21">
        <v>181.4</v>
      </c>
      <c r="N3" s="22">
        <v>6</v>
      </c>
      <c r="O3" s="23">
        <v>187.4</v>
      </c>
    </row>
    <row r="5" spans="1:17" x14ac:dyDescent="0.25">
      <c r="K5" s="8">
        <f>SUM(K2:K4)</f>
        <v>8</v>
      </c>
      <c r="L5" s="8">
        <f>SUM(L2:L4)</f>
        <v>1474.001</v>
      </c>
      <c r="M5" s="12">
        <f>SUM(L5/K5)</f>
        <v>184.250125</v>
      </c>
      <c r="N5" s="8">
        <f>SUM(N2:N4)</f>
        <v>15</v>
      </c>
      <c r="O5" s="12">
        <f>SUM(M5+N5)</f>
        <v>199.250125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14"/>
    <protectedRange algorithmName="SHA-512" hashValue="ON39YdpmFHfN9f47KpiRvqrKx0V9+erV1CNkpWzYhW/Qyc6aT8rEyCrvauWSYGZK2ia3o7vd3akF07acHAFpOA==" saltValue="yVW9XmDwTqEnmpSGai0KYg==" spinCount="100000" sqref="D3" name="Range1_1_8"/>
  </protectedRanges>
  <conditionalFormatting sqref="I3">
    <cfRule type="top10" dxfId="186" priority="1" rank="1"/>
  </conditionalFormatting>
  <conditionalFormatting sqref="H3">
    <cfRule type="top10" dxfId="185" priority="2" rank="1"/>
  </conditionalFormatting>
  <conditionalFormatting sqref="J3">
    <cfRule type="top10" dxfId="184" priority="3" rank="1"/>
  </conditionalFormatting>
  <conditionalFormatting sqref="G3">
    <cfRule type="top10" dxfId="183" priority="4" rank="1"/>
  </conditionalFormatting>
  <conditionalFormatting sqref="F3">
    <cfRule type="top10" dxfId="182" priority="5" rank="1"/>
  </conditionalFormatting>
  <conditionalFormatting sqref="E3">
    <cfRule type="top10" dxfId="181" priority="6" rank="1"/>
  </conditionalFormatting>
  <hyperlinks>
    <hyperlink ref="Q1" location="'National Rankings'!A1" display="Back to Ranking" xr:uid="{380681F0-64AF-4DCA-AC9D-AFBD4C6826B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National Rankings</vt:lpstr>
      <vt:lpstr>Allen Wood</vt:lpstr>
      <vt:lpstr>Bill Meyer</vt:lpstr>
      <vt:lpstr>Bob Blaine</vt:lpstr>
      <vt:lpstr>Carolyn Wilson</vt:lpstr>
      <vt:lpstr>Chance Heath</vt:lpstr>
      <vt:lpstr>Chris Bradley</vt:lpstr>
      <vt:lpstr>Chuck Miller</vt:lpstr>
      <vt:lpstr>Cody Dockery</vt:lpstr>
      <vt:lpstr>Doug Gates</vt:lpstr>
      <vt:lpstr>Ernest Converse</vt:lpstr>
      <vt:lpstr>Howard Wilson</vt:lpstr>
      <vt:lpstr>Glen Bilyeu</vt:lpstr>
      <vt:lpstr>Glenn Stinson</vt:lpstr>
      <vt:lpstr>Griffin Potter</vt:lpstr>
      <vt:lpstr>James Blaine</vt:lpstr>
      <vt:lpstr>James Braddy</vt:lpstr>
      <vt:lpstr>James Lopez</vt:lpstr>
      <vt:lpstr>James Soileau</vt:lpstr>
      <vt:lpstr>Jason Potter</vt:lpstr>
      <vt:lpstr>Jeff Lloyd</vt:lpstr>
      <vt:lpstr>Jim Stewart</vt:lpstr>
      <vt:lpstr>Jud Denniston</vt:lpstr>
      <vt:lpstr>Keith Hesseling</vt:lpstr>
      <vt:lpstr>Ken Osmond</vt:lpstr>
      <vt:lpstr>Ken Patton</vt:lpstr>
      <vt:lpstr>Linda Williams</vt:lpstr>
      <vt:lpstr>Lynn Sonnenberg</vt:lpstr>
      <vt:lpstr>Max Dixon</vt:lpstr>
      <vt:lpstr>Mike Gross</vt:lpstr>
      <vt:lpstr>Mike Rorer</vt:lpstr>
      <vt:lpstr>Mike Urbas</vt:lpstr>
      <vt:lpstr>Philip Beekley</vt:lpstr>
      <vt:lpstr>Steve Ewry</vt:lpstr>
      <vt:lpstr>Rob Johns</vt:lpstr>
      <vt:lpstr>Robert Benoit II</vt:lpstr>
      <vt:lpstr>Roger Blaine</vt:lpstr>
      <vt:lpstr>Roger Snider</vt:lpstr>
      <vt:lpstr>Robert Theis</vt:lpstr>
      <vt:lpstr>Scott McClure</vt:lpstr>
      <vt:lpstr>Steve Gillam</vt:lpstr>
      <vt:lpstr>Steve Muntzinger</vt:lpstr>
      <vt:lpstr>Sue Joseph</vt:lpstr>
      <vt:lpstr>Tony Carruth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2023-05-29T15:08:13Z</dcterms:modified>
</cp:coreProperties>
</file>